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3/Anual 2023/"/>
    </mc:Choice>
  </mc:AlternateContent>
  <xr:revisionPtr revIDLastSave="35" documentId="8_{8FA3C2DC-4B71-4684-BE01-1990096D4485}" xr6:coauthVersionLast="47" xr6:coauthVersionMax="47" xr10:uidLastSave="{4050D7BA-C341-447B-8FBC-82C3B13D390B}"/>
  <bookViews>
    <workbookView showSheetTabs="0" xWindow="-110" yWindow="-110" windowWidth="19420" windowHeight="10420" tabRatio="806" xr2:uid="{00000000-000D-0000-FFFF-FFFF00000000}"/>
  </bookViews>
  <sheets>
    <sheet name="PORTADA" sheetId="13" r:id="rId1"/>
    <sheet name="Conclusiones" sheetId="17" r:id="rId2"/>
    <sheet name="VARIABLES" sheetId="14" r:id="rId3"/>
    <sheet name="METODOLOGÍA" sheetId="15" r:id="rId4"/>
    <sheet name="KPI_DATOS" sheetId="3" state="hidden" r:id="rId5"/>
    <sheet name="Desplegables" sheetId="16" state="hidden" r:id="rId6"/>
    <sheet name="PERFIL_DATOS" sheetId="7" state="hidden" r:id="rId7"/>
    <sheet name="MOTIVOS_DATOS" sheetId="10" state="hidden" r:id="rId8"/>
    <sheet name="KPI" sheetId="5" r:id="rId9"/>
    <sheet name="PERFIL" sheetId="8" r:id="rId10"/>
    <sheet name="MOTIVOS" sheetId="9" r:id="rId11"/>
  </sheets>
  <definedNames>
    <definedName name="_GoBack" localSheetId="10">MOTIVOS!$A$23</definedName>
    <definedName name="_xlnm.Print_Area" localSheetId="3">METODOLOGÍA!$A$1:$J$27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8" l="1"/>
  <c r="B6" i="5"/>
  <c r="D7" i="9" l="1"/>
  <c r="B7" i="9"/>
  <c r="A8" i="8" l="1"/>
  <c r="A14" i="5" l="1"/>
  <c r="A12" i="5"/>
  <c r="C9" i="9"/>
  <c r="A9" i="5"/>
  <c r="C7" i="5"/>
  <c r="D7" i="5"/>
  <c r="A16" i="5"/>
  <c r="A15" i="5"/>
  <c r="D9" i="9"/>
  <c r="A17" i="5"/>
  <c r="A11" i="5"/>
  <c r="C9" i="8"/>
  <c r="A10" i="5"/>
  <c r="A13" i="5"/>
  <c r="D9" i="8"/>
  <c r="A8" i="5"/>
  <c r="A40" i="5"/>
  <c r="A41" i="5"/>
  <c r="A45" i="5"/>
  <c r="A58" i="5"/>
  <c r="A21" i="5"/>
  <c r="A39" i="5"/>
  <c r="A56" i="5"/>
  <c r="A52" i="5"/>
  <c r="H54" i="5" s="1"/>
  <c r="A53" i="5"/>
  <c r="A30" i="5"/>
  <c r="A49" i="5"/>
  <c r="A46" i="5"/>
  <c r="A55" i="5"/>
  <c r="A28" i="5"/>
  <c r="A19" i="5"/>
  <c r="A22" i="5"/>
  <c r="A23" i="5"/>
  <c r="A35" i="5"/>
  <c r="A33" i="5"/>
  <c r="A34" i="5"/>
  <c r="A26" i="5"/>
  <c r="A32" i="5"/>
  <c r="A50" i="5"/>
  <c r="A24" i="5"/>
  <c r="A42" i="5"/>
  <c r="A18" i="5"/>
  <c r="A38" i="5"/>
  <c r="A57" i="5"/>
  <c r="A48" i="5"/>
  <c r="A25" i="5"/>
  <c r="A51" i="5"/>
  <c r="A29" i="5"/>
  <c r="A27" i="5"/>
  <c r="A54" i="5"/>
  <c r="A47" i="5"/>
  <c r="A31" i="5"/>
  <c r="A36" i="5"/>
  <c r="A20" i="5"/>
  <c r="A37" i="5"/>
  <c r="A44" i="5"/>
  <c r="A43" i="5"/>
  <c r="F9" i="9"/>
  <c r="A228" i="3"/>
  <c r="A220" i="3"/>
  <c r="A212" i="3"/>
  <c r="A196" i="3"/>
  <c r="A188" i="3"/>
  <c r="A180" i="3"/>
  <c r="A225" i="3"/>
  <c r="A217" i="3"/>
  <c r="A209" i="3"/>
  <c r="A193" i="3"/>
  <c r="A177" i="3"/>
  <c r="A230" i="3"/>
  <c r="A222" i="3"/>
  <c r="A206" i="3"/>
  <c r="A198" i="3"/>
  <c r="A190" i="3"/>
  <c r="A174" i="3"/>
  <c r="A227" i="3"/>
  <c r="A219" i="3"/>
  <c r="A203" i="3"/>
  <c r="A195" i="3"/>
  <c r="A187" i="3"/>
  <c r="A179" i="3"/>
  <c r="A224" i="3"/>
  <c r="A216" i="3"/>
  <c r="A200" i="3"/>
  <c r="A192" i="3"/>
  <c r="A184" i="3"/>
  <c r="A176" i="3"/>
  <c r="A229" i="3"/>
  <c r="A221" i="3"/>
  <c r="A197" i="3"/>
  <c r="A189" i="3"/>
  <c r="A181" i="3"/>
  <c r="A223" i="3"/>
  <c r="A218" i="3"/>
  <c r="A207" i="3"/>
  <c r="A202" i="3"/>
  <c r="A191" i="3"/>
  <c r="A186" i="3"/>
  <c r="A175" i="3"/>
  <c r="A226" i="3"/>
  <c r="A215" i="3"/>
  <c r="A210" i="3"/>
  <c r="A199" i="3"/>
  <c r="A183" i="3"/>
  <c r="A178" i="3"/>
  <c r="A319" i="10"/>
  <c r="A315" i="10"/>
  <c r="A313" i="10"/>
  <c r="A311" i="10"/>
  <c r="A299" i="10"/>
  <c r="A297" i="10"/>
  <c r="A295" i="10"/>
  <c r="A293" i="10"/>
  <c r="A314" i="10"/>
  <c r="A306" i="10"/>
  <c r="A290" i="10"/>
  <c r="A285" i="10"/>
  <c r="A324" i="10"/>
  <c r="A316" i="10"/>
  <c r="A300" i="10"/>
  <c r="A294" i="10"/>
  <c r="A286" i="10"/>
  <c r="A280" i="10"/>
  <c r="A296" i="10"/>
  <c r="A312" i="10"/>
  <c r="A452" i="3"/>
  <c r="A420" i="3"/>
  <c r="A412" i="3"/>
  <c r="A404" i="3"/>
  <c r="A457" i="3"/>
  <c r="A449" i="3"/>
  <c r="A441" i="3"/>
  <c r="A425" i="3"/>
  <c r="A417" i="3"/>
  <c r="A409" i="3"/>
  <c r="A454" i="3"/>
  <c r="A446" i="3"/>
  <c r="A414" i="3"/>
  <c r="A406" i="3"/>
  <c r="A451" i="3"/>
  <c r="A435" i="3"/>
  <c r="A427" i="3"/>
  <c r="A419" i="3"/>
  <c r="A411" i="3"/>
  <c r="A403" i="3"/>
  <c r="A456" i="3"/>
  <c r="A448" i="3"/>
  <c r="A440" i="3"/>
  <c r="A432" i="3"/>
  <c r="A424" i="3"/>
  <c r="A416" i="3"/>
  <c r="A408" i="3"/>
  <c r="A453" i="3"/>
  <c r="A445" i="3"/>
  <c r="A437" i="3"/>
  <c r="A429" i="3"/>
  <c r="A421" i="3"/>
  <c r="A413" i="3"/>
  <c r="A431" i="3"/>
  <c r="A426" i="3"/>
  <c r="A415" i="3"/>
  <c r="A410" i="3"/>
  <c r="A434" i="3"/>
  <c r="A423" i="3"/>
  <c r="A418" i="3"/>
  <c r="A407" i="3"/>
  <c r="A402" i="3"/>
  <c r="A108" i="3"/>
  <c r="A100" i="3"/>
  <c r="A92" i="3"/>
  <c r="A76" i="3"/>
  <c r="A68" i="3"/>
  <c r="A60" i="3"/>
  <c r="A113" i="3"/>
  <c r="A105" i="3"/>
  <c r="A89" i="3"/>
  <c r="A81" i="3"/>
  <c r="A65" i="3"/>
  <c r="A110" i="3"/>
  <c r="A94" i="3"/>
  <c r="A86" i="3"/>
  <c r="A78" i="3"/>
  <c r="A70" i="3"/>
  <c r="A62" i="3"/>
  <c r="A107" i="3"/>
  <c r="A91" i="3"/>
  <c r="A83" i="3"/>
  <c r="A75" i="3"/>
  <c r="A67" i="3"/>
  <c r="A104" i="3"/>
  <c r="A96" i="3"/>
  <c r="A88" i="3"/>
  <c r="A80" i="3"/>
  <c r="A72" i="3"/>
  <c r="A64" i="3"/>
  <c r="A109" i="3"/>
  <c r="A101" i="3"/>
  <c r="A93" i="3"/>
  <c r="A77" i="3"/>
  <c r="A69" i="3"/>
  <c r="A61" i="3"/>
  <c r="A111" i="3"/>
  <c r="A106" i="3"/>
  <c r="A95" i="3"/>
  <c r="A90" i="3"/>
  <c r="A79" i="3"/>
  <c r="A74" i="3"/>
  <c r="A63" i="3"/>
  <c r="A103" i="3"/>
  <c r="A98" i="3"/>
  <c r="A87" i="3"/>
  <c r="A82" i="3"/>
  <c r="A71" i="3"/>
  <c r="A66" i="3"/>
  <c r="A2350" i="7"/>
  <c r="A2346" i="7"/>
  <c r="A2340" i="7"/>
  <c r="A2338" i="7"/>
  <c r="A2328" i="7"/>
  <c r="A2351" i="7"/>
  <c r="A2345" i="7"/>
  <c r="A2341" i="7"/>
  <c r="A2339" i="7"/>
  <c r="A2329" i="7"/>
  <c r="A2323" i="7"/>
  <c r="A1683" i="7"/>
  <c r="A1679" i="7"/>
  <c r="A1677" i="7"/>
  <c r="A1675" i="7"/>
  <c r="A1667" i="7"/>
  <c r="A1663" i="7"/>
  <c r="A1661" i="7"/>
  <c r="A1659" i="7"/>
  <c r="A1682" i="7"/>
  <c r="A1680" i="7"/>
  <c r="A1676" i="7"/>
  <c r="A1670" i="7"/>
  <c r="A1666" i="7"/>
  <c r="A1660" i="7"/>
  <c r="A3337" i="7"/>
  <c r="A3333" i="7"/>
  <c r="A3327" i="7"/>
  <c r="A3323" i="7"/>
  <c r="A3321" i="7"/>
  <c r="A3317" i="7"/>
  <c r="A3311" i="7"/>
  <c r="A3336" i="7"/>
  <c r="A3328" i="7"/>
  <c r="A3310" i="7"/>
  <c r="A3330" i="7"/>
  <c r="A3322" i="7"/>
  <c r="A3312" i="7"/>
  <c r="A3332" i="7"/>
  <c r="A3324" i="7"/>
  <c r="A3326" i="7"/>
  <c r="A284" i="3"/>
  <c r="A276" i="3"/>
  <c r="A268" i="3"/>
  <c r="A244" i="3"/>
  <c r="A236" i="3"/>
  <c r="A281" i="3"/>
  <c r="A273" i="3"/>
  <c r="A265" i="3"/>
  <c r="A257" i="3"/>
  <c r="A241" i="3"/>
  <c r="A233" i="3"/>
  <c r="A286" i="3"/>
  <c r="A270" i="3"/>
  <c r="A262" i="3"/>
  <c r="A254" i="3"/>
  <c r="A283" i="3"/>
  <c r="A275" i="3"/>
  <c r="A259" i="3"/>
  <c r="A243" i="3"/>
  <c r="A280" i="3"/>
  <c r="A272" i="3"/>
  <c r="A256" i="3"/>
  <c r="A248" i="3"/>
  <c r="A240" i="3"/>
  <c r="A232" i="3"/>
  <c r="A285" i="3"/>
  <c r="A277" i="3"/>
  <c r="A269" i="3"/>
  <c r="A261" i="3"/>
  <c r="A237" i="3"/>
  <c r="A287" i="3"/>
  <c r="A282" i="3"/>
  <c r="A271" i="3"/>
  <c r="A266" i="3"/>
  <c r="A255" i="3"/>
  <c r="A250" i="3"/>
  <c r="A239" i="3"/>
  <c r="A234" i="3"/>
  <c r="A279" i="3"/>
  <c r="A263" i="3"/>
  <c r="A242" i="3"/>
  <c r="A231" i="3"/>
  <c r="A572" i="3"/>
  <c r="A564" i="3"/>
  <c r="A556" i="3"/>
  <c r="A548" i="3"/>
  <c r="A540" i="3"/>
  <c r="A532" i="3"/>
  <c r="A524" i="3"/>
  <c r="A516" i="3"/>
  <c r="A553" i="3"/>
  <c r="A537" i="3"/>
  <c r="A529" i="3"/>
  <c r="A521" i="3"/>
  <c r="A554" i="3"/>
  <c r="A566" i="3"/>
  <c r="A558" i="3"/>
  <c r="A550" i="3"/>
  <c r="A542" i="3"/>
  <c r="A534" i="3"/>
  <c r="A526" i="3"/>
  <c r="A518" i="3"/>
  <c r="A571" i="3"/>
  <c r="A563" i="3"/>
  <c r="A555" i="3"/>
  <c r="A547" i="3"/>
  <c r="A539" i="3"/>
  <c r="A531" i="3"/>
  <c r="A523" i="3"/>
  <c r="A560" i="3"/>
  <c r="A552" i="3"/>
  <c r="A544" i="3"/>
  <c r="A536" i="3"/>
  <c r="A528" i="3"/>
  <c r="A520" i="3"/>
  <c r="A546" i="3"/>
  <c r="A557" i="3"/>
  <c r="A549" i="3"/>
  <c r="A541" i="3"/>
  <c r="A533" i="3"/>
  <c r="A525" i="3"/>
  <c r="A517" i="3"/>
  <c r="A570" i="3"/>
  <c r="A538" i="3"/>
  <c r="A527" i="3"/>
  <c r="A522" i="3"/>
  <c r="A559" i="3"/>
  <c r="A551" i="3"/>
  <c r="A567" i="3"/>
  <c r="A530" i="3"/>
  <c r="A519" i="3"/>
  <c r="A543" i="3"/>
  <c r="A508" i="3"/>
  <c r="A492" i="3"/>
  <c r="A484" i="3"/>
  <c r="A468" i="3"/>
  <c r="A460" i="3"/>
  <c r="A513" i="3"/>
  <c r="A505" i="3"/>
  <c r="A489" i="3"/>
  <c r="A481" i="3"/>
  <c r="A465" i="3"/>
  <c r="A510" i="3"/>
  <c r="A502" i="3"/>
  <c r="A494" i="3"/>
  <c r="A478" i="3"/>
  <c r="A470" i="3"/>
  <c r="A462" i="3"/>
  <c r="A491" i="3"/>
  <c r="A475" i="3"/>
  <c r="A467" i="3"/>
  <c r="A512" i="3"/>
  <c r="A496" i="3"/>
  <c r="A488" i="3"/>
  <c r="A480" i="3"/>
  <c r="A472" i="3"/>
  <c r="A464" i="3"/>
  <c r="A509" i="3"/>
  <c r="A493" i="3"/>
  <c r="A477" i="3"/>
  <c r="A469" i="3"/>
  <c r="A461" i="3"/>
  <c r="A511" i="3"/>
  <c r="A495" i="3"/>
  <c r="A490" i="3"/>
  <c r="A479" i="3"/>
  <c r="A463" i="3"/>
  <c r="A514" i="3"/>
  <c r="A503" i="3"/>
  <c r="A482" i="3"/>
  <c r="A471" i="3"/>
  <c r="A466" i="3"/>
  <c r="A340" i="3"/>
  <c r="A332" i="3"/>
  <c r="A316" i="3"/>
  <c r="A308" i="3"/>
  <c r="A300" i="3"/>
  <c r="A292" i="3"/>
  <c r="A337" i="3"/>
  <c r="A329" i="3"/>
  <c r="A313" i="3"/>
  <c r="A305" i="3"/>
  <c r="A289" i="3"/>
  <c r="A342" i="3"/>
  <c r="A334" i="3"/>
  <c r="A326" i="3"/>
  <c r="A318" i="3"/>
  <c r="A310" i="3"/>
  <c r="A302" i="3"/>
  <c r="A294" i="3"/>
  <c r="A331" i="3"/>
  <c r="A323" i="3"/>
  <c r="A315" i="3"/>
  <c r="A307" i="3"/>
  <c r="A291" i="3"/>
  <c r="A344" i="3"/>
  <c r="A336" i="3"/>
  <c r="A328" i="3"/>
  <c r="A320" i="3"/>
  <c r="A312" i="3"/>
  <c r="A304" i="3"/>
  <c r="A288" i="3"/>
  <c r="A341" i="3"/>
  <c r="A333" i="3"/>
  <c r="A325" i="3"/>
  <c r="A317" i="3"/>
  <c r="A309" i="3"/>
  <c r="A301" i="3"/>
  <c r="A293" i="3"/>
  <c r="A335" i="3"/>
  <c r="A330" i="3"/>
  <c r="A314" i="3"/>
  <c r="A303" i="3"/>
  <c r="A298" i="3"/>
  <c r="A327" i="3"/>
  <c r="A322" i="3"/>
  <c r="A311" i="3"/>
  <c r="A306" i="3"/>
  <c r="A295" i="3"/>
  <c r="A290" i="3"/>
  <c r="A628" i="3"/>
  <c r="A620" i="3"/>
  <c r="A612" i="3"/>
  <c r="A604" i="3"/>
  <c r="A596" i="3"/>
  <c r="A588" i="3"/>
  <c r="A580" i="3"/>
  <c r="A625" i="3"/>
  <c r="A609" i="3"/>
  <c r="A601" i="3"/>
  <c r="A593" i="3"/>
  <c r="A577" i="3"/>
  <c r="A610" i="3"/>
  <c r="A622" i="3"/>
  <c r="A614" i="3"/>
  <c r="A598" i="3"/>
  <c r="A582" i="3"/>
  <c r="A574" i="3"/>
  <c r="A627" i="3"/>
  <c r="A619" i="3"/>
  <c r="A611" i="3"/>
  <c r="A603" i="3"/>
  <c r="A595" i="3"/>
  <c r="A579" i="3"/>
  <c r="A594" i="3"/>
  <c r="A586" i="3"/>
  <c r="A578" i="3"/>
  <c r="A624" i="3"/>
  <c r="A616" i="3"/>
  <c r="A608" i="3"/>
  <c r="A600" i="3"/>
  <c r="A592" i="3"/>
  <c r="A584" i="3"/>
  <c r="A576" i="3"/>
  <c r="A621" i="3"/>
  <c r="A605" i="3"/>
  <c r="A581" i="3"/>
  <c r="A573" i="3"/>
  <c r="A626" i="3"/>
  <c r="A602" i="3"/>
  <c r="A623" i="3"/>
  <c r="A615" i="3"/>
  <c r="A607" i="3"/>
  <c r="A575" i="3"/>
  <c r="A1423" i="7"/>
  <c r="A1421" i="7"/>
  <c r="A1409" i="7"/>
  <c r="A1407" i="7"/>
  <c r="A1405" i="7"/>
  <c r="A1395" i="7"/>
  <c r="A1307" i="7"/>
  <c r="A1301" i="7"/>
  <c r="A1291" i="7"/>
  <c r="A1285" i="7"/>
  <c r="A1191" i="7"/>
  <c r="A1181" i="7"/>
  <c r="A1179" i="7"/>
  <c r="A1165" i="7"/>
  <c r="A1163" i="7"/>
  <c r="A1157" i="7"/>
  <c r="A1153" i="7"/>
  <c r="A1151" i="7"/>
  <c r="A1147" i="7"/>
  <c r="A1141" i="7"/>
  <c r="A1137" i="7"/>
  <c r="A1135" i="7"/>
  <c r="A1418" i="7"/>
  <c r="A1412" i="7"/>
  <c r="A1408" i="7"/>
  <c r="A1406" i="7"/>
  <c r="A1402" i="7"/>
  <c r="A1396" i="7"/>
  <c r="A1306" i="7"/>
  <c r="A1304" i="7"/>
  <c r="A1302" i="7"/>
  <c r="A1298" i="7"/>
  <c r="A1296" i="7"/>
  <c r="A1294" i="7"/>
  <c r="A1292" i="7"/>
  <c r="A1290" i="7"/>
  <c r="A1286" i="7"/>
  <c r="A1284" i="7"/>
  <c r="A1282" i="7"/>
  <c r="A1280" i="7"/>
  <c r="A1178" i="7"/>
  <c r="A1172" i="7"/>
  <c r="A1162" i="7"/>
  <c r="A1154" i="7"/>
  <c r="A1150" i="7"/>
  <c r="A1148" i="7"/>
  <c r="A1146" i="7"/>
  <c r="A1144" i="7"/>
  <c r="A1138" i="7"/>
  <c r="A1134" i="7"/>
  <c r="A1014" i="7"/>
  <c r="A1012" i="7"/>
  <c r="A1010" i="7"/>
  <c r="A1002" i="7"/>
  <c r="A998" i="7"/>
  <c r="A986" i="7"/>
  <c r="A982" i="7"/>
  <c r="A974" i="7"/>
  <c r="A972" i="7"/>
  <c r="A962" i="7"/>
  <c r="A954" i="7"/>
  <c r="A950" i="7"/>
  <c r="A946" i="7"/>
  <c r="A944" i="7"/>
  <c r="A942" i="7"/>
  <c r="A938" i="7"/>
  <c r="A932" i="7"/>
  <c r="A812" i="7"/>
  <c r="A810" i="7"/>
  <c r="A802" i="7"/>
  <c r="A798" i="7"/>
  <c r="A794" i="7"/>
  <c r="A792" i="7"/>
  <c r="A788" i="7"/>
  <c r="A746" i="7"/>
  <c r="A740" i="7"/>
  <c r="A736" i="7"/>
  <c r="A734" i="7"/>
  <c r="A730" i="7"/>
  <c r="A720" i="7"/>
  <c r="A638" i="7"/>
  <c r="A626" i="7"/>
  <c r="A624" i="7"/>
  <c r="A612" i="7"/>
  <c r="A608" i="7"/>
  <c r="A606" i="7"/>
  <c r="A604" i="7"/>
  <c r="A602" i="7"/>
  <c r="A598" i="7"/>
  <c r="A592" i="7"/>
  <c r="A590" i="7"/>
  <c r="A588" i="7"/>
  <c r="A586" i="7"/>
  <c r="A584" i="7"/>
  <c r="A578" i="7"/>
  <c r="A570" i="7"/>
  <c r="A566" i="7"/>
  <c r="A558" i="7"/>
  <c r="A554" i="7"/>
  <c r="A1017" i="7"/>
  <c r="A1011" i="7"/>
  <c r="A1005" i="7"/>
  <c r="A1001" i="7"/>
  <c r="A989" i="7"/>
  <c r="A987" i="7"/>
  <c r="A985" i="7"/>
  <c r="A983" i="7"/>
  <c r="A981" i="7"/>
  <c r="A979" i="7"/>
  <c r="A977" i="7"/>
  <c r="A975" i="7"/>
  <c r="A973" i="7"/>
  <c r="A969" i="7"/>
  <c r="A967" i="7"/>
  <c r="A965" i="7"/>
  <c r="A961" i="7"/>
  <c r="A959" i="7"/>
  <c r="A955" i="7"/>
  <c r="A953" i="7"/>
  <c r="A943" i="7"/>
  <c r="A939" i="7"/>
  <c r="A937" i="7"/>
  <c r="A933" i="7"/>
  <c r="A813" i="7"/>
  <c r="A809" i="7"/>
  <c r="A807" i="7"/>
  <c r="A803" i="7"/>
  <c r="A797" i="7"/>
  <c r="A793" i="7"/>
  <c r="A791" i="7"/>
  <c r="A787" i="7"/>
  <c r="A755" i="7"/>
  <c r="A745" i="7"/>
  <c r="A739" i="7"/>
  <c r="A733" i="7"/>
  <c r="A729" i="7"/>
  <c r="A723" i="7"/>
  <c r="A713" i="7"/>
  <c r="A707" i="7"/>
  <c r="A639" i="7"/>
  <c r="A637" i="7"/>
  <c r="A633" i="7"/>
  <c r="A623" i="7"/>
  <c r="A617" i="7"/>
  <c r="A609" i="7"/>
  <c r="A607" i="7"/>
  <c r="A605" i="7"/>
  <c r="A603" i="7"/>
  <c r="A597" i="7"/>
  <c r="A593" i="7"/>
  <c r="A589" i="7"/>
  <c r="A587" i="7"/>
  <c r="A579" i="7"/>
  <c r="A573" i="7"/>
  <c r="A569" i="7"/>
  <c r="A563" i="7"/>
  <c r="A557" i="7"/>
  <c r="A549" i="7"/>
  <c r="A548" i="7"/>
  <c r="A543" i="7"/>
  <c r="A541" i="7"/>
  <c r="A535" i="7"/>
  <c r="A531" i="7"/>
  <c r="A529" i="7"/>
  <c r="A527" i="7"/>
  <c r="A525" i="7"/>
  <c r="A437" i="7"/>
  <c r="A435" i="7"/>
  <c r="A433" i="7"/>
  <c r="A431" i="7"/>
  <c r="A429" i="7"/>
  <c r="A427" i="7"/>
  <c r="A425" i="7"/>
  <c r="A423" i="7"/>
  <c r="A421" i="7"/>
  <c r="A419" i="7"/>
  <c r="A417" i="7"/>
  <c r="A415" i="7"/>
  <c r="A413" i="7"/>
  <c r="A411" i="7"/>
  <c r="A409" i="7"/>
  <c r="A403" i="7"/>
  <c r="A401" i="7"/>
  <c r="A399" i="7"/>
  <c r="A395" i="7"/>
  <c r="A389" i="7"/>
  <c r="A387" i="7"/>
  <c r="A385" i="7"/>
  <c r="A383" i="7"/>
  <c r="A347" i="7"/>
  <c r="A343" i="7"/>
  <c r="A341" i="7"/>
  <c r="A337" i="7"/>
  <c r="A331" i="7"/>
  <c r="A327" i="7"/>
  <c r="A325" i="7"/>
  <c r="A263" i="7"/>
  <c r="A261" i="7"/>
  <c r="A259" i="7"/>
  <c r="A257" i="7"/>
  <c r="A255" i="7"/>
  <c r="A253" i="7"/>
  <c r="A251" i="7"/>
  <c r="A249" i="7"/>
  <c r="A247" i="7"/>
  <c r="A245" i="7"/>
  <c r="A243" i="7"/>
  <c r="A241" i="7"/>
  <c r="A239" i="7"/>
  <c r="A237" i="7"/>
  <c r="A235" i="7"/>
  <c r="A231" i="7"/>
  <c r="A229" i="7"/>
  <c r="A225" i="7"/>
  <c r="A215" i="7"/>
  <c r="A213" i="7"/>
  <c r="A209" i="7"/>
  <c r="A199" i="7"/>
  <c r="A197" i="7"/>
  <c r="A193" i="7"/>
  <c r="A183" i="7"/>
  <c r="A181" i="7"/>
  <c r="A177" i="7"/>
  <c r="A117" i="7"/>
  <c r="A107" i="7"/>
  <c r="A103" i="7"/>
  <c r="A101" i="7"/>
  <c r="A97" i="7"/>
  <c r="A91" i="7"/>
  <c r="A29" i="7"/>
  <c r="A27" i="7"/>
  <c r="A544" i="7"/>
  <c r="A538" i="7"/>
  <c r="A534" i="7"/>
  <c r="A528" i="7"/>
  <c r="A436" i="7"/>
  <c r="A432" i="7"/>
  <c r="A426" i="7"/>
  <c r="A422" i="7"/>
  <c r="A420" i="7"/>
  <c r="A416" i="7"/>
  <c r="A410" i="7"/>
  <c r="A406" i="7"/>
  <c r="A402" i="7"/>
  <c r="A400" i="7"/>
  <c r="A396" i="7"/>
  <c r="A390" i="7"/>
  <c r="A386" i="7"/>
  <c r="A384" i="7"/>
  <c r="A380" i="7"/>
  <c r="A350" i="7"/>
  <c r="A348" i="7"/>
  <c r="A346" i="7"/>
  <c r="A344" i="7"/>
  <c r="A342" i="7"/>
  <c r="A340" i="7"/>
  <c r="A338" i="7"/>
  <c r="A336" i="7"/>
  <c r="A334" i="7"/>
  <c r="A332" i="7"/>
  <c r="A328" i="7"/>
  <c r="A326" i="7"/>
  <c r="A324" i="7"/>
  <c r="A322" i="7"/>
  <c r="A262" i="7"/>
  <c r="A256" i="7"/>
  <c r="A246" i="7"/>
  <c r="A240" i="7"/>
  <c r="A234" i="7"/>
  <c r="A232" i="7"/>
  <c r="A230" i="7"/>
  <c r="A228" i="7"/>
  <c r="A226" i="7"/>
  <c r="A224" i="7"/>
  <c r="A222" i="7"/>
  <c r="A220" i="7"/>
  <c r="A218" i="7"/>
  <c r="A216" i="7"/>
  <c r="A214" i="7"/>
  <c r="A212" i="7"/>
  <c r="A210" i="7"/>
  <c r="A206" i="7"/>
  <c r="A202" i="7"/>
  <c r="A200" i="7"/>
  <c r="A198" i="7"/>
  <c r="A194" i="7"/>
  <c r="A192" i="7"/>
  <c r="A190" i="7"/>
  <c r="A188" i="7"/>
  <c r="A186" i="7"/>
  <c r="A184" i="7"/>
  <c r="A182" i="7"/>
  <c r="A180" i="7"/>
  <c r="A178" i="7"/>
  <c r="A118" i="7"/>
  <c r="A116" i="7"/>
  <c r="A114" i="7"/>
  <c r="A112" i="7"/>
  <c r="A108" i="7"/>
  <c r="A106" i="7"/>
  <c r="A104" i="7"/>
  <c r="A102" i="7"/>
  <c r="A100" i="7"/>
  <c r="A98" i="7"/>
  <c r="A96" i="7"/>
  <c r="A94" i="7"/>
  <c r="A92" i="7"/>
  <c r="A90" i="7"/>
  <c r="A9" i="7"/>
  <c r="A21" i="7"/>
  <c r="A19" i="7"/>
  <c r="A13" i="7"/>
  <c r="A550" i="7"/>
  <c r="A24" i="7"/>
  <c r="A20" i="7"/>
  <c r="A14" i="7"/>
  <c r="A8" i="7"/>
  <c r="A4" i="7"/>
  <c r="A15" i="7"/>
  <c r="A25" i="7"/>
  <c r="A44" i="3"/>
  <c r="A36" i="3"/>
  <c r="A28" i="3"/>
  <c r="A12" i="3"/>
  <c r="A4" i="3"/>
  <c r="A57" i="3"/>
  <c r="A49" i="3"/>
  <c r="A41" i="3"/>
  <c r="A25" i="3"/>
  <c r="A9" i="3"/>
  <c r="A54" i="3"/>
  <c r="A38" i="3"/>
  <c r="A30" i="3"/>
  <c r="A22" i="3"/>
  <c r="A14" i="3"/>
  <c r="A59" i="3"/>
  <c r="A51" i="3"/>
  <c r="A43" i="3"/>
  <c r="A35" i="3"/>
  <c r="A27" i="3"/>
  <c r="A19" i="3"/>
  <c r="A3" i="3"/>
  <c r="A56" i="3"/>
  <c r="A48" i="3"/>
  <c r="A24" i="3"/>
  <c r="A8" i="3"/>
  <c r="A53" i="3"/>
  <c r="A45" i="3"/>
  <c r="A29" i="3"/>
  <c r="A21" i="3"/>
  <c r="A13" i="3"/>
  <c r="A5" i="3"/>
  <c r="A42" i="3"/>
  <c r="A31" i="3"/>
  <c r="A26" i="3"/>
  <c r="A10" i="3"/>
  <c r="A55" i="3"/>
  <c r="A50" i="3"/>
  <c r="A34" i="3"/>
  <c r="A23" i="3"/>
  <c r="A18" i="3"/>
  <c r="A7" i="3"/>
  <c r="A388" i="3"/>
  <c r="A380" i="3"/>
  <c r="A372" i="3"/>
  <c r="A364" i="3"/>
  <c r="A356" i="3"/>
  <c r="A348" i="3"/>
  <c r="A401" i="3"/>
  <c r="A393" i="3"/>
  <c r="A385" i="3"/>
  <c r="A377" i="3"/>
  <c r="A369" i="3"/>
  <c r="A361" i="3"/>
  <c r="A353" i="3"/>
  <c r="A345" i="3"/>
  <c r="A390" i="3"/>
  <c r="A382" i="3"/>
  <c r="A374" i="3"/>
  <c r="A358" i="3"/>
  <c r="A350" i="3"/>
  <c r="A395" i="3"/>
  <c r="A387" i="3"/>
  <c r="A371" i="3"/>
  <c r="A363" i="3"/>
  <c r="A355" i="3"/>
  <c r="A400" i="3"/>
  <c r="A392" i="3"/>
  <c r="A384" i="3"/>
  <c r="A376" i="3"/>
  <c r="A368" i="3"/>
  <c r="A360" i="3"/>
  <c r="A352" i="3"/>
  <c r="A397" i="3"/>
  <c r="A389" i="3"/>
  <c r="A381" i="3"/>
  <c r="A373" i="3"/>
  <c r="A365" i="3"/>
  <c r="A357" i="3"/>
  <c r="A349" i="3"/>
  <c r="A394" i="3"/>
  <c r="A383" i="3"/>
  <c r="A378" i="3"/>
  <c r="A362" i="3"/>
  <c r="A346" i="3"/>
  <c r="A386" i="3"/>
  <c r="A370" i="3"/>
  <c r="A359" i="3"/>
  <c r="A354" i="3"/>
  <c r="A172" i="3"/>
  <c r="A164" i="3"/>
  <c r="A156" i="3"/>
  <c r="A148" i="3"/>
  <c r="A140" i="3"/>
  <c r="A132" i="3"/>
  <c r="A124" i="3"/>
  <c r="A169" i="3"/>
  <c r="A153" i="3"/>
  <c r="A145" i="3"/>
  <c r="A137" i="3"/>
  <c r="A129" i="3"/>
  <c r="A121" i="3"/>
  <c r="A166" i="3"/>
  <c r="A158" i="3"/>
  <c r="A150" i="3"/>
  <c r="A142" i="3"/>
  <c r="A134" i="3"/>
  <c r="A118" i="3"/>
  <c r="A171" i="3"/>
  <c r="A163" i="3"/>
  <c r="A147" i="3"/>
  <c r="A139" i="3"/>
  <c r="A123" i="3"/>
  <c r="A168" i="3"/>
  <c r="A160" i="3"/>
  <c r="A152" i="3"/>
  <c r="A144" i="3"/>
  <c r="A128" i="3"/>
  <c r="A173" i="3"/>
  <c r="A157" i="3"/>
  <c r="A149" i="3"/>
  <c r="A141" i="3"/>
  <c r="A133" i="3"/>
  <c r="A117" i="3"/>
  <c r="A170" i="3"/>
  <c r="A159" i="3"/>
  <c r="A154" i="3"/>
  <c r="A143" i="3"/>
  <c r="A138" i="3"/>
  <c r="A127" i="3"/>
  <c r="A122" i="3"/>
  <c r="A167" i="3"/>
  <c r="A151" i="3"/>
  <c r="A146" i="3"/>
  <c r="A135" i="3"/>
  <c r="A130" i="3"/>
  <c r="A119" i="3"/>
  <c r="E9" i="9"/>
  <c r="F9" i="8"/>
  <c r="E9" i="8"/>
  <c r="F7" i="5"/>
  <c r="E7" i="5"/>
  <c r="A539" i="7" l="1"/>
  <c r="A585" i="7"/>
  <c r="A1403" i="7"/>
  <c r="A1419" i="7"/>
  <c r="A3314" i="7"/>
  <c r="A2330" i="7"/>
  <c r="A553" i="7"/>
  <c r="A601" i="7"/>
  <c r="A618" i="7"/>
  <c r="A714" i="7"/>
  <c r="A536" i="7"/>
  <c r="A381" i="7"/>
  <c r="A397" i="7"/>
  <c r="A555" i="7"/>
  <c r="A571" i="7"/>
  <c r="A731" i="7"/>
  <c r="A747" i="7"/>
  <c r="A1003" i="7"/>
  <c r="A700" i="7"/>
  <c r="A732" i="7"/>
  <c r="A988" i="7"/>
  <c r="A1004" i="7"/>
  <c r="A1404" i="7"/>
  <c r="A1420" i="7"/>
  <c r="A1149" i="7"/>
  <c r="A3320" i="7"/>
  <c r="A1681" i="7"/>
  <c r="A394" i="7"/>
  <c r="A111" i="7"/>
  <c r="A191" i="7"/>
  <c r="A207" i="7"/>
  <c r="A223" i="7"/>
  <c r="A335" i="7"/>
  <c r="A3315" i="7"/>
  <c r="A1658" i="7"/>
  <c r="A1674" i="7"/>
  <c r="A7" i="7"/>
  <c r="A12" i="7"/>
  <c r="A30" i="7"/>
  <c r="A238" i="7"/>
  <c r="A254" i="7"/>
  <c r="A430" i="7"/>
  <c r="A99" i="7"/>
  <c r="A115" i="7"/>
  <c r="A323" i="7"/>
  <c r="A339" i="7"/>
  <c r="A561" i="7"/>
  <c r="A705" i="7"/>
  <c r="A721" i="7"/>
  <c r="A737" i="7"/>
  <c r="A753" i="7"/>
  <c r="A801" i="7"/>
  <c r="A993" i="7"/>
  <c r="A1009" i="7"/>
  <c r="A594" i="7"/>
  <c r="A610" i="7"/>
  <c r="A738" i="7"/>
  <c r="A978" i="7"/>
  <c r="A1170" i="7"/>
  <c r="A1186" i="7"/>
  <c r="A1283" i="7"/>
  <c r="A1299" i="7"/>
  <c r="A3319" i="7"/>
  <c r="A3335" i="7"/>
  <c r="A1662" i="7"/>
  <c r="A1678" i="7"/>
  <c r="A931" i="7"/>
  <c r="A947" i="7"/>
  <c r="A580" i="7"/>
  <c r="A804" i="7"/>
  <c r="A948" i="7"/>
  <c r="A1173" i="7"/>
  <c r="A1189" i="7"/>
  <c r="A2333" i="7"/>
  <c r="A2349" i="7"/>
  <c r="A310" i="10"/>
  <c r="A279" i="10"/>
  <c r="A418" i="7"/>
  <c r="A805" i="7"/>
  <c r="A614" i="7"/>
  <c r="A726" i="7"/>
  <c r="A742" i="7"/>
  <c r="A790" i="7"/>
  <c r="A934" i="7"/>
  <c r="A1142" i="7"/>
  <c r="A2326" i="7"/>
  <c r="A2342" i="7"/>
  <c r="A291" i="10"/>
  <c r="A307" i="10"/>
  <c r="A23" i="7"/>
  <c r="A18" i="7"/>
  <c r="A244" i="7"/>
  <c r="A260" i="7"/>
  <c r="A532" i="7"/>
  <c r="A552" i="7"/>
  <c r="A615" i="7"/>
  <c r="A631" i="7"/>
  <c r="A711" i="7"/>
  <c r="A727" i="7"/>
  <c r="A935" i="7"/>
  <c r="A951" i="7"/>
  <c r="A712" i="7"/>
  <c r="A728" i="7"/>
  <c r="A808" i="7"/>
  <c r="A984" i="7"/>
  <c r="A1400" i="7"/>
  <c r="A1145" i="7"/>
  <c r="A1161" i="7"/>
  <c r="A1289" i="7"/>
  <c r="A1305" i="7"/>
  <c r="A2337" i="7"/>
  <c r="A283" i="10"/>
  <c r="A165" i="3"/>
  <c r="A375" i="3"/>
  <c r="A39" i="3"/>
  <c r="A47" i="3"/>
  <c r="A6" i="3"/>
  <c r="F55" i="5" s="1"/>
  <c r="A17" i="3"/>
  <c r="A20" i="3"/>
  <c r="A6" i="7"/>
  <c r="A22" i="7"/>
  <c r="A248" i="7"/>
  <c r="A392" i="7"/>
  <c r="A408" i="7"/>
  <c r="A424" i="7"/>
  <c r="A93" i="7"/>
  <c r="A109" i="7"/>
  <c r="A189" i="7"/>
  <c r="A205" i="7"/>
  <c r="A221" i="7"/>
  <c r="A333" i="7"/>
  <c r="A349" i="7"/>
  <c r="A699" i="7"/>
  <c r="A715" i="7"/>
  <c r="A795" i="7"/>
  <c r="A811" i="7"/>
  <c r="A971" i="7"/>
  <c r="A556" i="7"/>
  <c r="A572" i="7"/>
  <c r="A620" i="7"/>
  <c r="A636" i="7"/>
  <c r="A716" i="7"/>
  <c r="A748" i="7"/>
  <c r="A796" i="7"/>
  <c r="A940" i="7"/>
  <c r="A956" i="7"/>
  <c r="A1164" i="7"/>
  <c r="A1180" i="7"/>
  <c r="A1293" i="7"/>
  <c r="A629" i="3"/>
  <c r="A617" i="3"/>
  <c r="A483" i="3"/>
  <c r="A486" i="3"/>
  <c r="A497" i="3"/>
  <c r="A500" i="3"/>
  <c r="A561" i="3"/>
  <c r="A251" i="3"/>
  <c r="A3334" i="7"/>
  <c r="A3316" i="7"/>
  <c r="A3313" i="7"/>
  <c r="A3329" i="7"/>
  <c r="A1656" i="7"/>
  <c r="A1672" i="7"/>
  <c r="A1665" i="7"/>
  <c r="A2325" i="7"/>
  <c r="A2332" i="7"/>
  <c r="A2348" i="7"/>
  <c r="A443" i="3"/>
  <c r="A287" i="10"/>
  <c r="A322" i="10"/>
  <c r="A182" i="3"/>
  <c r="A185" i="3"/>
  <c r="A347" i="3"/>
  <c r="A941" i="7"/>
  <c r="A474" i="3"/>
  <c r="A245" i="3"/>
  <c r="A3331" i="7"/>
  <c r="A2327" i="7"/>
  <c r="A2343" i="7"/>
  <c r="A2334" i="7"/>
  <c r="A114" i="3"/>
  <c r="A97" i="3"/>
  <c r="A320" i="10"/>
  <c r="A289" i="10"/>
  <c r="A204" i="3"/>
  <c r="A11" i="3"/>
  <c r="E11" i="5" s="1"/>
  <c r="A330" i="7"/>
  <c r="A958" i="7"/>
  <c r="A1422" i="7"/>
  <c r="A1183" i="7"/>
  <c r="A120" i="3"/>
  <c r="A131" i="3"/>
  <c r="A391" i="3"/>
  <c r="A399" i="3"/>
  <c r="A366" i="3"/>
  <c r="A16" i="3"/>
  <c r="A33" i="3"/>
  <c r="A10" i="7"/>
  <c r="A28" i="7"/>
  <c r="A204" i="7"/>
  <c r="A236" i="7"/>
  <c r="A252" i="7"/>
  <c r="A412" i="7"/>
  <c r="A428" i="7"/>
  <c r="A540" i="7"/>
  <c r="A113" i="7"/>
  <c r="A545" i="7"/>
  <c r="A591" i="7"/>
  <c r="A703" i="7"/>
  <c r="A719" i="7"/>
  <c r="A799" i="7"/>
  <c r="A560" i="7"/>
  <c r="A576" i="7"/>
  <c r="A800" i="7"/>
  <c r="A960" i="7"/>
  <c r="A976" i="7"/>
  <c r="A992" i="7"/>
  <c r="A1008" i="7"/>
  <c r="A1136" i="7"/>
  <c r="A1152" i="7"/>
  <c r="A1168" i="7"/>
  <c r="A1184" i="7"/>
  <c r="A1281" i="7"/>
  <c r="A1297" i="7"/>
  <c r="A599" i="3"/>
  <c r="A618" i="3"/>
  <c r="A297" i="3"/>
  <c r="A485" i="3"/>
  <c r="A499" i="3"/>
  <c r="A562" i="3"/>
  <c r="A253" i="3"/>
  <c r="A267" i="3"/>
  <c r="A278" i="3"/>
  <c r="A3318" i="7"/>
  <c r="A1669" i="7"/>
  <c r="A2336" i="7"/>
  <c r="A442" i="3"/>
  <c r="A301" i="10"/>
  <c r="A317" i="10"/>
  <c r="A201" i="3"/>
  <c r="A95" i="7"/>
  <c r="A339" i="3"/>
  <c r="A569" i="3"/>
  <c r="A125" i="3"/>
  <c r="A3" i="7"/>
  <c r="F31" i="8" s="1"/>
  <c r="A110" i="7"/>
  <c r="A382" i="7"/>
  <c r="A398" i="7"/>
  <c r="A414" i="7"/>
  <c r="A526" i="7"/>
  <c r="A542" i="7"/>
  <c r="A577" i="7"/>
  <c r="A625" i="7"/>
  <c r="A945" i="7"/>
  <c r="A706" i="7"/>
  <c r="A722" i="7"/>
  <c r="A786" i="7"/>
  <c r="A1410" i="7"/>
  <c r="A1139" i="7"/>
  <c r="A1155" i="7"/>
  <c r="A1171" i="7"/>
  <c r="A1187" i="7"/>
  <c r="A1411" i="7"/>
  <c r="A583" i="3"/>
  <c r="A589" i="3"/>
  <c r="A504" i="3"/>
  <c r="A507" i="3"/>
  <c r="A565" i="3"/>
  <c r="A568" i="3"/>
  <c r="A247" i="3"/>
  <c r="A264" i="3"/>
  <c r="A1671" i="7"/>
  <c r="A2331" i="7"/>
  <c r="A2347" i="7"/>
  <c r="A99" i="3"/>
  <c r="A102" i="3"/>
  <c r="A116" i="3"/>
  <c r="A439" i="3"/>
  <c r="A447" i="3"/>
  <c r="A428" i="3"/>
  <c r="A282" i="10"/>
  <c r="A302" i="10"/>
  <c r="A292" i="10"/>
  <c r="A303" i="10"/>
  <c r="A749" i="7"/>
  <c r="A990" i="7"/>
  <c r="A136" i="3"/>
  <c r="A161" i="3"/>
  <c r="A351" i="3"/>
  <c r="A15" i="3"/>
  <c r="A32" i="3"/>
  <c r="A52" i="3"/>
  <c r="A208" i="7"/>
  <c r="A405" i="7"/>
  <c r="A533" i="7"/>
  <c r="A547" i="7"/>
  <c r="A595" i="7"/>
  <c r="A611" i="7"/>
  <c r="A963" i="7"/>
  <c r="A995" i="7"/>
  <c r="A596" i="7"/>
  <c r="A708" i="7"/>
  <c r="A964" i="7"/>
  <c r="A980" i="7"/>
  <c r="A996" i="7"/>
  <c r="A1140" i="7"/>
  <c r="A1156" i="7"/>
  <c r="A1188" i="7"/>
  <c r="A1300" i="7"/>
  <c r="A1397" i="7"/>
  <c r="A1413" i="7"/>
  <c r="A597" i="3"/>
  <c r="A587" i="3"/>
  <c r="A590" i="3"/>
  <c r="A585" i="3"/>
  <c r="A338" i="3"/>
  <c r="A296" i="3"/>
  <c r="A299" i="3"/>
  <c r="A324" i="3"/>
  <c r="A487" i="3"/>
  <c r="A501" i="3"/>
  <c r="A515" i="3"/>
  <c r="A258" i="3"/>
  <c r="A1664" i="7"/>
  <c r="A1657" i="7"/>
  <c r="A1673" i="7"/>
  <c r="A2324" i="7"/>
  <c r="A85" i="3"/>
  <c r="A450" i="3"/>
  <c r="A458" i="3"/>
  <c r="A422" i="3"/>
  <c r="A433" i="3"/>
  <c r="A304" i="10"/>
  <c r="A284" i="10"/>
  <c r="A305" i="10"/>
  <c r="A321" i="10"/>
  <c r="A211" i="3"/>
  <c r="A214" i="3"/>
  <c r="A162" i="3"/>
  <c r="A957" i="7"/>
  <c r="A574" i="7"/>
  <c r="A702" i="7"/>
  <c r="A814" i="7"/>
  <c r="A1167" i="7"/>
  <c r="A155" i="3"/>
  <c r="A379" i="3"/>
  <c r="A396" i="3"/>
  <c r="A40" i="3"/>
  <c r="A46" i="3"/>
  <c r="A5" i="7"/>
  <c r="A17" i="7"/>
  <c r="A434" i="7"/>
  <c r="A530" i="7"/>
  <c r="A546" i="7"/>
  <c r="A391" i="7"/>
  <c r="A407" i="7"/>
  <c r="A565" i="7"/>
  <c r="A581" i="7"/>
  <c r="A613" i="7"/>
  <c r="A629" i="7"/>
  <c r="A741" i="7"/>
  <c r="A789" i="7"/>
  <c r="A949" i="7"/>
  <c r="A997" i="7"/>
  <c r="A1013" i="7"/>
  <c r="A630" i="7"/>
  <c r="A710" i="7"/>
  <c r="A806" i="7"/>
  <c r="A1158" i="7"/>
  <c r="A1398" i="7"/>
  <c r="A1414" i="7"/>
  <c r="A1143" i="7"/>
  <c r="A1159" i="7"/>
  <c r="A1175" i="7"/>
  <c r="A1399" i="7"/>
  <c r="A1415" i="7"/>
  <c r="A591" i="3"/>
  <c r="A343" i="3"/>
  <c r="A321" i="3"/>
  <c r="A498" i="3"/>
  <c r="A506" i="3"/>
  <c r="A459" i="3"/>
  <c r="A473" i="3"/>
  <c r="A476" i="3"/>
  <c r="A535" i="3"/>
  <c r="A238" i="3"/>
  <c r="A252" i="3"/>
  <c r="A2335" i="7"/>
  <c r="A115" i="3"/>
  <c r="A455" i="3"/>
  <c r="A405" i="3"/>
  <c r="A430" i="3"/>
  <c r="A444" i="3"/>
  <c r="A318" i="10"/>
  <c r="A308" i="10"/>
  <c r="A281" i="10"/>
  <c r="A298" i="10"/>
  <c r="A323" i="10"/>
  <c r="A205" i="3"/>
  <c r="A208" i="3"/>
  <c r="A126" i="3"/>
  <c r="A58" i="3"/>
  <c r="A621" i="7"/>
  <c r="A319" i="3"/>
  <c r="A367" i="3"/>
  <c r="A398" i="3"/>
  <c r="A37" i="3"/>
  <c r="A196" i="7"/>
  <c r="A388" i="7"/>
  <c r="A404" i="7"/>
  <c r="A105" i="7"/>
  <c r="A185" i="7"/>
  <c r="A201" i="7"/>
  <c r="A217" i="7"/>
  <c r="A233" i="7"/>
  <c r="A329" i="7"/>
  <c r="A345" i="7"/>
  <c r="A393" i="7"/>
  <c r="A537" i="7"/>
  <c r="A551" i="7"/>
  <c r="A583" i="7"/>
  <c r="A599" i="7"/>
  <c r="A600" i="7"/>
  <c r="A616" i="7"/>
  <c r="A632" i="7"/>
  <c r="A744" i="7"/>
  <c r="A936" i="7"/>
  <c r="A952" i="7"/>
  <c r="A1016" i="7"/>
  <c r="A1160" i="7"/>
  <c r="A1176" i="7"/>
  <c r="A1288" i="7"/>
  <c r="A1416" i="7"/>
  <c r="A1401" i="7"/>
  <c r="A1417" i="7"/>
  <c r="A606" i="3"/>
  <c r="A545" i="3"/>
  <c r="A274" i="3"/>
  <c r="A235" i="3"/>
  <c r="A246" i="3"/>
  <c r="A249" i="3"/>
  <c r="A260" i="3"/>
  <c r="A3309" i="7"/>
  <c r="A3325" i="7"/>
  <c r="A1668" i="7"/>
  <c r="A1684" i="7"/>
  <c r="A2344" i="7"/>
  <c r="A112" i="3"/>
  <c r="A73" i="3"/>
  <c r="A438" i="3"/>
  <c r="A288" i="10"/>
  <c r="A309" i="10"/>
  <c r="A194" i="3"/>
  <c r="A213" i="3"/>
  <c r="A634" i="7"/>
  <c r="A970" i="7"/>
  <c r="A619" i="7"/>
  <c r="A635" i="7"/>
  <c r="A11" i="7"/>
  <c r="A26" i="7"/>
  <c r="A31" i="7"/>
  <c r="A622" i="7"/>
  <c r="A718" i="7"/>
  <c r="A750" i="7"/>
  <c r="A559" i="7"/>
  <c r="A575" i="7"/>
  <c r="A735" i="7"/>
  <c r="A751" i="7"/>
  <c r="A991" i="7"/>
  <c r="A1007" i="7"/>
  <c r="A704" i="7"/>
  <c r="A179" i="7"/>
  <c r="A195" i="7"/>
  <c r="A211" i="7"/>
  <c r="A227" i="7"/>
  <c r="A562" i="7"/>
  <c r="A754" i="7"/>
  <c r="A994" i="7"/>
  <c r="A16" i="7"/>
  <c r="A242" i="7"/>
  <c r="A258" i="7"/>
  <c r="A709" i="7"/>
  <c r="A725" i="7"/>
  <c r="A582" i="7"/>
  <c r="A966" i="7"/>
  <c r="A1174" i="7"/>
  <c r="A1190" i="7"/>
  <c r="A1287" i="7"/>
  <c r="A1303" i="7"/>
  <c r="A1177" i="7"/>
  <c r="A187" i="7"/>
  <c r="A203" i="7"/>
  <c r="A219" i="7"/>
  <c r="A250" i="7"/>
  <c r="A701" i="7"/>
  <c r="A717" i="7"/>
  <c r="A1006" i="7"/>
  <c r="A1166" i="7"/>
  <c r="A1182" i="7"/>
  <c r="A1279" i="7"/>
  <c r="A1295" i="7"/>
  <c r="A640" i="7"/>
  <c r="A752" i="7"/>
  <c r="A1169" i="7"/>
  <c r="A1185" i="7"/>
  <c r="A627" i="7"/>
  <c r="A564" i="7"/>
  <c r="A628" i="7"/>
  <c r="A724" i="7"/>
  <c r="A756" i="7"/>
  <c r="A567" i="7"/>
  <c r="A743" i="7"/>
  <c r="A999" i="7"/>
  <c r="A1015" i="7"/>
  <c r="A568" i="7"/>
  <c r="A968" i="7"/>
  <c r="A1000" i="7"/>
  <c r="A42" i="7"/>
  <c r="A58" i="7"/>
  <c r="A74" i="7"/>
  <c r="A122" i="7"/>
  <c r="A138" i="7"/>
  <c r="A154" i="7"/>
  <c r="A170" i="7"/>
  <c r="A266" i="7"/>
  <c r="A282" i="7"/>
  <c r="A298" i="7"/>
  <c r="A314" i="7"/>
  <c r="A362" i="7"/>
  <c r="A378" i="7"/>
  <c r="A442" i="7"/>
  <c r="A458" i="7"/>
  <c r="A506" i="7"/>
  <c r="A522" i="7"/>
  <c r="A47" i="7"/>
  <c r="A63" i="7"/>
  <c r="A79" i="7"/>
  <c r="A127" i="7"/>
  <c r="A143" i="7"/>
  <c r="A159" i="7"/>
  <c r="A175" i="7"/>
  <c r="A271" i="7"/>
  <c r="A287" i="7"/>
  <c r="A303" i="7"/>
  <c r="A319" i="7"/>
  <c r="A351" i="7"/>
  <c r="A367" i="7"/>
  <c r="A653" i="7"/>
  <c r="A669" i="7"/>
  <c r="A685" i="7"/>
  <c r="A877" i="7"/>
  <c r="A893" i="7"/>
  <c r="A1053" i="7"/>
  <c r="A1069" i="7"/>
  <c r="A670" i="7"/>
  <c r="A686" i="7"/>
  <c r="A1310" i="7"/>
  <c r="A1326" i="7"/>
  <c r="A38" i="7"/>
  <c r="A54" i="7"/>
  <c r="A70" i="7"/>
  <c r="A86" i="7"/>
  <c r="A134" i="7"/>
  <c r="A150" i="7"/>
  <c r="A166" i="7"/>
  <c r="A278" i="7"/>
  <c r="A294" i="7"/>
  <c r="A310" i="7"/>
  <c r="A358" i="7"/>
  <c r="A374" i="7"/>
  <c r="A438" i="7"/>
  <c r="A454" i="7"/>
  <c r="A470" i="7"/>
  <c r="A486" i="7"/>
  <c r="A502" i="7"/>
  <c r="A518" i="7"/>
  <c r="A43" i="7"/>
  <c r="A59" i="7"/>
  <c r="A75" i="7"/>
  <c r="A123" i="7"/>
  <c r="A139" i="7"/>
  <c r="A155" i="7"/>
  <c r="A171" i="7"/>
  <c r="A267" i="7"/>
  <c r="A283" i="7"/>
  <c r="A299" i="7"/>
  <c r="A315" i="7"/>
  <c r="A363" i="7"/>
  <c r="A379" i="7"/>
  <c r="A443" i="7"/>
  <c r="A459" i="7"/>
  <c r="A475" i="7"/>
  <c r="A491" i="7"/>
  <c r="A507" i="7"/>
  <c r="A523" i="7"/>
  <c r="A649" i="7"/>
  <c r="A665" i="7"/>
  <c r="A681" i="7"/>
  <c r="A697" i="7"/>
  <c r="A761" i="7"/>
  <c r="A777" i="7"/>
  <c r="A825" i="7"/>
  <c r="A841" i="7"/>
  <c r="A857" i="7"/>
  <c r="A873" i="7"/>
  <c r="A889" i="7"/>
  <c r="A905" i="7"/>
  <c r="A921" i="7"/>
  <c r="A1033" i="7"/>
  <c r="A1049" i="7"/>
  <c r="A1065" i="7"/>
  <c r="A1081" i="7"/>
  <c r="A1097" i="7"/>
  <c r="A650" i="7"/>
  <c r="A666" i="7"/>
  <c r="A682" i="7"/>
  <c r="A698" i="7"/>
  <c r="A762" i="7"/>
  <c r="A778" i="7"/>
  <c r="A826" i="7"/>
  <c r="A842" i="7"/>
  <c r="A858" i="7"/>
  <c r="A874" i="7"/>
  <c r="A890" i="7"/>
  <c r="A906" i="7"/>
  <c r="A922" i="7"/>
  <c r="A1018" i="7"/>
  <c r="A1034" i="7"/>
  <c r="A1050" i="7"/>
  <c r="A1066" i="7"/>
  <c r="A1082" i="7"/>
  <c r="A1098" i="7"/>
  <c r="A1114" i="7"/>
  <c r="A1130" i="7"/>
  <c r="A1194" i="7"/>
  <c r="A1210" i="7"/>
  <c r="A1226" i="7"/>
  <c r="A1242" i="7"/>
  <c r="A1258" i="7"/>
  <c r="A1274" i="7"/>
  <c r="A1322" i="7"/>
  <c r="A1338" i="7"/>
  <c r="A1354" i="7"/>
  <c r="A1370" i="7"/>
  <c r="A1386" i="7"/>
  <c r="A1434" i="7"/>
  <c r="A1115" i="7"/>
  <c r="A1131" i="7"/>
  <c r="A1195" i="7"/>
  <c r="A1211" i="7"/>
  <c r="A1227" i="7"/>
  <c r="H7" i="5"/>
  <c r="A40" i="7"/>
  <c r="A56" i="7"/>
  <c r="A72" i="7"/>
  <c r="A88" i="7"/>
  <c r="A120" i="7"/>
  <c r="A136" i="7"/>
  <c r="A152" i="7"/>
  <c r="A168" i="7"/>
  <c r="A264" i="7"/>
  <c r="A280" i="7"/>
  <c r="A296" i="7"/>
  <c r="A312" i="7"/>
  <c r="A360" i="7"/>
  <c r="A376" i="7"/>
  <c r="A440" i="7"/>
  <c r="A456" i="7"/>
  <c r="A472" i="7"/>
  <c r="A488" i="7"/>
  <c r="A504" i="7"/>
  <c r="A520" i="7"/>
  <c r="A45" i="7"/>
  <c r="A61" i="7"/>
  <c r="A77" i="7"/>
  <c r="A125" i="7"/>
  <c r="A141" i="7"/>
  <c r="A157" i="7"/>
  <c r="A173" i="7"/>
  <c r="A269" i="7"/>
  <c r="A285" i="7"/>
  <c r="A301" i="7"/>
  <c r="A317" i="7"/>
  <c r="A365" i="7"/>
  <c r="A445" i="7"/>
  <c r="A461" i="7"/>
  <c r="A477" i="7"/>
  <c r="A493" i="7"/>
  <c r="A509" i="7"/>
  <c r="A651" i="7"/>
  <c r="A667" i="7"/>
  <c r="A683" i="7"/>
  <c r="A763" i="7"/>
  <c r="A779" i="7"/>
  <c r="A827" i="7"/>
  <c r="A843" i="7"/>
  <c r="A859" i="7"/>
  <c r="A875" i="7"/>
  <c r="A891" i="7"/>
  <c r="A907" i="7"/>
  <c r="A923" i="7"/>
  <c r="A1019" i="7"/>
  <c r="A1035" i="7"/>
  <c r="A1051" i="7"/>
  <c r="A1067" i="7"/>
  <c r="A1083" i="7"/>
  <c r="A1099" i="7"/>
  <c r="A652" i="7"/>
  <c r="A668" i="7"/>
  <c r="A684" i="7"/>
  <c r="A764" i="7"/>
  <c r="A780" i="7"/>
  <c r="A828" i="7"/>
  <c r="A844" i="7"/>
  <c r="A860" i="7"/>
  <c r="A876" i="7"/>
  <c r="A892" i="7"/>
  <c r="A908" i="7"/>
  <c r="A924" i="7"/>
  <c r="A1020" i="7"/>
  <c r="A1036" i="7"/>
  <c r="A1052" i="7"/>
  <c r="A1068" i="7"/>
  <c r="A1084" i="7"/>
  <c r="A1100" i="7"/>
  <c r="A1116" i="7"/>
  <c r="A1132" i="7"/>
  <c r="A1196" i="7"/>
  <c r="A1212" i="7"/>
  <c r="A1228" i="7"/>
  <c r="A1244" i="7"/>
  <c r="A1260" i="7"/>
  <c r="A1276" i="7"/>
  <c r="A1308" i="7"/>
  <c r="A1324" i="7"/>
  <c r="A1340" i="7"/>
  <c r="A1356" i="7"/>
  <c r="A1372" i="7"/>
  <c r="A1388" i="7"/>
  <c r="A1436" i="7"/>
  <c r="A1117" i="7"/>
  <c r="A1133" i="7"/>
  <c r="A1197" i="7"/>
  <c r="A1213" i="7"/>
  <c r="A1229" i="7"/>
  <c r="A474" i="7"/>
  <c r="A490" i="7"/>
  <c r="A447" i="7"/>
  <c r="A463" i="7"/>
  <c r="A479" i="7"/>
  <c r="A495" i="7"/>
  <c r="A511" i="7"/>
  <c r="A765" i="7"/>
  <c r="A781" i="7"/>
  <c r="A829" i="7"/>
  <c r="A845" i="7"/>
  <c r="A861" i="7"/>
  <c r="A909" i="7"/>
  <c r="A925" i="7"/>
  <c r="A1021" i="7"/>
  <c r="A1037" i="7"/>
  <c r="A1085" i="7"/>
  <c r="A1101" i="7"/>
  <c r="A654" i="7"/>
  <c r="A766" i="7"/>
  <c r="A782" i="7"/>
  <c r="A830" i="7"/>
  <c r="A846" i="7"/>
  <c r="A862" i="7"/>
  <c r="A878" i="7"/>
  <c r="A894" i="7"/>
  <c r="A910" i="7"/>
  <c r="A926" i="7"/>
  <c r="A1022" i="7"/>
  <c r="A1038" i="7"/>
  <c r="A1054" i="7"/>
  <c r="A1070" i="7"/>
  <c r="A1086" i="7"/>
  <c r="A1102" i="7"/>
  <c r="A1118" i="7"/>
  <c r="A1198" i="7"/>
  <c r="A1214" i="7"/>
  <c r="A1230" i="7"/>
  <c r="A1246" i="7"/>
  <c r="A1262" i="7"/>
  <c r="A1278" i="7"/>
  <c r="A1342" i="7"/>
  <c r="A1358" i="7"/>
  <c r="A1374" i="7"/>
  <c r="A1390" i="7"/>
  <c r="A1438" i="7"/>
  <c r="A1119" i="7"/>
  <c r="A1199" i="7"/>
  <c r="A1215" i="7"/>
  <c r="A1231" i="7"/>
  <c r="A44" i="7"/>
  <c r="A60" i="7"/>
  <c r="A76" i="7"/>
  <c r="A124" i="7"/>
  <c r="A140" i="7"/>
  <c r="A156" i="7"/>
  <c r="A172" i="7"/>
  <c r="A268" i="7"/>
  <c r="A284" i="7"/>
  <c r="A300" i="7"/>
  <c r="A316" i="7"/>
  <c r="A364" i="7"/>
  <c r="A444" i="7"/>
  <c r="A460" i="7"/>
  <c r="A476" i="7"/>
  <c r="A492" i="7"/>
  <c r="A508" i="7"/>
  <c r="A524" i="7"/>
  <c r="A33" i="7"/>
  <c r="A49" i="7"/>
  <c r="A65" i="7"/>
  <c r="A81" i="7"/>
  <c r="A129" i="7"/>
  <c r="A145" i="7"/>
  <c r="A161" i="7"/>
  <c r="A273" i="7"/>
  <c r="A289" i="7"/>
  <c r="A305" i="7"/>
  <c r="A321" i="7"/>
  <c r="A353" i="7"/>
  <c r="A369" i="7"/>
  <c r="A449" i="7"/>
  <c r="A465" i="7"/>
  <c r="A481" i="7"/>
  <c r="A497" i="7"/>
  <c r="A513" i="7"/>
  <c r="A655" i="7"/>
  <c r="A671" i="7"/>
  <c r="A687" i="7"/>
  <c r="A767" i="7"/>
  <c r="A783" i="7"/>
  <c r="A815" i="7"/>
  <c r="A831" i="7"/>
  <c r="A847" i="7"/>
  <c r="A863" i="7"/>
  <c r="A879" i="7"/>
  <c r="A895" i="7"/>
  <c r="A911" i="7"/>
  <c r="A927" i="7"/>
  <c r="A1023" i="7"/>
  <c r="A1039" i="7"/>
  <c r="A1055" i="7"/>
  <c r="A1071" i="7"/>
  <c r="A1087" i="7"/>
  <c r="A1103" i="7"/>
  <c r="A656" i="7"/>
  <c r="A672" i="7"/>
  <c r="A688" i="7"/>
  <c r="A768" i="7"/>
  <c r="A784" i="7"/>
  <c r="A816" i="7"/>
  <c r="A832" i="7"/>
  <c r="A848" i="7"/>
  <c r="A864" i="7"/>
  <c r="A880" i="7"/>
  <c r="A896" i="7"/>
  <c r="A912" i="7"/>
  <c r="A928" i="7"/>
  <c r="A1024" i="7"/>
  <c r="A1040" i="7"/>
  <c r="A1056" i="7"/>
  <c r="A1072" i="7"/>
  <c r="A1088" i="7"/>
  <c r="A1104" i="7"/>
  <c r="A1120" i="7"/>
  <c r="A1200" i="7"/>
  <c r="A1216" i="7"/>
  <c r="A1232" i="7"/>
  <c r="A1248" i="7"/>
  <c r="A1264" i="7"/>
  <c r="A1312" i="7"/>
  <c r="A1328" i="7"/>
  <c r="A1344" i="7"/>
  <c r="A1360" i="7"/>
  <c r="A1376" i="7"/>
  <c r="A1392" i="7"/>
  <c r="A1424" i="7"/>
  <c r="A1447" i="7"/>
  <c r="A1121" i="7"/>
  <c r="A1201" i="7"/>
  <c r="A1217" i="7"/>
  <c r="A1233" i="7"/>
  <c r="A46" i="7"/>
  <c r="A62" i="7"/>
  <c r="A78" i="7"/>
  <c r="A126" i="7"/>
  <c r="A142" i="7"/>
  <c r="A158" i="7"/>
  <c r="A174" i="7"/>
  <c r="A270" i="7"/>
  <c r="A286" i="7"/>
  <c r="A302" i="7"/>
  <c r="A318" i="7"/>
  <c r="A366" i="7"/>
  <c r="A446" i="7"/>
  <c r="A462" i="7"/>
  <c r="A478" i="7"/>
  <c r="A494" i="7"/>
  <c r="A510" i="7"/>
  <c r="A35" i="7"/>
  <c r="A51" i="7"/>
  <c r="F16" i="8" s="1"/>
  <c r="A67" i="7"/>
  <c r="A83" i="7"/>
  <c r="A131" i="7"/>
  <c r="A147" i="7"/>
  <c r="A163" i="7"/>
  <c r="A275" i="7"/>
  <c r="A291" i="7"/>
  <c r="A307" i="7"/>
  <c r="A355" i="7"/>
  <c r="A371" i="7"/>
  <c r="A451" i="7"/>
  <c r="A467" i="7"/>
  <c r="A483" i="7"/>
  <c r="A499" i="7"/>
  <c r="A515" i="7"/>
  <c r="A641" i="7"/>
  <c r="A657" i="7"/>
  <c r="A673" i="7"/>
  <c r="A689" i="7"/>
  <c r="A769" i="7"/>
  <c r="A785" i="7"/>
  <c r="A817" i="7"/>
  <c r="A833" i="7"/>
  <c r="A849" i="7"/>
  <c r="A865" i="7"/>
  <c r="A881" i="7"/>
  <c r="A897" i="7"/>
  <c r="A913" i="7"/>
  <c r="A929" i="7"/>
  <c r="A1025" i="7"/>
  <c r="A1041" i="7"/>
  <c r="A1057" i="7"/>
  <c r="A1073" i="7"/>
  <c r="A1089" i="7"/>
  <c r="A1105" i="7"/>
  <c r="A642" i="7"/>
  <c r="A658" i="7"/>
  <c r="A674" i="7"/>
  <c r="A690" i="7"/>
  <c r="A770" i="7"/>
  <c r="A818" i="7"/>
  <c r="A834" i="7"/>
  <c r="A850" i="7"/>
  <c r="A866" i="7"/>
  <c r="A882" i="7"/>
  <c r="A898" i="7"/>
  <c r="A914" i="7"/>
  <c r="A930" i="7"/>
  <c r="A1026" i="7"/>
  <c r="A1042" i="7"/>
  <c r="A1058" i="7"/>
  <c r="A1074" i="7"/>
  <c r="A1090" i="7"/>
  <c r="A1106" i="7"/>
  <c r="A1122" i="7"/>
  <c r="A1202" i="7"/>
  <c r="A1218" i="7"/>
  <c r="A1234" i="7"/>
  <c r="A1250" i="7"/>
  <c r="A1266" i="7"/>
  <c r="A1314" i="7"/>
  <c r="A1330" i="7"/>
  <c r="A1346" i="7"/>
  <c r="A1362" i="7"/>
  <c r="A1378" i="7"/>
  <c r="A1394" i="7"/>
  <c r="A1426" i="7"/>
  <c r="A1441" i="7"/>
  <c r="A1123" i="7"/>
  <c r="A1203" i="7"/>
  <c r="A1219" i="7"/>
  <c r="A1235" i="7"/>
  <c r="A1251" i="7"/>
  <c r="A1267" i="7"/>
  <c r="A1315" i="7"/>
  <c r="A1331" i="7"/>
  <c r="A1347" i="7"/>
  <c r="A1363" i="7"/>
  <c r="A1379" i="7"/>
  <c r="A1427" i="7"/>
  <c r="A1442" i="7"/>
  <c r="A1458" i="7"/>
  <c r="A1474" i="7"/>
  <c r="A32" i="7"/>
  <c r="A48" i="7"/>
  <c r="A64" i="7"/>
  <c r="A80" i="7"/>
  <c r="A128" i="7"/>
  <c r="A144" i="7"/>
  <c r="A160" i="7"/>
  <c r="A176" i="7"/>
  <c r="A272" i="7"/>
  <c r="A288" i="7"/>
  <c r="A304" i="7"/>
  <c r="A320" i="7"/>
  <c r="A352" i="7"/>
  <c r="A368" i="7"/>
  <c r="A448" i="7"/>
  <c r="A464" i="7"/>
  <c r="A480" i="7"/>
  <c r="A496" i="7"/>
  <c r="A512" i="7"/>
  <c r="A37" i="7"/>
  <c r="A53" i="7"/>
  <c r="A69" i="7"/>
  <c r="A85" i="7"/>
  <c r="A133" i="7"/>
  <c r="A149" i="7"/>
  <c r="A165" i="7"/>
  <c r="A277" i="7"/>
  <c r="A293" i="7"/>
  <c r="A309" i="7"/>
  <c r="A357" i="7"/>
  <c r="A373" i="7"/>
  <c r="A453" i="7"/>
  <c r="A469" i="7"/>
  <c r="A485" i="7"/>
  <c r="A501" i="7"/>
  <c r="A517" i="7"/>
  <c r="A643" i="7"/>
  <c r="A659" i="7"/>
  <c r="A675" i="7"/>
  <c r="A691" i="7"/>
  <c r="A771" i="7"/>
  <c r="A819" i="7"/>
  <c r="A835" i="7"/>
  <c r="A851" i="7"/>
  <c r="A867" i="7"/>
  <c r="A883" i="7"/>
  <c r="A899" i="7"/>
  <c r="A915" i="7"/>
  <c r="A1027" i="7"/>
  <c r="A1043" i="7"/>
  <c r="A1059" i="7"/>
  <c r="A1075" i="7"/>
  <c r="A1091" i="7"/>
  <c r="A1107" i="7"/>
  <c r="A644" i="7"/>
  <c r="A660" i="7"/>
  <c r="A676" i="7"/>
  <c r="A692" i="7"/>
  <c r="A772" i="7"/>
  <c r="A820" i="7"/>
  <c r="A836" i="7"/>
  <c r="A852" i="7"/>
  <c r="A868" i="7"/>
  <c r="A884" i="7"/>
  <c r="A900" i="7"/>
  <c r="A916" i="7"/>
  <c r="A1028" i="7"/>
  <c r="A1044" i="7"/>
  <c r="A1060" i="7"/>
  <c r="A1076" i="7"/>
  <c r="A1092" i="7"/>
  <c r="A1108" i="7"/>
  <c r="A1124" i="7"/>
  <c r="A1204" i="7"/>
  <c r="A1220" i="7"/>
  <c r="A1236" i="7"/>
  <c r="A1252" i="7"/>
  <c r="A1268" i="7"/>
  <c r="A1316" i="7"/>
  <c r="A1332" i="7"/>
  <c r="A1348" i="7"/>
  <c r="A1364" i="7"/>
  <c r="A1380" i="7"/>
  <c r="A1428" i="7"/>
  <c r="A1445" i="7"/>
  <c r="A1125" i="7"/>
  <c r="A1205" i="7"/>
  <c r="A1221" i="7"/>
  <c r="A1237" i="7"/>
  <c r="A1253" i="7"/>
  <c r="A1269" i="7"/>
  <c r="A1317" i="7"/>
  <c r="A1333" i="7"/>
  <c r="A1349" i="7"/>
  <c r="A1365" i="7"/>
  <c r="A1381" i="7"/>
  <c r="A1429" i="7"/>
  <c r="A1444" i="7"/>
  <c r="A1460" i="7"/>
  <c r="A1476" i="7"/>
  <c r="A1492" i="7"/>
  <c r="A1508" i="7"/>
  <c r="A1524" i="7"/>
  <c r="A1540" i="7"/>
  <c r="A1556" i="7"/>
  <c r="A1572" i="7"/>
  <c r="A1588" i="7"/>
  <c r="A1604" i="7"/>
  <c r="A1620" i="7"/>
  <c r="A1636" i="7"/>
  <c r="A1652" i="7"/>
  <c r="A1461" i="7"/>
  <c r="A1477" i="7"/>
  <c r="A1493" i="7"/>
  <c r="A1509" i="7"/>
  <c r="A1525" i="7"/>
  <c r="A1541" i="7"/>
  <c r="A34" i="7"/>
  <c r="A50" i="7"/>
  <c r="A66" i="7"/>
  <c r="A82" i="7"/>
  <c r="A130" i="7"/>
  <c r="A146" i="7"/>
  <c r="A162" i="7"/>
  <c r="A274" i="7"/>
  <c r="A290" i="7"/>
  <c r="A306" i="7"/>
  <c r="A354" i="7"/>
  <c r="A370" i="7"/>
  <c r="A450" i="7"/>
  <c r="A466" i="7"/>
  <c r="A482" i="7"/>
  <c r="A498" i="7"/>
  <c r="A514" i="7"/>
  <c r="A39" i="7"/>
  <c r="A55" i="7"/>
  <c r="A71" i="7"/>
  <c r="A87" i="7"/>
  <c r="A119" i="7"/>
  <c r="A135" i="7"/>
  <c r="A151" i="7"/>
  <c r="A167" i="7"/>
  <c r="A279" i="7"/>
  <c r="A295" i="7"/>
  <c r="A311" i="7"/>
  <c r="A359" i="7"/>
  <c r="A375" i="7"/>
  <c r="A439" i="7"/>
  <c r="A455" i="7"/>
  <c r="A471" i="7"/>
  <c r="A487" i="7"/>
  <c r="A503" i="7"/>
  <c r="A519" i="7"/>
  <c r="A645" i="7"/>
  <c r="A661" i="7"/>
  <c r="A677" i="7"/>
  <c r="A693" i="7"/>
  <c r="A757" i="7"/>
  <c r="A773" i="7"/>
  <c r="A821" i="7"/>
  <c r="A837" i="7"/>
  <c r="A853" i="7"/>
  <c r="A869" i="7"/>
  <c r="A885" i="7"/>
  <c r="A901" i="7"/>
  <c r="A917" i="7"/>
  <c r="A1029" i="7"/>
  <c r="A1045" i="7"/>
  <c r="A1061" i="7"/>
  <c r="A1077" i="7"/>
  <c r="A1093" i="7"/>
  <c r="A1109" i="7"/>
  <c r="A646" i="7"/>
  <c r="A662" i="7"/>
  <c r="A678" i="7"/>
  <c r="A694" i="7"/>
  <c r="A758" i="7"/>
  <c r="A774" i="7"/>
  <c r="A822" i="7"/>
  <c r="A838" i="7"/>
  <c r="A854" i="7"/>
  <c r="A870" i="7"/>
  <c r="A886" i="7"/>
  <c r="A902" i="7"/>
  <c r="A918" i="7"/>
  <c r="A1030" i="7"/>
  <c r="A1046" i="7"/>
  <c r="A1062" i="7"/>
  <c r="A1078" i="7"/>
  <c r="A1094" i="7"/>
  <c r="A1110" i="7"/>
  <c r="A1126" i="7"/>
  <c r="A1206" i="7"/>
  <c r="A1222" i="7"/>
  <c r="A1238" i="7"/>
  <c r="A1254" i="7"/>
  <c r="A1270" i="7"/>
  <c r="A1318" i="7"/>
  <c r="A1334" i="7"/>
  <c r="A1350" i="7"/>
  <c r="A1366" i="7"/>
  <c r="A1382" i="7"/>
  <c r="A1430" i="7"/>
  <c r="A1111" i="7"/>
  <c r="A1127" i="7"/>
  <c r="A1207" i="7"/>
  <c r="A1223" i="7"/>
  <c r="A36" i="7"/>
  <c r="A52" i="7"/>
  <c r="A68" i="7"/>
  <c r="A84" i="7"/>
  <c r="A132" i="7"/>
  <c r="A148" i="7"/>
  <c r="A164" i="7"/>
  <c r="A276" i="7"/>
  <c r="A292" i="7"/>
  <c r="A308" i="7"/>
  <c r="A356" i="7"/>
  <c r="A372" i="7"/>
  <c r="A452" i="7"/>
  <c r="A468" i="7"/>
  <c r="A484" i="7"/>
  <c r="A500" i="7"/>
  <c r="A516" i="7"/>
  <c r="A41" i="7"/>
  <c r="A57" i="7"/>
  <c r="A73" i="7"/>
  <c r="A89" i="7"/>
  <c r="A121" i="7"/>
  <c r="A137" i="7"/>
  <c r="A153" i="7"/>
  <c r="A169" i="7"/>
  <c r="A265" i="7"/>
  <c r="A281" i="7"/>
  <c r="A297" i="7"/>
  <c r="A313" i="7"/>
  <c r="A361" i="7"/>
  <c r="A377" i="7"/>
  <c r="A441" i="7"/>
  <c r="A457" i="7"/>
  <c r="A473" i="7"/>
  <c r="A489" i="7"/>
  <c r="A505" i="7"/>
  <c r="A521" i="7"/>
  <c r="A647" i="7"/>
  <c r="A663" i="7"/>
  <c r="A679" i="7"/>
  <c r="A695" i="7"/>
  <c r="A759" i="7"/>
  <c r="A775" i="7"/>
  <c r="A823" i="7"/>
  <c r="A839" i="7"/>
  <c r="A855" i="7"/>
  <c r="A871" i="7"/>
  <c r="A887" i="7"/>
  <c r="A903" i="7"/>
  <c r="A919" i="7"/>
  <c r="A1031" i="7"/>
  <c r="A1047" i="7"/>
  <c r="A1063" i="7"/>
  <c r="A1079" i="7"/>
  <c r="A1095" i="7"/>
  <c r="A1443" i="7"/>
  <c r="A648" i="7"/>
  <c r="A664" i="7"/>
  <c r="A680" i="7"/>
  <c r="A696" i="7"/>
  <c r="A760" i="7"/>
  <c r="A776" i="7"/>
  <c r="A824" i="7"/>
  <c r="A840" i="7"/>
  <c r="A856" i="7"/>
  <c r="A872" i="7"/>
  <c r="A888" i="7"/>
  <c r="A904" i="7"/>
  <c r="A920" i="7"/>
  <c r="A1032" i="7"/>
  <c r="A1048" i="7"/>
  <c r="A1064" i="7"/>
  <c r="A1080" i="7"/>
  <c r="A1096" i="7"/>
  <c r="A1112" i="7"/>
  <c r="A1128" i="7"/>
  <c r="A1192" i="7"/>
  <c r="A1208" i="7"/>
  <c r="A1224" i="7"/>
  <c r="A1240" i="7"/>
  <c r="A1256" i="7"/>
  <c r="A1272" i="7"/>
  <c r="A1320" i="7"/>
  <c r="A1336" i="7"/>
  <c r="A1352" i="7"/>
  <c r="A1368" i="7"/>
  <c r="A1384" i="7"/>
  <c r="A1432" i="7"/>
  <c r="A1113" i="7"/>
  <c r="A1129" i="7"/>
  <c r="A1193" i="7"/>
  <c r="A1209" i="7"/>
  <c r="A1225" i="7"/>
  <c r="A1490" i="7"/>
  <c r="A1506" i="7"/>
  <c r="A1522" i="7"/>
  <c r="A1538" i="7"/>
  <c r="A1554" i="7"/>
  <c r="A1570" i="7"/>
  <c r="A1586" i="7"/>
  <c r="A1602" i="7"/>
  <c r="A1618" i="7"/>
  <c r="A1634" i="7"/>
  <c r="A1650" i="7"/>
  <c r="A1459" i="7"/>
  <c r="A1475" i="7"/>
  <c r="A1491" i="7"/>
  <c r="A1507" i="7"/>
  <c r="A1523" i="7"/>
  <c r="A1539" i="7"/>
  <c r="A1555" i="7"/>
  <c r="A1571" i="7"/>
  <c r="A1587" i="7"/>
  <c r="A1603" i="7"/>
  <c r="A1619" i="7"/>
  <c r="A1635" i="7"/>
  <c r="A1651" i="7"/>
  <c r="A3422" i="7"/>
  <c r="A3454" i="7"/>
  <c r="A3632" i="7"/>
  <c r="A3792" i="7"/>
  <c r="A3372" i="7"/>
  <c r="A3436" i="7"/>
  <c r="A3584" i="7"/>
  <c r="A3346" i="7"/>
  <c r="A3410" i="7"/>
  <c r="A3472" i="7"/>
  <c r="A3376" i="7"/>
  <c r="A3440" i="7"/>
  <c r="A3616" i="7"/>
  <c r="A3534" i="7"/>
  <c r="A3662" i="7"/>
  <c r="A3516" i="7"/>
  <c r="A3644" i="7"/>
  <c r="A3343" i="7"/>
  <c r="A3359" i="7"/>
  <c r="A3375" i="7"/>
  <c r="A3391" i="7"/>
  <c r="A3407" i="7"/>
  <c r="A3423" i="7"/>
  <c r="A3439" i="7"/>
  <c r="A3455" i="7"/>
  <c r="A3482" i="7"/>
  <c r="A3610" i="7"/>
  <c r="A3762" i="7"/>
  <c r="A3592" i="7"/>
  <c r="A3808" i="7"/>
  <c r="A3574" i="7"/>
  <c r="A3760" i="7"/>
  <c r="A3556" i="7"/>
  <c r="A3684" i="7"/>
  <c r="A3774" i="7"/>
  <c r="A3479" i="7"/>
  <c r="A3495" i="7"/>
  <c r="A1557" i="7"/>
  <c r="A1573" i="7"/>
  <c r="A1589" i="7"/>
  <c r="A1605" i="7"/>
  <c r="A1621" i="7"/>
  <c r="A1637" i="7"/>
  <c r="A1653" i="7"/>
  <c r="A3756" i="7"/>
  <c r="A3474" i="7"/>
  <c r="A3342" i="7"/>
  <c r="A3380" i="7"/>
  <c r="A3444" i="7"/>
  <c r="A3618" i="7"/>
  <c r="A3354" i="7"/>
  <c r="A3418" i="7"/>
  <c r="A3506" i="7"/>
  <c r="A3384" i="7"/>
  <c r="A3448" i="7"/>
  <c r="A3650" i="7"/>
  <c r="A3550" i="7"/>
  <c r="A3678" i="7"/>
  <c r="A3532" i="7"/>
  <c r="A3660" i="7"/>
  <c r="A3345" i="7"/>
  <c r="A3361" i="7"/>
  <c r="A3377" i="7"/>
  <c r="A3393" i="7"/>
  <c r="A3409" i="7"/>
  <c r="A3425" i="7"/>
  <c r="A3441" i="7"/>
  <c r="A3457" i="7"/>
  <c r="A3498" i="7"/>
  <c r="A3626" i="7"/>
  <c r="A3480" i="7"/>
  <c r="A3608" i="7"/>
  <c r="A3820" i="7"/>
  <c r="A3590" i="7"/>
  <c r="A3772" i="7"/>
  <c r="A3572" i="7"/>
  <c r="A3712" i="7"/>
  <c r="A3790" i="7"/>
  <c r="A3481" i="7"/>
  <c r="A3497" i="7"/>
  <c r="A1239" i="7"/>
  <c r="A1255" i="7"/>
  <c r="A1271" i="7"/>
  <c r="A1319" i="7"/>
  <c r="A1335" i="7"/>
  <c r="A1351" i="7"/>
  <c r="A1367" i="7"/>
  <c r="A1383" i="7"/>
  <c r="A1431" i="7"/>
  <c r="A1446" i="7"/>
  <c r="A1462" i="7"/>
  <c r="A1478" i="7"/>
  <c r="A1494" i="7"/>
  <c r="A1510" i="7"/>
  <c r="A1526" i="7"/>
  <c r="A1542" i="7"/>
  <c r="A1558" i="7"/>
  <c r="A1574" i="7"/>
  <c r="A1590" i="7"/>
  <c r="A1606" i="7"/>
  <c r="A1622" i="7"/>
  <c r="A1638" i="7"/>
  <c r="A1654" i="7"/>
  <c r="A1463" i="7"/>
  <c r="A1479" i="7"/>
  <c r="A1495" i="7"/>
  <c r="A1511" i="7"/>
  <c r="A1527" i="7"/>
  <c r="A1543" i="7"/>
  <c r="A1559" i="7"/>
  <c r="A1575" i="7"/>
  <c r="A1591" i="7"/>
  <c r="A1607" i="7"/>
  <c r="A1623" i="7"/>
  <c r="A1639" i="7"/>
  <c r="A1655" i="7"/>
  <c r="A3602" i="7"/>
  <c r="A3744" i="7"/>
  <c r="A3374" i="7"/>
  <c r="A3366" i="7"/>
  <c r="A3388" i="7"/>
  <c r="A3452" i="7"/>
  <c r="A3648" i="7"/>
  <c r="A3362" i="7"/>
  <c r="A3426" i="7"/>
  <c r="A3536" i="7"/>
  <c r="A3392" i="7"/>
  <c r="A3456" i="7"/>
  <c r="A3680" i="7"/>
  <c r="A3566" i="7"/>
  <c r="A3694" i="7"/>
  <c r="A3548" i="7"/>
  <c r="A3676" i="7"/>
  <c r="A3347" i="7"/>
  <c r="A3363" i="7"/>
  <c r="A3379" i="7"/>
  <c r="A3395" i="7"/>
  <c r="A3411" i="7"/>
  <c r="A3427" i="7"/>
  <c r="A3443" i="7"/>
  <c r="A3459" i="7"/>
  <c r="A3514" i="7"/>
  <c r="A3642" i="7"/>
  <c r="A3496" i="7"/>
  <c r="A3624" i="7"/>
  <c r="A3478" i="7"/>
  <c r="A3606" i="7"/>
  <c r="A3794" i="7"/>
  <c r="A3588" i="7"/>
  <c r="A3724" i="7"/>
  <c r="A3806" i="7"/>
  <c r="A3483" i="7"/>
  <c r="A3499" i="7"/>
  <c r="A3515" i="7"/>
  <c r="A3531" i="7"/>
  <c r="A3547" i="7"/>
  <c r="A3563" i="7"/>
  <c r="A3579" i="7"/>
  <c r="A3595" i="7"/>
  <c r="A3611" i="7"/>
  <c r="A3627" i="7"/>
  <c r="A3643" i="7"/>
  <c r="A3659" i="7"/>
  <c r="A3675" i="7"/>
  <c r="A1241" i="7"/>
  <c r="A1257" i="7"/>
  <c r="A1273" i="7"/>
  <c r="A1321" i="7"/>
  <c r="A1337" i="7"/>
  <c r="A1353" i="7"/>
  <c r="A1369" i="7"/>
  <c r="A1385" i="7"/>
  <c r="A1433" i="7"/>
  <c r="A1448" i="7"/>
  <c r="A1464" i="7"/>
  <c r="A1480" i="7"/>
  <c r="A1496" i="7"/>
  <c r="A1512" i="7"/>
  <c r="A1528" i="7"/>
  <c r="A1544" i="7"/>
  <c r="A1560" i="7"/>
  <c r="A1576" i="7"/>
  <c r="A1592" i="7"/>
  <c r="A1608" i="7"/>
  <c r="A1624" i="7"/>
  <c r="A1640" i="7"/>
  <c r="A1449" i="7"/>
  <c r="A1465" i="7"/>
  <c r="A1481" i="7"/>
  <c r="A1497" i="7"/>
  <c r="A1513" i="7"/>
  <c r="A1529" i="7"/>
  <c r="A1545" i="7"/>
  <c r="A1561" i="7"/>
  <c r="A1577" i="7"/>
  <c r="A1593" i="7"/>
  <c r="A1609" i="7"/>
  <c r="A1625" i="7"/>
  <c r="A1641" i="7"/>
  <c r="A3390" i="7"/>
  <c r="A3406" i="7"/>
  <c r="A3398" i="7"/>
  <c r="A3396" i="7"/>
  <c r="A3460" i="7"/>
  <c r="A3682" i="7"/>
  <c r="A3370" i="7"/>
  <c r="A3434" i="7"/>
  <c r="A3570" i="7"/>
  <c r="A3400" i="7"/>
  <c r="A3464" i="7"/>
  <c r="A3778" i="7"/>
  <c r="A3582" i="7"/>
  <c r="A3708" i="7"/>
  <c r="A3564" i="7"/>
  <c r="A3692" i="7"/>
  <c r="A3349" i="7"/>
  <c r="A3365" i="7"/>
  <c r="A3381" i="7"/>
  <c r="A3397" i="7"/>
  <c r="A3413" i="7"/>
  <c r="A3429" i="7"/>
  <c r="A3445" i="7"/>
  <c r="A3461" i="7"/>
  <c r="A3530" i="7"/>
  <c r="A3658" i="7"/>
  <c r="A3512" i="7"/>
  <c r="A3640" i="7"/>
  <c r="A3494" i="7"/>
  <c r="A3622" i="7"/>
  <c r="A3476" i="7"/>
  <c r="A3604" i="7"/>
  <c r="A3746" i="7"/>
  <c r="A3822" i="7"/>
  <c r="A3485" i="7"/>
  <c r="A3501" i="7"/>
  <c r="A3517" i="7"/>
  <c r="A3533" i="7"/>
  <c r="A3549" i="7"/>
  <c r="A3565" i="7"/>
  <c r="A3581" i="7"/>
  <c r="A3597" i="7"/>
  <c r="A3613" i="7"/>
  <c r="A3629" i="7"/>
  <c r="A1243" i="7"/>
  <c r="A1259" i="7"/>
  <c r="A1275" i="7"/>
  <c r="A1323" i="7"/>
  <c r="A1339" i="7"/>
  <c r="A1355" i="7"/>
  <c r="A1371" i="7"/>
  <c r="A1387" i="7"/>
  <c r="A1435" i="7"/>
  <c r="A1450" i="7"/>
  <c r="A1466" i="7"/>
  <c r="A1482" i="7"/>
  <c r="A1498" i="7"/>
  <c r="A1514" i="7"/>
  <c r="A1530" i="7"/>
  <c r="A1546" i="7"/>
  <c r="A1562" i="7"/>
  <c r="A1578" i="7"/>
  <c r="A1594" i="7"/>
  <c r="A1610" i="7"/>
  <c r="A1626" i="7"/>
  <c r="A1642" i="7"/>
  <c r="A1451" i="7"/>
  <c r="A1467" i="7"/>
  <c r="A1483" i="7"/>
  <c r="A1499" i="7"/>
  <c r="A1515" i="7"/>
  <c r="A1531" i="7"/>
  <c r="A1547" i="7"/>
  <c r="A1563" i="7"/>
  <c r="A1579" i="7"/>
  <c r="A1595" i="7"/>
  <c r="A1611" i="7"/>
  <c r="A1627" i="7"/>
  <c r="A1643" i="7"/>
  <c r="A3538" i="7"/>
  <c r="A3350" i="7"/>
  <c r="A3438" i="7"/>
  <c r="A3430" i="7"/>
  <c r="A3340" i="7"/>
  <c r="A3404" i="7"/>
  <c r="A3468" i="7"/>
  <c r="A3378" i="7"/>
  <c r="A3442" i="7"/>
  <c r="A3600" i="7"/>
  <c r="A3344" i="7"/>
  <c r="A3408" i="7"/>
  <c r="A3488" i="7"/>
  <c r="A3826" i="7"/>
  <c r="A3598" i="7"/>
  <c r="A3730" i="7"/>
  <c r="A3580" i="7"/>
  <c r="A3776" i="7"/>
  <c r="A3351" i="7"/>
  <c r="A3367" i="7"/>
  <c r="A3383" i="7"/>
  <c r="A3399" i="7"/>
  <c r="A3415" i="7"/>
  <c r="A3431" i="7"/>
  <c r="A3447" i="7"/>
  <c r="A3463" i="7"/>
  <c r="A3546" i="7"/>
  <c r="A3674" i="7"/>
  <c r="A3528" i="7"/>
  <c r="A3656" i="7"/>
  <c r="A3510" i="7"/>
  <c r="A3638" i="7"/>
  <c r="A3492" i="7"/>
  <c r="A3620" i="7"/>
  <c r="A3710" i="7"/>
  <c r="A3471" i="7"/>
  <c r="A3487" i="7"/>
  <c r="A3503" i="7"/>
  <c r="A1245" i="7"/>
  <c r="A1261" i="7"/>
  <c r="A1277" i="7"/>
  <c r="A1309" i="7"/>
  <c r="A1325" i="7"/>
  <c r="A1341" i="7"/>
  <c r="A1357" i="7"/>
  <c r="A1373" i="7"/>
  <c r="A1389" i="7"/>
  <c r="A1437" i="7"/>
  <c r="A1452" i="7"/>
  <c r="A1468" i="7"/>
  <c r="A1484" i="7"/>
  <c r="A1500" i="7"/>
  <c r="A1516" i="7"/>
  <c r="A1532" i="7"/>
  <c r="A1548" i="7"/>
  <c r="A1564" i="7"/>
  <c r="A1580" i="7"/>
  <c r="A1596" i="7"/>
  <c r="A1612" i="7"/>
  <c r="A1628" i="7"/>
  <c r="A1644" i="7"/>
  <c r="A1453" i="7"/>
  <c r="A1469" i="7"/>
  <c r="A1485" i="7"/>
  <c r="A1501" i="7"/>
  <c r="A1517" i="7"/>
  <c r="A1533" i="7"/>
  <c r="A1549" i="7"/>
  <c r="A1565" i="7"/>
  <c r="A1581" i="7"/>
  <c r="A1597" i="7"/>
  <c r="A1613" i="7"/>
  <c r="A1629" i="7"/>
  <c r="A1645" i="7"/>
  <c r="A3358" i="7"/>
  <c r="A3382" i="7"/>
  <c r="A3470" i="7"/>
  <c r="A3462" i="7"/>
  <c r="A3348" i="7"/>
  <c r="A3412" i="7"/>
  <c r="A3490" i="7"/>
  <c r="A3386" i="7"/>
  <c r="A3450" i="7"/>
  <c r="A3634" i="7"/>
  <c r="A3352" i="7"/>
  <c r="A3416" i="7"/>
  <c r="A3522" i="7"/>
  <c r="A3486" i="7"/>
  <c r="A3614" i="7"/>
  <c r="A3824" i="7"/>
  <c r="A3596" i="7"/>
  <c r="A3788" i="7"/>
  <c r="A3353" i="7"/>
  <c r="A3369" i="7"/>
  <c r="A3385" i="7"/>
  <c r="A3401" i="7"/>
  <c r="A3417" i="7"/>
  <c r="A3433" i="7"/>
  <c r="A3449" i="7"/>
  <c r="A3465" i="7"/>
  <c r="A3562" i="7"/>
  <c r="A3690" i="7"/>
  <c r="A3544" i="7"/>
  <c r="A3672" i="7"/>
  <c r="A3526" i="7"/>
  <c r="A3654" i="7"/>
  <c r="A3508" i="7"/>
  <c r="A3636" i="7"/>
  <c r="A3726" i="7"/>
  <c r="A3473" i="7"/>
  <c r="A3489" i="7"/>
  <c r="A1247" i="7"/>
  <c r="A1263" i="7"/>
  <c r="A1311" i="7"/>
  <c r="A1327" i="7"/>
  <c r="A1343" i="7"/>
  <c r="A1359" i="7"/>
  <c r="A1375" i="7"/>
  <c r="A1391" i="7"/>
  <c r="A1439" i="7"/>
  <c r="A1454" i="7"/>
  <c r="A1470" i="7"/>
  <c r="A1486" i="7"/>
  <c r="A1502" i="7"/>
  <c r="A1518" i="7"/>
  <c r="A1534" i="7"/>
  <c r="A1550" i="7"/>
  <c r="A1566" i="7"/>
  <c r="A1582" i="7"/>
  <c r="A1598" i="7"/>
  <c r="A1614" i="7"/>
  <c r="A1630" i="7"/>
  <c r="A1646" i="7"/>
  <c r="A1455" i="7"/>
  <c r="A1471" i="7"/>
  <c r="A1487" i="7"/>
  <c r="A1503" i="7"/>
  <c r="A1519" i="7"/>
  <c r="A1535" i="7"/>
  <c r="A1551" i="7"/>
  <c r="A1567" i="7"/>
  <c r="A1583" i="7"/>
  <c r="A1599" i="7"/>
  <c r="A1615" i="7"/>
  <c r="A1631" i="7"/>
  <c r="A1647" i="7"/>
  <c r="A3504" i="7"/>
  <c r="A3414" i="7"/>
  <c r="A3696" i="7"/>
  <c r="A3568" i="7"/>
  <c r="A3356" i="7"/>
  <c r="A3420" i="7"/>
  <c r="A3520" i="7"/>
  <c r="A3394" i="7"/>
  <c r="A3458" i="7"/>
  <c r="A3664" i="7"/>
  <c r="A3360" i="7"/>
  <c r="A3424" i="7"/>
  <c r="A3552" i="7"/>
  <c r="A3502" i="7"/>
  <c r="A3630" i="7"/>
  <c r="A3484" i="7"/>
  <c r="A3612" i="7"/>
  <c r="A3810" i="7"/>
  <c r="A3339" i="7"/>
  <c r="A3355" i="7"/>
  <c r="A3371" i="7"/>
  <c r="A3387" i="7"/>
  <c r="A3403" i="7"/>
  <c r="A3419" i="7"/>
  <c r="A3435" i="7"/>
  <c r="A3451" i="7"/>
  <c r="A3467" i="7"/>
  <c r="A3578" i="7"/>
  <c r="A3728" i="7"/>
  <c r="A3560" i="7"/>
  <c r="A3688" i="7"/>
  <c r="A3542" i="7"/>
  <c r="A3670" i="7"/>
  <c r="A3524" i="7"/>
  <c r="A3652" i="7"/>
  <c r="A3742" i="7"/>
  <c r="A3475" i="7"/>
  <c r="A3491" i="7"/>
  <c r="A3507" i="7"/>
  <c r="A3523" i="7"/>
  <c r="A3539" i="7"/>
  <c r="A3555" i="7"/>
  <c r="A3571" i="7"/>
  <c r="A3587" i="7"/>
  <c r="A3603" i="7"/>
  <c r="A3619" i="7"/>
  <c r="A3635" i="7"/>
  <c r="A3651" i="7"/>
  <c r="A3667" i="7"/>
  <c r="A3683" i="7"/>
  <c r="A1249" i="7"/>
  <c r="A1265" i="7"/>
  <c r="A1313" i="7"/>
  <c r="A1329" i="7"/>
  <c r="A1345" i="7"/>
  <c r="A1361" i="7"/>
  <c r="A1377" i="7"/>
  <c r="A1393" i="7"/>
  <c r="A1425" i="7"/>
  <c r="A1440" i="7"/>
  <c r="A1456" i="7"/>
  <c r="A1472" i="7"/>
  <c r="A1488" i="7"/>
  <c r="A1504" i="7"/>
  <c r="A1520" i="7"/>
  <c r="A1536" i="7"/>
  <c r="A1552" i="7"/>
  <c r="A1568" i="7"/>
  <c r="A1584" i="7"/>
  <c r="A1600" i="7"/>
  <c r="A1616" i="7"/>
  <c r="A1632" i="7"/>
  <c r="A1648" i="7"/>
  <c r="A1457" i="7"/>
  <c r="A1473" i="7"/>
  <c r="A1489" i="7"/>
  <c r="A1505" i="7"/>
  <c r="A1521" i="7"/>
  <c r="A1537" i="7"/>
  <c r="A1553" i="7"/>
  <c r="A1569" i="7"/>
  <c r="A1585" i="7"/>
  <c r="A1601" i="7"/>
  <c r="A1617" i="7"/>
  <c r="A1633" i="7"/>
  <c r="A1649" i="7"/>
  <c r="A613" i="3"/>
  <c r="A3446" i="7"/>
  <c r="A3804" i="7"/>
  <c r="A3666" i="7"/>
  <c r="A3364" i="7"/>
  <c r="A3428" i="7"/>
  <c r="A3554" i="7"/>
  <c r="A3338" i="7"/>
  <c r="A3402" i="7"/>
  <c r="A3466" i="7"/>
  <c r="A3698" i="7"/>
  <c r="A3368" i="7"/>
  <c r="A3432" i="7"/>
  <c r="A3586" i="7"/>
  <c r="A3518" i="7"/>
  <c r="A3646" i="7"/>
  <c r="A3500" i="7"/>
  <c r="A3628" i="7"/>
  <c r="A3341" i="7"/>
  <c r="A3357" i="7"/>
  <c r="A3373" i="7"/>
  <c r="A3389" i="7"/>
  <c r="A3405" i="7"/>
  <c r="A3421" i="7"/>
  <c r="A3437" i="7"/>
  <c r="A3453" i="7"/>
  <c r="A3469" i="7"/>
  <c r="A3594" i="7"/>
  <c r="A3740" i="7"/>
  <c r="A3576" i="7"/>
  <c r="A3714" i="7"/>
  <c r="A3558" i="7"/>
  <c r="A3686" i="7"/>
  <c r="A3540" i="7"/>
  <c r="A3668" i="7"/>
  <c r="A3758" i="7"/>
  <c r="A3477" i="7"/>
  <c r="A3493" i="7"/>
  <c r="A3509" i="7"/>
  <c r="A3525" i="7"/>
  <c r="A3541" i="7"/>
  <c r="A3557" i="7"/>
  <c r="A3573" i="7"/>
  <c r="A3589" i="7"/>
  <c r="A3605" i="7"/>
  <c r="A3621" i="7"/>
  <c r="A3511" i="7"/>
  <c r="A3527" i="7"/>
  <c r="A3543" i="7"/>
  <c r="A3559" i="7"/>
  <c r="A3575" i="7"/>
  <c r="A3591" i="7"/>
  <c r="A3607" i="7"/>
  <c r="A3623" i="7"/>
  <c r="A3639" i="7"/>
  <c r="A3655" i="7"/>
  <c r="A3671" i="7"/>
  <c r="A3687" i="7"/>
  <c r="A3748" i="7"/>
  <c r="A3734" i="7"/>
  <c r="A3720" i="7"/>
  <c r="A3706" i="7"/>
  <c r="A4351" i="7"/>
  <c r="A3846" i="7"/>
  <c r="A3862" i="7"/>
  <c r="A3878" i="7"/>
  <c r="A3894" i="7"/>
  <c r="A3910" i="7"/>
  <c r="A3926" i="7"/>
  <c r="A3942" i="7"/>
  <c r="A3958" i="7"/>
  <c r="A3974" i="7"/>
  <c r="A3990" i="7"/>
  <c r="A4006" i="7"/>
  <c r="A3707" i="7"/>
  <c r="A3723" i="7"/>
  <c r="A3739" i="7"/>
  <c r="A3755" i="7"/>
  <c r="A3771" i="7"/>
  <c r="A3787" i="7"/>
  <c r="A3803" i="7"/>
  <c r="A3819" i="7"/>
  <c r="A4012" i="7"/>
  <c r="A3835" i="7"/>
  <c r="A3851" i="7"/>
  <c r="A3867" i="7"/>
  <c r="A3883" i="7"/>
  <c r="A3899" i="7"/>
  <c r="A3915" i="7"/>
  <c r="A3931" i="7"/>
  <c r="A3947" i="7"/>
  <c r="A3963" i="7"/>
  <c r="A3979" i="7"/>
  <c r="A3995" i="7"/>
  <c r="A4294" i="7"/>
  <c r="A4463" i="7"/>
  <c r="A4028" i="7"/>
  <c r="A4044" i="7"/>
  <c r="A4060" i="7"/>
  <c r="A4076" i="7"/>
  <c r="A4092" i="7"/>
  <c r="A4108" i="7"/>
  <c r="A4124" i="7"/>
  <c r="A4140" i="7"/>
  <c r="A4156" i="7"/>
  <c r="A4172" i="7"/>
  <c r="A4188" i="7"/>
  <c r="A4204" i="7"/>
  <c r="A4220" i="7"/>
  <c r="A4236" i="7"/>
  <c r="A4252" i="7"/>
  <c r="A4268" i="7"/>
  <c r="A4296" i="7"/>
  <c r="A4314" i="7"/>
  <c r="A4324" i="7"/>
  <c r="A4363" i="7"/>
  <c r="A4021" i="7"/>
  <c r="A4037" i="7"/>
  <c r="A4053" i="7"/>
  <c r="A4069" i="7"/>
  <c r="A4085" i="7"/>
  <c r="A4101" i="7"/>
  <c r="A4117" i="7"/>
  <c r="A4133" i="7"/>
  <c r="A4149" i="7"/>
  <c r="A4165" i="7"/>
  <c r="A4181" i="7"/>
  <c r="A4197" i="7"/>
  <c r="A4213" i="7"/>
  <c r="A4229" i="7"/>
  <c r="A4245" i="7"/>
  <c r="A4261" i="7"/>
  <c r="A4277" i="7"/>
  <c r="A4405" i="7"/>
  <c r="A4441" i="7"/>
  <c r="A4435" i="7"/>
  <c r="A4413" i="7"/>
  <c r="A4289" i="7"/>
  <c r="A4305" i="7"/>
  <c r="A3513" i="7"/>
  <c r="A3529" i="7"/>
  <c r="A3545" i="7"/>
  <c r="A3561" i="7"/>
  <c r="A3577" i="7"/>
  <c r="A3593" i="7"/>
  <c r="A3609" i="7"/>
  <c r="A3625" i="7"/>
  <c r="A3641" i="7"/>
  <c r="A3657" i="7"/>
  <c r="A3673" i="7"/>
  <c r="A3689" i="7"/>
  <c r="A3764" i="7"/>
  <c r="A3750" i="7"/>
  <c r="A3736" i="7"/>
  <c r="A3722" i="7"/>
  <c r="A4334" i="7"/>
  <c r="A3848" i="7"/>
  <c r="A3864" i="7"/>
  <c r="A3880" i="7"/>
  <c r="A3896" i="7"/>
  <c r="A3912" i="7"/>
  <c r="A3928" i="7"/>
  <c r="A3944" i="7"/>
  <c r="A3960" i="7"/>
  <c r="A3976" i="7"/>
  <c r="A3992" i="7"/>
  <c r="A4008" i="7"/>
  <c r="A3709" i="7"/>
  <c r="A3725" i="7"/>
  <c r="A3741" i="7"/>
  <c r="A3757" i="7"/>
  <c r="A3773" i="7"/>
  <c r="A3789" i="7"/>
  <c r="A3805" i="7"/>
  <c r="A3821" i="7"/>
  <c r="A4330" i="7"/>
  <c r="A3837" i="7"/>
  <c r="A3853" i="7"/>
  <c r="A3869" i="7"/>
  <c r="A3885" i="7"/>
  <c r="A3901" i="7"/>
  <c r="A3917" i="7"/>
  <c r="A3933" i="7"/>
  <c r="A3949" i="7"/>
  <c r="A3965" i="7"/>
  <c r="A3981" i="7"/>
  <c r="A3997" i="7"/>
  <c r="A4395" i="7"/>
  <c r="A4014" i="7"/>
  <c r="A4030" i="7"/>
  <c r="A4046" i="7"/>
  <c r="A4062" i="7"/>
  <c r="A4078" i="7"/>
  <c r="A4094" i="7"/>
  <c r="A4110" i="7"/>
  <c r="A4126" i="7"/>
  <c r="A4142" i="7"/>
  <c r="A4158" i="7"/>
  <c r="A4174" i="7"/>
  <c r="A4190" i="7"/>
  <c r="A4206" i="7"/>
  <c r="A4222" i="7"/>
  <c r="A4238" i="7"/>
  <c r="A4254" i="7"/>
  <c r="A4270" i="7"/>
  <c r="A4312" i="7"/>
  <c r="A4326" i="7"/>
  <c r="A4347" i="7"/>
  <c r="A4389" i="7"/>
  <c r="A4023" i="7"/>
  <c r="A4039" i="7"/>
  <c r="A4055" i="7"/>
  <c r="A4071" i="7"/>
  <c r="A4087" i="7"/>
  <c r="A4103" i="7"/>
  <c r="A4119" i="7"/>
  <c r="A4135" i="7"/>
  <c r="A4151" i="7"/>
  <c r="A4167" i="7"/>
  <c r="A4183" i="7"/>
  <c r="A4199" i="7"/>
  <c r="A4215" i="7"/>
  <c r="A4231" i="7"/>
  <c r="A4247" i="7"/>
  <c r="A4263" i="7"/>
  <c r="A4279" i="7"/>
  <c r="A4431" i="7"/>
  <c r="A4457" i="7"/>
  <c r="A4451" i="7"/>
  <c r="A4429" i="7"/>
  <c r="A4291" i="7"/>
  <c r="A3691" i="7"/>
  <c r="A3780" i="7"/>
  <c r="A3766" i="7"/>
  <c r="A3752" i="7"/>
  <c r="A3738" i="7"/>
  <c r="A3834" i="7"/>
  <c r="A3850" i="7"/>
  <c r="A3866" i="7"/>
  <c r="A3882" i="7"/>
  <c r="A3898" i="7"/>
  <c r="A3914" i="7"/>
  <c r="A3930" i="7"/>
  <c r="A3946" i="7"/>
  <c r="A3962" i="7"/>
  <c r="A3978" i="7"/>
  <c r="A3994" i="7"/>
  <c r="A4010" i="7"/>
  <c r="A3711" i="7"/>
  <c r="A3727" i="7"/>
  <c r="A3743" i="7"/>
  <c r="A3759" i="7"/>
  <c r="A3775" i="7"/>
  <c r="A3791" i="7"/>
  <c r="A3807" i="7"/>
  <c r="A3823" i="7"/>
  <c r="A4306" i="7"/>
  <c r="A3839" i="7"/>
  <c r="A3855" i="7"/>
  <c r="A3871" i="7"/>
  <c r="A3887" i="7"/>
  <c r="A3903" i="7"/>
  <c r="A3919" i="7"/>
  <c r="A3935" i="7"/>
  <c r="A3951" i="7"/>
  <c r="A3967" i="7"/>
  <c r="A3983" i="7"/>
  <c r="A3999" i="7"/>
  <c r="A4453" i="7"/>
  <c r="A4016" i="7"/>
  <c r="A4032" i="7"/>
  <c r="A4048" i="7"/>
  <c r="A4064" i="7"/>
  <c r="A4080" i="7"/>
  <c r="A4096" i="7"/>
  <c r="A4112" i="7"/>
  <c r="A4128" i="7"/>
  <c r="A4144" i="7"/>
  <c r="A4160" i="7"/>
  <c r="A4176" i="7"/>
  <c r="A4192" i="7"/>
  <c r="A4208" i="7"/>
  <c r="A4224" i="7"/>
  <c r="A4240" i="7"/>
  <c r="A4256" i="7"/>
  <c r="A4272" i="7"/>
  <c r="A4328" i="7"/>
  <c r="A4357" i="7"/>
  <c r="A4373" i="7"/>
  <c r="A4415" i="7"/>
  <c r="A4025" i="7"/>
  <c r="A4041" i="7"/>
  <c r="A4057" i="7"/>
  <c r="A4073" i="7"/>
  <c r="A4089" i="7"/>
  <c r="A4105" i="7"/>
  <c r="A4121" i="7"/>
  <c r="A4137" i="7"/>
  <c r="A4153" i="7"/>
  <c r="A4169" i="7"/>
  <c r="A4185" i="7"/>
  <c r="A4201" i="7"/>
  <c r="A4217" i="7"/>
  <c r="A4233" i="7"/>
  <c r="A4249" i="7"/>
  <c r="A4265" i="7"/>
  <c r="A4281" i="7"/>
  <c r="A4345" i="7"/>
  <c r="A4339" i="7"/>
  <c r="A4467" i="7"/>
  <c r="A4445" i="7"/>
  <c r="A4293" i="7"/>
  <c r="A3645" i="7"/>
  <c r="A3661" i="7"/>
  <c r="A3677" i="7"/>
  <c r="A3693" i="7"/>
  <c r="A3796" i="7"/>
  <c r="A3782" i="7"/>
  <c r="A3768" i="7"/>
  <c r="A3754" i="7"/>
  <c r="A3836" i="7"/>
  <c r="A3852" i="7"/>
  <c r="A3868" i="7"/>
  <c r="A3884" i="7"/>
  <c r="A3900" i="7"/>
  <c r="A3916" i="7"/>
  <c r="A3932" i="7"/>
  <c r="A3948" i="7"/>
  <c r="A3964" i="7"/>
  <c r="A3980" i="7"/>
  <c r="A3996" i="7"/>
  <c r="A3697" i="7"/>
  <c r="A3713" i="7"/>
  <c r="A3729" i="7"/>
  <c r="A3745" i="7"/>
  <c r="A3761" i="7"/>
  <c r="A3777" i="7"/>
  <c r="A3793" i="7"/>
  <c r="A3809" i="7"/>
  <c r="A3825" i="7"/>
  <c r="A4427" i="7"/>
  <c r="A3841" i="7"/>
  <c r="A3857" i="7"/>
  <c r="A3873" i="7"/>
  <c r="A3889" i="7"/>
  <c r="A3905" i="7"/>
  <c r="A3921" i="7"/>
  <c r="A3937" i="7"/>
  <c r="A3953" i="7"/>
  <c r="A3969" i="7"/>
  <c r="A3985" i="7"/>
  <c r="A4001" i="7"/>
  <c r="A4292" i="7"/>
  <c r="A4018" i="7"/>
  <c r="A4034" i="7"/>
  <c r="A4050" i="7"/>
  <c r="A4066" i="7"/>
  <c r="A4082" i="7"/>
  <c r="A4098" i="7"/>
  <c r="A4114" i="7"/>
  <c r="A4130" i="7"/>
  <c r="A4146" i="7"/>
  <c r="A4162" i="7"/>
  <c r="A4178" i="7"/>
  <c r="A4194" i="7"/>
  <c r="A4210" i="7"/>
  <c r="A4226" i="7"/>
  <c r="A4242" i="7"/>
  <c r="A4258" i="7"/>
  <c r="A4274" i="7"/>
  <c r="A4341" i="7"/>
  <c r="A4383" i="7"/>
  <c r="A4399" i="7"/>
  <c r="A4011" i="7"/>
  <c r="A4027" i="7"/>
  <c r="A4043" i="7"/>
  <c r="A4059" i="7"/>
  <c r="A4075" i="7"/>
  <c r="A4091" i="7"/>
  <c r="A4107" i="7"/>
  <c r="A4123" i="7"/>
  <c r="A4139" i="7"/>
  <c r="A4155" i="7"/>
  <c r="A4171" i="7"/>
  <c r="A4187" i="7"/>
  <c r="A4203" i="7"/>
  <c r="A4219" i="7"/>
  <c r="A4235" i="7"/>
  <c r="A4251" i="7"/>
  <c r="A4267" i="7"/>
  <c r="A4288" i="7"/>
  <c r="A4361" i="7"/>
  <c r="A4355" i="7"/>
  <c r="A4932" i="7"/>
  <c r="A4461" i="7"/>
  <c r="A4295" i="7"/>
  <c r="A4311" i="7"/>
  <c r="A3519" i="7"/>
  <c r="A3535" i="7"/>
  <c r="A3551" i="7"/>
  <c r="A3567" i="7"/>
  <c r="A3583" i="7"/>
  <c r="A3599" i="7"/>
  <c r="A3615" i="7"/>
  <c r="A3631" i="7"/>
  <c r="A3647" i="7"/>
  <c r="A3663" i="7"/>
  <c r="A3679" i="7"/>
  <c r="A3695" i="7"/>
  <c r="A3812" i="7"/>
  <c r="A3798" i="7"/>
  <c r="A3784" i="7"/>
  <c r="A3770" i="7"/>
  <c r="A3838" i="7"/>
  <c r="A3854" i="7"/>
  <c r="A3870" i="7"/>
  <c r="A3886" i="7"/>
  <c r="A3902" i="7"/>
  <c r="A3918" i="7"/>
  <c r="A3934" i="7"/>
  <c r="A3950" i="7"/>
  <c r="A3966" i="7"/>
  <c r="A3982" i="7"/>
  <c r="A3998" i="7"/>
  <c r="A3699" i="7"/>
  <c r="A3715" i="7"/>
  <c r="A3731" i="7"/>
  <c r="A3747" i="7"/>
  <c r="A3763" i="7"/>
  <c r="A3779" i="7"/>
  <c r="A3795" i="7"/>
  <c r="A3811" i="7"/>
  <c r="A3827" i="7"/>
  <c r="A4421" i="7"/>
  <c r="A3843" i="7"/>
  <c r="A3859" i="7"/>
  <c r="A3875" i="7"/>
  <c r="A3891" i="7"/>
  <c r="A3907" i="7"/>
  <c r="A3923" i="7"/>
  <c r="A3939" i="7"/>
  <c r="A3955" i="7"/>
  <c r="A3971" i="7"/>
  <c r="A3987" i="7"/>
  <c r="A4003" i="7"/>
  <c r="A4308" i="7"/>
  <c r="A4020" i="7"/>
  <c r="A4036" i="7"/>
  <c r="A4052" i="7"/>
  <c r="A4068" i="7"/>
  <c r="A4084" i="7"/>
  <c r="A4100" i="7"/>
  <c r="A4116" i="7"/>
  <c r="A4132" i="7"/>
  <c r="A4148" i="7"/>
  <c r="A4164" i="7"/>
  <c r="A4180" i="7"/>
  <c r="A4196" i="7"/>
  <c r="A4212" i="7"/>
  <c r="A4228" i="7"/>
  <c r="A4244" i="7"/>
  <c r="A4260" i="7"/>
  <c r="A4276" i="7"/>
  <c r="A4367" i="7"/>
  <c r="A4459" i="7"/>
  <c r="A4286" i="7"/>
  <c r="A4013" i="7"/>
  <c r="A4029" i="7"/>
  <c r="A4045" i="7"/>
  <c r="A4061" i="7"/>
  <c r="A4077" i="7"/>
  <c r="A4093" i="7"/>
  <c r="A4109" i="7"/>
  <c r="A4125" i="7"/>
  <c r="A4141" i="7"/>
  <c r="A4157" i="7"/>
  <c r="A4173" i="7"/>
  <c r="A4189" i="7"/>
  <c r="A4205" i="7"/>
  <c r="A4221" i="7"/>
  <c r="A4237" i="7"/>
  <c r="A4253" i="7"/>
  <c r="A4269" i="7"/>
  <c r="A4304" i="7"/>
  <c r="A4377" i="7"/>
  <c r="A4371" i="7"/>
  <c r="A4349" i="7"/>
  <c r="A4910" i="7"/>
  <c r="A4297" i="7"/>
  <c r="A3505" i="7"/>
  <c r="A3521" i="7"/>
  <c r="A3537" i="7"/>
  <c r="A3553" i="7"/>
  <c r="A3569" i="7"/>
  <c r="A3585" i="7"/>
  <c r="A3601" i="7"/>
  <c r="A3617" i="7"/>
  <c r="A3633" i="7"/>
  <c r="A3649" i="7"/>
  <c r="A3665" i="7"/>
  <c r="A3681" i="7"/>
  <c r="A3700" i="7"/>
  <c r="A3828" i="7"/>
  <c r="A3814" i="7"/>
  <c r="A3800" i="7"/>
  <c r="A3786" i="7"/>
  <c r="A3840" i="7"/>
  <c r="A3856" i="7"/>
  <c r="A3872" i="7"/>
  <c r="A3888" i="7"/>
  <c r="A3904" i="7"/>
  <c r="A3920" i="7"/>
  <c r="A3936" i="7"/>
  <c r="A3952" i="7"/>
  <c r="A3968" i="7"/>
  <c r="A3984" i="7"/>
  <c r="A4000" i="7"/>
  <c r="A3701" i="7"/>
  <c r="A3717" i="7"/>
  <c r="A3733" i="7"/>
  <c r="A3749" i="7"/>
  <c r="A3765" i="7"/>
  <c r="A3781" i="7"/>
  <c r="A3797" i="7"/>
  <c r="A3813" i="7"/>
  <c r="A3829" i="7"/>
  <c r="A4290" i="7"/>
  <c r="A3845" i="7"/>
  <c r="A3861" i="7"/>
  <c r="A3877" i="7"/>
  <c r="A3893" i="7"/>
  <c r="A3909" i="7"/>
  <c r="A3925" i="7"/>
  <c r="A3941" i="7"/>
  <c r="A3957" i="7"/>
  <c r="A3973" i="7"/>
  <c r="A3989" i="7"/>
  <c r="A4005" i="7"/>
  <c r="A4332" i="7"/>
  <c r="A4022" i="7"/>
  <c r="A4038" i="7"/>
  <c r="A4054" i="7"/>
  <c r="A4070" i="7"/>
  <c r="A4086" i="7"/>
  <c r="A4102" i="7"/>
  <c r="A4118" i="7"/>
  <c r="A4134" i="7"/>
  <c r="A4150" i="7"/>
  <c r="A4166" i="7"/>
  <c r="A4182" i="7"/>
  <c r="A4198" i="7"/>
  <c r="A4214" i="7"/>
  <c r="A4230" i="7"/>
  <c r="A4246" i="7"/>
  <c r="A4262" i="7"/>
  <c r="A4278" i="7"/>
  <c r="A4443" i="7"/>
  <c r="A4284" i="7"/>
  <c r="A4302" i="7"/>
  <c r="A4015" i="7"/>
  <c r="A4031" i="7"/>
  <c r="A4047" i="7"/>
  <c r="A4063" i="7"/>
  <c r="A4079" i="7"/>
  <c r="A4095" i="7"/>
  <c r="A4111" i="7"/>
  <c r="A4127" i="7"/>
  <c r="A4143" i="7"/>
  <c r="A4159" i="7"/>
  <c r="A4175" i="7"/>
  <c r="A4191" i="7"/>
  <c r="A4207" i="7"/>
  <c r="A4223" i="7"/>
  <c r="A4239" i="7"/>
  <c r="A4255" i="7"/>
  <c r="A4271" i="7"/>
  <c r="A4320" i="7"/>
  <c r="A4393" i="7"/>
  <c r="A4387" i="7"/>
  <c r="A4365" i="7"/>
  <c r="A4283" i="7"/>
  <c r="A4299" i="7"/>
  <c r="A3716" i="7"/>
  <c r="A3702" i="7"/>
  <c r="A3830" i="7"/>
  <c r="A3816" i="7"/>
  <c r="A3802" i="7"/>
  <c r="A3842" i="7"/>
  <c r="A3858" i="7"/>
  <c r="A3874" i="7"/>
  <c r="A3890" i="7"/>
  <c r="A3906" i="7"/>
  <c r="A3922" i="7"/>
  <c r="A3938" i="7"/>
  <c r="A3954" i="7"/>
  <c r="A3970" i="7"/>
  <c r="A3986" i="7"/>
  <c r="A4002" i="7"/>
  <c r="A3703" i="7"/>
  <c r="A3719" i="7"/>
  <c r="A3735" i="7"/>
  <c r="A3751" i="7"/>
  <c r="A3767" i="7"/>
  <c r="A3783" i="7"/>
  <c r="A3799" i="7"/>
  <c r="A3815" i="7"/>
  <c r="A3831" i="7"/>
  <c r="A4310" i="7"/>
  <c r="A3847" i="7"/>
  <c r="A3863" i="7"/>
  <c r="A3879" i="7"/>
  <c r="A3895" i="7"/>
  <c r="A3911" i="7"/>
  <c r="A3927" i="7"/>
  <c r="A3943" i="7"/>
  <c r="A3959" i="7"/>
  <c r="A3975" i="7"/>
  <c r="A3991" i="7"/>
  <c r="A4007" i="7"/>
  <c r="A4411" i="7"/>
  <c r="A4024" i="7"/>
  <c r="A4040" i="7"/>
  <c r="A4056" i="7"/>
  <c r="A4072" i="7"/>
  <c r="A4088" i="7"/>
  <c r="A4104" i="7"/>
  <c r="A4120" i="7"/>
  <c r="A4136" i="7"/>
  <c r="A4152" i="7"/>
  <c r="A4168" i="7"/>
  <c r="A4184" i="7"/>
  <c r="A4200" i="7"/>
  <c r="A4216" i="7"/>
  <c r="A4232" i="7"/>
  <c r="A4248" i="7"/>
  <c r="A4264" i="7"/>
  <c r="A4280" i="7"/>
  <c r="A4469" i="7"/>
  <c r="A4300" i="7"/>
  <c r="A4318" i="7"/>
  <c r="A4017" i="7"/>
  <c r="A4033" i="7"/>
  <c r="A4049" i="7"/>
  <c r="A4065" i="7"/>
  <c r="A4081" i="7"/>
  <c r="A4097" i="7"/>
  <c r="A4113" i="7"/>
  <c r="A4129" i="7"/>
  <c r="A4145" i="7"/>
  <c r="A4161" i="7"/>
  <c r="A4177" i="7"/>
  <c r="A4193" i="7"/>
  <c r="A4209" i="7"/>
  <c r="A4225" i="7"/>
  <c r="A4241" i="7"/>
  <c r="A4257" i="7"/>
  <c r="A4273" i="7"/>
  <c r="A4336" i="7"/>
  <c r="A4409" i="7"/>
  <c r="A4403" i="7"/>
  <c r="A4381" i="7"/>
  <c r="A4285" i="7"/>
  <c r="A4301" i="7"/>
  <c r="A3637" i="7"/>
  <c r="A3653" i="7"/>
  <c r="A3669" i="7"/>
  <c r="A3685" i="7"/>
  <c r="A3732" i="7"/>
  <c r="A3718" i="7"/>
  <c r="A3704" i="7"/>
  <c r="A3832" i="7"/>
  <c r="A3818" i="7"/>
  <c r="A3844" i="7"/>
  <c r="A3860" i="7"/>
  <c r="A3876" i="7"/>
  <c r="A3892" i="7"/>
  <c r="A3908" i="7"/>
  <c r="A3924" i="7"/>
  <c r="A3940" i="7"/>
  <c r="A3956" i="7"/>
  <c r="A3972" i="7"/>
  <c r="A3988" i="7"/>
  <c r="A4004" i="7"/>
  <c r="A3705" i="7"/>
  <c r="A3721" i="7"/>
  <c r="A3737" i="7"/>
  <c r="A3753" i="7"/>
  <c r="A3769" i="7"/>
  <c r="A3785" i="7"/>
  <c r="A3801" i="7"/>
  <c r="A3817" i="7"/>
  <c r="A4447" i="7"/>
  <c r="A3833" i="7"/>
  <c r="A3849" i="7"/>
  <c r="A3865" i="7"/>
  <c r="A3881" i="7"/>
  <c r="A3897" i="7"/>
  <c r="A3913" i="7"/>
  <c r="A3929" i="7"/>
  <c r="A3945" i="7"/>
  <c r="A3961" i="7"/>
  <c r="A3977" i="7"/>
  <c r="A3993" i="7"/>
  <c r="A4009" i="7"/>
  <c r="A4437" i="7"/>
  <c r="A4026" i="7"/>
  <c r="A4042" i="7"/>
  <c r="A4058" i="7"/>
  <c r="A4074" i="7"/>
  <c r="A4090" i="7"/>
  <c r="A4106" i="7"/>
  <c r="A4122" i="7"/>
  <c r="A4138" i="7"/>
  <c r="A4154" i="7"/>
  <c r="A4170" i="7"/>
  <c r="A4186" i="7"/>
  <c r="A4202" i="7"/>
  <c r="A4218" i="7"/>
  <c r="A4234" i="7"/>
  <c r="A4250" i="7"/>
  <c r="A4266" i="7"/>
  <c r="A4282" i="7"/>
  <c r="A4298" i="7"/>
  <c r="A4316" i="7"/>
  <c r="A4322" i="7"/>
  <c r="A4019" i="7"/>
  <c r="A4035" i="7"/>
  <c r="A4051" i="7"/>
  <c r="A4067" i="7"/>
  <c r="A4083" i="7"/>
  <c r="A4099" i="7"/>
  <c r="A4115" i="7"/>
  <c r="A4131" i="7"/>
  <c r="A4147" i="7"/>
  <c r="A4163" i="7"/>
  <c r="A4179" i="7"/>
  <c r="A4195" i="7"/>
  <c r="A4211" i="7"/>
  <c r="A4227" i="7"/>
  <c r="A4243" i="7"/>
  <c r="A4259" i="7"/>
  <c r="A4275" i="7"/>
  <c r="A4379" i="7"/>
  <c r="A4425" i="7"/>
  <c r="A4419" i="7"/>
  <c r="A4397" i="7"/>
  <c r="A4287" i="7"/>
  <c r="A4303" i="7"/>
  <c r="A4321" i="7"/>
  <c r="A4337" i="7"/>
  <c r="A4455" i="7"/>
  <c r="A4449" i="7"/>
  <c r="A4338" i="7"/>
  <c r="A4354" i="7"/>
  <c r="A4370" i="7"/>
  <c r="A4386" i="7"/>
  <c r="A4402" i="7"/>
  <c r="A4418" i="7"/>
  <c r="A4434" i="7"/>
  <c r="A4450" i="7"/>
  <c r="A4466" i="7"/>
  <c r="A4479" i="7"/>
  <c r="A4495" i="7"/>
  <c r="A4511" i="7"/>
  <c r="A4527" i="7"/>
  <c r="A4543" i="7"/>
  <c r="A4559" i="7"/>
  <c r="A4575" i="7"/>
  <c r="A4591" i="7"/>
  <c r="A4832" i="7"/>
  <c r="A4480" i="7"/>
  <c r="A4496" i="7"/>
  <c r="A4512" i="7"/>
  <c r="A4528" i="7"/>
  <c r="A4544" i="7"/>
  <c r="A4560" i="7"/>
  <c r="A4576" i="7"/>
  <c r="A4592" i="7"/>
  <c r="A4800" i="7"/>
  <c r="A4852" i="7"/>
  <c r="A4615" i="7"/>
  <c r="A4631" i="7"/>
  <c r="A4647" i="7"/>
  <c r="A4663" i="7"/>
  <c r="A4679" i="7"/>
  <c r="A4695" i="7"/>
  <c r="A4711" i="7"/>
  <c r="A4727" i="7"/>
  <c r="A4814" i="7"/>
  <c r="A4776" i="7"/>
  <c r="A4738" i="7"/>
  <c r="A4942" i="7"/>
  <c r="A4882" i="7"/>
  <c r="A4616" i="7"/>
  <c r="A4632" i="7"/>
  <c r="A4648" i="7"/>
  <c r="A4664" i="7"/>
  <c r="A4680" i="7"/>
  <c r="A4696" i="7"/>
  <c r="A4712" i="7"/>
  <c r="A4728" i="7"/>
  <c r="A4806" i="7"/>
  <c r="A4904" i="7"/>
  <c r="A4930" i="7"/>
  <c r="A4735" i="7"/>
  <c r="A4751" i="7"/>
  <c r="A4767" i="7"/>
  <c r="A4783" i="7"/>
  <c r="A4799" i="7"/>
  <c r="A4815" i="7"/>
  <c r="A4831" i="7"/>
  <c r="A4847" i="7"/>
  <c r="A4902" i="7"/>
  <c r="A4928" i="7"/>
  <c r="A4954" i="7"/>
  <c r="A4873" i="7"/>
  <c r="A4889" i="7"/>
  <c r="A4905" i="7"/>
  <c r="A4921" i="7"/>
  <c r="A4937" i="7"/>
  <c r="A4953" i="7"/>
  <c r="A2651" i="7"/>
  <c r="A2763" i="7"/>
  <c r="A1686" i="7"/>
  <c r="A1702" i="7"/>
  <c r="A1718" i="7"/>
  <c r="A1734" i="7"/>
  <c r="A1750" i="7"/>
  <c r="A1766" i="7"/>
  <c r="A1782" i="7"/>
  <c r="A1798" i="7"/>
  <c r="A1814" i="7"/>
  <c r="A1830" i="7"/>
  <c r="A4307" i="7"/>
  <c r="A4323" i="7"/>
  <c r="A4343" i="7"/>
  <c r="A4848" i="7"/>
  <c r="A4465" i="7"/>
  <c r="A4340" i="7"/>
  <c r="A4356" i="7"/>
  <c r="A4372" i="7"/>
  <c r="A4388" i="7"/>
  <c r="A4404" i="7"/>
  <c r="A4420" i="7"/>
  <c r="A4436" i="7"/>
  <c r="A4452" i="7"/>
  <c r="A4468" i="7"/>
  <c r="A4481" i="7"/>
  <c r="A4497" i="7"/>
  <c r="A4513" i="7"/>
  <c r="A4529" i="7"/>
  <c r="A4545" i="7"/>
  <c r="A4561" i="7"/>
  <c r="A4577" i="7"/>
  <c r="A4593" i="7"/>
  <c r="A4602" i="7"/>
  <c r="A4482" i="7"/>
  <c r="A4498" i="7"/>
  <c r="A4514" i="7"/>
  <c r="A4530" i="7"/>
  <c r="A4546" i="7"/>
  <c r="A4562" i="7"/>
  <c r="A4578" i="7"/>
  <c r="A4594" i="7"/>
  <c r="A4740" i="7"/>
  <c r="A4916" i="7"/>
  <c r="A4617" i="7"/>
  <c r="A4633" i="7"/>
  <c r="A4649" i="7"/>
  <c r="A4665" i="7"/>
  <c r="A4681" i="7"/>
  <c r="A4697" i="7"/>
  <c r="A4713" i="7"/>
  <c r="A4729" i="7"/>
  <c r="A4830" i="7"/>
  <c r="A4792" i="7"/>
  <c r="A4754" i="7"/>
  <c r="A4748" i="7"/>
  <c r="A4948" i="7"/>
  <c r="A4618" i="7"/>
  <c r="A4634" i="7"/>
  <c r="A4650" i="7"/>
  <c r="A4666" i="7"/>
  <c r="A4682" i="7"/>
  <c r="A4698" i="7"/>
  <c r="A4714" i="7"/>
  <c r="A4730" i="7"/>
  <c r="A4822" i="7"/>
  <c r="A4920" i="7"/>
  <c r="A4946" i="7"/>
  <c r="A4737" i="7"/>
  <c r="A4753" i="7"/>
  <c r="A4769" i="7"/>
  <c r="A4785" i="7"/>
  <c r="A4801" i="7"/>
  <c r="A4817" i="7"/>
  <c r="A4833" i="7"/>
  <c r="A4849" i="7"/>
  <c r="A4918" i="7"/>
  <c r="A4944" i="7"/>
  <c r="A4859" i="7"/>
  <c r="A4875" i="7"/>
  <c r="A4891" i="7"/>
  <c r="A4907" i="7"/>
  <c r="A4309" i="7"/>
  <c r="A4325" i="7"/>
  <c r="A4359" i="7"/>
  <c r="A4353" i="7"/>
  <c r="A4842" i="7"/>
  <c r="A4342" i="7"/>
  <c r="A4358" i="7"/>
  <c r="A4374" i="7"/>
  <c r="A4390" i="7"/>
  <c r="A4406" i="7"/>
  <c r="A4422" i="7"/>
  <c r="A4438" i="7"/>
  <c r="A4454" i="7"/>
  <c r="A4472" i="7"/>
  <c r="A4483" i="7"/>
  <c r="A4499" i="7"/>
  <c r="A4515" i="7"/>
  <c r="A4531" i="7"/>
  <c r="A4547" i="7"/>
  <c r="A4563" i="7"/>
  <c r="A4579" i="7"/>
  <c r="A4595" i="7"/>
  <c r="A4746" i="7"/>
  <c r="A4484" i="7"/>
  <c r="A4500" i="7"/>
  <c r="A4516" i="7"/>
  <c r="A4532" i="7"/>
  <c r="A4548" i="7"/>
  <c r="A4564" i="7"/>
  <c r="A4580" i="7"/>
  <c r="A4596" i="7"/>
  <c r="A4756" i="7"/>
  <c r="A4603" i="7"/>
  <c r="A4619" i="7"/>
  <c r="A4635" i="7"/>
  <c r="A4651" i="7"/>
  <c r="A4667" i="7"/>
  <c r="A4683" i="7"/>
  <c r="A4699" i="7"/>
  <c r="A4715" i="7"/>
  <c r="A4731" i="7"/>
  <c r="A4846" i="7"/>
  <c r="A4808" i="7"/>
  <c r="A4770" i="7"/>
  <c r="A4764" i="7"/>
  <c r="A4604" i="7"/>
  <c r="A4620" i="7"/>
  <c r="A4636" i="7"/>
  <c r="A4652" i="7"/>
  <c r="A4668" i="7"/>
  <c r="A4684" i="7"/>
  <c r="A4700" i="7"/>
  <c r="A4716" i="7"/>
  <c r="A4732" i="7"/>
  <c r="A4838" i="7"/>
  <c r="A4936" i="7"/>
  <c r="A4876" i="7"/>
  <c r="A4739" i="7"/>
  <c r="A4755" i="7"/>
  <c r="A4771" i="7"/>
  <c r="A4787" i="7"/>
  <c r="A4803" i="7"/>
  <c r="A4819" i="7"/>
  <c r="A4835" i="7"/>
  <c r="A4851" i="7"/>
  <c r="A4934" i="7"/>
  <c r="A4960" i="7"/>
  <c r="A4861" i="7"/>
  <c r="A4877" i="7"/>
  <c r="A4893" i="7"/>
  <c r="A4909" i="7"/>
  <c r="A4327" i="7"/>
  <c r="A4375" i="7"/>
  <c r="A4369" i="7"/>
  <c r="A4470" i="7"/>
  <c r="A4344" i="7"/>
  <c r="A4360" i="7"/>
  <c r="A4376" i="7"/>
  <c r="A4392" i="7"/>
  <c r="A4408" i="7"/>
  <c r="A4424" i="7"/>
  <c r="A4440" i="7"/>
  <c r="A4456" i="7"/>
  <c r="A4868" i="7"/>
  <c r="A4485" i="7"/>
  <c r="A4501" i="7"/>
  <c r="A4517" i="7"/>
  <c r="A4533" i="7"/>
  <c r="A4549" i="7"/>
  <c r="A4565" i="7"/>
  <c r="A4581" i="7"/>
  <c r="A4597" i="7"/>
  <c r="A4810" i="7"/>
  <c r="A4486" i="7"/>
  <c r="A4502" i="7"/>
  <c r="A4518" i="7"/>
  <c r="A4534" i="7"/>
  <c r="A4550" i="7"/>
  <c r="A4566" i="7"/>
  <c r="A4582" i="7"/>
  <c r="A4598" i="7"/>
  <c r="A4772" i="7"/>
  <c r="A4605" i="7"/>
  <c r="A4621" i="7"/>
  <c r="A4637" i="7"/>
  <c r="A4653" i="7"/>
  <c r="A4669" i="7"/>
  <c r="A4685" i="7"/>
  <c r="A4701" i="7"/>
  <c r="A4717" i="7"/>
  <c r="A4733" i="7"/>
  <c r="A4884" i="7"/>
  <c r="A4824" i="7"/>
  <c r="A4786" i="7"/>
  <c r="A4780" i="7"/>
  <c r="A4606" i="7"/>
  <c r="A4622" i="7"/>
  <c r="A4638" i="7"/>
  <c r="A4654" i="7"/>
  <c r="A4670" i="7"/>
  <c r="A4686" i="7"/>
  <c r="A4702" i="7"/>
  <c r="A4718" i="7"/>
  <c r="A4734" i="7"/>
  <c r="A4854" i="7"/>
  <c r="A4952" i="7"/>
  <c r="A4892" i="7"/>
  <c r="A4741" i="7"/>
  <c r="A4757" i="7"/>
  <c r="A4773" i="7"/>
  <c r="A4789" i="7"/>
  <c r="A4805" i="7"/>
  <c r="A4821" i="7"/>
  <c r="A4837" i="7"/>
  <c r="A4853" i="7"/>
  <c r="A4950" i="7"/>
  <c r="A4870" i="7"/>
  <c r="A4863" i="7"/>
  <c r="A4879" i="7"/>
  <c r="A4895" i="7"/>
  <c r="A4911" i="7"/>
  <c r="A4313" i="7"/>
  <c r="A4329" i="7"/>
  <c r="A4391" i="7"/>
  <c r="A4385" i="7"/>
  <c r="A4784" i="7"/>
  <c r="A4346" i="7"/>
  <c r="A4362" i="7"/>
  <c r="A4378" i="7"/>
  <c r="A4394" i="7"/>
  <c r="A4410" i="7"/>
  <c r="A4426" i="7"/>
  <c r="A4442" i="7"/>
  <c r="A4458" i="7"/>
  <c r="A4601" i="7"/>
  <c r="A4487" i="7"/>
  <c r="A4503" i="7"/>
  <c r="A4519" i="7"/>
  <c r="A4535" i="7"/>
  <c r="A4551" i="7"/>
  <c r="A4567" i="7"/>
  <c r="A4583" i="7"/>
  <c r="A4599" i="7"/>
  <c r="A4752" i="7"/>
  <c r="A4488" i="7"/>
  <c r="A4504" i="7"/>
  <c r="A4520" i="7"/>
  <c r="A4536" i="7"/>
  <c r="A4552" i="7"/>
  <c r="A4568" i="7"/>
  <c r="A4584" i="7"/>
  <c r="A4600" i="7"/>
  <c r="A4788" i="7"/>
  <c r="A4607" i="7"/>
  <c r="A4623" i="7"/>
  <c r="A4639" i="7"/>
  <c r="A4655" i="7"/>
  <c r="A4671" i="7"/>
  <c r="A4687" i="7"/>
  <c r="A4703" i="7"/>
  <c r="A4719" i="7"/>
  <c r="A4750" i="7"/>
  <c r="A4894" i="7"/>
  <c r="A4840" i="7"/>
  <c r="A4802" i="7"/>
  <c r="A4796" i="7"/>
  <c r="A4608" i="7"/>
  <c r="A4624" i="7"/>
  <c r="A4640" i="7"/>
  <c r="A4656" i="7"/>
  <c r="A4672" i="7"/>
  <c r="A4688" i="7"/>
  <c r="A4704" i="7"/>
  <c r="A4720" i="7"/>
  <c r="A4742" i="7"/>
  <c r="A4926" i="7"/>
  <c r="A4862" i="7"/>
  <c r="A4908" i="7"/>
  <c r="A4743" i="7"/>
  <c r="A4759" i="7"/>
  <c r="A4775" i="7"/>
  <c r="A4791" i="7"/>
  <c r="A4807" i="7"/>
  <c r="A4823" i="7"/>
  <c r="A4839" i="7"/>
  <c r="A4855" i="7"/>
  <c r="A4872" i="7"/>
  <c r="A4886" i="7"/>
  <c r="A4865" i="7"/>
  <c r="A4881" i="7"/>
  <c r="A4897" i="7"/>
  <c r="A4913" i="7"/>
  <c r="A4315" i="7"/>
  <c r="A4331" i="7"/>
  <c r="A4407" i="7"/>
  <c r="A4401" i="7"/>
  <c r="A4778" i="7"/>
  <c r="A4348" i="7"/>
  <c r="A4364" i="7"/>
  <c r="A4380" i="7"/>
  <c r="A4396" i="7"/>
  <c r="A4412" i="7"/>
  <c r="A4428" i="7"/>
  <c r="A4444" i="7"/>
  <c r="A4460" i="7"/>
  <c r="A4473" i="7"/>
  <c r="A4489" i="7"/>
  <c r="A4505" i="7"/>
  <c r="A4521" i="7"/>
  <c r="A4537" i="7"/>
  <c r="A4553" i="7"/>
  <c r="A4569" i="7"/>
  <c r="A4585" i="7"/>
  <c r="A4762" i="7"/>
  <c r="A4816" i="7"/>
  <c r="A4490" i="7"/>
  <c r="A4506" i="7"/>
  <c r="A4522" i="7"/>
  <c r="A4538" i="7"/>
  <c r="A4554" i="7"/>
  <c r="A4570" i="7"/>
  <c r="A4586" i="7"/>
  <c r="A4794" i="7"/>
  <c r="A4804" i="7"/>
  <c r="A4609" i="7"/>
  <c r="A4625" i="7"/>
  <c r="A4641" i="7"/>
  <c r="A4657" i="7"/>
  <c r="A4673" i="7"/>
  <c r="A4689" i="7"/>
  <c r="A4705" i="7"/>
  <c r="A4721" i="7"/>
  <c r="A4766" i="7"/>
  <c r="A4958" i="7"/>
  <c r="A4856" i="7"/>
  <c r="A4818" i="7"/>
  <c r="A4812" i="7"/>
  <c r="A4610" i="7"/>
  <c r="A4626" i="7"/>
  <c r="A4642" i="7"/>
  <c r="A4658" i="7"/>
  <c r="A4674" i="7"/>
  <c r="A4690" i="7"/>
  <c r="A4706" i="7"/>
  <c r="A4722" i="7"/>
  <c r="A4758" i="7"/>
  <c r="A4860" i="7"/>
  <c r="A4878" i="7"/>
  <c r="A4924" i="7"/>
  <c r="A4745" i="7"/>
  <c r="A4761" i="7"/>
  <c r="A4777" i="7"/>
  <c r="A4793" i="7"/>
  <c r="A4809" i="7"/>
  <c r="A4825" i="7"/>
  <c r="A4841" i="7"/>
  <c r="A4857" i="7"/>
  <c r="A4888" i="7"/>
  <c r="A4906" i="7"/>
  <c r="A4867" i="7"/>
  <c r="A4883" i="7"/>
  <c r="A4899" i="7"/>
  <c r="A4317" i="7"/>
  <c r="A4333" i="7"/>
  <c r="A4423" i="7"/>
  <c r="A4417" i="7"/>
  <c r="A4471" i="7"/>
  <c r="A4350" i="7"/>
  <c r="A4366" i="7"/>
  <c r="A4382" i="7"/>
  <c r="A4398" i="7"/>
  <c r="A4414" i="7"/>
  <c r="A4430" i="7"/>
  <c r="A4446" i="7"/>
  <c r="A4462" i="7"/>
  <c r="A4475" i="7"/>
  <c r="A4491" i="7"/>
  <c r="A4507" i="7"/>
  <c r="A4523" i="7"/>
  <c r="A4539" i="7"/>
  <c r="A4555" i="7"/>
  <c r="A4571" i="7"/>
  <c r="A4587" i="7"/>
  <c r="A4826" i="7"/>
  <c r="A4476" i="7"/>
  <c r="A4492" i="7"/>
  <c r="A4508" i="7"/>
  <c r="A4524" i="7"/>
  <c r="A4540" i="7"/>
  <c r="A4556" i="7"/>
  <c r="A4572" i="7"/>
  <c r="A4588" i="7"/>
  <c r="A4858" i="7"/>
  <c r="A4820" i="7"/>
  <c r="A4611" i="7"/>
  <c r="A4627" i="7"/>
  <c r="A4643" i="7"/>
  <c r="A4659" i="7"/>
  <c r="A4675" i="7"/>
  <c r="A4691" i="7"/>
  <c r="A4707" i="7"/>
  <c r="A4723" i="7"/>
  <c r="A4782" i="7"/>
  <c r="A4744" i="7"/>
  <c r="A4866" i="7"/>
  <c r="A4834" i="7"/>
  <c r="A4828" i="7"/>
  <c r="A4612" i="7"/>
  <c r="A4628" i="7"/>
  <c r="A4644" i="7"/>
  <c r="A4660" i="7"/>
  <c r="A4676" i="7"/>
  <c r="A4692" i="7"/>
  <c r="A4708" i="7"/>
  <c r="A4724" i="7"/>
  <c r="A4774" i="7"/>
  <c r="A4864" i="7"/>
  <c r="A4898" i="7"/>
  <c r="A4940" i="7"/>
  <c r="A4747" i="7"/>
  <c r="A4763" i="7"/>
  <c r="A4779" i="7"/>
  <c r="A4795" i="7"/>
  <c r="A4811" i="7"/>
  <c r="A4827" i="7"/>
  <c r="A4843" i="7"/>
  <c r="A4874" i="7"/>
  <c r="A4896" i="7"/>
  <c r="A4922" i="7"/>
  <c r="A4869" i="7"/>
  <c r="A4885" i="7"/>
  <c r="A4901" i="7"/>
  <c r="A4319" i="7"/>
  <c r="A4335" i="7"/>
  <c r="A4439" i="7"/>
  <c r="A4433" i="7"/>
  <c r="A4474" i="7"/>
  <c r="A4352" i="7"/>
  <c r="A4368" i="7"/>
  <c r="A4384" i="7"/>
  <c r="A4400" i="7"/>
  <c r="A4416" i="7"/>
  <c r="A4432" i="7"/>
  <c r="A4448" i="7"/>
  <c r="A4464" i="7"/>
  <c r="A4477" i="7"/>
  <c r="A4493" i="7"/>
  <c r="A4509" i="7"/>
  <c r="A4525" i="7"/>
  <c r="A4541" i="7"/>
  <c r="A4557" i="7"/>
  <c r="A4573" i="7"/>
  <c r="A4589" i="7"/>
  <c r="A4768" i="7"/>
  <c r="A4478" i="7"/>
  <c r="A4494" i="7"/>
  <c r="A4510" i="7"/>
  <c r="A4526" i="7"/>
  <c r="A4542" i="7"/>
  <c r="A4558" i="7"/>
  <c r="A4574" i="7"/>
  <c r="A4590" i="7"/>
  <c r="A4736" i="7"/>
  <c r="A4836" i="7"/>
  <c r="A4613" i="7"/>
  <c r="A4629" i="7"/>
  <c r="A4645" i="7"/>
  <c r="A4661" i="7"/>
  <c r="A4677" i="7"/>
  <c r="A4693" i="7"/>
  <c r="A4709" i="7"/>
  <c r="A4725" i="7"/>
  <c r="A4798" i="7"/>
  <c r="A4760" i="7"/>
  <c r="A4900" i="7"/>
  <c r="A4850" i="7"/>
  <c r="A4844" i="7"/>
  <c r="A4614" i="7"/>
  <c r="A4630" i="7"/>
  <c r="A4646" i="7"/>
  <c r="A4662" i="7"/>
  <c r="A4678" i="7"/>
  <c r="A4694" i="7"/>
  <c r="A4710" i="7"/>
  <c r="A4726" i="7"/>
  <c r="A4790" i="7"/>
  <c r="A4880" i="7"/>
  <c r="A4914" i="7"/>
  <c r="A4956" i="7"/>
  <c r="A4749" i="7"/>
  <c r="A4765" i="7"/>
  <c r="A4781" i="7"/>
  <c r="A4797" i="7"/>
  <c r="A4813" i="7"/>
  <c r="A4829" i="7"/>
  <c r="A4845" i="7"/>
  <c r="A4890" i="7"/>
  <c r="A4912" i="7"/>
  <c r="A4938" i="7"/>
  <c r="A4871" i="7"/>
  <c r="A4887" i="7"/>
  <c r="A4903" i="7"/>
  <c r="A1846" i="7"/>
  <c r="A1862" i="7"/>
  <c r="A1878" i="7"/>
  <c r="A1894" i="7"/>
  <c r="A1910" i="7"/>
  <c r="A1926" i="7"/>
  <c r="A1942" i="7"/>
  <c r="A2619" i="7"/>
  <c r="A2789" i="7"/>
  <c r="A1695" i="7"/>
  <c r="A1711" i="7"/>
  <c r="A1727" i="7"/>
  <c r="A1743" i="7"/>
  <c r="A1759" i="7"/>
  <c r="A1775" i="7"/>
  <c r="A1791" i="7"/>
  <c r="A1807" i="7"/>
  <c r="A1823" i="7"/>
  <c r="A1839" i="7"/>
  <c r="A1855" i="7"/>
  <c r="A1871" i="7"/>
  <c r="A1887" i="7"/>
  <c r="A1903" i="7"/>
  <c r="A1919" i="7"/>
  <c r="A1935" i="7"/>
  <c r="A2581" i="7"/>
  <c r="A2623" i="7"/>
  <c r="A2751" i="7"/>
  <c r="A1955" i="7"/>
  <c r="A1971" i="7"/>
  <c r="A1987" i="7"/>
  <c r="A2003" i="7"/>
  <c r="A2019" i="7"/>
  <c r="A2035" i="7"/>
  <c r="A2051" i="7"/>
  <c r="A2067" i="7"/>
  <c r="A2083" i="7"/>
  <c r="A2099" i="7"/>
  <c r="A2115" i="7"/>
  <c r="A2131" i="7"/>
  <c r="A2147" i="7"/>
  <c r="A2163" i="7"/>
  <c r="A2179" i="7"/>
  <c r="A2195" i="7"/>
  <c r="A2211" i="7"/>
  <c r="A2227" i="7"/>
  <c r="A2243" i="7"/>
  <c r="A2259" i="7"/>
  <c r="A2275" i="7"/>
  <c r="A2291" i="7"/>
  <c r="A2307" i="7"/>
  <c r="A2355" i="7"/>
  <c r="A2371" i="7"/>
  <c r="A2387" i="7"/>
  <c r="A2403" i="7"/>
  <c r="A2419" i="7"/>
  <c r="A2435" i="7"/>
  <c r="A2451" i="7"/>
  <c r="A2467" i="7"/>
  <c r="A2483" i="7"/>
  <c r="A2499" i="7"/>
  <c r="A2515" i="7"/>
  <c r="A2531" i="7"/>
  <c r="A2547" i="7"/>
  <c r="A2601" i="7"/>
  <c r="A2729" i="7"/>
  <c r="A2579" i="7"/>
  <c r="A2707" i="7"/>
  <c r="A2573" i="7"/>
  <c r="A2701" i="7"/>
  <c r="A4923" i="7"/>
  <c r="A4939" i="7"/>
  <c r="A4955" i="7"/>
  <c r="A2629" i="7"/>
  <c r="A1688" i="7"/>
  <c r="A1704" i="7"/>
  <c r="A1720" i="7"/>
  <c r="A1736" i="7"/>
  <c r="A1752" i="7"/>
  <c r="A1768" i="7"/>
  <c r="A1784" i="7"/>
  <c r="A1800" i="7"/>
  <c r="A1816" i="7"/>
  <c r="A1832" i="7"/>
  <c r="A1848" i="7"/>
  <c r="A1864" i="7"/>
  <c r="A1880" i="7"/>
  <c r="A1896" i="7"/>
  <c r="A1912" i="7"/>
  <c r="A1928" i="7"/>
  <c r="A1944" i="7"/>
  <c r="A2683" i="7"/>
  <c r="A2603" i="7"/>
  <c r="A1697" i="7"/>
  <c r="A1713" i="7"/>
  <c r="A1729" i="7"/>
  <c r="A1745" i="7"/>
  <c r="A1761" i="7"/>
  <c r="A1777" i="7"/>
  <c r="A1793" i="7"/>
  <c r="A1809" i="7"/>
  <c r="A1825" i="7"/>
  <c r="A1841" i="7"/>
  <c r="A1857" i="7"/>
  <c r="A1873" i="7"/>
  <c r="A1889" i="7"/>
  <c r="A1905" i="7"/>
  <c r="A1921" i="7"/>
  <c r="A1937" i="7"/>
  <c r="A2645" i="7"/>
  <c r="A2639" i="7"/>
  <c r="A2767" i="7"/>
  <c r="A1957" i="7"/>
  <c r="A1973" i="7"/>
  <c r="A1989" i="7"/>
  <c r="A2005" i="7"/>
  <c r="A2021" i="7"/>
  <c r="A2037" i="7"/>
  <c r="A2053" i="7"/>
  <c r="A2069" i="7"/>
  <c r="A2085" i="7"/>
  <c r="A2101" i="7"/>
  <c r="A2117" i="7"/>
  <c r="A2133" i="7"/>
  <c r="A2149" i="7"/>
  <c r="A2165" i="7"/>
  <c r="A2181" i="7"/>
  <c r="A2197" i="7"/>
  <c r="A2213" i="7"/>
  <c r="A2229" i="7"/>
  <c r="A2245" i="7"/>
  <c r="A2261" i="7"/>
  <c r="A2277" i="7"/>
  <c r="A2293" i="7"/>
  <c r="A2309" i="7"/>
  <c r="A2357" i="7"/>
  <c r="A2373" i="7"/>
  <c r="A2389" i="7"/>
  <c r="A2405" i="7"/>
  <c r="A2421" i="7"/>
  <c r="A2437" i="7"/>
  <c r="A2453" i="7"/>
  <c r="A2469" i="7"/>
  <c r="A2485" i="7"/>
  <c r="A2501" i="7"/>
  <c r="A2517" i="7"/>
  <c r="A2533" i="7"/>
  <c r="A2549" i="7"/>
  <c r="A2617" i="7"/>
  <c r="A2745" i="7"/>
  <c r="A2595" i="7"/>
  <c r="A2723" i="7"/>
  <c r="A2589" i="7"/>
  <c r="A2717" i="7"/>
  <c r="A2564" i="7"/>
  <c r="A4925" i="7"/>
  <c r="A4941" i="7"/>
  <c r="A4957" i="7"/>
  <c r="A2565" i="7"/>
  <c r="A1690" i="7"/>
  <c r="A1706" i="7"/>
  <c r="A1722" i="7"/>
  <c r="A1738" i="7"/>
  <c r="A1754" i="7"/>
  <c r="A1770" i="7"/>
  <c r="A1786" i="7"/>
  <c r="A1802" i="7"/>
  <c r="A1818" i="7"/>
  <c r="A1834" i="7"/>
  <c r="A1850" i="7"/>
  <c r="A1866" i="7"/>
  <c r="A1882" i="7"/>
  <c r="A1898" i="7"/>
  <c r="A1914" i="7"/>
  <c r="A1930" i="7"/>
  <c r="A1946" i="7"/>
  <c r="A2747" i="7"/>
  <c r="A2667" i="7"/>
  <c r="A1699" i="7"/>
  <c r="A1715" i="7"/>
  <c r="A1731" i="7"/>
  <c r="A1747" i="7"/>
  <c r="A1763" i="7"/>
  <c r="A1779" i="7"/>
  <c r="A1795" i="7"/>
  <c r="A1811" i="7"/>
  <c r="A1827" i="7"/>
  <c r="A1843" i="7"/>
  <c r="A1859" i="7"/>
  <c r="A1875" i="7"/>
  <c r="A1891" i="7"/>
  <c r="A1907" i="7"/>
  <c r="A1923" i="7"/>
  <c r="A1939" i="7"/>
  <c r="A2709" i="7"/>
  <c r="A2655" i="7"/>
  <c r="A2783" i="7"/>
  <c r="A1959" i="7"/>
  <c r="A1975" i="7"/>
  <c r="A1991" i="7"/>
  <c r="A2007" i="7"/>
  <c r="A2023" i="7"/>
  <c r="A2039" i="7"/>
  <c r="A2055" i="7"/>
  <c r="A2071" i="7"/>
  <c r="A2087" i="7"/>
  <c r="A2103" i="7"/>
  <c r="A2119" i="7"/>
  <c r="A2135" i="7"/>
  <c r="A2151" i="7"/>
  <c r="A2167" i="7"/>
  <c r="A2183" i="7"/>
  <c r="A2199" i="7"/>
  <c r="A2215" i="7"/>
  <c r="A2231" i="7"/>
  <c r="A2247" i="7"/>
  <c r="A2263" i="7"/>
  <c r="A2279" i="7"/>
  <c r="A2295" i="7"/>
  <c r="A2311" i="7"/>
  <c r="A2359" i="7"/>
  <c r="A2375" i="7"/>
  <c r="A2391" i="7"/>
  <c r="A2407" i="7"/>
  <c r="A2423" i="7"/>
  <c r="A2439" i="7"/>
  <c r="A2455" i="7"/>
  <c r="A2471" i="7"/>
  <c r="A2487" i="7"/>
  <c r="A2503" i="7"/>
  <c r="A2519" i="7"/>
  <c r="A2535" i="7"/>
  <c r="A2551" i="7"/>
  <c r="A2633" i="7"/>
  <c r="A2761" i="7"/>
  <c r="A2611" i="7"/>
  <c r="A2739" i="7"/>
  <c r="A2605" i="7"/>
  <c r="A2733" i="7"/>
  <c r="A2567" i="7"/>
  <c r="A4927" i="7"/>
  <c r="A4943" i="7"/>
  <c r="A4959" i="7"/>
  <c r="A2587" i="7"/>
  <c r="A1692" i="7"/>
  <c r="A1708" i="7"/>
  <c r="A1724" i="7"/>
  <c r="A1740" i="7"/>
  <c r="A1756" i="7"/>
  <c r="A1772" i="7"/>
  <c r="A1788" i="7"/>
  <c r="A1804" i="7"/>
  <c r="A1820" i="7"/>
  <c r="A1836" i="7"/>
  <c r="A1852" i="7"/>
  <c r="A1868" i="7"/>
  <c r="A1884" i="7"/>
  <c r="A1900" i="7"/>
  <c r="A1916" i="7"/>
  <c r="A1932" i="7"/>
  <c r="A1948" i="7"/>
  <c r="A2811" i="7"/>
  <c r="A2731" i="7"/>
  <c r="A1685" i="7"/>
  <c r="A1701" i="7"/>
  <c r="A1717" i="7"/>
  <c r="A1733" i="7"/>
  <c r="A1749" i="7"/>
  <c r="A1765" i="7"/>
  <c r="A1781" i="7"/>
  <c r="A1797" i="7"/>
  <c r="A1813" i="7"/>
  <c r="A1829" i="7"/>
  <c r="A1845" i="7"/>
  <c r="A1861" i="7"/>
  <c r="A1877" i="7"/>
  <c r="A1893" i="7"/>
  <c r="A1909" i="7"/>
  <c r="A1925" i="7"/>
  <c r="A1941" i="7"/>
  <c r="A2773" i="7"/>
  <c r="A2671" i="7"/>
  <c r="A2799" i="7"/>
  <c r="A1961" i="7"/>
  <c r="A1977" i="7"/>
  <c r="A1993" i="7"/>
  <c r="A2009" i="7"/>
  <c r="A2025" i="7"/>
  <c r="A2041" i="7"/>
  <c r="A2057" i="7"/>
  <c r="A2073" i="7"/>
  <c r="A2089" i="7"/>
  <c r="A2105" i="7"/>
  <c r="A2121" i="7"/>
  <c r="A2137" i="7"/>
  <c r="A2153" i="7"/>
  <c r="A2169" i="7"/>
  <c r="A2185" i="7"/>
  <c r="A2201" i="7"/>
  <c r="A2217" i="7"/>
  <c r="A2233" i="7"/>
  <c r="A2249" i="7"/>
  <c r="A2265" i="7"/>
  <c r="A2281" i="7"/>
  <c r="A2297" i="7"/>
  <c r="A2313" i="7"/>
  <c r="A2361" i="7"/>
  <c r="A2377" i="7"/>
  <c r="A2393" i="7"/>
  <c r="A2409" i="7"/>
  <c r="A2425" i="7"/>
  <c r="A2441" i="7"/>
  <c r="A2457" i="7"/>
  <c r="A2473" i="7"/>
  <c r="A2489" i="7"/>
  <c r="A2505" i="7"/>
  <c r="A2521" i="7"/>
  <c r="A2537" i="7"/>
  <c r="A2553" i="7"/>
  <c r="A2649" i="7"/>
  <c r="A2777" i="7"/>
  <c r="A2627" i="7"/>
  <c r="A2755" i="7"/>
  <c r="A2621" i="7"/>
  <c r="A2749" i="7"/>
  <c r="A4929" i="7"/>
  <c r="A4945" i="7"/>
  <c r="A4961" i="7"/>
  <c r="A2779" i="7"/>
  <c r="A1694" i="7"/>
  <c r="A1710" i="7"/>
  <c r="A1726" i="7"/>
  <c r="A1742" i="7"/>
  <c r="A1758" i="7"/>
  <c r="A1774" i="7"/>
  <c r="A1790" i="7"/>
  <c r="A1806" i="7"/>
  <c r="A1822" i="7"/>
  <c r="A1838" i="7"/>
  <c r="A1854" i="7"/>
  <c r="A1870" i="7"/>
  <c r="A1886" i="7"/>
  <c r="A1902" i="7"/>
  <c r="A1918" i="7"/>
  <c r="A1934" i="7"/>
  <c r="A2613" i="7"/>
  <c r="A2562" i="7"/>
  <c r="A2795" i="7"/>
  <c r="A1687" i="7"/>
  <c r="A1703" i="7"/>
  <c r="A1719" i="7"/>
  <c r="A1735" i="7"/>
  <c r="A1751" i="7"/>
  <c r="A1767" i="7"/>
  <c r="A1783" i="7"/>
  <c r="A1799" i="7"/>
  <c r="A1815" i="7"/>
  <c r="A1831" i="7"/>
  <c r="A1847" i="7"/>
  <c r="A1863" i="7"/>
  <c r="A1879" i="7"/>
  <c r="A1895" i="7"/>
  <c r="A1911" i="7"/>
  <c r="A1927" i="7"/>
  <c r="A1943" i="7"/>
  <c r="A2559" i="7"/>
  <c r="A2687" i="7"/>
  <c r="A2815" i="7"/>
  <c r="A1963" i="7"/>
  <c r="A1979" i="7"/>
  <c r="A1995" i="7"/>
  <c r="A2011" i="7"/>
  <c r="A2027" i="7"/>
  <c r="A2043" i="7"/>
  <c r="A2059" i="7"/>
  <c r="A2075" i="7"/>
  <c r="A2091" i="7"/>
  <c r="A2107" i="7"/>
  <c r="A2123" i="7"/>
  <c r="A2139" i="7"/>
  <c r="A2155" i="7"/>
  <c r="A2171" i="7"/>
  <c r="A2187" i="7"/>
  <c r="A2203" i="7"/>
  <c r="A2219" i="7"/>
  <c r="A2235" i="7"/>
  <c r="A2251" i="7"/>
  <c r="A2267" i="7"/>
  <c r="A2283" i="7"/>
  <c r="A2299" i="7"/>
  <c r="A2315" i="7"/>
  <c r="A2363" i="7"/>
  <c r="A2379" i="7"/>
  <c r="A2395" i="7"/>
  <c r="A2411" i="7"/>
  <c r="A2427" i="7"/>
  <c r="A2443" i="7"/>
  <c r="A2459" i="7"/>
  <c r="A2475" i="7"/>
  <c r="A2491" i="7"/>
  <c r="A2507" i="7"/>
  <c r="A2523" i="7"/>
  <c r="A2539" i="7"/>
  <c r="A2555" i="7"/>
  <c r="A2665" i="7"/>
  <c r="A2793" i="7"/>
  <c r="A2643" i="7"/>
  <c r="A2771" i="7"/>
  <c r="A2637" i="7"/>
  <c r="A2765" i="7"/>
  <c r="A4915" i="7"/>
  <c r="A4931" i="7"/>
  <c r="A4947" i="7"/>
  <c r="A2757" i="7"/>
  <c r="A2571" i="7"/>
  <c r="A1696" i="7"/>
  <c r="A1712" i="7"/>
  <c r="A1728" i="7"/>
  <c r="A1744" i="7"/>
  <c r="A1760" i="7"/>
  <c r="A1776" i="7"/>
  <c r="A1792" i="7"/>
  <c r="A1808" i="7"/>
  <c r="A1824" i="7"/>
  <c r="A1840" i="7"/>
  <c r="A1856" i="7"/>
  <c r="A1872" i="7"/>
  <c r="A1888" i="7"/>
  <c r="A1904" i="7"/>
  <c r="A1920" i="7"/>
  <c r="A1936" i="7"/>
  <c r="A2677" i="7"/>
  <c r="A2597" i="7"/>
  <c r="A1689" i="7"/>
  <c r="A1705" i="7"/>
  <c r="A1721" i="7"/>
  <c r="A1737" i="7"/>
  <c r="A1753" i="7"/>
  <c r="A1769" i="7"/>
  <c r="A1785" i="7"/>
  <c r="A1801" i="7"/>
  <c r="A1817" i="7"/>
  <c r="A1833" i="7"/>
  <c r="A1849" i="7"/>
  <c r="A1865" i="7"/>
  <c r="A1881" i="7"/>
  <c r="A1897" i="7"/>
  <c r="A1913" i="7"/>
  <c r="A1929" i="7"/>
  <c r="A1945" i="7"/>
  <c r="A2575" i="7"/>
  <c r="A2703" i="7"/>
  <c r="A3258" i="7"/>
  <c r="A1965" i="7"/>
  <c r="A1981" i="7"/>
  <c r="A1997" i="7"/>
  <c r="A2013" i="7"/>
  <c r="A2029" i="7"/>
  <c r="A2045" i="7"/>
  <c r="A2061" i="7"/>
  <c r="A2077" i="7"/>
  <c r="A2093" i="7"/>
  <c r="A2109" i="7"/>
  <c r="A2125" i="7"/>
  <c r="A2141" i="7"/>
  <c r="A2157" i="7"/>
  <c r="A2173" i="7"/>
  <c r="A2189" i="7"/>
  <c r="A2205" i="7"/>
  <c r="A2221" i="7"/>
  <c r="A2237" i="7"/>
  <c r="A2253" i="7"/>
  <c r="A2269" i="7"/>
  <c r="A2285" i="7"/>
  <c r="A2301" i="7"/>
  <c r="A2317" i="7"/>
  <c r="A2365" i="7"/>
  <c r="A2381" i="7"/>
  <c r="A2397" i="7"/>
  <c r="A2413" i="7"/>
  <c r="A2429" i="7"/>
  <c r="A2445" i="7"/>
  <c r="A2461" i="7"/>
  <c r="A2477" i="7"/>
  <c r="A2493" i="7"/>
  <c r="A2509" i="7"/>
  <c r="A2525" i="7"/>
  <c r="A2541" i="7"/>
  <c r="A2557" i="7"/>
  <c r="A2681" i="7"/>
  <c r="A2809" i="7"/>
  <c r="A2659" i="7"/>
  <c r="A2787" i="7"/>
  <c r="A2653" i="7"/>
  <c r="A2781" i="7"/>
  <c r="A4917" i="7"/>
  <c r="A4933" i="7"/>
  <c r="A4949" i="7"/>
  <c r="A2715" i="7"/>
  <c r="A2635" i="7"/>
  <c r="A1698" i="7"/>
  <c r="A1714" i="7"/>
  <c r="A1730" i="7"/>
  <c r="A1746" i="7"/>
  <c r="A1762" i="7"/>
  <c r="A1778" i="7"/>
  <c r="A1794" i="7"/>
  <c r="A1810" i="7"/>
  <c r="A1826" i="7"/>
  <c r="A1842" i="7"/>
  <c r="A1858" i="7"/>
  <c r="A1874" i="7"/>
  <c r="A1890" i="7"/>
  <c r="A1906" i="7"/>
  <c r="A1922" i="7"/>
  <c r="A1938" i="7"/>
  <c r="A2741" i="7"/>
  <c r="A2661" i="7"/>
  <c r="A1691" i="7"/>
  <c r="A1707" i="7"/>
  <c r="A1723" i="7"/>
  <c r="A1739" i="7"/>
  <c r="A1755" i="7"/>
  <c r="A1771" i="7"/>
  <c r="A1787" i="7"/>
  <c r="A1803" i="7"/>
  <c r="A1819" i="7"/>
  <c r="A1835" i="7"/>
  <c r="A1851" i="7"/>
  <c r="A1867" i="7"/>
  <c r="A1883" i="7"/>
  <c r="A1899" i="7"/>
  <c r="A1915" i="7"/>
  <c r="A1931" i="7"/>
  <c r="A1947" i="7"/>
  <c r="A2591" i="7"/>
  <c r="A2719" i="7"/>
  <c r="A1951" i="7"/>
  <c r="A1967" i="7"/>
  <c r="A1983" i="7"/>
  <c r="A1999" i="7"/>
  <c r="A2015" i="7"/>
  <c r="A2031" i="7"/>
  <c r="A2047" i="7"/>
  <c r="A2063" i="7"/>
  <c r="A2079" i="7"/>
  <c r="A2095" i="7"/>
  <c r="A2111" i="7"/>
  <c r="A2127" i="7"/>
  <c r="A2143" i="7"/>
  <c r="A2159" i="7"/>
  <c r="A2175" i="7"/>
  <c r="A2191" i="7"/>
  <c r="A2207" i="7"/>
  <c r="A2223" i="7"/>
  <c r="A2239" i="7"/>
  <c r="A2255" i="7"/>
  <c r="A2271" i="7"/>
  <c r="A2287" i="7"/>
  <c r="A2303" i="7"/>
  <c r="A2319" i="7"/>
  <c r="A2367" i="7"/>
  <c r="A2383" i="7"/>
  <c r="A2399" i="7"/>
  <c r="A2415" i="7"/>
  <c r="A2431" i="7"/>
  <c r="A2447" i="7"/>
  <c r="A2463" i="7"/>
  <c r="A2479" i="7"/>
  <c r="A2495" i="7"/>
  <c r="A2511" i="7"/>
  <c r="A2527" i="7"/>
  <c r="A2543" i="7"/>
  <c r="A2569" i="7"/>
  <c r="A2697" i="7"/>
  <c r="A2560" i="7"/>
  <c r="A2675" i="7"/>
  <c r="A2803" i="7"/>
  <c r="A2669" i="7"/>
  <c r="A4919" i="7"/>
  <c r="A4935" i="7"/>
  <c r="A4951" i="7"/>
  <c r="A2693" i="7"/>
  <c r="A2699" i="7"/>
  <c r="A1700" i="7"/>
  <c r="A1716" i="7"/>
  <c r="A1732" i="7"/>
  <c r="A1748" i="7"/>
  <c r="A1764" i="7"/>
  <c r="A1780" i="7"/>
  <c r="A1796" i="7"/>
  <c r="A1812" i="7"/>
  <c r="A1828" i="7"/>
  <c r="A1844" i="7"/>
  <c r="A1860" i="7"/>
  <c r="A1876" i="7"/>
  <c r="A1892" i="7"/>
  <c r="A1908" i="7"/>
  <c r="A1924" i="7"/>
  <c r="A1940" i="7"/>
  <c r="A2805" i="7"/>
  <c r="A2725" i="7"/>
  <c r="A1693" i="7"/>
  <c r="A1709" i="7"/>
  <c r="A1725" i="7"/>
  <c r="A1741" i="7"/>
  <c r="A1757" i="7"/>
  <c r="A1773" i="7"/>
  <c r="A1789" i="7"/>
  <c r="A1805" i="7"/>
  <c r="A1821" i="7"/>
  <c r="A1837" i="7"/>
  <c r="A1853" i="7"/>
  <c r="A1869" i="7"/>
  <c r="A1885" i="7"/>
  <c r="A1901" i="7"/>
  <c r="A1917" i="7"/>
  <c r="A1933" i="7"/>
  <c r="A1949" i="7"/>
  <c r="A2607" i="7"/>
  <c r="A2735" i="7"/>
  <c r="A1953" i="7"/>
  <c r="A1969" i="7"/>
  <c r="A1985" i="7"/>
  <c r="A2001" i="7"/>
  <c r="A2017" i="7"/>
  <c r="A2033" i="7"/>
  <c r="A2049" i="7"/>
  <c r="A2065" i="7"/>
  <c r="A2081" i="7"/>
  <c r="A2097" i="7"/>
  <c r="A2113" i="7"/>
  <c r="A2129" i="7"/>
  <c r="A2145" i="7"/>
  <c r="A2161" i="7"/>
  <c r="A2177" i="7"/>
  <c r="A2193" i="7"/>
  <c r="A2209" i="7"/>
  <c r="A2225" i="7"/>
  <c r="A2241" i="7"/>
  <c r="A2257" i="7"/>
  <c r="A2273" i="7"/>
  <c r="A2289" i="7"/>
  <c r="A2305" i="7"/>
  <c r="A2321" i="7"/>
  <c r="A2353" i="7"/>
  <c r="A2369" i="7"/>
  <c r="A2385" i="7"/>
  <c r="A2401" i="7"/>
  <c r="A2417" i="7"/>
  <c r="A2433" i="7"/>
  <c r="A2449" i="7"/>
  <c r="A2465" i="7"/>
  <c r="A2481" i="7"/>
  <c r="A2497" i="7"/>
  <c r="A2513" i="7"/>
  <c r="A2529" i="7"/>
  <c r="A2545" i="7"/>
  <c r="A2585" i="7"/>
  <c r="A2713" i="7"/>
  <c r="A2563" i="7"/>
  <c r="A2691" i="7"/>
  <c r="A2819" i="7"/>
  <c r="A2685" i="7"/>
  <c r="A3288" i="7"/>
  <c r="A2663" i="7"/>
  <c r="A2791" i="7"/>
  <c r="A1962" i="7"/>
  <c r="A1978" i="7"/>
  <c r="A1994" i="7"/>
  <c r="A2010" i="7"/>
  <c r="A2026" i="7"/>
  <c r="A2042" i="7"/>
  <c r="A2058" i="7"/>
  <c r="A2074" i="7"/>
  <c r="A2090" i="7"/>
  <c r="A2106" i="7"/>
  <c r="A2122" i="7"/>
  <c r="A2138" i="7"/>
  <c r="A2154" i="7"/>
  <c r="A2170" i="7"/>
  <c r="A2186" i="7"/>
  <c r="A2202" i="7"/>
  <c r="A2218" i="7"/>
  <c r="A2234" i="7"/>
  <c r="A2250" i="7"/>
  <c r="A2266" i="7"/>
  <c r="A2282" i="7"/>
  <c r="A2298" i="7"/>
  <c r="A2314" i="7"/>
  <c r="A2362" i="7"/>
  <c r="A2378" i="7"/>
  <c r="A2394" i="7"/>
  <c r="A2410" i="7"/>
  <c r="A2426" i="7"/>
  <c r="A2442" i="7"/>
  <c r="A2458" i="7"/>
  <c r="A2474" i="7"/>
  <c r="A2490" i="7"/>
  <c r="A2506" i="7"/>
  <c r="A2522" i="7"/>
  <c r="A2538" i="7"/>
  <c r="A2554" i="7"/>
  <c r="A2641" i="7"/>
  <c r="A2769" i="7"/>
  <c r="A2570" i="7"/>
  <c r="A2586" i="7"/>
  <c r="A2602" i="7"/>
  <c r="A2618" i="7"/>
  <c r="A2634" i="7"/>
  <c r="A2650" i="7"/>
  <c r="A2666" i="7"/>
  <c r="A2682" i="7"/>
  <c r="A2698" i="7"/>
  <c r="A2714" i="7"/>
  <c r="A2730" i="7"/>
  <c r="A2746" i="7"/>
  <c r="A2762" i="7"/>
  <c r="A2778" i="7"/>
  <c r="A2794" i="7"/>
  <c r="A2810" i="7"/>
  <c r="A3272" i="7"/>
  <c r="A2840" i="7"/>
  <c r="A2856" i="7"/>
  <c r="A2872" i="7"/>
  <c r="A2888" i="7"/>
  <c r="A2904" i="7"/>
  <c r="A2920" i="7"/>
  <c r="A2936" i="7"/>
  <c r="A2952" i="7"/>
  <c r="A2968" i="7"/>
  <c r="A2984" i="7"/>
  <c r="A2821" i="7"/>
  <c r="A2837" i="7"/>
  <c r="A2853" i="7"/>
  <c r="A2869" i="7"/>
  <c r="A2885" i="7"/>
  <c r="A2901" i="7"/>
  <c r="A2917" i="7"/>
  <c r="A2933" i="7"/>
  <c r="A2949" i="7"/>
  <c r="A2965" i="7"/>
  <c r="A2981" i="7"/>
  <c r="A3270" i="7"/>
  <c r="A3001" i="7"/>
  <c r="A3017" i="7"/>
  <c r="A3033" i="7"/>
  <c r="A3049" i="7"/>
  <c r="A2679" i="7"/>
  <c r="A2807" i="7"/>
  <c r="A1964" i="7"/>
  <c r="A1980" i="7"/>
  <c r="A1996" i="7"/>
  <c r="A2012" i="7"/>
  <c r="A2028" i="7"/>
  <c r="A2044" i="7"/>
  <c r="A2060" i="7"/>
  <c r="A2076" i="7"/>
  <c r="A2092" i="7"/>
  <c r="A2108" i="7"/>
  <c r="A2124" i="7"/>
  <c r="A2140" i="7"/>
  <c r="A2156" i="7"/>
  <c r="A2172" i="7"/>
  <c r="A2188" i="7"/>
  <c r="A2204" i="7"/>
  <c r="A2220" i="7"/>
  <c r="A2236" i="7"/>
  <c r="A2252" i="7"/>
  <c r="A2268" i="7"/>
  <c r="A2284" i="7"/>
  <c r="A2300" i="7"/>
  <c r="A2316" i="7"/>
  <c r="A2364" i="7"/>
  <c r="A2380" i="7"/>
  <c r="A2396" i="7"/>
  <c r="A2412" i="7"/>
  <c r="A2428" i="7"/>
  <c r="A2444" i="7"/>
  <c r="A2460" i="7"/>
  <c r="A2476" i="7"/>
  <c r="A2492" i="7"/>
  <c r="A2508" i="7"/>
  <c r="A2524" i="7"/>
  <c r="A2540" i="7"/>
  <c r="A2556" i="7"/>
  <c r="A2657" i="7"/>
  <c r="A2785" i="7"/>
  <c r="A2572" i="7"/>
  <c r="A2588" i="7"/>
  <c r="A2604" i="7"/>
  <c r="A2620" i="7"/>
  <c r="A2636" i="7"/>
  <c r="A2652" i="7"/>
  <c r="A2668" i="7"/>
  <c r="A2684" i="7"/>
  <c r="A2700" i="7"/>
  <c r="A2716" i="7"/>
  <c r="A2732" i="7"/>
  <c r="A2748" i="7"/>
  <c r="A2764" i="7"/>
  <c r="A2780" i="7"/>
  <c r="A2796" i="7"/>
  <c r="A2812" i="7"/>
  <c r="A2826" i="7"/>
  <c r="A2842" i="7"/>
  <c r="A2858" i="7"/>
  <c r="A2874" i="7"/>
  <c r="A2890" i="7"/>
  <c r="A2906" i="7"/>
  <c r="A2922" i="7"/>
  <c r="A2938" i="7"/>
  <c r="A2954" i="7"/>
  <c r="A2970" i="7"/>
  <c r="A2986" i="7"/>
  <c r="A2823" i="7"/>
  <c r="A2839" i="7"/>
  <c r="A2855" i="7"/>
  <c r="A2871" i="7"/>
  <c r="A2887" i="7"/>
  <c r="A2903" i="7"/>
  <c r="A2919" i="7"/>
  <c r="A2935" i="7"/>
  <c r="A2951" i="7"/>
  <c r="A2967" i="7"/>
  <c r="A2983" i="7"/>
  <c r="A3286" i="7"/>
  <c r="A3003" i="7"/>
  <c r="A3019" i="7"/>
  <c r="A3035" i="7"/>
  <c r="A3051" i="7"/>
  <c r="A2695" i="7"/>
  <c r="A1950" i="7"/>
  <c r="A1966" i="7"/>
  <c r="A1982" i="7"/>
  <c r="A1998" i="7"/>
  <c r="A2014" i="7"/>
  <c r="A2030" i="7"/>
  <c r="A2046" i="7"/>
  <c r="A2062" i="7"/>
  <c r="A2078" i="7"/>
  <c r="A2094" i="7"/>
  <c r="A2110" i="7"/>
  <c r="A2126" i="7"/>
  <c r="A2142" i="7"/>
  <c r="A2158" i="7"/>
  <c r="A2174" i="7"/>
  <c r="A2190" i="7"/>
  <c r="A2206" i="7"/>
  <c r="A2222" i="7"/>
  <c r="A2238" i="7"/>
  <c r="A2254" i="7"/>
  <c r="A2270" i="7"/>
  <c r="A2286" i="7"/>
  <c r="A2302" i="7"/>
  <c r="A2318" i="7"/>
  <c r="A2366" i="7"/>
  <c r="A2382" i="7"/>
  <c r="A2398" i="7"/>
  <c r="A2414" i="7"/>
  <c r="A2430" i="7"/>
  <c r="A2446" i="7"/>
  <c r="A2462" i="7"/>
  <c r="A2478" i="7"/>
  <c r="A2494" i="7"/>
  <c r="A2510" i="7"/>
  <c r="A2526" i="7"/>
  <c r="A2542" i="7"/>
  <c r="A2558" i="7"/>
  <c r="A2673" i="7"/>
  <c r="A2801" i="7"/>
  <c r="A2574" i="7"/>
  <c r="A2590" i="7"/>
  <c r="A2606" i="7"/>
  <c r="A2622" i="7"/>
  <c r="A2638" i="7"/>
  <c r="A2654" i="7"/>
  <c r="A2670" i="7"/>
  <c r="A2686" i="7"/>
  <c r="A2702" i="7"/>
  <c r="A2718" i="7"/>
  <c r="A2734" i="7"/>
  <c r="A2750" i="7"/>
  <c r="A2766" i="7"/>
  <c r="A2782" i="7"/>
  <c r="A2798" i="7"/>
  <c r="A2814" i="7"/>
  <c r="A2828" i="7"/>
  <c r="A2844" i="7"/>
  <c r="A2860" i="7"/>
  <c r="A2876" i="7"/>
  <c r="A2892" i="7"/>
  <c r="A2908" i="7"/>
  <c r="A2924" i="7"/>
  <c r="A2940" i="7"/>
  <c r="A2956" i="7"/>
  <c r="A2972" i="7"/>
  <c r="A2988" i="7"/>
  <c r="A2825" i="7"/>
  <c r="A2841" i="7"/>
  <c r="A2857" i="7"/>
  <c r="A2873" i="7"/>
  <c r="A2889" i="7"/>
  <c r="A2905" i="7"/>
  <c r="A2921" i="7"/>
  <c r="A2937" i="7"/>
  <c r="A2953" i="7"/>
  <c r="A2969" i="7"/>
  <c r="A2985" i="7"/>
  <c r="A3302" i="7"/>
  <c r="A3005" i="7"/>
  <c r="A3021" i="7"/>
  <c r="A3037" i="7"/>
  <c r="A3053" i="7"/>
  <c r="A2583" i="7"/>
  <c r="A2711" i="7"/>
  <c r="A1952" i="7"/>
  <c r="A1968" i="7"/>
  <c r="A1984" i="7"/>
  <c r="A2000" i="7"/>
  <c r="A2016" i="7"/>
  <c r="A2032" i="7"/>
  <c r="A2048" i="7"/>
  <c r="A2064" i="7"/>
  <c r="A2080" i="7"/>
  <c r="A2096" i="7"/>
  <c r="A2112" i="7"/>
  <c r="A2128" i="7"/>
  <c r="A2144" i="7"/>
  <c r="A2160" i="7"/>
  <c r="A2176" i="7"/>
  <c r="A2192" i="7"/>
  <c r="A2208" i="7"/>
  <c r="A2224" i="7"/>
  <c r="A2240" i="7"/>
  <c r="A2256" i="7"/>
  <c r="A2272" i="7"/>
  <c r="A2288" i="7"/>
  <c r="A2304" i="7"/>
  <c r="A2320" i="7"/>
  <c r="A2352" i="7"/>
  <c r="A2368" i="7"/>
  <c r="A2384" i="7"/>
  <c r="A2400" i="7"/>
  <c r="A2416" i="7"/>
  <c r="A2432" i="7"/>
  <c r="A2448" i="7"/>
  <c r="A2464" i="7"/>
  <c r="A2480" i="7"/>
  <c r="A2496" i="7"/>
  <c r="A2512" i="7"/>
  <c r="A2528" i="7"/>
  <c r="A2544" i="7"/>
  <c r="A2561" i="7"/>
  <c r="A2689" i="7"/>
  <c r="A2817" i="7"/>
  <c r="A2576" i="7"/>
  <c r="A2592" i="7"/>
  <c r="A2608" i="7"/>
  <c r="A2624" i="7"/>
  <c r="A2640" i="7"/>
  <c r="A2656" i="7"/>
  <c r="A2672" i="7"/>
  <c r="A2688" i="7"/>
  <c r="A2704" i="7"/>
  <c r="A2720" i="7"/>
  <c r="A2736" i="7"/>
  <c r="A2752" i="7"/>
  <c r="A2768" i="7"/>
  <c r="A2784" i="7"/>
  <c r="A2800" i="7"/>
  <c r="A2816" i="7"/>
  <c r="A2830" i="7"/>
  <c r="A2846" i="7"/>
  <c r="A2862" i="7"/>
  <c r="A2878" i="7"/>
  <c r="A2894" i="7"/>
  <c r="A2910" i="7"/>
  <c r="A2926" i="7"/>
  <c r="A2942" i="7"/>
  <c r="A2958" i="7"/>
  <c r="A2974" i="7"/>
  <c r="A3256" i="7"/>
  <c r="A2827" i="7"/>
  <c r="A2843" i="7"/>
  <c r="A2859" i="7"/>
  <c r="A2875" i="7"/>
  <c r="A2891" i="7"/>
  <c r="A2907" i="7"/>
  <c r="A2923" i="7"/>
  <c r="A2939" i="7"/>
  <c r="A2955" i="7"/>
  <c r="A2971" i="7"/>
  <c r="A2987" i="7"/>
  <c r="A2991" i="7"/>
  <c r="A3007" i="7"/>
  <c r="A3023" i="7"/>
  <c r="A3039" i="7"/>
  <c r="A3055" i="7"/>
  <c r="A2599" i="7"/>
  <c r="A2727" i="7"/>
  <c r="A1954" i="7"/>
  <c r="A1970" i="7"/>
  <c r="A1986" i="7"/>
  <c r="A2002" i="7"/>
  <c r="A2018" i="7"/>
  <c r="A2034" i="7"/>
  <c r="A2050" i="7"/>
  <c r="A2066" i="7"/>
  <c r="A2082" i="7"/>
  <c r="A2098" i="7"/>
  <c r="A2114" i="7"/>
  <c r="A2130" i="7"/>
  <c r="A2146" i="7"/>
  <c r="A2162" i="7"/>
  <c r="A2178" i="7"/>
  <c r="A2194" i="7"/>
  <c r="A2210" i="7"/>
  <c r="A2226" i="7"/>
  <c r="A2242" i="7"/>
  <c r="A2258" i="7"/>
  <c r="A2274" i="7"/>
  <c r="A2290" i="7"/>
  <c r="A2306" i="7"/>
  <c r="A2322" i="7"/>
  <c r="A2354" i="7"/>
  <c r="A2370" i="7"/>
  <c r="A2386" i="7"/>
  <c r="A2402" i="7"/>
  <c r="A2418" i="7"/>
  <c r="A2434" i="7"/>
  <c r="A2450" i="7"/>
  <c r="A2466" i="7"/>
  <c r="A2482" i="7"/>
  <c r="A2498" i="7"/>
  <c r="A2514" i="7"/>
  <c r="A2530" i="7"/>
  <c r="A2546" i="7"/>
  <c r="A2577" i="7"/>
  <c r="A2705" i="7"/>
  <c r="A2822" i="7"/>
  <c r="A2578" i="7"/>
  <c r="A2594" i="7"/>
  <c r="A2610" i="7"/>
  <c r="A2626" i="7"/>
  <c r="A2642" i="7"/>
  <c r="A2658" i="7"/>
  <c r="A2674" i="7"/>
  <c r="A2690" i="7"/>
  <c r="A2706" i="7"/>
  <c r="A2722" i="7"/>
  <c r="A2738" i="7"/>
  <c r="A2754" i="7"/>
  <c r="A2770" i="7"/>
  <c r="A2786" i="7"/>
  <c r="A2802" i="7"/>
  <c r="A2818" i="7"/>
  <c r="A2832" i="7"/>
  <c r="A2848" i="7"/>
  <c r="A2864" i="7"/>
  <c r="A2880" i="7"/>
  <c r="A2896" i="7"/>
  <c r="A2912" i="7"/>
  <c r="A2928" i="7"/>
  <c r="A2944" i="7"/>
  <c r="A2960" i="7"/>
  <c r="A2976" i="7"/>
  <c r="A3298" i="7"/>
  <c r="A2829" i="7"/>
  <c r="A2845" i="7"/>
  <c r="A2861" i="7"/>
  <c r="A2877" i="7"/>
  <c r="A2893" i="7"/>
  <c r="A2909" i="7"/>
  <c r="A2925" i="7"/>
  <c r="A2941" i="7"/>
  <c r="A2957" i="7"/>
  <c r="A2973" i="7"/>
  <c r="A2989" i="7"/>
  <c r="A2993" i="7"/>
  <c r="A3009" i="7"/>
  <c r="A3025" i="7"/>
  <c r="A3041" i="7"/>
  <c r="A3057" i="7"/>
  <c r="A2615" i="7"/>
  <c r="A2743" i="7"/>
  <c r="A1956" i="7"/>
  <c r="A1972" i="7"/>
  <c r="A1988" i="7"/>
  <c r="A2004" i="7"/>
  <c r="A2020" i="7"/>
  <c r="A2036" i="7"/>
  <c r="A2052" i="7"/>
  <c r="A2068" i="7"/>
  <c r="A2084" i="7"/>
  <c r="A2100" i="7"/>
  <c r="A2116" i="7"/>
  <c r="A2132" i="7"/>
  <c r="A2148" i="7"/>
  <c r="A2164" i="7"/>
  <c r="A2180" i="7"/>
  <c r="A2196" i="7"/>
  <c r="A2212" i="7"/>
  <c r="A2228" i="7"/>
  <c r="A2244" i="7"/>
  <c r="A2260" i="7"/>
  <c r="A2276" i="7"/>
  <c r="A2292" i="7"/>
  <c r="A2308" i="7"/>
  <c r="A2356" i="7"/>
  <c r="A2372" i="7"/>
  <c r="A2388" i="7"/>
  <c r="A2404" i="7"/>
  <c r="A2420" i="7"/>
  <c r="A2436" i="7"/>
  <c r="A2452" i="7"/>
  <c r="A2468" i="7"/>
  <c r="A2484" i="7"/>
  <c r="A2500" i="7"/>
  <c r="A2516" i="7"/>
  <c r="A2532" i="7"/>
  <c r="A2548" i="7"/>
  <c r="A2593" i="7"/>
  <c r="A2721" i="7"/>
  <c r="A3304" i="7"/>
  <c r="A2580" i="7"/>
  <c r="A2596" i="7"/>
  <c r="A2612" i="7"/>
  <c r="A2628" i="7"/>
  <c r="A2644" i="7"/>
  <c r="A2660" i="7"/>
  <c r="A2676" i="7"/>
  <c r="A2692" i="7"/>
  <c r="A2708" i="7"/>
  <c r="A2724" i="7"/>
  <c r="A2740" i="7"/>
  <c r="A2756" i="7"/>
  <c r="A2772" i="7"/>
  <c r="A2788" i="7"/>
  <c r="A2804" i="7"/>
  <c r="A2820" i="7"/>
  <c r="A2834" i="7"/>
  <c r="A2850" i="7"/>
  <c r="A2866" i="7"/>
  <c r="A2882" i="7"/>
  <c r="A2898" i="7"/>
  <c r="A2914" i="7"/>
  <c r="A2930" i="7"/>
  <c r="A2946" i="7"/>
  <c r="A2962" i="7"/>
  <c r="A2978" i="7"/>
  <c r="A3306" i="7"/>
  <c r="A2831" i="7"/>
  <c r="A2847" i="7"/>
  <c r="A2863" i="7"/>
  <c r="A2879" i="7"/>
  <c r="A2895" i="7"/>
  <c r="A2911" i="7"/>
  <c r="A2927" i="7"/>
  <c r="A2943" i="7"/>
  <c r="A2959" i="7"/>
  <c r="A2975" i="7"/>
  <c r="A3266" i="7"/>
  <c r="A2995" i="7"/>
  <c r="A3011" i="7"/>
  <c r="A3027" i="7"/>
  <c r="A3043" i="7"/>
  <c r="A2797" i="7"/>
  <c r="A2631" i="7"/>
  <c r="A2759" i="7"/>
  <c r="A1958" i="7"/>
  <c r="A1974" i="7"/>
  <c r="A1990" i="7"/>
  <c r="A2006" i="7"/>
  <c r="A2022" i="7"/>
  <c r="A2038" i="7"/>
  <c r="A2054" i="7"/>
  <c r="A2070" i="7"/>
  <c r="A2086" i="7"/>
  <c r="A2102" i="7"/>
  <c r="A2118" i="7"/>
  <c r="A2134" i="7"/>
  <c r="A2150" i="7"/>
  <c r="A2166" i="7"/>
  <c r="A2182" i="7"/>
  <c r="A2198" i="7"/>
  <c r="A2214" i="7"/>
  <c r="A2230" i="7"/>
  <c r="A2246" i="7"/>
  <c r="A2262" i="7"/>
  <c r="A2278" i="7"/>
  <c r="A2294" i="7"/>
  <c r="A2310" i="7"/>
  <c r="A2358" i="7"/>
  <c r="A2374" i="7"/>
  <c r="A2390" i="7"/>
  <c r="A2406" i="7"/>
  <c r="A2422" i="7"/>
  <c r="A2438" i="7"/>
  <c r="A2454" i="7"/>
  <c r="A2470" i="7"/>
  <c r="A2486" i="7"/>
  <c r="A2502" i="7"/>
  <c r="A2518" i="7"/>
  <c r="A2534" i="7"/>
  <c r="A2550" i="7"/>
  <c r="A2609" i="7"/>
  <c r="A2737" i="7"/>
  <c r="A2566" i="7"/>
  <c r="A2582" i="7"/>
  <c r="A2598" i="7"/>
  <c r="A2614" i="7"/>
  <c r="A2630" i="7"/>
  <c r="A2646" i="7"/>
  <c r="A2662" i="7"/>
  <c r="A2678" i="7"/>
  <c r="A2694" i="7"/>
  <c r="A2710" i="7"/>
  <c r="A2726" i="7"/>
  <c r="A2742" i="7"/>
  <c r="A2758" i="7"/>
  <c r="A2774" i="7"/>
  <c r="A2790" i="7"/>
  <c r="A2806" i="7"/>
  <c r="A3250" i="7"/>
  <c r="A2836" i="7"/>
  <c r="A2852" i="7"/>
  <c r="A2868" i="7"/>
  <c r="A2884" i="7"/>
  <c r="A2900" i="7"/>
  <c r="A2916" i="7"/>
  <c r="A2932" i="7"/>
  <c r="A2948" i="7"/>
  <c r="A2964" i="7"/>
  <c r="A2980" i="7"/>
  <c r="A3282" i="7"/>
  <c r="A2833" i="7"/>
  <c r="A2849" i="7"/>
  <c r="A2865" i="7"/>
  <c r="A2881" i="7"/>
  <c r="A2897" i="7"/>
  <c r="A2913" i="7"/>
  <c r="A2929" i="7"/>
  <c r="A2945" i="7"/>
  <c r="A2961" i="7"/>
  <c r="A2977" i="7"/>
  <c r="A3274" i="7"/>
  <c r="A2997" i="7"/>
  <c r="A3013" i="7"/>
  <c r="A3029" i="7"/>
  <c r="A3045" i="7"/>
  <c r="A3061" i="7"/>
  <c r="A2813" i="7"/>
  <c r="A2647" i="7"/>
  <c r="A2775" i="7"/>
  <c r="A1960" i="7"/>
  <c r="A1976" i="7"/>
  <c r="A1992" i="7"/>
  <c r="A2008" i="7"/>
  <c r="A2024" i="7"/>
  <c r="A2040" i="7"/>
  <c r="A2056" i="7"/>
  <c r="A2072" i="7"/>
  <c r="A2088" i="7"/>
  <c r="A2104" i="7"/>
  <c r="A2120" i="7"/>
  <c r="A2136" i="7"/>
  <c r="A2152" i="7"/>
  <c r="A2168" i="7"/>
  <c r="A2184" i="7"/>
  <c r="A2200" i="7"/>
  <c r="A2216" i="7"/>
  <c r="A2232" i="7"/>
  <c r="A2248" i="7"/>
  <c r="A2264" i="7"/>
  <c r="A2280" i="7"/>
  <c r="A2296" i="7"/>
  <c r="A2312" i="7"/>
  <c r="A2360" i="7"/>
  <c r="A2376" i="7"/>
  <c r="A2392" i="7"/>
  <c r="A2408" i="7"/>
  <c r="A2424" i="7"/>
  <c r="A2440" i="7"/>
  <c r="A2456" i="7"/>
  <c r="A2472" i="7"/>
  <c r="A2488" i="7"/>
  <c r="A2504" i="7"/>
  <c r="A2520" i="7"/>
  <c r="A2536" i="7"/>
  <c r="A2552" i="7"/>
  <c r="A2625" i="7"/>
  <c r="A2753" i="7"/>
  <c r="A2568" i="7"/>
  <c r="A2584" i="7"/>
  <c r="A2600" i="7"/>
  <c r="A2616" i="7"/>
  <c r="A2632" i="7"/>
  <c r="A2648" i="7"/>
  <c r="A2664" i="7"/>
  <c r="A2680" i="7"/>
  <c r="A2696" i="7"/>
  <c r="A2712" i="7"/>
  <c r="A2728" i="7"/>
  <c r="A2744" i="7"/>
  <c r="A2760" i="7"/>
  <c r="A2776" i="7"/>
  <c r="A2792" i="7"/>
  <c r="A2808" i="7"/>
  <c r="A2824" i="7"/>
  <c r="A2838" i="7"/>
  <c r="A2854" i="7"/>
  <c r="A2870" i="7"/>
  <c r="A2886" i="7"/>
  <c r="A2902" i="7"/>
  <c r="A2918" i="7"/>
  <c r="A2934" i="7"/>
  <c r="A2950" i="7"/>
  <c r="A2966" i="7"/>
  <c r="A2982" i="7"/>
  <c r="A3290" i="7"/>
  <c r="A2835" i="7"/>
  <c r="A2851" i="7"/>
  <c r="A2867" i="7"/>
  <c r="A2883" i="7"/>
  <c r="A2899" i="7"/>
  <c r="A2915" i="7"/>
  <c r="A2931" i="7"/>
  <c r="A2947" i="7"/>
  <c r="A2963" i="7"/>
  <c r="A2979" i="7"/>
  <c r="A3254" i="7"/>
  <c r="A2999" i="7"/>
  <c r="A3015" i="7"/>
  <c r="A3031" i="7"/>
  <c r="A3047" i="7"/>
  <c r="A3063" i="7"/>
  <c r="A3073" i="7"/>
  <c r="A3089" i="7"/>
  <c r="A3105" i="7"/>
  <c r="A3121" i="7"/>
  <c r="A3137" i="7"/>
  <c r="A3153" i="7"/>
  <c r="A3169" i="7"/>
  <c r="A3185" i="7"/>
  <c r="A3201" i="7"/>
  <c r="A3217" i="7"/>
  <c r="A3233" i="7"/>
  <c r="A3268" i="7"/>
  <c r="A3262" i="7"/>
  <c r="A3000" i="7"/>
  <c r="A3016" i="7"/>
  <c r="A3032" i="7"/>
  <c r="A3048" i="7"/>
  <c r="A3064" i="7"/>
  <c r="A3080" i="7"/>
  <c r="A3096" i="7"/>
  <c r="A3112" i="7"/>
  <c r="A3128" i="7"/>
  <c r="A3144" i="7"/>
  <c r="A3160" i="7"/>
  <c r="A3176" i="7"/>
  <c r="A3192" i="7"/>
  <c r="A3208" i="7"/>
  <c r="A3224" i="7"/>
  <c r="A3240" i="7"/>
  <c r="A3249" i="7"/>
  <c r="A3265" i="7"/>
  <c r="A3281" i="7"/>
  <c r="A3297" i="7"/>
  <c r="A84" i="3"/>
  <c r="A385" i="10"/>
  <c r="A401" i="10"/>
  <c r="A353" i="10"/>
  <c r="A341" i="10"/>
  <c r="A391" i="10"/>
  <c r="A347" i="10"/>
  <c r="A397" i="10"/>
  <c r="A338" i="10"/>
  <c r="A354" i="10"/>
  <c r="A370" i="10"/>
  <c r="A386" i="10"/>
  <c r="A402" i="10"/>
  <c r="A141" i="10"/>
  <c r="A171" i="10"/>
  <c r="A148" i="10"/>
  <c r="A164" i="10"/>
  <c r="A180" i="10"/>
  <c r="A196" i="10"/>
  <c r="A212" i="10"/>
  <c r="A228" i="10"/>
  <c r="A187" i="10"/>
  <c r="A203" i="10"/>
  <c r="A219" i="10"/>
  <c r="A234" i="10"/>
  <c r="A250" i="10"/>
  <c r="A266" i="10"/>
  <c r="A235" i="10"/>
  <c r="A251" i="10"/>
  <c r="A267" i="10"/>
  <c r="A99" i="10"/>
  <c r="A16" i="10"/>
  <c r="A32" i="10"/>
  <c r="A127" i="10"/>
  <c r="A13" i="10"/>
  <c r="A29" i="10"/>
  <c r="A44" i="10"/>
  <c r="A60" i="10"/>
  <c r="A76" i="10"/>
  <c r="A117" i="10"/>
  <c r="A123" i="10"/>
  <c r="A55" i="10"/>
  <c r="A71" i="10"/>
  <c r="A87" i="10"/>
  <c r="A92" i="10"/>
  <c r="A108" i="10"/>
  <c r="A124" i="10"/>
  <c r="A140" i="10"/>
  <c r="A3059" i="7"/>
  <c r="A3075" i="7"/>
  <c r="A3091" i="7"/>
  <c r="A3107" i="7"/>
  <c r="A3123" i="7"/>
  <c r="A3139" i="7"/>
  <c r="A3155" i="7"/>
  <c r="A3171" i="7"/>
  <c r="A3187" i="7"/>
  <c r="A3203" i="7"/>
  <c r="A3219" i="7"/>
  <c r="A3235" i="7"/>
  <c r="A3284" i="7"/>
  <c r="A3278" i="7"/>
  <c r="A3002" i="7"/>
  <c r="A3018" i="7"/>
  <c r="A3034" i="7"/>
  <c r="A3050" i="7"/>
  <c r="A3066" i="7"/>
  <c r="A3082" i="7"/>
  <c r="A3098" i="7"/>
  <c r="A3114" i="7"/>
  <c r="A3130" i="7"/>
  <c r="A3146" i="7"/>
  <c r="A3162" i="7"/>
  <c r="A3178" i="7"/>
  <c r="A3194" i="7"/>
  <c r="A3210" i="7"/>
  <c r="A3226" i="7"/>
  <c r="A3242" i="7"/>
  <c r="A3251" i="7"/>
  <c r="A3267" i="7"/>
  <c r="A3283" i="7"/>
  <c r="A3299" i="7"/>
  <c r="A436" i="3"/>
  <c r="A357" i="10"/>
  <c r="A407" i="10"/>
  <c r="A363" i="10"/>
  <c r="A413" i="10"/>
  <c r="A340" i="10"/>
  <c r="A356" i="10"/>
  <c r="A372" i="10"/>
  <c r="A388" i="10"/>
  <c r="A404" i="10"/>
  <c r="A149" i="10"/>
  <c r="A145" i="10"/>
  <c r="A150" i="10"/>
  <c r="A166" i="10"/>
  <c r="A182" i="10"/>
  <c r="A198" i="10"/>
  <c r="A214" i="10"/>
  <c r="A230" i="10"/>
  <c r="A189" i="10"/>
  <c r="A205" i="10"/>
  <c r="A221" i="10"/>
  <c r="A236" i="10"/>
  <c r="A252" i="10"/>
  <c r="A268" i="10"/>
  <c r="A237" i="10"/>
  <c r="A253" i="10"/>
  <c r="A269" i="10"/>
  <c r="A135" i="10"/>
  <c r="A18" i="10"/>
  <c r="A34" i="10"/>
  <c r="A95" i="10"/>
  <c r="A15" i="10"/>
  <c r="A31" i="10"/>
  <c r="A46" i="10"/>
  <c r="A62" i="10"/>
  <c r="A78" i="10"/>
  <c r="A125" i="10"/>
  <c r="A131" i="10"/>
  <c r="A57" i="10"/>
  <c r="A73" i="10"/>
  <c r="A89" i="10"/>
  <c r="A94" i="10"/>
  <c r="A110" i="10"/>
  <c r="A126" i="10"/>
  <c r="A3077" i="7"/>
  <c r="A3093" i="7"/>
  <c r="A3109" i="7"/>
  <c r="A3125" i="7"/>
  <c r="A3141" i="7"/>
  <c r="A3157" i="7"/>
  <c r="A3173" i="7"/>
  <c r="A3189" i="7"/>
  <c r="A3205" i="7"/>
  <c r="A3221" i="7"/>
  <c r="A3237" i="7"/>
  <c r="A3300" i="7"/>
  <c r="A3294" i="7"/>
  <c r="A3004" i="7"/>
  <c r="A3020" i="7"/>
  <c r="A3036" i="7"/>
  <c r="A3052" i="7"/>
  <c r="A3068" i="7"/>
  <c r="A3084" i="7"/>
  <c r="A3100" i="7"/>
  <c r="A3116" i="7"/>
  <c r="A3132" i="7"/>
  <c r="A3148" i="7"/>
  <c r="A3164" i="7"/>
  <c r="A3180" i="7"/>
  <c r="A3196" i="7"/>
  <c r="A3212" i="7"/>
  <c r="A3228" i="7"/>
  <c r="A3244" i="7"/>
  <c r="A3253" i="7"/>
  <c r="A3269" i="7"/>
  <c r="A3285" i="7"/>
  <c r="A3301" i="7"/>
  <c r="A371" i="10"/>
  <c r="A373" i="10"/>
  <c r="A379" i="10"/>
  <c r="A351" i="10"/>
  <c r="A342" i="10"/>
  <c r="A358" i="10"/>
  <c r="A374" i="10"/>
  <c r="A390" i="10"/>
  <c r="A406" i="10"/>
  <c r="A157" i="10"/>
  <c r="A153" i="10"/>
  <c r="A152" i="10"/>
  <c r="A168" i="10"/>
  <c r="A184" i="10"/>
  <c r="A200" i="10"/>
  <c r="A216" i="10"/>
  <c r="A175" i="10"/>
  <c r="A191" i="10"/>
  <c r="A207" i="10"/>
  <c r="A223" i="10"/>
  <c r="A238" i="10"/>
  <c r="A254" i="10"/>
  <c r="A270" i="10"/>
  <c r="A239" i="10"/>
  <c r="A255" i="10"/>
  <c r="A271" i="10"/>
  <c r="A4" i="10"/>
  <c r="A20" i="10"/>
  <c r="A36" i="10"/>
  <c r="A119" i="10"/>
  <c r="A17" i="10"/>
  <c r="A33" i="10"/>
  <c r="A48" i="10"/>
  <c r="A64" i="10"/>
  <c r="A80" i="10"/>
  <c r="A133" i="10"/>
  <c r="A139" i="10"/>
  <c r="A59" i="10"/>
  <c r="A75" i="10"/>
  <c r="A91" i="10"/>
  <c r="A96" i="10"/>
  <c r="A112" i="10"/>
  <c r="A128" i="10"/>
  <c r="A3079" i="7"/>
  <c r="A3095" i="7"/>
  <c r="A3111" i="7"/>
  <c r="A3127" i="7"/>
  <c r="A3143" i="7"/>
  <c r="A3159" i="7"/>
  <c r="A3175" i="7"/>
  <c r="A3191" i="7"/>
  <c r="A3207" i="7"/>
  <c r="A3223" i="7"/>
  <c r="A3239" i="7"/>
  <c r="A3248" i="7"/>
  <c r="A2990" i="7"/>
  <c r="A3006" i="7"/>
  <c r="A3022" i="7"/>
  <c r="A3038" i="7"/>
  <c r="A3054" i="7"/>
  <c r="A3070" i="7"/>
  <c r="A3086" i="7"/>
  <c r="A3102" i="7"/>
  <c r="A3118" i="7"/>
  <c r="A3134" i="7"/>
  <c r="A3150" i="7"/>
  <c r="A3166" i="7"/>
  <c r="A3182" i="7"/>
  <c r="A3198" i="7"/>
  <c r="A3214" i="7"/>
  <c r="A3230" i="7"/>
  <c r="A3260" i="7"/>
  <c r="A3255" i="7"/>
  <c r="A3271" i="7"/>
  <c r="A3287" i="7"/>
  <c r="A3303" i="7"/>
  <c r="A361" i="10"/>
  <c r="A326" i="10"/>
  <c r="A389" i="10"/>
  <c r="A325" i="10"/>
  <c r="A395" i="10"/>
  <c r="A367" i="10"/>
  <c r="A344" i="10"/>
  <c r="A360" i="10"/>
  <c r="A376" i="10"/>
  <c r="A392" i="10"/>
  <c r="A408" i="10"/>
  <c r="A165" i="10"/>
  <c r="A161" i="10"/>
  <c r="A154" i="10"/>
  <c r="A170" i="10"/>
  <c r="A186" i="10"/>
  <c r="A202" i="10"/>
  <c r="A218" i="10"/>
  <c r="A177" i="10"/>
  <c r="A193" i="10"/>
  <c r="A209" i="10"/>
  <c r="A225" i="10"/>
  <c r="A240" i="10"/>
  <c r="A256" i="10"/>
  <c r="A272" i="10"/>
  <c r="A241" i="10"/>
  <c r="A257" i="10"/>
  <c r="A273" i="10"/>
  <c r="A6" i="10"/>
  <c r="A22" i="10"/>
  <c r="A38" i="10"/>
  <c r="A3" i="10"/>
  <c r="C27" i="9" s="1"/>
  <c r="A19" i="10"/>
  <c r="A35" i="10"/>
  <c r="A50" i="10"/>
  <c r="A66" i="10"/>
  <c r="A82" i="10"/>
  <c r="A93" i="10"/>
  <c r="A45" i="10"/>
  <c r="A61" i="10"/>
  <c r="A77" i="10"/>
  <c r="A107" i="10"/>
  <c r="A98" i="10"/>
  <c r="A114" i="10"/>
  <c r="A130" i="10"/>
  <c r="A3065" i="7"/>
  <c r="A3081" i="7"/>
  <c r="A3097" i="7"/>
  <c r="A3113" i="7"/>
  <c r="A3129" i="7"/>
  <c r="A3145" i="7"/>
  <c r="A3161" i="7"/>
  <c r="A3177" i="7"/>
  <c r="A3193" i="7"/>
  <c r="A3209" i="7"/>
  <c r="A3225" i="7"/>
  <c r="A3241" i="7"/>
  <c r="A3264" i="7"/>
  <c r="A2992" i="7"/>
  <c r="A3008" i="7"/>
  <c r="A3024" i="7"/>
  <c r="A3040" i="7"/>
  <c r="A3056" i="7"/>
  <c r="A3072" i="7"/>
  <c r="A3088" i="7"/>
  <c r="A3104" i="7"/>
  <c r="A3120" i="7"/>
  <c r="A3136" i="7"/>
  <c r="A3152" i="7"/>
  <c r="A3168" i="7"/>
  <c r="A3184" i="7"/>
  <c r="A3200" i="7"/>
  <c r="A3216" i="7"/>
  <c r="A3232" i="7"/>
  <c r="A3276" i="7"/>
  <c r="A3257" i="7"/>
  <c r="A3273" i="7"/>
  <c r="A3289" i="7"/>
  <c r="A3305" i="7"/>
  <c r="A335" i="10"/>
  <c r="A334" i="10"/>
  <c r="A405" i="10"/>
  <c r="A327" i="10"/>
  <c r="A411" i="10"/>
  <c r="A383" i="10"/>
  <c r="A346" i="10"/>
  <c r="A362" i="10"/>
  <c r="A378" i="10"/>
  <c r="A394" i="10"/>
  <c r="A410" i="10"/>
  <c r="A143" i="10"/>
  <c r="A173" i="10"/>
  <c r="A169" i="10"/>
  <c r="A156" i="10"/>
  <c r="A172" i="10"/>
  <c r="A188" i="10"/>
  <c r="A204" i="10"/>
  <c r="A220" i="10"/>
  <c r="A179" i="10"/>
  <c r="A195" i="10"/>
  <c r="A211" i="10"/>
  <c r="A227" i="10"/>
  <c r="A242" i="10"/>
  <c r="A258" i="10"/>
  <c r="A274" i="10"/>
  <c r="A243" i="10"/>
  <c r="A259" i="10"/>
  <c r="A275" i="10"/>
  <c r="A8" i="10"/>
  <c r="A24" i="10"/>
  <c r="A40" i="10"/>
  <c r="A5" i="10"/>
  <c r="A21" i="10"/>
  <c r="A37" i="10"/>
  <c r="A52" i="10"/>
  <c r="A68" i="10"/>
  <c r="A84" i="10"/>
  <c r="A97" i="10"/>
  <c r="A47" i="10"/>
  <c r="A63" i="10"/>
  <c r="A79" i="10"/>
  <c r="A113" i="10"/>
  <c r="A100" i="10"/>
  <c r="A116" i="10"/>
  <c r="A132" i="10"/>
  <c r="A3067" i="7"/>
  <c r="A3083" i="7"/>
  <c r="A3099" i="7"/>
  <c r="A3115" i="7"/>
  <c r="A3131" i="7"/>
  <c r="A3147" i="7"/>
  <c r="A3163" i="7"/>
  <c r="A3179" i="7"/>
  <c r="A3195" i="7"/>
  <c r="A3211" i="7"/>
  <c r="A3227" i="7"/>
  <c r="A3243" i="7"/>
  <c r="A3280" i="7"/>
  <c r="A2994" i="7"/>
  <c r="A3010" i="7"/>
  <c r="A3026" i="7"/>
  <c r="A3042" i="7"/>
  <c r="A3058" i="7"/>
  <c r="A3074" i="7"/>
  <c r="A3090" i="7"/>
  <c r="A3106" i="7"/>
  <c r="A3122" i="7"/>
  <c r="A3138" i="7"/>
  <c r="A3154" i="7"/>
  <c r="A3170" i="7"/>
  <c r="A3186" i="7"/>
  <c r="A3202" i="7"/>
  <c r="A3218" i="7"/>
  <c r="A3234" i="7"/>
  <c r="A3292" i="7"/>
  <c r="A3259" i="7"/>
  <c r="A3275" i="7"/>
  <c r="A3291" i="7"/>
  <c r="A3307" i="7"/>
  <c r="A328" i="10"/>
  <c r="A393" i="10"/>
  <c r="A345" i="10"/>
  <c r="A332" i="10"/>
  <c r="A343" i="10"/>
  <c r="A329" i="10"/>
  <c r="A349" i="10"/>
  <c r="A399" i="10"/>
  <c r="A348" i="10"/>
  <c r="A364" i="10"/>
  <c r="A380" i="10"/>
  <c r="A396" i="10"/>
  <c r="A412" i="10"/>
  <c r="A167" i="10"/>
  <c r="A147" i="10"/>
  <c r="A142" i="10"/>
  <c r="A158" i="10"/>
  <c r="A174" i="10"/>
  <c r="A190" i="10"/>
  <c r="A206" i="10"/>
  <c r="A222" i="10"/>
  <c r="A181" i="10"/>
  <c r="A197" i="10"/>
  <c r="A213" i="10"/>
  <c r="A229" i="10"/>
  <c r="A244" i="10"/>
  <c r="A260" i="10"/>
  <c r="A276" i="10"/>
  <c r="A245" i="10"/>
  <c r="A261" i="10"/>
  <c r="A277" i="10"/>
  <c r="A10" i="10"/>
  <c r="A26" i="10"/>
  <c r="A42" i="10"/>
  <c r="A7" i="10"/>
  <c r="A23" i="10"/>
  <c r="A39" i="10"/>
  <c r="A54" i="10"/>
  <c r="A70" i="10"/>
  <c r="A86" i="10"/>
  <c r="A101" i="10"/>
  <c r="A49" i="10"/>
  <c r="A65" i="10"/>
  <c r="A81" i="10"/>
  <c r="A121" i="10"/>
  <c r="A102" i="10"/>
  <c r="A118" i="10"/>
  <c r="A134" i="10"/>
  <c r="A3069" i="7"/>
  <c r="A3085" i="7"/>
  <c r="A3101" i="7"/>
  <c r="A3117" i="7"/>
  <c r="A3133" i="7"/>
  <c r="A3149" i="7"/>
  <c r="A3165" i="7"/>
  <c r="A3181" i="7"/>
  <c r="A3197" i="7"/>
  <c r="A3213" i="7"/>
  <c r="A3229" i="7"/>
  <c r="A3245" i="7"/>
  <c r="A3296" i="7"/>
  <c r="A2996" i="7"/>
  <c r="A3012" i="7"/>
  <c r="A3028" i="7"/>
  <c r="A3044" i="7"/>
  <c r="A3060" i="7"/>
  <c r="A3076" i="7"/>
  <c r="A3092" i="7"/>
  <c r="A3108" i="7"/>
  <c r="A3124" i="7"/>
  <c r="A3140" i="7"/>
  <c r="A3156" i="7"/>
  <c r="A3172" i="7"/>
  <c r="A3188" i="7"/>
  <c r="A3204" i="7"/>
  <c r="A3220" i="7"/>
  <c r="A3236" i="7"/>
  <c r="A3308" i="7"/>
  <c r="A3261" i="7"/>
  <c r="A3277" i="7"/>
  <c r="A3293" i="7"/>
  <c r="A403" i="10"/>
  <c r="A355" i="10"/>
  <c r="A377" i="10"/>
  <c r="A330" i="10"/>
  <c r="A359" i="10"/>
  <c r="A331" i="10"/>
  <c r="A365" i="10"/>
  <c r="A415" i="10"/>
  <c r="A350" i="10"/>
  <c r="A366" i="10"/>
  <c r="A382" i="10"/>
  <c r="A398" i="10"/>
  <c r="A414" i="10"/>
  <c r="A159" i="10"/>
  <c r="A155" i="10"/>
  <c r="A144" i="10"/>
  <c r="A160" i="10"/>
  <c r="A176" i="10"/>
  <c r="A192" i="10"/>
  <c r="A208" i="10"/>
  <c r="A224" i="10"/>
  <c r="A183" i="10"/>
  <c r="A199" i="10"/>
  <c r="A215" i="10"/>
  <c r="A231" i="10"/>
  <c r="A246" i="10"/>
  <c r="A262" i="10"/>
  <c r="A278" i="10"/>
  <c r="A247" i="10"/>
  <c r="A263" i="10"/>
  <c r="A12" i="10"/>
  <c r="A28" i="10"/>
  <c r="A103" i="10"/>
  <c r="A9" i="10"/>
  <c r="A25" i="10"/>
  <c r="A41" i="10"/>
  <c r="A56" i="10"/>
  <c r="A72" i="10"/>
  <c r="A88" i="10"/>
  <c r="A105" i="10"/>
  <c r="A51" i="10"/>
  <c r="A67" i="10"/>
  <c r="A83" i="10"/>
  <c r="A129" i="10"/>
  <c r="A104" i="10"/>
  <c r="A120" i="10"/>
  <c r="A136" i="10"/>
  <c r="A3071" i="7"/>
  <c r="A3087" i="7"/>
  <c r="A3103" i="7"/>
  <c r="A3119" i="7"/>
  <c r="A3135" i="7"/>
  <c r="A3151" i="7"/>
  <c r="A3167" i="7"/>
  <c r="A3183" i="7"/>
  <c r="A3199" i="7"/>
  <c r="A3215" i="7"/>
  <c r="A3231" i="7"/>
  <c r="A3252" i="7"/>
  <c r="A3246" i="7"/>
  <c r="A2998" i="7"/>
  <c r="A3014" i="7"/>
  <c r="A3030" i="7"/>
  <c r="A3046" i="7"/>
  <c r="A3062" i="7"/>
  <c r="A3078" i="7"/>
  <c r="A3094" i="7"/>
  <c r="A3110" i="7"/>
  <c r="A3126" i="7"/>
  <c r="A3142" i="7"/>
  <c r="A3158" i="7"/>
  <c r="A3174" i="7"/>
  <c r="A3190" i="7"/>
  <c r="A3206" i="7"/>
  <c r="A3222" i="7"/>
  <c r="A3238" i="7"/>
  <c r="A3247" i="7"/>
  <c r="A3263" i="7"/>
  <c r="A3279" i="7"/>
  <c r="A3295" i="7"/>
  <c r="A337" i="10"/>
  <c r="A369" i="10"/>
  <c r="A387" i="10"/>
  <c r="A339" i="10"/>
  <c r="A409" i="10"/>
  <c r="A375" i="10"/>
  <c r="A333" i="10"/>
  <c r="A381" i="10"/>
  <c r="A336" i="10"/>
  <c r="A352" i="10"/>
  <c r="A368" i="10"/>
  <c r="A384" i="10"/>
  <c r="A400" i="10"/>
  <c r="A416" i="10"/>
  <c r="A151" i="10"/>
  <c r="A163" i="10"/>
  <c r="A146" i="10"/>
  <c r="A162" i="10"/>
  <c r="A178" i="10"/>
  <c r="A194" i="10"/>
  <c r="A210" i="10"/>
  <c r="A226" i="10"/>
  <c r="A185" i="10"/>
  <c r="A201" i="10"/>
  <c r="A217" i="10"/>
  <c r="A232" i="10"/>
  <c r="A248" i="10"/>
  <c r="A264" i="10"/>
  <c r="A233" i="10"/>
  <c r="A249" i="10"/>
  <c r="A265" i="10"/>
  <c r="A111" i="10"/>
  <c r="A14" i="10"/>
  <c r="A30" i="10"/>
  <c r="A109" i="10"/>
  <c r="A11" i="10"/>
  <c r="A27" i="10"/>
  <c r="A43" i="10"/>
  <c r="A58" i="10"/>
  <c r="A74" i="10"/>
  <c r="A90" i="10"/>
  <c r="A115" i="10"/>
  <c r="A53" i="10"/>
  <c r="A69" i="10"/>
  <c r="A85" i="10"/>
  <c r="A137" i="10"/>
  <c r="A106" i="10"/>
  <c r="A122" i="10"/>
  <c r="A138" i="10"/>
  <c r="F37" i="8"/>
  <c r="F28" i="8"/>
  <c r="E35" i="8"/>
  <c r="C36" i="8"/>
  <c r="C33" i="8"/>
  <c r="E29" i="8"/>
  <c r="D29" i="8"/>
  <c r="D18" i="8"/>
  <c r="E11" i="8"/>
  <c r="E38" i="8"/>
  <c r="E23" i="8"/>
  <c r="C11" i="8"/>
  <c r="D23" i="8"/>
  <c r="E12" i="9"/>
  <c r="C29" i="8" l="1"/>
  <c r="C30" i="8"/>
  <c r="D32" i="8"/>
  <c r="C15" i="8"/>
  <c r="D33" i="8"/>
  <c r="C17" i="8"/>
  <c r="F35" i="8"/>
  <c r="C19" i="9"/>
  <c r="C32" i="8"/>
  <c r="C19" i="8"/>
  <c r="C23" i="8"/>
  <c r="D34" i="8"/>
  <c r="E22" i="8"/>
  <c r="E33" i="8"/>
  <c r="E28" i="8"/>
  <c r="D19" i="8"/>
  <c r="C22" i="8"/>
  <c r="C37" i="8"/>
  <c r="F34" i="8"/>
  <c r="F14" i="8"/>
  <c r="F32" i="8"/>
  <c r="F27" i="8"/>
  <c r="D26" i="8"/>
  <c r="D14" i="8"/>
  <c r="D35" i="8"/>
  <c r="E15" i="8"/>
  <c r="C25" i="8"/>
  <c r="D21" i="8"/>
  <c r="E32" i="8"/>
  <c r="C10" i="8"/>
  <c r="E20" i="8"/>
  <c r="C38" i="8"/>
  <c r="E37" i="8"/>
  <c r="F26" i="8"/>
  <c r="F12" i="8"/>
  <c r="C26" i="8"/>
  <c r="E34" i="8"/>
  <c r="E16" i="8"/>
  <c r="C14" i="8"/>
  <c r="E14" i="8"/>
  <c r="D17" i="8"/>
  <c r="C18" i="8"/>
  <c r="D30" i="8"/>
  <c r="D24" i="8"/>
  <c r="D27" i="8"/>
  <c r="E26" i="8"/>
  <c r="F22" i="8"/>
  <c r="F10" i="8"/>
  <c r="F33" i="8"/>
  <c r="E13" i="8"/>
  <c r="C34" i="8"/>
  <c r="E27" i="8"/>
  <c r="E41" i="9"/>
  <c r="D15" i="8"/>
  <c r="E12" i="8"/>
  <c r="D12" i="8"/>
  <c r="E10" i="8"/>
  <c r="C16" i="8"/>
  <c r="C35" i="8"/>
  <c r="E30" i="8"/>
  <c r="D38" i="8"/>
  <c r="E31" i="8"/>
  <c r="D36" i="8"/>
  <c r="E21" i="8"/>
  <c r="F18" i="8"/>
  <c r="F30" i="8"/>
  <c r="F25" i="8"/>
  <c r="E53" i="9"/>
  <c r="C27" i="8"/>
  <c r="E25" i="8"/>
  <c r="D28" i="8"/>
  <c r="E18" i="8"/>
  <c r="D25" i="8"/>
  <c r="D11" i="8"/>
  <c r="C24" i="8"/>
  <c r="C31" i="8"/>
  <c r="F20" i="8"/>
  <c r="F36" i="8"/>
  <c r="F15" i="8"/>
  <c r="C24" i="9"/>
  <c r="E17" i="8"/>
  <c r="C13" i="8"/>
  <c r="D37" i="8"/>
  <c r="E24" i="8"/>
  <c r="D16" i="8"/>
  <c r="E19" i="8"/>
  <c r="C28" i="8"/>
  <c r="D22" i="8"/>
  <c r="D20" i="8"/>
  <c r="C20" i="8"/>
  <c r="C21" i="8"/>
  <c r="F38" i="8"/>
  <c r="D31" i="8"/>
  <c r="E36" i="8"/>
  <c r="D13" i="8"/>
  <c r="C12" i="8"/>
  <c r="D10" i="8"/>
  <c r="F29" i="8"/>
  <c r="F19" i="8"/>
  <c r="E13" i="5"/>
  <c r="F23" i="8"/>
  <c r="D40" i="9"/>
  <c r="C12" i="5"/>
  <c r="E14" i="5"/>
  <c r="E21" i="5"/>
  <c r="F24" i="8"/>
  <c r="D39" i="9"/>
  <c r="E20" i="5"/>
  <c r="E22" i="5"/>
  <c r="F13" i="8"/>
  <c r="E12" i="5"/>
  <c r="E15" i="5"/>
  <c r="F11" i="8"/>
  <c r="E16" i="5"/>
  <c r="F17" i="8"/>
  <c r="E19" i="5"/>
  <c r="E55" i="5"/>
  <c r="H55" i="5" s="1"/>
  <c r="F21" i="8"/>
  <c r="E17" i="5"/>
  <c r="E18" i="5"/>
  <c r="E10" i="5"/>
  <c r="E59" i="5"/>
  <c r="C43" i="9"/>
  <c r="E47" i="9"/>
  <c r="D43" i="9"/>
  <c r="D59" i="5"/>
  <c r="D33" i="9"/>
  <c r="C49" i="9"/>
  <c r="C18" i="9"/>
  <c r="D19" i="9"/>
  <c r="F59" i="5"/>
  <c r="D48" i="9"/>
  <c r="C20" i="9"/>
  <c r="D34" i="9"/>
  <c r="D15" i="9"/>
  <c r="E22" i="9"/>
  <c r="C55" i="9"/>
  <c r="F17" i="9"/>
  <c r="F34" i="9"/>
  <c r="F51" i="9"/>
  <c r="F21" i="9"/>
  <c r="F38" i="9"/>
  <c r="F55" i="9"/>
  <c r="F11" i="9"/>
  <c r="F32" i="9"/>
  <c r="F30" i="9"/>
  <c r="F25" i="9"/>
  <c r="F42" i="9"/>
  <c r="F12" i="9"/>
  <c r="F29" i="9"/>
  <c r="F46" i="9"/>
  <c r="F16" i="9"/>
  <c r="F28" i="9"/>
  <c r="F45" i="9"/>
  <c r="F39" i="9"/>
  <c r="F47" i="9"/>
  <c r="F33" i="9"/>
  <c r="F50" i="9"/>
  <c r="F20" i="9"/>
  <c r="F37" i="9"/>
  <c r="F54" i="9"/>
  <c r="F24" i="9"/>
  <c r="F41" i="9"/>
  <c r="F15" i="9"/>
  <c r="F26" i="9"/>
  <c r="F49" i="9"/>
  <c r="F19" i="9"/>
  <c r="F36" i="9"/>
  <c r="F53" i="9"/>
  <c r="F23" i="9"/>
  <c r="F40" i="9"/>
  <c r="F18" i="9"/>
  <c r="F52" i="9"/>
  <c r="F43" i="9"/>
  <c r="F10" i="9"/>
  <c r="F27" i="9"/>
  <c r="F44" i="9"/>
  <c r="F14" i="9"/>
  <c r="F31" i="9"/>
  <c r="F48" i="9"/>
  <c r="F35" i="9"/>
  <c r="F22" i="9"/>
  <c r="F13" i="9"/>
  <c r="D53" i="9"/>
  <c r="D50" i="9"/>
  <c r="C59" i="5"/>
  <c r="C42" i="9"/>
  <c r="E13" i="9"/>
  <c r="C50" i="9"/>
  <c r="C15" i="9"/>
  <c r="E23" i="9"/>
  <c r="C17" i="9"/>
  <c r="C38" i="9"/>
  <c r="D12" i="9"/>
  <c r="D25" i="9"/>
  <c r="D31" i="9"/>
  <c r="C35" i="9"/>
  <c r="E35" i="9"/>
  <c r="E51" i="9"/>
  <c r="E43" i="9"/>
  <c r="D22" i="9"/>
  <c r="E20" i="9"/>
  <c r="D35" i="9"/>
  <c r="D52" i="9"/>
  <c r="C13" i="9"/>
  <c r="C40" i="9"/>
  <c r="C47" i="9"/>
  <c r="D10" i="9"/>
  <c r="D23" i="9"/>
  <c r="D24" i="9"/>
  <c r="D16" i="9"/>
  <c r="E55" i="9"/>
  <c r="E28" i="9"/>
  <c r="E46" i="9"/>
  <c r="E52" i="9"/>
  <c r="D11" i="9"/>
  <c r="C36" i="9"/>
  <c r="D28" i="9"/>
  <c r="C29" i="9"/>
  <c r="E10" i="9"/>
  <c r="E18" i="9"/>
  <c r="C51" i="9"/>
  <c r="C34" i="9"/>
  <c r="D14" i="9"/>
  <c r="E27" i="9"/>
  <c r="D46" i="9"/>
  <c r="D44" i="9"/>
  <c r="E42" i="9"/>
  <c r="D49" i="9"/>
  <c r="C12" i="9"/>
  <c r="C31" i="9"/>
  <c r="D18" i="9"/>
  <c r="E21" i="9"/>
  <c r="E48" i="9"/>
  <c r="C32" i="9"/>
  <c r="D51" i="9"/>
  <c r="C54" i="9"/>
  <c r="E24" i="9"/>
  <c r="E40" i="9"/>
  <c r="D45" i="9"/>
  <c r="C52" i="9"/>
  <c r="D37" i="9"/>
  <c r="E49" i="9"/>
  <c r="C28" i="9"/>
  <c r="E50" i="9"/>
  <c r="E26" i="9"/>
  <c r="D20" i="9"/>
  <c r="D27" i="9"/>
  <c r="C10" i="9"/>
  <c r="C30" i="9"/>
  <c r="C41" i="9"/>
  <c r="D41" i="9"/>
  <c r="D13" i="9"/>
  <c r="E14" i="9"/>
  <c r="C46" i="9"/>
  <c r="D54" i="9"/>
  <c r="C26" i="9"/>
  <c r="C11" i="9"/>
  <c r="E33" i="9"/>
  <c r="E19" i="9"/>
  <c r="C45" i="9"/>
  <c r="E11" i="9"/>
  <c r="C44" i="9"/>
  <c r="D26" i="9"/>
  <c r="E29" i="9"/>
  <c r="D21" i="9"/>
  <c r="D47" i="9"/>
  <c r="D30" i="9"/>
  <c r="E16" i="9"/>
  <c r="E25" i="9"/>
  <c r="E31" i="9"/>
  <c r="E44" i="9"/>
  <c r="E38" i="9"/>
  <c r="D55" i="9"/>
  <c r="D42" i="9"/>
  <c r="C48" i="9"/>
  <c r="C22" i="9"/>
  <c r="D17" i="9"/>
  <c r="D38" i="9"/>
  <c r="C53" i="9"/>
  <c r="C39" i="9"/>
  <c r="E32" i="9"/>
  <c r="C33" i="9"/>
  <c r="E39" i="9"/>
  <c r="E36" i="9"/>
  <c r="C23" i="9"/>
  <c r="C14" i="9"/>
  <c r="D32" i="9"/>
  <c r="C21" i="9"/>
  <c r="D36" i="9"/>
  <c r="C16" i="9"/>
  <c r="C25" i="9"/>
  <c r="E45" i="9"/>
  <c r="E30" i="9"/>
  <c r="E15" i="9"/>
  <c r="E37" i="9"/>
  <c r="C37" i="9"/>
  <c r="D29" i="9"/>
  <c r="E54" i="9"/>
  <c r="E34" i="9"/>
  <c r="C9" i="5"/>
  <c r="F14" i="5"/>
  <c r="C43" i="5"/>
  <c r="F8" i="5"/>
  <c r="F9" i="5"/>
  <c r="F10" i="5"/>
  <c r="F13" i="5"/>
  <c r="D9" i="5"/>
  <c r="C14" i="5"/>
  <c r="F12" i="5"/>
  <c r="C13" i="5"/>
  <c r="D13" i="5"/>
  <c r="E17" i="9"/>
  <c r="C15" i="5"/>
  <c r="D16" i="5"/>
  <c r="C8" i="5"/>
  <c r="D8" i="5"/>
  <c r="E8" i="5"/>
  <c r="D17" i="5"/>
  <c r="C16" i="5"/>
  <c r="E40" i="5"/>
  <c r="F41" i="5"/>
  <c r="F58" i="5"/>
  <c r="F39" i="5"/>
  <c r="F52" i="5"/>
  <c r="C53" i="5"/>
  <c r="D49" i="5"/>
  <c r="D55" i="5"/>
  <c r="E28" i="5"/>
  <c r="C35" i="5"/>
  <c r="C34" i="5"/>
  <c r="E32" i="5"/>
  <c r="D24" i="5"/>
  <c r="D18" i="5"/>
  <c r="D57" i="5"/>
  <c r="C25" i="5"/>
  <c r="C29" i="5"/>
  <c r="F31" i="5"/>
  <c r="C44" i="5"/>
  <c r="C40" i="5"/>
  <c r="D41" i="5"/>
  <c r="E58" i="5"/>
  <c r="H58" i="5" s="1"/>
  <c r="E39" i="5"/>
  <c r="C52" i="5"/>
  <c r="D53" i="5"/>
  <c r="E49" i="5"/>
  <c r="C55" i="5"/>
  <c r="D28" i="5"/>
  <c r="C22" i="5"/>
  <c r="E35" i="5"/>
  <c r="D34" i="5"/>
  <c r="D32" i="5"/>
  <c r="E24" i="5"/>
  <c r="E57" i="5"/>
  <c r="D25" i="5"/>
  <c r="D29" i="5"/>
  <c r="C31" i="5"/>
  <c r="F36" i="5"/>
  <c r="F37" i="5"/>
  <c r="F43" i="5"/>
  <c r="D40" i="5"/>
  <c r="E41" i="5"/>
  <c r="C58" i="5"/>
  <c r="C39" i="5"/>
  <c r="D52" i="5"/>
  <c r="F30" i="5"/>
  <c r="F46" i="5"/>
  <c r="C28" i="5"/>
  <c r="D22" i="5"/>
  <c r="D35" i="5"/>
  <c r="E34" i="5"/>
  <c r="C32" i="5"/>
  <c r="C24" i="5"/>
  <c r="C18" i="5"/>
  <c r="C57" i="5"/>
  <c r="E25" i="5"/>
  <c r="E29" i="5"/>
  <c r="C54" i="5"/>
  <c r="E31" i="5"/>
  <c r="C36" i="5"/>
  <c r="C37" i="5"/>
  <c r="D43" i="5"/>
  <c r="C41" i="5"/>
  <c r="D58" i="5"/>
  <c r="D39" i="5"/>
  <c r="E52" i="5"/>
  <c r="C30" i="5"/>
  <c r="E46" i="5"/>
  <c r="F19" i="5"/>
  <c r="F23" i="5"/>
  <c r="F33" i="5"/>
  <c r="F26" i="5"/>
  <c r="F50" i="5"/>
  <c r="F42" i="5"/>
  <c r="F38" i="5"/>
  <c r="F48" i="5"/>
  <c r="F51" i="5"/>
  <c r="F27" i="5"/>
  <c r="D54" i="5"/>
  <c r="D31" i="5"/>
  <c r="E36" i="5"/>
  <c r="E37" i="5"/>
  <c r="E43" i="5"/>
  <c r="F45" i="5"/>
  <c r="F21" i="5"/>
  <c r="F56" i="5"/>
  <c r="E30" i="5"/>
  <c r="C46" i="5"/>
  <c r="C19" i="5"/>
  <c r="D23" i="5"/>
  <c r="E33" i="5"/>
  <c r="E26" i="5"/>
  <c r="D50" i="5"/>
  <c r="C42" i="5"/>
  <c r="D38" i="5"/>
  <c r="D48" i="5"/>
  <c r="C51" i="5"/>
  <c r="E27" i="5"/>
  <c r="F47" i="5"/>
  <c r="D36" i="5"/>
  <c r="D37" i="5"/>
  <c r="D45" i="5"/>
  <c r="D21" i="5"/>
  <c r="D56" i="5"/>
  <c r="D30" i="5"/>
  <c r="D46" i="5"/>
  <c r="E23" i="5"/>
  <c r="C33" i="5"/>
  <c r="C26" i="5"/>
  <c r="C50" i="5"/>
  <c r="D42" i="5"/>
  <c r="E38" i="5"/>
  <c r="C48" i="5"/>
  <c r="E51" i="5"/>
  <c r="C27" i="5"/>
  <c r="D47" i="5"/>
  <c r="F20" i="5"/>
  <c r="F44" i="5"/>
  <c r="E45" i="5"/>
  <c r="C21" i="5"/>
  <c r="C56" i="5"/>
  <c r="F53" i="5"/>
  <c r="F49" i="5"/>
  <c r="D19" i="5"/>
  <c r="C23" i="5"/>
  <c r="D33" i="5"/>
  <c r="D26" i="5"/>
  <c r="E50" i="5"/>
  <c r="E42" i="5"/>
  <c r="C38" i="5"/>
  <c r="E48" i="5"/>
  <c r="D51" i="5"/>
  <c r="D27" i="5"/>
  <c r="C47" i="5"/>
  <c r="D20" i="5"/>
  <c r="E44" i="5"/>
  <c r="F40" i="5"/>
  <c r="C45" i="5"/>
  <c r="E56" i="5"/>
  <c r="E53" i="5"/>
  <c r="C49" i="5"/>
  <c r="F28" i="5"/>
  <c r="F22" i="5"/>
  <c r="F35" i="5"/>
  <c r="F34" i="5"/>
  <c r="F32" i="5"/>
  <c r="F24" i="5"/>
  <c r="F18" i="5"/>
  <c r="F57" i="5"/>
  <c r="F25" i="5"/>
  <c r="F29" i="5"/>
  <c r="E47" i="5"/>
  <c r="C20" i="5"/>
  <c r="D44" i="5"/>
  <c r="C17" i="5"/>
  <c r="E9" i="5"/>
  <c r="D14" i="5"/>
  <c r="D11" i="5"/>
  <c r="F17" i="5"/>
  <c r="F16" i="5"/>
  <c r="D10" i="5"/>
  <c r="C11" i="5"/>
  <c r="D15" i="5"/>
  <c r="F15" i="5"/>
  <c r="D12" i="5"/>
  <c r="C10" i="5"/>
  <c r="F11" i="5"/>
  <c r="H10" i="5" l="1"/>
  <c r="H21" i="5"/>
  <c r="H13" i="5"/>
  <c r="H14" i="5"/>
  <c r="H52" i="5"/>
  <c r="H27" i="5"/>
  <c r="H59" i="5"/>
  <c r="H23" i="5"/>
  <c r="H47" i="5"/>
  <c r="H42" i="5"/>
  <c r="H36" i="5"/>
  <c r="H30" i="5"/>
  <c r="H56" i="5"/>
  <c r="H50" i="5"/>
  <c r="H9" i="5"/>
  <c r="H53" i="5"/>
  <c r="H39" i="5"/>
  <c r="H26" i="5"/>
  <c r="H46" i="5"/>
  <c r="H33" i="5"/>
  <c r="H43" i="5"/>
  <c r="H31" i="5"/>
  <c r="H44" i="5"/>
  <c r="H37" i="5"/>
  <c r="H51" i="5"/>
  <c r="H19" i="5"/>
  <c r="H12" i="5"/>
  <c r="H41" i="5"/>
  <c r="H38" i="5"/>
  <c r="H8" i="5"/>
  <c r="H45" i="5"/>
  <c r="H48" i="5"/>
  <c r="H29" i="5"/>
  <c r="H57" i="5"/>
  <c r="H15" i="5"/>
  <c r="H25" i="5"/>
  <c r="H18" i="5"/>
  <c r="H49" i="5"/>
  <c r="H20" i="5"/>
  <c r="H32" i="5"/>
  <c r="H24" i="5"/>
  <c r="H11" i="5"/>
  <c r="H22" i="5"/>
  <c r="H35" i="5"/>
  <c r="H28" i="5"/>
  <c r="H40" i="5"/>
  <c r="H17" i="5"/>
  <c r="H16" i="5"/>
  <c r="H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tc={EB5382FD-5EB3-4AB6-BC75-1CC84F8E7E7C}</author>
  </authors>
  <commentList>
    <comment ref="H7" authorId="0" shapeId="0" xr:uid="{EB5382FD-5EB3-4AB6-BC75-1CC84F8E7E7C}">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<sst xmlns="http://schemas.openxmlformats.org/spreadsheetml/2006/main" count="18083" uniqueCount="249">
  <si>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</si>
  <si>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</si>
  <si>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</si>
  <si>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</si>
  <si>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</si>
  <si>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</si>
  <si>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</si>
  <si>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</si>
  <si>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</si>
  <si>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</si>
  <si>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</si>
  <si>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</si>
  <si>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</si>
  <si>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</si>
  <si>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</si>
  <si>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</si>
  <si>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</si>
  <si>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</si>
  <si>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</si>
  <si>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</si>
  <si>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</si>
  <si>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</si>
  <si>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</si>
  <si>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</si>
  <si>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</si>
  <si>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</si>
  <si>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</si>
  <si>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</si>
  <si>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</si>
  <si>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</si>
  <si>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</si>
  <si>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</si>
  <si>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</si>
  <si>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</si>
  <si>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KPI</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</si>
  <si>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</si>
  <si>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</si>
  <si>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</si>
  <si>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</si>
  <si>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</si>
  <si>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</si>
  <si>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</si>
  <si>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</si>
  <si>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</si>
  <si>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</si>
  <si>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</si>
  <si>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</si>
  <si>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</si>
  <si>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</si>
  <si>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</si>
  <si>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</si>
  <si>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</si>
  <si>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</si>
  <si>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</si>
  <si>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</si>
  <si>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</si>
  <si>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</si>
  <si>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</si>
  <si>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</si>
  <si>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</si>
  <si>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</si>
  <si>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</si>
  <si>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</si>
  <si>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</si>
  <si>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</si>
  <si>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</si>
  <si>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</si>
  <si>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</si>
  <si>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</si>
  <si>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</si>
  <si>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</si>
  <si>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</si>
  <si>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</si>
  <si>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</si>
  <si>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</si>
  <si>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</si>
  <si>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</si>
  <si>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</si>
  <si>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Resto</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</si>
  <si>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</si>
  <si>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</si>
  <si>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</si>
  <si>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</si>
  <si>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</si>
  <si>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</si>
  <si>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</si>
  <si>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</si>
  <si>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</si>
  <si>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</si>
  <si>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</si>
  <si>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</si>
  <si>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</si>
  <si>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</si>
  <si>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</si>
  <si>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</si>
  <si>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</si>
  <si>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</si>
  <si>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</si>
  <si>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 xml:space="preserve">Gasto per cápita (euros por individuo): </t>
    </r>
    <r>
      <rPr>
        <sz val="11"/>
        <color theme="1"/>
        <rFont val="Calibri"/>
        <family val="2"/>
        <scheme val="minor"/>
      </rPr>
      <t>Ratio entre gasto total y total individuos.</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</si>
  <si>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</si>
  <si>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</si>
  <si>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</si>
  <si>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</si>
  <si>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</si>
  <si>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</si>
  <si>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</si>
  <si>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</si>
  <si>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</si>
  <si>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</si>
  <si>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Metodología del panel de consumo alimentario fuera de hogares: BEBIDAS</t>
  </si>
  <si>
    <t xml:space="preserve">% Poblacion </t>
  </si>
  <si>
    <t>Informe consumo de bebidas fuera del hogar</t>
  </si>
  <si>
    <r>
      <rPr>
        <b/>
        <sz val="11"/>
        <color theme="1"/>
        <rFont val="Calibri"/>
        <family val="2"/>
        <scheme val="minor"/>
      </rPr>
      <t>Volumen (millones de kilos consumidos):</t>
    </r>
    <r>
      <rPr>
        <sz val="11"/>
        <color theme="1"/>
        <rFont val="Calibri"/>
        <family val="2"/>
        <scheme val="minor"/>
      </rPr>
      <t xml:space="preserve"> Volumen total de litros consumidos por los individuos residentes en España.</t>
    </r>
  </si>
  <si>
    <r>
      <rPr>
        <b/>
        <sz val="11"/>
        <color theme="1"/>
        <rFont val="Calibri"/>
        <family val="2"/>
        <scheme val="minor"/>
      </rPr>
      <t>Consumo medio (litros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</si>
  <si>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per cápita (litros por individuo):</t>
    </r>
    <r>
      <rPr>
        <sz val="11"/>
        <color theme="1"/>
        <rFont val="Calibri"/>
        <family val="2"/>
        <scheme val="minor"/>
      </rPr>
      <t xml:space="preserve"> Ratio entre volumen total y total individuos.</t>
    </r>
  </si>
  <si>
    <r>
      <rPr>
        <b/>
        <sz val="11"/>
        <color theme="1"/>
        <rFont val="Calibri"/>
        <family val="2"/>
        <scheme val="minor"/>
      </rPr>
      <t>Precio medio (€/l):</t>
    </r>
    <r>
      <rPr>
        <sz val="11"/>
        <color theme="1"/>
        <rFont val="Calibri"/>
        <family val="2"/>
        <scheme val="minor"/>
      </rPr>
      <t xml:space="preserve"> Precio medio pagado por kilo o litro.</t>
    </r>
  </si>
  <si>
    <t>- dato No disponible</t>
  </si>
  <si>
    <t>perfil</t>
  </si>
  <si>
    <t>DISTRIBUCION VOLUMEN X CRITERIO (Consumiciones)</t>
  </si>
  <si>
    <t>DISTRIBUCION VOLUMEN X CRITERIO (kg ó litros)</t>
  </si>
  <si>
    <t>CONSUMO PER CAPITA (kg ó litros por individuo)</t>
  </si>
  <si>
    <t>TOTAL BEBIDAS</t>
  </si>
  <si>
    <t>.Total Bebidas Caliente</t>
  </si>
  <si>
    <t>Cafe</t>
  </si>
  <si>
    <t>Leche</t>
  </si>
  <si>
    <t>Leche Sola</t>
  </si>
  <si>
    <t>Leche Con Cacao</t>
  </si>
  <si>
    <t>Leche Con Cafe</t>
  </si>
  <si>
    <t>Infusiones</t>
  </si>
  <si>
    <t>Resto Bebidas Caliente</t>
  </si>
  <si>
    <t>.Total Bebidas Frias</t>
  </si>
  <si>
    <t>Total bebidas de vino</t>
  </si>
  <si>
    <t>Vino</t>
  </si>
  <si>
    <t>Tinto</t>
  </si>
  <si>
    <t>Blanco</t>
  </si>
  <si>
    <t>Rosado</t>
  </si>
  <si>
    <t>Resto vino</t>
  </si>
  <si>
    <t>Cava</t>
  </si>
  <si>
    <t>Otr.Bebidas Deri.Vino</t>
  </si>
  <si>
    <t>Tinto de Verano</t>
  </si>
  <si>
    <t>Sangria de Vino</t>
  </si>
  <si>
    <t>Sangria de Cava</t>
  </si>
  <si>
    <t>Calimocho</t>
  </si>
  <si>
    <t>Sidra</t>
  </si>
  <si>
    <t>Cerveza</t>
  </si>
  <si>
    <t>Con alcohol</t>
  </si>
  <si>
    <t>Sin alcohol</t>
  </si>
  <si>
    <t>Otras Cervezas</t>
  </si>
  <si>
    <t>Espirituosas</t>
  </si>
  <si>
    <t>Whisky</t>
  </si>
  <si>
    <t>Brandy</t>
  </si>
  <si>
    <t>Ginebra</t>
  </si>
  <si>
    <t>Ron</t>
  </si>
  <si>
    <t>Anis</t>
  </si>
  <si>
    <t>Otras Espirituosas</t>
  </si>
  <si>
    <t>T.Zumo+Horchata+Mosto</t>
  </si>
  <si>
    <t>Agua Envasada</t>
  </si>
  <si>
    <t>Bebidas Refrescantes</t>
  </si>
  <si>
    <t>Colas</t>
  </si>
  <si>
    <t>Cola Regular</t>
  </si>
  <si>
    <t>Light/Zero</t>
  </si>
  <si>
    <t>Otra Variedad Cola</t>
  </si>
  <si>
    <t>Con Cafeina</t>
  </si>
  <si>
    <t>Sin Cafeina</t>
  </si>
  <si>
    <t>Frutas con gas</t>
  </si>
  <si>
    <t>Frutas sin gas</t>
  </si>
  <si>
    <t>Mixers</t>
  </si>
  <si>
    <t>Gaseosas</t>
  </si>
  <si>
    <t>Bebidas Zumo+Leche</t>
  </si>
  <si>
    <t>perfil nomenclatura</t>
  </si>
  <si>
    <t>Motivos</t>
  </si>
  <si>
    <t>Motivos nomenclatura</t>
  </si>
  <si>
    <t>Aperitivo/antes de comer</t>
  </si>
  <si>
    <t>Tarde/merienda</t>
  </si>
  <si>
    <t>Leche+bebidas vegetales</t>
  </si>
  <si>
    <t>Bebidas Vegetales</t>
  </si>
  <si>
    <t>Rebujito</t>
  </si>
  <si>
    <t>Espum/Lambrusc/Mosca</t>
  </si>
  <si>
    <t>Cerveza Envasada</t>
  </si>
  <si>
    <t>Cerveza Surtidor</t>
  </si>
  <si>
    <t>Isotonicas</t>
  </si>
  <si>
    <t>Energeticas</t>
  </si>
  <si>
    <t>VOLUMEN (miles Consumiciones)</t>
  </si>
  <si>
    <t>VOLUMEN (Miles kg ó litros)</t>
  </si>
  <si>
    <t>VALOR (Miles Euros)</t>
  </si>
  <si>
    <t>PENETRACION (%)</t>
  </si>
  <si>
    <t>FRECUENCIA COMPRA (Actos)</t>
  </si>
  <si>
    <t>CONSUMO MEDIO (kg ó litros por consumidor)</t>
  </si>
  <si>
    <t>GASTO PER CAPITA (€ por individuo)</t>
  </si>
  <si>
    <t>PRECIO MEDIO (kg ó litros)</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</si>
  <si>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</si>
  <si>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</si>
  <si>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</si>
  <si>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</si>
  <si>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</si>
  <si>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</si>
  <si>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</si>
  <si>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</si>
  <si>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</si>
  <si>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</si>
  <si>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</si>
  <si>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COMPRA MEDIA (Consumiciones)</t>
  </si>
  <si>
    <t>Tda.Alimentacion/Delicatesen</t>
  </si>
  <si>
    <t>Canal Conveniencia/24h</t>
  </si>
  <si>
    <t>En m.transp.(avion,tren,autoc,e</t>
  </si>
  <si>
    <t>VOLUMEN POR ACTO (consumiciones)</t>
  </si>
  <si>
    <t>Conclusiones</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</si>
  <si>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alimentos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t>
  </si>
  <si>
    <t>-</t>
  </si>
  <si>
    <t>AÑO 2020</t>
  </si>
  <si>
    <t>AÑO 2021</t>
  </si>
  <si>
    <t>AÑO 2022</t>
  </si>
  <si>
    <t>AÑO 2023</t>
  </si>
  <si>
    <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</si>
  <si>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</si>
  <si>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</si>
  <si>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</si>
  <si>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</si>
  <si>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</si>
  <si>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</si>
  <si>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</si>
  <si>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</si>
  <si>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</si>
  <si>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</si>
  <si>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</si>
  <si>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</si>
  <si>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</si>
  <si>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</si>
  <si>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</si>
  <si>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</si>
  <si>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</si>
  <si>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</si>
  <si>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</si>
  <si>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</si>
  <si>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</si>
  <si>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</si>
  <si>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</si>
  <si>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</si>
  <si>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</si>
  <si>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</si>
  <si>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</si>
  <si>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</si>
  <si>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</si>
  <si>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</si>
  <si>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</si>
  <si>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</si>
  <si>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</si>
  <si>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 xml:space="preserve">El consumo de bebidas fuera del hogar se reduce con respecto al año anterior, con un impacto negativo tanto en volumen (3,2 %) como en consumiciones (2,6 %). Por lo que hay un menor número de consumiciones que contienen además tienen un menor volumen, movimiento que se evidencia especialmente en el caso de bebidas frías.
El 94,1 % de los individuos ha consumido bebidas fuera de casa. Este segmento es quien cuenta con mayor participación de individuos, superando el de alimentos. Consumimos bebidas cerca de 95,1 veces fuera de casa, supone 1,8 actos menos que hace un año. Hay que destacar que se produce una diferencia en actos de consumo por tipo de bebida, las bebidas calientes gozan de una mayor frecuencia de consumo que las bebidas frías (59 actos vs 54,3 actos de las frías). 
Si tenemos en cuenta la ingesta media realizada por persona y periodo de estudio se reduce en 3,02 litros por persona en este año respecto al realizado en un año antes, con una ingesta promedio por persona de 64,16 litros. No obstante, y a pesar del incremento del precio medio (3,4 %), el gasto per cápita cierra en 327,70 € un 1,3 % menos que hace un año.
La reducción en el consumo de bebidas fuera de casa se explica por una reducción en el consumo de bebidas frías, que además de ser mayoritarias, caen en mayor proporción (3,6 %). Si analizamos por tipo de bebida, la cerveza es la principal responsable, cae el consumo un 5,6 % (en torno a 44,2 millones menos de litros), su cuota de participación es del 33,0 % y podemos decir que 6 de cada 10 litros que se dejan de consumir en este año son de cerveza. También se reduce el consumo agua envasada (3,0 %), bebidas refrescantes (1,5 %), bebidas de vino (3,1 %) y bebidas espirituosas (8,7 %).
El canal preferido para la compra y consumo es el canal horeca, especialmente bares/cafeterías/cervecerías, con una concentración del 50,8 % del volumen, es por ende el canal que mantiene la penetración más alta de individuos fuera de casa, llegando al 86,7 % de los residentes en España, si bien, en línea con lo que ocurre en el mercado, retrocede tanto el volumen de consumiciones como el número de personas que consume en estos lugares. El consumo de bebidas sigue teniendo un componente social, el 75,1 % del volumen de todas las bebidas consumidas fuera de casa se consumen en familia (28,6 %), con amigos (30,1 %) o en pareja (16,3 %). El porcentaje de ocasiones en las que se consume bebidas por una celebración/fiesta/salir es el mayoritario y representa un 35,0 %, incrementándose un 1,9 % con respecto a 2022. 
A nivel regional, el descenso es generalizado en todas las regiones de España, salvo por Barcelona AM, Cataluña y Aragón y Noroeste. En contraste, se produce un fuerte retroceso en Andalucía (11,2 %) siendo el principal conductor del retroceso de cerveza con una caída del 11,3 %, el equivalente a la fuga de 1 de cada 3 litros menos consumidos en el país. 
Si analizamos la caída del sector de bebidas fuera de casa teniendo en cuenta la edad del responsable, podemos identificar que los adultos con edades comprendidas entre los 35 y 49 años son los responsables más directos. Reducen en un 11,3 % el volumen consumido, lo que se traduce en 68,2 millones de litros menos. Este colectivo reduce especialmente el consumo de cerveza (13,2 %) y agua de bebida envasada (12,1 %), dos de las bebidas que más retroceso sufren especialmente en su momento óptimo de consumo como son el aperitivo/antes de comer o la cena en el caso de cerveza y la tarde/merienda en el caso de agua. </t>
  </si>
  <si>
    <t xml:space="preserve">El año 2023 cierra con una caída en la compra de bebidas fuera de casa (3,2 %), apoyado en  dos pilares fundamentales como son la cerveza y el agua de bebida envasada.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</si>
</sst>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 _€_-;\-* #,##0.0\ _€_-;_-* &quot;-&quot;??\ _€_-;_-@_-"/>
    <numFmt numFmtId="166" formatCode="_-* #,##0.0\ _€_-;\-* #,##0.0\ _€_-;_-* &quot;-&quot;?\ _€_-;_-@_-"/>
    <numFmt numFmtId="167" formatCode="0.0"/>
  </numFmts>
  <fonts count="38"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11"/>
      <color theme="1"/>
      <name val="Calibri"/>
      <family val="2"/>
      <scheme val="minor"/>
    </font>
    <font>
      <sz val="11"/>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b/>
      <sz val="20"/>
      <color theme="0"/>
      <name val="Calibri"/>
      <family val="2"/>
      <scheme val="minor"/>
    </font>
    <font>
      <b/>
      <sz val="18"/>
      <color rgb="FFFF0000"/>
      <name val="Calibri"/>
      <family val="2"/>
      <scheme val="minor"/>
    </font>
    <font>
      <sz val="20"/>
      <name val="Calibri"/>
      <family val="2"/>
      <scheme val="minor"/>
    </font>
    <font>
      <b/>
      <sz val="20"/>
      <name val="Calibri"/>
      <family val="2"/>
      <scheme val="minor"/>
    </font>
    <font>
      <sz val="14"/>
      <name val="Calibri"/>
      <family val="2"/>
      <scheme val="minor"/>
    </font>
    <font>
      <b/>
      <sz val="14"/>
      <name val="Calibri"/>
      <family val="2"/>
    </font>
    <font>
      <sz val="16"/>
      <name val="Calibri"/>
      <family val="2"/>
      <scheme val="minor"/>
    </font>
    <font>
      <sz val="14"/>
      <color rgb="FFFF0000"/>
      <name val="Calibri"/>
      <family val="2"/>
    </font>
    <font>
      <sz val="14"/>
      <color theme="0"/>
      <name val="Calibri"/>
      <family val="2"/>
      <scheme val="minor"/>
    </font>
    <font>
      <b/>
      <sz val="10"/>
      <name val="Calibri"/>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right/>
      <top/>
      <bottom style="medium">
        <color indexed="64"/>
      </bottom>
      <diagonal/>
    </border>
    <border>
      <left/>
      <right/>
      <top style="thin">
        <color indexed="64"/>
      </top>
      <bottom style="double">
        <color indexed="64"/>
      </bottom>
      <diagonal/>
    </border>
    <border>
      <left style="thick">
        <color rgb="FF92AE29"/>
      </left>
      <right/>
      <top style="thin">
        <color indexed="64"/>
      </top>
      <bottom style="medium">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3" fillId="0" borderId="0" applyNumberFormat="0" applyFill="0" applyBorder="0" applyAlignment="0" applyProtection="0"/>
    <xf numFmtId="0" fontId="26" fillId="0" borderId="0"/>
    <xf numFmtId="164" fontId="1" fillId="0" borderId="0" applyFont="0" applyFill="0" applyBorder="0" applyAlignment="0" applyProtection="0"/>
  </cellStyleXfs>
  <cellXfs count="113">
    <xf numFmtId="0" fontId="0" fillId="0" borderId="0" xfId="0"/>
    <xf numFmtId="0" fontId="0" fillId="2" borderId="0" xfId="0" applyFill="1"/>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11" fillId="0" borderId="0" xfId="0" applyFont="1" applyAlignment="1" applyProtection="1">
      <alignment vertical="top"/>
      <protection locked="0"/>
    </xf>
    <xf numFmtId="0" fontId="3"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19" fillId="0" borderId="0" xfId="0" applyFont="1"/>
    <xf numFmtId="164" fontId="19" fillId="0" borderId="0" xfId="1" applyFont="1" applyFill="1" applyBorder="1"/>
    <xf numFmtId="0" fontId="5" fillId="0" borderId="0" xfId="0" applyFont="1" applyAlignment="1" applyProtection="1">
      <alignment horizontal="left" indent="2"/>
      <protection locked="0"/>
    </xf>
    <xf numFmtId="0" fontId="5" fillId="0" borderId="0" xfId="0" applyFont="1" applyProtection="1">
      <protection locked="0"/>
    </xf>
    <xf numFmtId="0" fontId="6"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5" fillId="0" borderId="0" xfId="0" applyFont="1" applyAlignment="1">
      <alignment horizontal="center" vertical="center"/>
    </xf>
    <xf numFmtId="0" fontId="0" fillId="0" borderId="0" xfId="0" applyAlignment="1">
      <alignment wrapText="1"/>
    </xf>
    <xf numFmtId="0" fontId="0" fillId="0" borderId="0" xfId="0" applyAlignment="1">
      <alignment vertical="center" wrapText="1"/>
    </xf>
    <xf numFmtId="0" fontId="19" fillId="2" borderId="0" xfId="0" applyFont="1" applyFill="1"/>
    <xf numFmtId="164" fontId="19" fillId="2" borderId="0" xfId="1" applyFont="1" applyFill="1" applyBorder="1"/>
    <xf numFmtId="0" fontId="5" fillId="0" borderId="0" xfId="0" applyFont="1" applyAlignment="1" applyProtection="1">
      <alignment vertical="top"/>
      <protection locked="0"/>
    </xf>
    <xf numFmtId="0" fontId="18" fillId="0" borderId="0" xfId="0" applyFont="1" applyAlignment="1">
      <alignment horizontal="left"/>
    </xf>
    <xf numFmtId="0" fontId="30" fillId="0" borderId="0" xfId="2" applyFont="1" applyAlignment="1">
      <alignment horizontal="left" vertical="center"/>
    </xf>
    <xf numFmtId="0" fontId="7" fillId="0" borderId="19" xfId="0" applyFont="1" applyBorder="1" applyAlignment="1">
      <alignment vertical="center" wrapText="1"/>
    </xf>
    <xf numFmtId="0" fontId="19" fillId="0" borderId="0" xfId="0" applyFont="1" applyAlignment="1">
      <alignment wrapText="1"/>
    </xf>
    <xf numFmtId="164" fontId="32" fillId="0" borderId="0" xfId="4" applyFont="1" applyFill="1" applyAlignment="1">
      <alignment horizontal="center" vertical="center" wrapText="1"/>
    </xf>
    <xf numFmtId="164" fontId="34" fillId="0" borderId="0" xfId="4" applyFont="1" applyFill="1" applyAlignment="1">
      <alignment horizontal="center" vertical="center" wrapText="1"/>
    </xf>
    <xf numFmtId="0" fontId="33" fillId="0" borderId="20" xfId="0" applyFont="1" applyBorder="1" applyAlignment="1">
      <alignment horizontal="center" vertical="center"/>
    </xf>
    <xf numFmtId="0" fontId="19" fillId="0" borderId="0" xfId="0" applyFont="1" applyAlignment="1">
      <alignment horizontal="left" wrapText="1"/>
    </xf>
    <xf numFmtId="0" fontId="7" fillId="0" borderId="22" xfId="0"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4" fillId="0" borderId="0" xfId="0" applyFont="1"/>
    <xf numFmtId="0" fontId="7" fillId="0" borderId="22" xfId="0" applyFont="1" applyBorder="1" applyAlignment="1" applyProtection="1">
      <alignment vertical="center" wrapText="1"/>
      <protection locked="0"/>
    </xf>
    <xf numFmtId="0" fontId="35" fillId="0" borderId="0" xfId="0" applyFont="1" applyAlignment="1" applyProtection="1">
      <alignment vertical="center" wrapText="1"/>
      <protection locked="0"/>
    </xf>
    <xf numFmtId="0" fontId="5" fillId="0" borderId="0" xfId="0" applyFont="1" applyAlignment="1" applyProtection="1">
      <alignment horizontal="left"/>
      <protection locked="0"/>
    </xf>
    <xf numFmtId="0" fontId="20"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19"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9" fillId="0" borderId="0" xfId="0" applyFont="1" applyProtection="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1" fillId="3" borderId="1" xfId="0" applyFont="1" applyFill="1" applyBorder="1" applyAlignment="1" applyProtection="1">
      <alignment horizontal="center" vertical="center" wrapText="1"/>
      <protection locked="0"/>
    </xf>
    <xf numFmtId="0" fontId="18" fillId="0" borderId="0" xfId="0" applyFont="1" applyAlignment="1" applyProtection="1">
      <alignment horizontal="left" indent="2"/>
      <protection locked="0"/>
    </xf>
    <xf numFmtId="164" fontId="4" fillId="0" borderId="0" xfId="1" applyFont="1" applyFill="1" applyBorder="1" applyProtection="1">
      <protection locked="0"/>
    </xf>
    <xf numFmtId="0" fontId="18" fillId="0" borderId="0" xfId="0" applyFont="1" applyAlignment="1" applyProtection="1">
      <alignment horizontal="left" indent="4"/>
      <protection locked="0"/>
    </xf>
    <xf numFmtId="0" fontId="0" fillId="0" borderId="0" xfId="0" applyAlignment="1" applyProtection="1">
      <alignment horizontal="left" indent="6"/>
      <protection locked="0"/>
    </xf>
    <xf numFmtId="0" fontId="0" fillId="0" borderId="0" xfId="0" applyAlignment="1" applyProtection="1">
      <alignment horizontal="left" indent="8"/>
      <protection locked="0"/>
    </xf>
    <xf numFmtId="0" fontId="0" fillId="0" borderId="0" xfId="0" applyAlignment="1" applyProtection="1">
      <alignment horizontal="left" indent="10"/>
      <protection locked="0"/>
    </xf>
    <xf numFmtId="0" fontId="19" fillId="0" borderId="0" xfId="0" quotePrefix="1" applyFont="1" applyAlignment="1" applyProtection="1">
      <alignment horizontal="left" indent="3"/>
      <protection locked="0"/>
    </xf>
    <xf numFmtId="0" fontId="21" fillId="4" borderId="1" xfId="0" applyFont="1" applyFill="1" applyBorder="1" applyAlignment="1" applyProtection="1">
      <alignment horizontal="center" vertical="center" wrapText="1"/>
      <protection locked="0"/>
    </xf>
    <xf numFmtId="0" fontId="9" fillId="0" borderId="11" xfId="0" applyFont="1" applyBorder="1" applyAlignment="1" applyProtection="1">
      <alignment vertical="center"/>
      <protection locked="0"/>
    </xf>
    <xf numFmtId="0" fontId="5" fillId="0" borderId="12" xfId="0" applyFont="1" applyBorder="1" applyProtection="1">
      <protection locked="0"/>
    </xf>
    <xf numFmtId="0" fontId="10" fillId="0" borderId="3" xfId="0" applyFont="1" applyBorder="1" applyAlignment="1" applyProtection="1">
      <alignment horizontal="left" vertical="center" indent="2"/>
      <protection locked="0"/>
    </xf>
    <xf numFmtId="0" fontId="5" fillId="0" borderId="4" xfId="0" applyFont="1" applyBorder="1" applyProtection="1">
      <protection locked="0"/>
    </xf>
    <xf numFmtId="0" fontId="10" fillId="0" borderId="6" xfId="0" applyFont="1" applyBorder="1" applyAlignment="1" applyProtection="1">
      <alignment horizontal="left" vertical="center" indent="2"/>
      <protection locked="0"/>
    </xf>
    <xf numFmtId="0" fontId="10" fillId="0" borderId="7" xfId="0" applyFont="1" applyBorder="1" applyAlignment="1" applyProtection="1">
      <alignment horizontal="left" vertical="center" indent="2"/>
      <protection locked="0"/>
    </xf>
    <xf numFmtId="0" fontId="5" fillId="0" borderId="8" xfId="0" applyFont="1" applyBorder="1" applyProtection="1">
      <protection locked="0"/>
    </xf>
    <xf numFmtId="0" fontId="19" fillId="0" borderId="0" xfId="0" applyFont="1" applyAlignment="1" applyProtection="1">
      <alignment horizontal="left" indent="3"/>
      <protection locked="0"/>
    </xf>
    <xf numFmtId="0" fontId="22" fillId="0" borderId="0" xfId="0" applyFont="1" applyAlignment="1" applyProtection="1">
      <alignment horizontal="left"/>
      <protection locked="0"/>
    </xf>
    <xf numFmtId="165" fontId="16" fillId="0" borderId="0" xfId="1" applyNumberFormat="1" applyFont="1" applyBorder="1" applyAlignment="1" applyProtection="1">
      <alignment horizontal="right"/>
      <protection locked="0"/>
    </xf>
    <xf numFmtId="0" fontId="17" fillId="0" borderId="0" xfId="0" applyFont="1" applyAlignment="1" applyProtection="1">
      <alignment horizontal="right"/>
      <protection locked="0"/>
    </xf>
    <xf numFmtId="49" fontId="22" fillId="0" borderId="0" xfId="0" applyNumberFormat="1" applyFont="1" applyAlignment="1" applyProtection="1">
      <alignment horizontal="left"/>
      <protection locked="0"/>
    </xf>
    <xf numFmtId="0" fontId="0" fillId="0" borderId="0" xfId="0" applyAlignment="1" applyProtection="1">
      <alignment horizontal="center"/>
      <protection locked="0"/>
    </xf>
    <xf numFmtId="49" fontId="15" fillId="0" borderId="0" xfId="0" applyNumberFormat="1" applyFont="1" applyAlignment="1" applyProtection="1">
      <alignment horizontal="left"/>
      <protection locked="0"/>
    </xf>
    <xf numFmtId="164" fontId="0" fillId="0" borderId="0" xfId="1" applyFont="1" applyProtection="1">
      <protection locked="0"/>
    </xf>
    <xf numFmtId="0" fontId="36" fillId="0" borderId="0" xfId="0" applyFont="1" applyProtection="1">
      <protection locked="0"/>
    </xf>
    <xf numFmtId="0" fontId="4" fillId="0" borderId="0" xfId="0" applyFont="1" applyAlignment="1" applyProtection="1">
      <alignment horizontal="left" indent="2"/>
      <protection locked="0"/>
    </xf>
    <xf numFmtId="0" fontId="29" fillId="0" borderId="0" xfId="0" applyFont="1" applyProtection="1">
      <protection locked="0"/>
    </xf>
    <xf numFmtId="0" fontId="3" fillId="0" borderId="0" xfId="0" applyFont="1" applyAlignment="1" applyProtection="1">
      <alignment horizontal="left" indent="2"/>
      <protection locked="0"/>
    </xf>
    <xf numFmtId="0" fontId="12" fillId="0" borderId="0" xfId="0" applyFont="1" applyProtection="1">
      <protection locked="0"/>
    </xf>
    <xf numFmtId="0" fontId="28" fillId="0" borderId="0" xfId="0" applyFont="1" applyAlignment="1" applyProtection="1">
      <alignment vertical="center"/>
      <protection locked="0"/>
    </xf>
    <xf numFmtId="164" fontId="5" fillId="0" borderId="0" xfId="1" applyFont="1" applyProtection="1">
      <protection locked="0"/>
    </xf>
    <xf numFmtId="0" fontId="9" fillId="0" borderId="0" xfId="0" applyFont="1" applyAlignment="1" applyProtection="1">
      <alignment horizontal="center" vertical="center"/>
      <protection locked="0"/>
    </xf>
    <xf numFmtId="0" fontId="19" fillId="0" borderId="11" xfId="0" applyFont="1" applyBorder="1" applyAlignment="1" applyProtection="1">
      <alignment horizontal="left" indent="3"/>
      <protection locked="0"/>
    </xf>
    <xf numFmtId="166" fontId="0" fillId="0" borderId="0" xfId="0" applyNumberFormat="1" applyProtection="1">
      <protection locked="0"/>
    </xf>
    <xf numFmtId="0" fontId="19" fillId="0" borderId="3" xfId="0" applyFont="1" applyBorder="1" applyAlignment="1" applyProtection="1">
      <alignment horizontal="left" indent="5"/>
      <protection locked="0"/>
    </xf>
    <xf numFmtId="0" fontId="19" fillId="0" borderId="6" xfId="0" applyFont="1" applyBorder="1" applyAlignment="1" applyProtection="1">
      <alignment horizontal="left" indent="5"/>
      <protection locked="0"/>
    </xf>
    <xf numFmtId="164" fontId="4" fillId="0" borderId="0" xfId="1" applyFont="1" applyProtection="1">
      <protection locked="0"/>
    </xf>
    <xf numFmtId="0" fontId="19" fillId="0" borderId="7" xfId="0" applyFont="1" applyBorder="1" applyAlignment="1" applyProtection="1">
      <alignment horizontal="left" indent="5"/>
      <protection locked="0"/>
    </xf>
    <xf numFmtId="164" fontId="0" fillId="0" borderId="0" xfId="1" applyFont="1" applyFill="1" applyProtection="1">
      <protection locked="0"/>
    </xf>
    <xf numFmtId="164" fontId="19" fillId="0" borderId="13" xfId="1" applyFont="1" applyFill="1" applyBorder="1" applyProtection="1">
      <protection locked="0"/>
    </xf>
    <xf numFmtId="164" fontId="19" fillId="0" borderId="2" xfId="1" applyFont="1" applyFill="1" applyBorder="1" applyProtection="1">
      <protection locked="0"/>
    </xf>
    <xf numFmtId="164" fontId="19" fillId="0" borderId="9" xfId="1" applyFont="1" applyFill="1" applyBorder="1" applyProtection="1">
      <protection locked="0"/>
    </xf>
    <xf numFmtId="165" fontId="19" fillId="0" borderId="14" xfId="1" applyNumberFormat="1" applyFont="1" applyFill="1" applyBorder="1" applyProtection="1">
      <protection locked="0"/>
    </xf>
    <xf numFmtId="164" fontId="19" fillId="0" borderId="5" xfId="1" applyFont="1" applyFill="1" applyBorder="1" applyProtection="1">
      <protection locked="0"/>
    </xf>
    <xf numFmtId="165" fontId="19" fillId="0" borderId="15" xfId="1" applyNumberFormat="1" applyFont="1" applyFill="1" applyBorder="1" applyProtection="1">
      <protection locked="0"/>
    </xf>
    <xf numFmtId="165" fontId="19" fillId="0" borderId="16" xfId="1" applyNumberFormat="1" applyFont="1" applyFill="1" applyBorder="1" applyProtection="1">
      <protection locked="0"/>
    </xf>
    <xf numFmtId="165" fontId="19" fillId="0" borderId="17" xfId="1" applyNumberFormat="1" applyFont="1" applyFill="1" applyBorder="1" applyProtection="1">
      <protection locked="0"/>
    </xf>
    <xf numFmtId="167" fontId="19" fillId="0" borderId="2" xfId="1" applyNumberFormat="1" applyFont="1" applyFill="1" applyBorder="1" applyAlignment="1" applyProtection="1">
      <alignment horizontal="center"/>
      <protection locked="0"/>
    </xf>
    <xf numFmtId="164" fontId="19" fillId="0" borderId="2" xfId="1" applyFont="1" applyFill="1" applyBorder="1" applyAlignment="1" applyProtection="1">
      <alignment horizontal="center"/>
      <protection locked="0"/>
    </xf>
    <xf numFmtId="0" fontId="37" fillId="0" borderId="19" xfId="0" applyFont="1" applyBorder="1" applyAlignment="1">
      <alignment vertical="center" wrapText="1"/>
    </xf>
    <xf numFmtId="0" fontId="31" fillId="0" borderId="0" xfId="0" applyFont="1" applyAlignment="1">
      <alignment horizontal="center" vertical="center" wrapText="1"/>
    </xf>
    <xf numFmtId="164" fontId="32" fillId="0" borderId="0" xfId="4" applyFont="1" applyFill="1" applyAlignment="1">
      <alignment horizontal="center" vertical="center" wrapText="1"/>
    </xf>
    <xf numFmtId="0" fontId="33" fillId="0" borderId="18" xfId="0" applyFont="1" applyBorder="1" applyAlignment="1">
      <alignment horizontal="center" vertical="center"/>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164" fontId="34" fillId="0" borderId="0" xfId="4" applyFont="1" applyFill="1" applyAlignment="1">
      <alignment horizontal="center" vertical="center" wrapText="1"/>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4" fillId="0" borderId="0" xfId="0" applyFont="1" applyAlignment="1">
      <alignment horizontal="center" vertical="center" wrapTex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7" fillId="0" borderId="0" xfId="3" applyFont="1" applyAlignment="1">
      <alignment horizontal="left" vertical="center" wrapText="1"/>
    </xf>
    <xf numFmtId="0" fontId="0" fillId="2" borderId="0" xfId="0" applyFill="1" applyAlignment="1">
      <alignment horizontal="center"/>
    </xf>
    <xf numFmtId="0" fontId="30" fillId="0" borderId="0" xfId="0"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4" fillId="0" borderId="0" xfId="0" applyFont="1" applyAlignment="1" applyProtection="1">
      <alignment horizontal="center" vertical="center" wrapText="1"/>
      <protection locked="0"/>
    </xf>
  </cellXfs>
  <cellStyles count="5">
    <cellStyle name="Hipervínculo" xfId="2" builtinId="8"/>
    <cellStyle name="Millares" xfId="1" builtinId="3"/>
    <cellStyle name="Millares 2" xfId="4" xr:uid="{59854F89-31E4-4F5E-8514-84E9AA8E0014}"/>
    <cellStyle name="Normal" xfId="0" builtinId="0"/>
    <cellStyle name="Normal 2 2" xfId="3" xr:uid="{00000000-0005-0000-0000-000003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B$2:$B$12" noThreeD="1" sel="1" val="0"/>
</file>

<file path=xl/ctrlProps/ctrlProp2.xml><?xml version="1.0" encoding="utf-8"?>
<formControlPr xmlns="http://schemas.microsoft.com/office/spreadsheetml/2009/9/main" objectType="Drop" dropStyle="combo" dx="22" fmlaLink="A7" fmlaRange="Desplegables!$E$2:$E$4" noThreeD="1" sel="2" val="0"/>
</file>

<file path=xl/ctrlProps/ctrlProp3.xml><?xml version="1.0" encoding="utf-8"?>
<formControlPr xmlns="http://schemas.microsoft.com/office/spreadsheetml/2009/9/main" objectType="Drop" dropStyle="combo" dx="22" fmlaLink="C7" fmlaRange="Desplegables!$H$2:$H$58" noThreeD="1" sel="1" val="0"/>
</file>

<file path=xl/ctrlProps/ctrlProp4.xml><?xml version="1.0" encoding="utf-8"?>
<formControlPr xmlns="http://schemas.microsoft.com/office/spreadsheetml/2009/9/main" objectType="Drop" dropStyle="combo" dx="22" fmlaLink="A7" fmlaRange="Desplegables!$L$2:$L$4" noThreeD="1" sel="1" val="0"/>
</file>

<file path=xl/ctrlProps/ctrlProp5.xml><?xml version="1.0" encoding="utf-8"?>
<formControlPr xmlns="http://schemas.microsoft.com/office/spreadsheetml/2009/9/main" objectType="Drop" dropStyle="combo" dx="22" fmlaLink="C7" fmlaRange="Desplegables!$O$2:$O$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 Id="rId5" Type="http://schemas.openxmlformats.org/officeDocument/2006/relationships/image" Target="../media/image2.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5.png"/><Relationship Id="rId5" Type="http://schemas.openxmlformats.org/officeDocument/2006/relationships/image" Target="../media/image2.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7.png"/><Relationship Id="rId5" Type="http://schemas.openxmlformats.org/officeDocument/2006/relationships/image" Target="../media/image2.png"/><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8.png"/><Relationship Id="rId5" Type="http://schemas.openxmlformats.org/officeDocument/2006/relationships/image" Target="../media/image2.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2</xdr:row>
      <xdr:rowOff>156480</xdr:rowOff>
    </xdr:from>
    <xdr:to>
      <xdr:col>15</xdr:col>
      <xdr:colOff>675654</xdr:colOff>
      <xdr:row>11</xdr:row>
      <xdr:rowOff>74504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29376" y="1070880"/>
          <a:ext cx="5682628" cy="3789709"/>
        </a:xfrm>
        <a:prstGeom prst="rect">
          <a:avLst/>
        </a:prstGeom>
      </xdr:spPr>
    </xdr:pic>
    <xdr:clientData/>
  </xdr:twoCellAnchor>
  <xdr:twoCellAnchor editAs="oneCell">
    <xdr:from>
      <xdr:col>1</xdr:col>
      <xdr:colOff>76200</xdr:colOff>
      <xdr:row>0</xdr:row>
      <xdr:rowOff>267447</xdr:rowOff>
    </xdr:from>
    <xdr:to>
      <xdr:col>3</xdr:col>
      <xdr:colOff>292632</xdr:colOff>
      <xdr:row>1</xdr:row>
      <xdr:rowOff>2909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38200" y="267447"/>
          <a:ext cx="1740432" cy="463844"/>
        </a:xfrm>
        <a:prstGeom prst="rect">
          <a:avLst/>
        </a:prstGeom>
      </xdr:spPr>
    </xdr:pic>
    <xdr:clientData/>
  </xdr:twoCellAnchor>
  <xdr:twoCellAnchor editAs="oneCell">
    <xdr:from>
      <xdr:col>11</xdr:col>
      <xdr:colOff>581933</xdr:colOff>
      <xdr:row>0</xdr:row>
      <xdr:rowOff>207282</xdr:rowOff>
    </xdr:from>
    <xdr:to>
      <xdr:col>15</xdr:col>
      <xdr:colOff>545913</xdr:colOff>
      <xdr:row>1</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963933" y="207282"/>
          <a:ext cx="3011980" cy="52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602420</xdr:colOff>
      <xdr:row>0</xdr:row>
      <xdr:rowOff>427450</xdr:rowOff>
    </xdr:from>
    <xdr:to>
      <xdr:col>1</xdr:col>
      <xdr:colOff>2247762</xdr:colOff>
      <xdr:row>2</xdr:row>
      <xdr:rowOff>8966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5246" y="427450"/>
          <a:ext cx="1645342" cy="391279"/>
        </a:xfrm>
        <a:prstGeom prst="rect">
          <a:avLst/>
        </a:prstGeom>
      </xdr:spPr>
    </xdr:pic>
    <xdr:clientData/>
  </xdr:twoCellAnchor>
  <xdr:twoCellAnchor editAs="oneCell">
    <xdr:from>
      <xdr:col>0</xdr:col>
      <xdr:colOff>76199</xdr:colOff>
      <xdr:row>0</xdr:row>
      <xdr:rowOff>66676</xdr:rowOff>
    </xdr:from>
    <xdr:to>
      <xdr:col>1</xdr:col>
      <xdr:colOff>617006</xdr:colOff>
      <xdr:row>0</xdr:row>
      <xdr:rowOff>482600</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76199" y="66676"/>
          <a:ext cx="632882" cy="419099"/>
        </a:xfrm>
        <a:prstGeom prst="rect">
          <a:avLst/>
        </a:prstGeom>
      </xdr:spPr>
    </xdr:pic>
    <xdr:clientData/>
  </xdr:twoCellAnchor>
  <xdr:twoCellAnchor editAs="oneCell">
    <xdr:from>
      <xdr:col>1</xdr:col>
      <xdr:colOff>6152030</xdr:colOff>
      <xdr:row>0</xdr:row>
      <xdr:rowOff>44824</xdr:rowOff>
    </xdr:from>
    <xdr:to>
      <xdr:col>3</xdr:col>
      <xdr:colOff>342872</xdr:colOff>
      <xdr:row>0</xdr:row>
      <xdr:rowOff>541564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6240930" y="44824"/>
          <a:ext cx="2096592"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200-000002000000}"/>
            </a:ext>
          </a:extLst>
        </xdr:cNvPr>
        <xdr:cNvGrpSpPr/>
      </xdr:nvGrpSpPr>
      <xdr:grpSpPr>
        <a:xfrm>
          <a:off x="1586593" y="10699528"/>
          <a:ext cx="4235450" cy="3168872"/>
          <a:chOff x="2450483" y="941737"/>
          <a:chExt cx="6608172" cy="4643216"/>
        </a:xfrm>
        <a:noFill/>
      </xdr:grpSpPr>
      <xdr:grpSp>
        <xdr:nvGrpSpPr>
          <xdr:cNvPr id="3" name="Group 248">
            <a:extLst>
              <a:ext uri="{FF2B5EF4-FFF2-40B4-BE49-F238E27FC236}">
                <a16:creationId xmlns:a16="http://schemas.microsoft.com/office/drawing/2014/main"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617006</xdr:colOff>
      <xdr:row>0</xdr:row>
      <xdr:rowOff>482600</xdr:rowOff>
    </xdr:to>
    <xdr:pic>
      <xdr:nvPicPr>
        <xdr:cNvPr id="82" name="Imagen 81">
          <a:hlinkClick xmlns:r="http://schemas.openxmlformats.org/officeDocument/2006/relationships" r:id="rId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199" y="66676"/>
          <a:ext cx="629707" cy="419099"/>
        </a:xfrm>
        <a:prstGeom prst="rect">
          <a:avLst/>
        </a:prstGeom>
      </xdr:spPr>
    </xdr:pic>
    <xdr:clientData/>
  </xdr:twoCellAnchor>
  <xdr:twoCellAnchor editAs="oneCell">
    <xdr:from>
      <xdr:col>1</xdr:col>
      <xdr:colOff>6152030</xdr:colOff>
      <xdr:row>0</xdr:row>
      <xdr:rowOff>44824</xdr:rowOff>
    </xdr:from>
    <xdr:to>
      <xdr:col>3</xdr:col>
      <xdr:colOff>342872</xdr:colOff>
      <xdr:row>0</xdr:row>
      <xdr:rowOff>541564</xdr:rowOff>
    </xdr:to>
    <xdr:pic>
      <xdr:nvPicPr>
        <xdr:cNvPr id="83" name="Imagen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4"/>
        <a:stretch>
          <a:fillRect/>
        </a:stretch>
      </xdr:blipFill>
      <xdr:spPr>
        <a:xfrm>
          <a:off x="6237755" y="44824"/>
          <a:ext cx="1734642" cy="499915"/>
        </a:xfrm>
        <a:prstGeom prst="rect">
          <a:avLst/>
        </a:prstGeom>
      </xdr:spPr>
    </xdr:pic>
    <xdr:clientData/>
  </xdr:twoCellAnchor>
  <xdr:twoCellAnchor editAs="oneCell">
    <xdr:from>
      <xdr:col>1</xdr:col>
      <xdr:colOff>612321</xdr:colOff>
      <xdr:row>0</xdr:row>
      <xdr:rowOff>421822</xdr:rowOff>
    </xdr:from>
    <xdr:to>
      <xdr:col>1</xdr:col>
      <xdr:colOff>1939471</xdr:colOff>
      <xdr:row>1</xdr:row>
      <xdr:rowOff>110796</xdr:rowOff>
    </xdr:to>
    <xdr:pic>
      <xdr:nvPicPr>
        <xdr:cNvPr id="84" name="Imagen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5"/>
        <a:stretch>
          <a:fillRect/>
        </a:stretch>
      </xdr:blipFill>
      <xdr:spPr>
        <a:xfrm>
          <a:off x="693964" y="421822"/>
          <a:ext cx="1327150" cy="314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95249</xdr:colOff>
      <xdr:row>0</xdr:row>
      <xdr:rowOff>346218</xdr:rowOff>
    </xdr:from>
    <xdr:to>
      <xdr:col>4</xdr:col>
      <xdr:colOff>84817</xdr:colOff>
      <xdr:row>1</xdr:row>
      <xdr:rowOff>75705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30678" y="346218"/>
          <a:ext cx="2275568" cy="355416"/>
        </a:xfrm>
        <a:prstGeom prst="rect">
          <a:avLst/>
        </a:prstGeom>
      </xdr:spPr>
    </xdr:pic>
    <xdr:clientData/>
  </xdr:twoCellAnchor>
  <xdr:twoCellAnchor editAs="oneCell">
    <xdr:from>
      <xdr:col>0</xdr:col>
      <xdr:colOff>76200</xdr:colOff>
      <xdr:row>0</xdr:row>
      <xdr:rowOff>66676</xdr:rowOff>
    </xdr:from>
    <xdr:to>
      <xdr:col>1</xdr:col>
      <xdr:colOff>293157</xdr:colOff>
      <xdr:row>0</xdr:row>
      <xdr:rowOff>389031</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76200" y="66676"/>
          <a:ext cx="629707" cy="325530"/>
        </a:xfrm>
        <a:prstGeom prst="rect">
          <a:avLst/>
        </a:prstGeom>
      </xdr:spPr>
    </xdr:pic>
    <xdr:clientData/>
  </xdr:twoCellAnchor>
  <xdr:twoCellAnchor editAs="oneCell">
    <xdr:from>
      <xdr:col>8</xdr:col>
      <xdr:colOff>1714500</xdr:colOff>
      <xdr:row>0</xdr:row>
      <xdr:rowOff>40822</xdr:rowOff>
    </xdr:from>
    <xdr:to>
      <xdr:col>10</xdr:col>
      <xdr:colOff>12325</xdr:colOff>
      <xdr:row>0</xdr:row>
      <xdr:rowOff>543912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5"/>
        <a:stretch>
          <a:fillRect/>
        </a:stretch>
      </xdr:blipFill>
      <xdr:spPr>
        <a:xfrm>
          <a:off x="7458075" y="40822"/>
          <a:ext cx="1749050" cy="499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830262</xdr:colOff>
      <xdr:row>0</xdr:row>
      <xdr:rowOff>430046</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3437" cy="433221"/>
        </a:xfrm>
        <a:prstGeom prst="rect">
          <a:avLst/>
        </a:prstGeom>
      </xdr:spPr>
    </xdr:pic>
    <xdr:clientData/>
  </xdr:twoCellAnchor>
  <xdr:twoCellAnchor editAs="oneCell">
    <xdr:from>
      <xdr:col>7</xdr:col>
      <xdr:colOff>52917</xdr:colOff>
      <xdr:row>0</xdr:row>
      <xdr:rowOff>0</xdr:rowOff>
    </xdr:from>
    <xdr:to>
      <xdr:col>9</xdr:col>
      <xdr:colOff>360415</xdr:colOff>
      <xdr:row>0</xdr:row>
      <xdr:rowOff>503090</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7270750" y="0"/>
          <a:ext cx="1802621"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177800</xdr:colOff>
          <xdr:row>4</xdr:row>
          <xdr:rowOff>95250</xdr:rowOff>
        </xdr:from>
        <xdr:to>
          <xdr:col>1</xdr:col>
          <xdr:colOff>44450</xdr:colOff>
          <xdr:row>5</xdr:row>
          <xdr:rowOff>361950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826860</xdr:colOff>
      <xdr:row>0</xdr:row>
      <xdr:rowOff>166460</xdr:rowOff>
    </xdr:from>
    <xdr:to>
      <xdr:col>0</xdr:col>
      <xdr:colOff>2545589</xdr:colOff>
      <xdr:row>0</xdr:row>
      <xdr:rowOff>555134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826860" y="166460"/>
          <a:ext cx="1715554" cy="3886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855135</xdr:colOff>
      <xdr:row>0</xdr:row>
      <xdr:rowOff>52920</xdr:rowOff>
    </xdr:from>
    <xdr:to>
      <xdr:col>0</xdr:col>
      <xdr:colOff>2400002</xdr:colOff>
      <xdr:row>1</xdr:row>
      <xdr:rowOff>49744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srcRect r="7803" b="7210"/>
        <a:stretch/>
      </xdr:blipFill>
      <xdr:spPr>
        <a:xfrm>
          <a:off x="855135" y="52920"/>
          <a:ext cx="1544867" cy="356657"/>
        </a:xfrm>
        <a:prstGeom prst="rect">
          <a:avLst/>
        </a:prstGeom>
      </xdr:spPr>
    </xdr:pic>
    <xdr:clientData/>
  </xdr:twoCellAnchor>
  <xdr:twoCellAnchor editAs="oneCell">
    <xdr:from>
      <xdr:col>0</xdr:col>
      <xdr:colOff>0</xdr:colOff>
      <xdr:row>0</xdr:row>
      <xdr:rowOff>0</xdr:rowOff>
    </xdr:from>
    <xdr:to>
      <xdr:col>0</xdr:col>
      <xdr:colOff>827087</xdr:colOff>
      <xdr:row>2</xdr:row>
      <xdr:rowOff>11400</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0" y="0"/>
          <a:ext cx="833437" cy="433221"/>
        </a:xfrm>
        <a:prstGeom prst="rect">
          <a:avLst/>
        </a:prstGeom>
      </xdr:spPr>
    </xdr:pic>
    <xdr:clientData/>
  </xdr:twoCellAnchor>
  <xdr:twoCellAnchor editAs="oneCell">
    <xdr:from>
      <xdr:col>6</xdr:col>
      <xdr:colOff>0</xdr:colOff>
      <xdr:row>0</xdr:row>
      <xdr:rowOff>146844</xdr:rowOff>
    </xdr:from>
    <xdr:to>
      <xdr:col>9</xdr:col>
      <xdr:colOff>582578</xdr:colOff>
      <xdr:row>3</xdr:row>
      <xdr:rowOff>170509</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12603956" y="146844"/>
          <a:ext cx="1737370" cy="5157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25400</xdr:colOff>
          <xdr:row>6</xdr:row>
          <xdr:rowOff>31750</xdr:rowOff>
        </xdr:from>
        <xdr:to>
          <xdr:col>0</xdr:col>
          <xdr:colOff>3625850</xdr:colOff>
          <xdr:row>7</xdr:row>
          <xdr:rowOff>57150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6</xdr:row>
          <xdr:rowOff>25400</xdr:rowOff>
        </xdr:from>
        <xdr:to>
          <xdr:col>5</xdr:col>
          <xdr:colOff>762000</xdr:colOff>
          <xdr:row>7</xdr:row>
          <xdr:rowOff>57150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865612</xdr:colOff>
      <xdr:row>0</xdr:row>
      <xdr:rowOff>92075</xdr:rowOff>
    </xdr:from>
    <xdr:to>
      <xdr:col>0</xdr:col>
      <xdr:colOff>2792084</xdr:colOff>
      <xdr:row>0</xdr:row>
      <xdr:rowOff>544511</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865612" y="92075"/>
          <a:ext cx="1926472" cy="452436"/>
        </a:xfrm>
        <a:prstGeom prst="rect">
          <a:avLst/>
        </a:prstGeom>
      </xdr:spPr>
    </xdr:pic>
    <xdr:clientData/>
  </xdr:twoCellAnchor>
  <xdr:oneCellAnchor>
    <xdr:from>
      <xdr:col>0</xdr:col>
      <xdr:colOff>0</xdr:colOff>
      <xdr:row>0</xdr:row>
      <xdr:rowOff>0</xdr:rowOff>
    </xdr:from>
    <xdr:ext cx="833437" cy="433221"/>
    <xdr:pic>
      <xdr:nvPicPr>
        <xdr:cNvPr id="2" name="Imagen 1">
          <a:hlinkClick xmlns:r="http://schemas.openxmlformats.org/officeDocument/2006/relationships" r:id="r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0" y="0"/>
          <a:ext cx="833437" cy="433221"/>
        </a:xfrm>
        <a:prstGeom prst="rect">
          <a:avLst/>
        </a:prstGeom>
      </xdr:spPr>
    </xdr:pic>
    <xdr:clientData/>
  </xdr:oneCellAnchor>
  <xdr:twoCellAnchor editAs="oneCell">
    <xdr:from>
      <xdr:col>4</xdr:col>
      <xdr:colOff>273843</xdr:colOff>
      <xdr:row>0</xdr:row>
      <xdr:rowOff>84818</xdr:rowOff>
    </xdr:from>
    <xdr:to>
      <xdr:col>5</xdr:col>
      <xdr:colOff>1013925</xdr:colOff>
      <xdr:row>0</xdr:row>
      <xdr:rowOff>581558</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5"/>
        <a:stretch>
          <a:fillRect/>
        </a:stretch>
      </xdr:blipFill>
      <xdr:spPr>
        <a:xfrm>
          <a:off x="7631906" y="84818"/>
          <a:ext cx="1859269" cy="4967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101600</xdr:colOff>
          <xdr:row>5</xdr:row>
          <xdr:rowOff>292100</xdr:rowOff>
        </xdr:from>
        <xdr:to>
          <xdr:col>0</xdr:col>
          <xdr:colOff>3822700</xdr:colOff>
          <xdr:row>6</xdr:row>
          <xdr:rowOff>215900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xdr:row>
          <xdr:rowOff>285750</xdr:rowOff>
        </xdr:from>
        <xdr:to>
          <xdr:col>5</xdr:col>
          <xdr:colOff>539750</xdr:colOff>
          <xdr:row>6</xdr:row>
          <xdr:rowOff>254000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ubillo, Gema (KWMAT)" id="{3AAE7B08-FA60-4231-B328-F8DDCE3B18A7}"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0-11-12T13:39:13.04" personId="{3AAE7B08-FA60-4231-B328-F8DDCE3B18A7}" id="{EB5382FD-5EB3-4AB6-BC75-1CC84F8E7E7C}">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P36"/>
  <sheetViews>
    <sheetView showGridLines="0" showRowColHeaders="0" tabSelected="1" zoomScale="85" zoomScaleNormal="85" workbookViewId="0">
      <selection activeCell="B5" sqref="B5"/>
    </sheetView>
  </sheetViews>
  <sheetFormatPr baseColWidth="10" defaultRowHeight="14.5" x14ac:dyDescent="0.35"/>
  <sheetData>
    <row r="1" spans="1:16" ht="57" customHeight="1" x14ac:dyDescent="0.35">
      <c r="A1" s="96" t="s">
        <v>111</v>
      </c>
      <c r="B1" s="96"/>
      <c r="C1" s="96"/>
      <c r="D1" s="96"/>
      <c r="E1" s="96"/>
      <c r="F1" s="96"/>
      <c r="G1" s="96"/>
      <c r="H1" s="96"/>
      <c r="I1" s="96"/>
      <c r="J1" s="96"/>
      <c r="K1" s="96"/>
      <c r="L1" s="96"/>
      <c r="M1" s="96"/>
      <c r="N1" s="96"/>
      <c r="O1" s="96"/>
      <c r="P1" s="96"/>
    </row>
    <row r="5" spans="1:16" ht="55" customHeight="1" x14ac:dyDescent="0.35">
      <c r="B5" s="25" t="s">
        <v>79</v>
      </c>
      <c r="C5" s="25"/>
      <c r="D5" s="25"/>
      <c r="E5" s="25"/>
    </row>
    <row r="6" spans="1:16" ht="55" customHeight="1" x14ac:dyDescent="0.35">
      <c r="B6" s="25" t="s">
        <v>80</v>
      </c>
      <c r="C6" s="25"/>
      <c r="D6" s="25"/>
      <c r="E6" s="25"/>
    </row>
    <row r="7" spans="1:16" ht="55" customHeight="1" x14ac:dyDescent="0.35">
      <c r="B7" s="25" t="s">
        <v>81</v>
      </c>
      <c r="C7" s="25"/>
      <c r="D7" s="25"/>
      <c r="E7" s="25"/>
    </row>
    <row r="8" spans="1:16" ht="26" x14ac:dyDescent="0.35">
      <c r="B8" s="25"/>
      <c r="C8" s="25"/>
      <c r="D8" s="25"/>
      <c r="E8" s="25"/>
    </row>
    <row r="9" spans="1:16" ht="26" x14ac:dyDescent="0.35">
      <c r="B9" s="25"/>
      <c r="C9" s="25"/>
      <c r="D9" s="25"/>
      <c r="E9" s="25"/>
    </row>
    <row r="10" spans="1:16" ht="26" x14ac:dyDescent="0.35">
      <c r="B10" s="25" t="s">
        <v>82</v>
      </c>
      <c r="C10" s="25"/>
      <c r="D10" s="25"/>
      <c r="E10" s="25"/>
    </row>
    <row r="11" spans="1:16" ht="26" x14ac:dyDescent="0.35">
      <c r="B11" s="25"/>
      <c r="C11" s="25"/>
      <c r="D11" s="25"/>
      <c r="E11" s="25"/>
    </row>
    <row r="12" spans="1:16" ht="26" x14ac:dyDescent="0.35">
      <c r="B12" s="25" t="s">
        <v>83</v>
      </c>
      <c r="C12" s="25"/>
      <c r="D12" s="25"/>
      <c r="E12" s="25"/>
    </row>
    <row r="13" spans="1:16" ht="26" x14ac:dyDescent="0.35">
      <c r="B13" s="25"/>
      <c r="C13" s="25"/>
      <c r="D13" s="25"/>
      <c r="E13" s="25"/>
    </row>
    <row r="14" spans="1:16" ht="26" x14ac:dyDescent="0.35">
      <c r="B14" s="25" t="s">
        <v>206</v>
      </c>
      <c r="C14" s="25"/>
      <c r="D14" s="25"/>
      <c r="E14" s="25"/>
    </row>
    <row r="15" spans="1:16" ht="26" x14ac:dyDescent="0.35">
      <c r="B15" s="25"/>
      <c r="C15" s="25"/>
      <c r="D15" s="25"/>
      <c r="E15" s="25"/>
    </row>
    <row r="36" ht="57" customHeight="1" x14ac:dyDescent="0.35"/>
  </sheetData>
  <sheetProtection sheet="1" objects="1" scenarios="1"/>
  <mergeCells count="1">
    <mergeCell ref="A1:P1"/>
  </mergeCells>
  <hyperlinks>
    <hyperlink ref="B5" location="KPI!A1" display="Principales variables" xr:uid="{00000000-0004-0000-0000-000000000000}"/>
    <hyperlink ref="B6" location="PERFIL!A1" display="Perfil sociodemografico" xr:uid="{00000000-0004-0000-0000-000001000000}"/>
    <hyperlink ref="B7" location="MOTIVOS!A1" display="Lugares y motivos de consumo" xr:uid="{00000000-0004-0000-0000-000002000000}"/>
    <hyperlink ref="B10" location="METODOLOGÍA!A1" display="Metodología" xr:uid="{00000000-0004-0000-0000-000003000000}"/>
    <hyperlink ref="B12" location="VARIABLES!A1" display="Glosario Variables" xr:uid="{00000000-0004-0000-0000-000004000000}"/>
    <hyperlink ref="B14" location="Conclusiones!A1" display="Conclusiones" xr:uid="{5E2D33D6-DE95-4B03-9E42-469F8356147D}"/>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C67B-7529-41FC-8B55-1ADF0CAA3B6F}">
  <sheetPr>
    <pageSetUpPr fitToPage="1"/>
  </sheetPr>
  <dimension ref="A1:G25"/>
  <sheetViews>
    <sheetView showGridLines="0" showRowColHeaders="0" zoomScale="115" zoomScaleNormal="115" zoomScaleSheetLayoutView="100" workbookViewId="0">
      <selection activeCell="D8" sqref="D8"/>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97" t="s">
        <v>111</v>
      </c>
      <c r="B1" s="97"/>
      <c r="C1" s="15"/>
      <c r="D1" s="15"/>
      <c r="E1" s="15"/>
      <c r="F1" s="15"/>
      <c r="G1" s="15"/>
    </row>
    <row r="2" spans="1:7" x14ac:dyDescent="0.35">
      <c r="A2" s="11"/>
      <c r="B2" s="11"/>
    </row>
    <row r="3" spans="1:7" ht="18.75" customHeight="1" thickBot="1" x14ac:dyDescent="0.4">
      <c r="A3" s="98" t="s">
        <v>206</v>
      </c>
      <c r="B3" s="98"/>
      <c r="C3" s="16"/>
      <c r="D3" s="16"/>
      <c r="E3" s="16"/>
      <c r="F3" s="16"/>
      <c r="G3" s="17"/>
    </row>
    <row r="4" spans="1:7" ht="3" customHeight="1" x14ac:dyDescent="0.35">
      <c r="A4" s="11"/>
      <c r="B4" s="11"/>
    </row>
    <row r="5" spans="1:7" s="18" customFormat="1" ht="18.75" customHeight="1" thickBot="1" x14ac:dyDescent="0.4">
      <c r="B5" s="26"/>
    </row>
    <row r="6" spans="1:7" ht="5.25" customHeight="1" thickTop="1" x14ac:dyDescent="0.35">
      <c r="A6" s="11"/>
      <c r="B6" s="11"/>
    </row>
    <row r="7" spans="1:7" s="19" customFormat="1" ht="30" customHeight="1" thickBot="1" x14ac:dyDescent="0.4">
      <c r="A7" s="27"/>
      <c r="B7" s="95" t="s">
        <v>248</v>
      </c>
      <c r="E7" s="28"/>
    </row>
    <row r="8" spans="1:7" s="19" customFormat="1" ht="409.5" customHeight="1" thickTop="1" x14ac:dyDescent="0.35">
      <c r="B8" s="99" t="s">
        <v>247</v>
      </c>
    </row>
    <row r="9" spans="1:7" s="19" customFormat="1" x14ac:dyDescent="0.35">
      <c r="B9" s="100"/>
    </row>
    <row r="10" spans="1:7" s="19" customFormat="1" ht="68.25" customHeight="1" x14ac:dyDescent="0.35">
      <c r="B10" s="100"/>
    </row>
    <row r="11" spans="1:7" s="19" customFormat="1" x14ac:dyDescent="0.35">
      <c r="B11" s="100"/>
    </row>
    <row r="12" spans="1:7" s="19" customFormat="1" ht="33" customHeight="1" x14ac:dyDescent="0.35">
      <c r="B12" s="100"/>
    </row>
    <row r="13" spans="1:7" x14ac:dyDescent="0.35">
      <c r="B13" s="100"/>
    </row>
    <row r="14" spans="1:7" x14ac:dyDescent="0.35">
      <c r="B14" s="101"/>
    </row>
    <row r="15" spans="1:7" x14ac:dyDescent="0.35">
      <c r="B15" s="24"/>
    </row>
    <row r="16" spans="1:7" x14ac:dyDescent="0.35">
      <c r="B16" s="24"/>
    </row>
    <row r="17" spans="2:2" x14ac:dyDescent="0.35">
      <c r="B17" s="24"/>
    </row>
    <row r="18" spans="2:2" x14ac:dyDescent="0.35">
      <c r="B18" s="24"/>
    </row>
    <row r="19" spans="2:2" x14ac:dyDescent="0.35">
      <c r="B19" s="24"/>
    </row>
    <row r="20" spans="2:2" x14ac:dyDescent="0.35">
      <c r="B20" s="24"/>
    </row>
    <row r="21" spans="2:2" x14ac:dyDescent="0.35">
      <c r="B21" s="24"/>
    </row>
    <row r="22" spans="2:2" x14ac:dyDescent="0.35">
      <c r="B22" s="24"/>
    </row>
    <row r="23" spans="2:2" x14ac:dyDescent="0.35">
      <c r="B23" s="24"/>
    </row>
    <row r="24" spans="2:2" s="18" customFormat="1" ht="18.75" customHeight="1" x14ac:dyDescent="0.35">
      <c r="B24" s="24"/>
    </row>
    <row r="25" spans="2:2" x14ac:dyDescent="0.35">
      <c r="B25" s="24"/>
    </row>
  </sheetData>
  <sheetProtection sheet="1" objects="1" scenarios="1"/>
  <mergeCells count="3">
    <mergeCell ref="A1:B1"/>
    <mergeCell ref="A3:B3"/>
    <mergeCell ref="B8:B14"/>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2">
    <pageSetUpPr fitToPage="1"/>
  </sheetPr>
  <dimension ref="A1:G41"/>
  <sheetViews>
    <sheetView showGridLines="0" showRowColHeaders="0" zoomScale="70" zoomScaleNormal="70" zoomScaleSheetLayoutView="100" workbookViewId="0">
      <selection activeCell="L19" sqref="L19"/>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102" t="s">
        <v>111</v>
      </c>
      <c r="B1" s="102"/>
      <c r="C1" s="15"/>
      <c r="D1" s="15"/>
      <c r="E1" s="29"/>
      <c r="F1" s="15"/>
      <c r="G1" s="15"/>
    </row>
    <row r="2" spans="1:7" x14ac:dyDescent="0.35">
      <c r="A2" s="11"/>
      <c r="B2" s="11"/>
      <c r="E2" s="11"/>
    </row>
    <row r="3" spans="1:7" ht="18.75" customHeight="1" thickBot="1" x14ac:dyDescent="0.4">
      <c r="A3" s="103" t="s">
        <v>84</v>
      </c>
      <c r="B3" s="104"/>
      <c r="C3" s="16"/>
      <c r="D3" s="16"/>
      <c r="E3" s="30"/>
      <c r="F3" s="16"/>
      <c r="G3" s="17"/>
    </row>
    <row r="4" spans="1:7" ht="3" customHeight="1" x14ac:dyDescent="0.35">
      <c r="A4" s="11"/>
      <c r="B4" s="11"/>
      <c r="E4" s="11"/>
    </row>
    <row r="5" spans="1:7" s="18" customFormat="1" ht="18.75" customHeight="1" thickBot="1" x14ac:dyDescent="0.4">
      <c r="B5" s="26" t="s">
        <v>85</v>
      </c>
    </row>
    <row r="6" spans="1:7" ht="5.25" customHeight="1" thickTop="1" x14ac:dyDescent="0.35">
      <c r="A6" s="11"/>
      <c r="B6" s="11"/>
      <c r="E6" s="11"/>
    </row>
    <row r="7" spans="1:7" s="19" customFormat="1" x14ac:dyDescent="0.35">
      <c r="A7" s="27"/>
      <c r="B7" s="31" t="s">
        <v>86</v>
      </c>
      <c r="E7" s="27"/>
    </row>
    <row r="8" spans="1:7" s="19" customFormat="1" x14ac:dyDescent="0.35">
      <c r="A8" s="27"/>
      <c r="B8" s="31" t="s">
        <v>87</v>
      </c>
      <c r="E8" s="27"/>
    </row>
    <row r="9" spans="1:7" s="19" customFormat="1" x14ac:dyDescent="0.35">
      <c r="A9" s="27"/>
      <c r="B9" s="31" t="s">
        <v>88</v>
      </c>
      <c r="E9" s="27"/>
    </row>
    <row r="10" spans="1:7" s="19" customFormat="1" x14ac:dyDescent="0.35">
      <c r="A10" s="27"/>
      <c r="B10" s="31" t="s">
        <v>89</v>
      </c>
      <c r="E10" s="27"/>
    </row>
    <row r="11" spans="1:7" s="19" customFormat="1" x14ac:dyDescent="0.35">
      <c r="A11" s="27"/>
      <c r="B11" s="31" t="s">
        <v>90</v>
      </c>
      <c r="E11" s="27"/>
    </row>
    <row r="12" spans="1:7" s="19" customFormat="1" x14ac:dyDescent="0.35">
      <c r="A12" s="27"/>
      <c r="B12" s="31"/>
      <c r="E12" s="27"/>
    </row>
    <row r="13" spans="1:7" s="18" customFormat="1" ht="18.75" customHeight="1" thickBot="1" x14ac:dyDescent="0.4">
      <c r="B13" s="32" t="s">
        <v>91</v>
      </c>
    </row>
    <row r="14" spans="1:7" ht="5.25" customHeight="1" thickTop="1" x14ac:dyDescent="0.35">
      <c r="A14" s="11"/>
      <c r="B14" s="11"/>
      <c r="E14" s="11"/>
    </row>
    <row r="15" spans="1:7" s="20" customFormat="1" ht="32.25" customHeight="1" x14ac:dyDescent="0.35">
      <c r="A15" s="33"/>
      <c r="B15" s="34" t="s">
        <v>92</v>
      </c>
      <c r="E15" s="33"/>
    </row>
    <row r="16" spans="1:7" s="20" customFormat="1" ht="32.25" customHeight="1" x14ac:dyDescent="0.35">
      <c r="A16" s="33"/>
      <c r="B16" s="34" t="s">
        <v>112</v>
      </c>
      <c r="E16" s="33"/>
    </row>
    <row r="17" spans="1:5" s="20" customFormat="1" ht="32.25" customHeight="1" x14ac:dyDescent="0.35">
      <c r="A17" s="33"/>
      <c r="B17" s="34" t="s">
        <v>93</v>
      </c>
      <c r="E17" s="33"/>
    </row>
    <row r="18" spans="1:5" s="20" customFormat="1" ht="32.25" customHeight="1" x14ac:dyDescent="0.35">
      <c r="A18" s="33"/>
      <c r="B18" s="34" t="s">
        <v>94</v>
      </c>
      <c r="E18" s="33"/>
    </row>
    <row r="19" spans="1:5" s="20" customFormat="1" ht="32.25" customHeight="1" x14ac:dyDescent="0.35">
      <c r="A19" s="33"/>
      <c r="B19" s="34" t="s">
        <v>95</v>
      </c>
      <c r="E19" s="33"/>
    </row>
    <row r="20" spans="1:5" s="20" customFormat="1" ht="32.25" customHeight="1" x14ac:dyDescent="0.35">
      <c r="A20" s="33"/>
      <c r="B20" s="34" t="s">
        <v>96</v>
      </c>
      <c r="E20" s="33"/>
    </row>
    <row r="21" spans="1:5" s="20" customFormat="1" ht="32.25" customHeight="1" x14ac:dyDescent="0.35">
      <c r="A21" s="33"/>
      <c r="B21" s="34" t="s">
        <v>113</v>
      </c>
      <c r="E21" s="33"/>
    </row>
    <row r="22" spans="1:5" s="20" customFormat="1" ht="32.25" customHeight="1" x14ac:dyDescent="0.35">
      <c r="A22" s="33"/>
      <c r="B22" s="34" t="s">
        <v>97</v>
      </c>
      <c r="E22" s="33"/>
    </row>
    <row r="23" spans="1:5" s="20" customFormat="1" ht="32.25" customHeight="1" x14ac:dyDescent="0.35">
      <c r="A23" s="33"/>
      <c r="B23" s="34" t="s">
        <v>114</v>
      </c>
      <c r="E23" s="33"/>
    </row>
    <row r="24" spans="1:5" s="20" customFormat="1" ht="32.25" customHeight="1" x14ac:dyDescent="0.35">
      <c r="A24" s="33"/>
      <c r="B24" s="34" t="s">
        <v>98</v>
      </c>
      <c r="E24" s="33"/>
    </row>
    <row r="25" spans="1:5" s="20" customFormat="1" ht="32.25" customHeight="1" x14ac:dyDescent="0.35">
      <c r="A25" s="33"/>
      <c r="B25" s="34" t="s">
        <v>115</v>
      </c>
      <c r="E25" s="33"/>
    </row>
    <row r="26" spans="1:5" s="18" customFormat="1" ht="18.75" customHeight="1" thickBot="1" x14ac:dyDescent="0.4">
      <c r="B26" s="32" t="s">
        <v>99</v>
      </c>
    </row>
    <row r="27" spans="1:5" ht="5.25" customHeight="1" thickTop="1" x14ac:dyDescent="0.35">
      <c r="A27" s="11"/>
      <c r="B27" s="11"/>
      <c r="E27" s="11"/>
    </row>
    <row r="28" spans="1:5" s="19" customFormat="1" ht="25.5" customHeight="1" x14ac:dyDescent="0.35">
      <c r="A28" s="27"/>
      <c r="B28" s="31" t="s">
        <v>100</v>
      </c>
      <c r="E28" s="27"/>
    </row>
    <row r="29" spans="1:5" s="19" customFormat="1" ht="25.5" customHeight="1" x14ac:dyDescent="0.35">
      <c r="A29" s="27"/>
      <c r="B29" s="31" t="s">
        <v>101</v>
      </c>
      <c r="E29" s="27"/>
    </row>
    <row r="30" spans="1:5" s="19" customFormat="1" ht="25.5" customHeight="1" x14ac:dyDescent="0.35">
      <c r="A30" s="27"/>
      <c r="B30" s="31" t="s">
        <v>102</v>
      </c>
      <c r="E30" s="27"/>
    </row>
    <row r="31" spans="1:5" s="19" customFormat="1" ht="25.5" customHeight="1" x14ac:dyDescent="0.35">
      <c r="A31" s="27"/>
      <c r="B31" s="31" t="s">
        <v>103</v>
      </c>
      <c r="E31" s="27"/>
    </row>
    <row r="32" spans="1:5" s="19" customFormat="1" ht="25.5" customHeight="1" x14ac:dyDescent="0.35">
      <c r="A32" s="27"/>
      <c r="B32" s="31" t="s">
        <v>104</v>
      </c>
      <c r="E32" s="27"/>
    </row>
    <row r="33" spans="1:5" s="19" customFormat="1" ht="34.5" customHeight="1" x14ac:dyDescent="0.35">
      <c r="A33" s="27"/>
      <c r="B33" s="31" t="s">
        <v>105</v>
      </c>
      <c r="E33" s="27"/>
    </row>
    <row r="34" spans="1:5" s="19" customFormat="1" ht="25.5" customHeight="1" x14ac:dyDescent="0.35">
      <c r="A34" s="27"/>
      <c r="B34" s="31" t="s">
        <v>106</v>
      </c>
      <c r="E34" s="27"/>
    </row>
    <row r="35" spans="1:5" s="19" customFormat="1" ht="25.5" customHeight="1" x14ac:dyDescent="0.35">
      <c r="A35" s="27"/>
      <c r="B35" s="31" t="s">
        <v>107</v>
      </c>
      <c r="E35" s="27"/>
    </row>
    <row r="36" spans="1:5" ht="21" customHeight="1" x14ac:dyDescent="0.35">
      <c r="A36" s="11"/>
      <c r="B36" s="35" t="s">
        <v>108</v>
      </c>
      <c r="E36" s="11"/>
    </row>
    <row r="37" spans="1:5" x14ac:dyDescent="0.35">
      <c r="A37" s="11"/>
      <c r="B37" s="11"/>
      <c r="E37" s="11"/>
    </row>
    <row r="38" spans="1:5" x14ac:dyDescent="0.35">
      <c r="A38" s="11"/>
      <c r="B38" s="11"/>
      <c r="E38" s="11"/>
    </row>
    <row r="39" spans="1:5" ht="26" x14ac:dyDescent="0.35">
      <c r="A39" s="102"/>
      <c r="B39" s="102"/>
      <c r="C39" s="15"/>
      <c r="D39" s="15"/>
    </row>
    <row r="40" spans="1:5" x14ac:dyDescent="0.35">
      <c r="A40" s="11"/>
      <c r="B40" s="11"/>
    </row>
    <row r="41" spans="1:5" ht="18.5" x14ac:dyDescent="0.35">
      <c r="C41" s="16"/>
      <c r="D41" s="16"/>
    </row>
  </sheetData>
  <sheetProtection sheet="1" objects="1" scenarios="1"/>
  <mergeCells count="3">
    <mergeCell ref="A1:B1"/>
    <mergeCell ref="A3:B3"/>
    <mergeCell ref="A39:B39"/>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dimension ref="A1:L40"/>
  <sheetViews>
    <sheetView showGridLines="0" showRowColHeaders="0" zoomScale="70" zoomScaleNormal="70" zoomScaleSheetLayoutView="85" workbookViewId="0">
      <selection sqref="A1:J1"/>
    </sheetView>
  </sheetViews>
  <sheetFormatPr baseColWidth="10" defaultRowHeight="14.5" x14ac:dyDescent="0.35"/>
  <cols>
    <col min="1" max="1" width="6.1796875" customWidth="1"/>
    <col min="9" max="9" width="40.26953125" customWidth="1"/>
  </cols>
  <sheetData>
    <row r="1" spans="1:12" ht="48.75" customHeight="1" x14ac:dyDescent="0.35">
      <c r="A1" s="105" t="s">
        <v>111</v>
      </c>
      <c r="B1" s="105"/>
      <c r="C1" s="105"/>
      <c r="D1" s="105"/>
      <c r="E1" s="105"/>
      <c r="F1" s="105"/>
      <c r="G1" s="105"/>
      <c r="H1" s="105"/>
      <c r="I1" s="105"/>
      <c r="J1" s="105"/>
      <c r="K1" s="15"/>
      <c r="L1" s="15"/>
    </row>
    <row r="3" spans="1:12" ht="18.75" customHeight="1" thickBot="1" x14ac:dyDescent="0.4">
      <c r="A3" s="106" t="s">
        <v>109</v>
      </c>
      <c r="B3" s="107"/>
      <c r="C3" s="107"/>
      <c r="D3" s="107"/>
      <c r="E3" s="107"/>
      <c r="F3" s="107"/>
      <c r="G3" s="107"/>
      <c r="H3" s="107"/>
      <c r="I3" s="107"/>
      <c r="J3" s="107"/>
      <c r="K3" s="17"/>
      <c r="L3" s="17"/>
    </row>
    <row r="5" spans="1:12" ht="15" customHeight="1" x14ac:dyDescent="0.35">
      <c r="B5" s="108" t="s">
        <v>207</v>
      </c>
      <c r="C5" s="108"/>
      <c r="D5" s="108"/>
      <c r="E5" s="108"/>
      <c r="F5" s="108"/>
      <c r="G5" s="108"/>
      <c r="H5" s="108"/>
      <c r="I5" s="108"/>
    </row>
    <row r="6" spans="1:12" ht="14.5" customHeight="1" x14ac:dyDescent="0.35">
      <c r="B6" s="108"/>
      <c r="C6" s="108"/>
      <c r="D6" s="108"/>
      <c r="E6" s="108"/>
      <c r="F6" s="108"/>
      <c r="G6" s="108"/>
      <c r="H6" s="108"/>
      <c r="I6" s="108"/>
    </row>
    <row r="7" spans="1:12" ht="14.5" customHeight="1" x14ac:dyDescent="0.35">
      <c r="B7" s="108"/>
      <c r="C7" s="108"/>
      <c r="D7" s="108"/>
      <c r="E7" s="108"/>
      <c r="F7" s="108"/>
      <c r="G7" s="108"/>
      <c r="H7" s="108"/>
      <c r="I7" s="108"/>
    </row>
    <row r="8" spans="1:12" ht="14.5" customHeight="1" x14ac:dyDescent="0.35">
      <c r="B8" s="108"/>
      <c r="C8" s="108"/>
      <c r="D8" s="108"/>
      <c r="E8" s="108"/>
      <c r="F8" s="108"/>
      <c r="G8" s="108"/>
      <c r="H8" s="108"/>
      <c r="I8" s="108"/>
    </row>
    <row r="9" spans="1:12" ht="14.5" customHeight="1" x14ac:dyDescent="0.35">
      <c r="B9" s="108"/>
      <c r="C9" s="108"/>
      <c r="D9" s="108"/>
      <c r="E9" s="108"/>
      <c r="F9" s="108"/>
      <c r="G9" s="108"/>
      <c r="H9" s="108"/>
      <c r="I9" s="108"/>
    </row>
    <row r="10" spans="1:12" ht="14.5" customHeight="1" x14ac:dyDescent="0.35">
      <c r="B10" s="108"/>
      <c r="C10" s="108"/>
      <c r="D10" s="108"/>
      <c r="E10" s="108"/>
      <c r="F10" s="108"/>
      <c r="G10" s="108"/>
      <c r="H10" s="108"/>
      <c r="I10" s="108"/>
    </row>
    <row r="11" spans="1:12" ht="14.5" customHeight="1" x14ac:dyDescent="0.35">
      <c r="B11" s="108"/>
      <c r="C11" s="108"/>
      <c r="D11" s="108"/>
      <c r="E11" s="108"/>
      <c r="F11" s="108"/>
      <c r="G11" s="108"/>
      <c r="H11" s="108"/>
      <c r="I11" s="108"/>
    </row>
    <row r="12" spans="1:12" ht="14.5" customHeight="1" x14ac:dyDescent="0.35">
      <c r="B12" s="108"/>
      <c r="C12" s="108"/>
      <c r="D12" s="108"/>
      <c r="E12" s="108"/>
      <c r="F12" s="108"/>
      <c r="G12" s="108"/>
      <c r="H12" s="108"/>
      <c r="I12" s="108"/>
    </row>
    <row r="13" spans="1:12" ht="14.5" customHeight="1" x14ac:dyDescent="0.35">
      <c r="B13" s="108"/>
      <c r="C13" s="108"/>
      <c r="D13" s="108"/>
      <c r="E13" s="108"/>
      <c r="F13" s="108"/>
      <c r="G13" s="108"/>
      <c r="H13" s="108"/>
      <c r="I13" s="108"/>
    </row>
    <row r="14" spans="1:12" ht="14.5" customHeight="1" x14ac:dyDescent="0.35">
      <c r="B14" s="108"/>
      <c r="C14" s="108"/>
      <c r="D14" s="108"/>
      <c r="E14" s="108"/>
      <c r="F14" s="108"/>
      <c r="G14" s="108"/>
      <c r="H14" s="108"/>
      <c r="I14" s="108"/>
    </row>
    <row r="15" spans="1:12" ht="14.5" customHeight="1" x14ac:dyDescent="0.35">
      <c r="B15" s="108"/>
      <c r="C15" s="108"/>
      <c r="D15" s="108"/>
      <c r="E15" s="108"/>
      <c r="F15" s="108"/>
      <c r="G15" s="108"/>
      <c r="H15" s="108"/>
      <c r="I15" s="108"/>
    </row>
    <row r="16" spans="1:12" ht="14.5" customHeight="1" x14ac:dyDescent="0.35">
      <c r="B16" s="108"/>
      <c r="C16" s="108"/>
      <c r="D16" s="108"/>
      <c r="E16" s="108"/>
      <c r="F16" s="108"/>
      <c r="G16" s="108"/>
      <c r="H16" s="108"/>
      <c r="I16" s="108"/>
    </row>
    <row r="17" spans="2:9" ht="14.5" customHeight="1" x14ac:dyDescent="0.35">
      <c r="B17" s="108"/>
      <c r="C17" s="108"/>
      <c r="D17" s="108"/>
      <c r="E17" s="108"/>
      <c r="F17" s="108"/>
      <c r="G17" s="108"/>
      <c r="H17" s="108"/>
      <c r="I17" s="108"/>
    </row>
    <row r="18" spans="2:9" ht="14.5" customHeight="1" x14ac:dyDescent="0.35">
      <c r="B18" s="108"/>
      <c r="C18" s="108"/>
      <c r="D18" s="108"/>
      <c r="E18" s="108"/>
      <c r="F18" s="108"/>
      <c r="G18" s="108"/>
      <c r="H18" s="108"/>
      <c r="I18" s="108"/>
    </row>
    <row r="19" spans="2:9" ht="14.5" customHeight="1" x14ac:dyDescent="0.35">
      <c r="B19" s="108"/>
      <c r="C19" s="108"/>
      <c r="D19" s="108"/>
      <c r="E19" s="108"/>
      <c r="F19" s="108"/>
      <c r="G19" s="108"/>
      <c r="H19" s="108"/>
      <c r="I19" s="108"/>
    </row>
    <row r="20" spans="2:9" ht="14.5" customHeight="1" x14ac:dyDescent="0.35">
      <c r="B20" s="108"/>
      <c r="C20" s="108"/>
      <c r="D20" s="108"/>
      <c r="E20" s="108"/>
      <c r="F20" s="108"/>
      <c r="G20" s="108"/>
      <c r="H20" s="108"/>
      <c r="I20" s="108"/>
    </row>
    <row r="21" spans="2:9" ht="14.5" customHeight="1" x14ac:dyDescent="0.35">
      <c r="B21" s="108"/>
      <c r="C21" s="108"/>
      <c r="D21" s="108"/>
      <c r="E21" s="108"/>
      <c r="F21" s="108"/>
      <c r="G21" s="108"/>
      <c r="H21" s="108"/>
      <c r="I21" s="108"/>
    </row>
    <row r="22" spans="2:9" ht="14.5" customHeight="1" x14ac:dyDescent="0.35">
      <c r="B22" s="108"/>
      <c r="C22" s="108"/>
      <c r="D22" s="108"/>
      <c r="E22" s="108"/>
      <c r="F22" s="108"/>
      <c r="G22" s="108"/>
      <c r="H22" s="108"/>
      <c r="I22" s="108"/>
    </row>
    <row r="23" spans="2:9" ht="14.5" customHeight="1" x14ac:dyDescent="0.35">
      <c r="B23" s="108"/>
      <c r="C23" s="108"/>
      <c r="D23" s="108"/>
      <c r="E23" s="108"/>
      <c r="F23" s="108"/>
      <c r="G23" s="108"/>
      <c r="H23" s="108"/>
      <c r="I23" s="108"/>
    </row>
    <row r="24" spans="2:9" ht="14.5" customHeight="1" x14ac:dyDescent="0.35">
      <c r="B24" s="108"/>
      <c r="C24" s="108"/>
      <c r="D24" s="108"/>
      <c r="E24" s="108"/>
      <c r="F24" s="108"/>
      <c r="G24" s="108"/>
      <c r="H24" s="108"/>
      <c r="I24" s="108"/>
    </row>
    <row r="25" spans="2:9" ht="14.5" customHeight="1" x14ac:dyDescent="0.35">
      <c r="B25" s="108"/>
      <c r="C25" s="108"/>
      <c r="D25" s="108"/>
      <c r="E25" s="108"/>
      <c r="F25" s="108"/>
      <c r="G25" s="108"/>
      <c r="H25" s="108"/>
      <c r="I25" s="108"/>
    </row>
    <row r="26" spans="2:9" ht="14.5" customHeight="1" x14ac:dyDescent="0.35">
      <c r="B26" s="108"/>
      <c r="C26" s="108"/>
      <c r="D26" s="108"/>
      <c r="E26" s="108"/>
      <c r="F26" s="108"/>
      <c r="G26" s="108"/>
      <c r="H26" s="108"/>
      <c r="I26" s="108"/>
    </row>
    <row r="27" spans="2:9" ht="14.5" customHeight="1" x14ac:dyDescent="0.35">
      <c r="B27" s="108"/>
      <c r="C27" s="108"/>
      <c r="D27" s="108"/>
      <c r="E27" s="108"/>
      <c r="F27" s="108"/>
      <c r="G27" s="108"/>
      <c r="H27" s="108"/>
      <c r="I27" s="108"/>
    </row>
    <row r="28" spans="2:9" ht="14.5" customHeight="1" x14ac:dyDescent="0.35">
      <c r="B28" s="108"/>
      <c r="C28" s="108"/>
      <c r="D28" s="108"/>
      <c r="E28" s="108"/>
      <c r="F28" s="108"/>
      <c r="G28" s="108"/>
      <c r="H28" s="108"/>
      <c r="I28" s="108"/>
    </row>
    <row r="29" spans="2:9" ht="14.5" customHeight="1" x14ac:dyDescent="0.35">
      <c r="B29" s="108"/>
      <c r="C29" s="108"/>
      <c r="D29" s="108"/>
      <c r="E29" s="108"/>
      <c r="F29" s="108"/>
      <c r="G29" s="108"/>
      <c r="H29" s="108"/>
      <c r="I29" s="108"/>
    </row>
    <row r="30" spans="2:9" ht="14.5" customHeight="1" x14ac:dyDescent="0.35">
      <c r="B30" s="108"/>
      <c r="C30" s="108"/>
      <c r="D30" s="108"/>
      <c r="E30" s="108"/>
      <c r="F30" s="108"/>
      <c r="G30" s="108"/>
      <c r="H30" s="108"/>
      <c r="I30" s="108"/>
    </row>
    <row r="31" spans="2:9" ht="14.5" customHeight="1" x14ac:dyDescent="0.35">
      <c r="B31" s="108"/>
      <c r="C31" s="108"/>
      <c r="D31" s="108"/>
      <c r="E31" s="108"/>
      <c r="F31" s="108"/>
      <c r="G31" s="108"/>
      <c r="H31" s="108"/>
      <c r="I31" s="108"/>
    </row>
    <row r="32" spans="2:9" ht="14.5" customHeight="1" x14ac:dyDescent="0.35">
      <c r="B32" s="108"/>
      <c r="C32" s="108"/>
      <c r="D32" s="108"/>
      <c r="E32" s="108"/>
      <c r="F32" s="108"/>
      <c r="G32" s="108"/>
      <c r="H32" s="108"/>
      <c r="I32" s="108"/>
    </row>
    <row r="33" spans="2:9" ht="14.5" customHeight="1" x14ac:dyDescent="0.35">
      <c r="B33" s="108"/>
      <c r="C33" s="108"/>
      <c r="D33" s="108"/>
      <c r="E33" s="108"/>
      <c r="F33" s="108"/>
      <c r="G33" s="108"/>
      <c r="H33" s="108"/>
      <c r="I33" s="108"/>
    </row>
    <row r="34" spans="2:9" ht="14.5" customHeight="1" x14ac:dyDescent="0.35">
      <c r="B34" s="108"/>
      <c r="C34" s="108"/>
      <c r="D34" s="108"/>
      <c r="E34" s="108"/>
      <c r="F34" s="108"/>
      <c r="G34" s="108"/>
      <c r="H34" s="108"/>
      <c r="I34" s="108"/>
    </row>
    <row r="35" spans="2:9" ht="14.5" customHeight="1" x14ac:dyDescent="0.35">
      <c r="B35" s="108"/>
      <c r="C35" s="108"/>
      <c r="D35" s="108"/>
      <c r="E35" s="108"/>
      <c r="F35" s="108"/>
      <c r="G35" s="108"/>
      <c r="H35" s="108"/>
      <c r="I35" s="108"/>
    </row>
    <row r="36" spans="2:9" ht="14.5" customHeight="1" x14ac:dyDescent="0.35">
      <c r="B36" s="108"/>
      <c r="C36" s="108"/>
      <c r="D36" s="108"/>
      <c r="E36" s="108"/>
      <c r="F36" s="108"/>
      <c r="G36" s="108"/>
      <c r="H36" s="108"/>
      <c r="I36" s="108"/>
    </row>
    <row r="37" spans="2:9" ht="14.5" customHeight="1" x14ac:dyDescent="0.35">
      <c r="B37" s="108"/>
      <c r="C37" s="108"/>
      <c r="D37" s="108"/>
      <c r="E37" s="108"/>
      <c r="F37" s="108"/>
      <c r="G37" s="108"/>
      <c r="H37" s="108"/>
      <c r="I37" s="108"/>
    </row>
    <row r="38" spans="2:9" ht="14.5" customHeight="1" x14ac:dyDescent="0.35">
      <c r="B38" s="108"/>
      <c r="C38" s="108"/>
      <c r="D38" s="108"/>
      <c r="E38" s="108"/>
      <c r="F38" s="108"/>
      <c r="G38" s="108"/>
      <c r="H38" s="108"/>
      <c r="I38" s="108"/>
    </row>
    <row r="39" spans="2:9" ht="14.5" customHeight="1" x14ac:dyDescent="0.35">
      <c r="B39" s="108"/>
      <c r="C39" s="108"/>
      <c r="D39" s="108"/>
      <c r="E39" s="108"/>
      <c r="F39" s="108"/>
      <c r="G39" s="108"/>
      <c r="H39" s="108"/>
      <c r="I39" s="108"/>
    </row>
    <row r="40" spans="2:9" ht="14.5" customHeight="1" x14ac:dyDescent="0.35">
      <c r="B40" s="108"/>
      <c r="C40" s="108"/>
      <c r="D40" s="108"/>
      <c r="E40" s="108"/>
      <c r="F40" s="108"/>
      <c r="G40" s="108"/>
      <c r="H40" s="108"/>
      <c r="I40" s="108"/>
    </row>
  </sheetData>
  <sheetProtection sheet="1" objects="1" scenarios="1"/>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rgb="FFFFFF00"/>
  </sheetPr>
  <dimension ref="A2:N629"/>
  <sheetViews>
    <sheetView zoomScale="60" zoomScaleNormal="60" workbookViewId="0">
      <selection activeCell="J6" sqref="J6"/>
    </sheetView>
  </sheetViews>
  <sheetFormatPr baseColWidth="10" defaultColWidth="11.453125" defaultRowHeight="14.5" x14ac:dyDescent="0.35"/>
  <cols>
    <col min="1" max="1" width="53.453125" style="11" customWidth="1"/>
    <col min="2" max="2" width="35.54296875" style="11" bestFit="1" customWidth="1"/>
    <col min="3" max="3" width="31.26953125" style="11" customWidth="1"/>
    <col min="4" max="8" width="18.453125" style="11" bestFit="1" customWidth="1"/>
    <col min="9" max="12" width="16.26953125" style="11" customWidth="1"/>
    <col min="13" max="14" width="12" style="11" bestFit="1" customWidth="1"/>
    <col min="15" max="16384" width="11.453125" style="11"/>
  </cols>
  <sheetData>
    <row r="2" spans="1:14" x14ac:dyDescent="0.35">
      <c r="D2" s="11" t="s">
        <v>209</v>
      </c>
      <c r="E2" s="11" t="s">
        <v>210</v>
      </c>
      <c r="F2" s="11" t="s">
        <v>211</v>
      </c>
      <c r="G2" s="11" t="s">
        <v>212</v>
      </c>
      <c r="H2" s="11">
        <v>0</v>
      </c>
      <c r="I2" s="11">
        <v>0</v>
      </c>
      <c r="J2" s="11">
        <v>0</v>
      </c>
      <c r="K2" s="11">
        <v>0</v>
      </c>
      <c r="L2" s="11">
        <v>0</v>
      </c>
    </row>
    <row r="3" spans="1:14" x14ac:dyDescent="0.35">
      <c r="A3" s="11" t="str">
        <f>B3&amp;C3</f>
        <v>VOLUMEN (miles Consumiciones)TOTAL BEBIDAS</v>
      </c>
      <c r="B3" s="11" t="s">
        <v>182</v>
      </c>
      <c r="C3" s="11" t="s">
        <v>121</v>
      </c>
      <c r="D3" s="12">
        <v>5992083</v>
      </c>
      <c r="E3" s="12">
        <v>6793485</v>
      </c>
      <c r="F3" s="12">
        <v>7340566</v>
      </c>
      <c r="G3" s="12">
        <v>7146870</v>
      </c>
      <c r="H3" s="12">
        <v>0</v>
      </c>
      <c r="I3" s="12">
        <v>0</v>
      </c>
      <c r="J3" s="12">
        <v>0</v>
      </c>
      <c r="K3" s="12">
        <v>0</v>
      </c>
      <c r="L3" s="12">
        <v>0</v>
      </c>
      <c r="M3" s="12"/>
      <c r="N3" s="12"/>
    </row>
    <row r="4" spans="1:14" x14ac:dyDescent="0.35">
      <c r="A4" s="11" t="str">
        <f t="shared" ref="A4:A67" si="0">B4&amp;C4</f>
        <v>VOLUMEN (miles Consumiciones).Total Bebidas Caliente</v>
      </c>
      <c r="B4" s="11" t="s">
        <v>182</v>
      </c>
      <c r="C4" s="11" t="s">
        <v>122</v>
      </c>
      <c r="D4" s="12">
        <v>2276435</v>
      </c>
      <c r="E4" s="12">
        <v>2656480</v>
      </c>
      <c r="F4" s="12">
        <v>2811698</v>
      </c>
      <c r="G4" s="12">
        <v>2790735</v>
      </c>
      <c r="H4" s="12">
        <v>0</v>
      </c>
      <c r="I4" s="12">
        <v>0</v>
      </c>
      <c r="J4" s="12">
        <v>0</v>
      </c>
      <c r="K4" s="12">
        <v>0</v>
      </c>
      <c r="L4" s="12">
        <v>0</v>
      </c>
      <c r="M4" s="12"/>
      <c r="N4" s="12"/>
    </row>
    <row r="5" spans="1:14" x14ac:dyDescent="0.35">
      <c r="A5" s="11" t="str">
        <f t="shared" si="0"/>
        <v>VOLUMEN (miles Consumiciones)Cafe</v>
      </c>
      <c r="B5" s="11" t="s">
        <v>182</v>
      </c>
      <c r="C5" s="11" t="s">
        <v>123</v>
      </c>
      <c r="D5" s="12">
        <v>938605.6</v>
      </c>
      <c r="E5" s="12">
        <v>1094027</v>
      </c>
      <c r="F5" s="12">
        <v>1179418</v>
      </c>
      <c r="G5" s="12">
        <v>1161262</v>
      </c>
      <c r="H5" s="12">
        <v>0</v>
      </c>
      <c r="I5" s="12">
        <v>0</v>
      </c>
      <c r="J5" s="12">
        <v>0</v>
      </c>
      <c r="K5" s="12">
        <v>0</v>
      </c>
      <c r="L5" s="12">
        <v>0</v>
      </c>
      <c r="M5" s="12"/>
      <c r="N5" s="12"/>
    </row>
    <row r="6" spans="1:14" x14ac:dyDescent="0.35">
      <c r="A6" s="11" t="str">
        <f t="shared" si="0"/>
        <v>VOLUMEN (miles Consumiciones)Leche+bebidas vegetales</v>
      </c>
      <c r="B6" s="11" t="s">
        <v>182</v>
      </c>
      <c r="C6" s="11" t="s">
        <v>174</v>
      </c>
      <c r="D6" s="12">
        <v>1199384</v>
      </c>
      <c r="E6" s="12">
        <v>1409757</v>
      </c>
      <c r="F6" s="12">
        <v>1445853</v>
      </c>
      <c r="G6" s="12">
        <v>1452639</v>
      </c>
      <c r="H6" s="12">
        <v>0</v>
      </c>
      <c r="I6" s="12">
        <v>0</v>
      </c>
      <c r="J6" s="12">
        <v>0</v>
      </c>
      <c r="K6" s="12">
        <v>0</v>
      </c>
      <c r="L6" s="12">
        <v>0</v>
      </c>
      <c r="M6" s="12"/>
      <c r="N6" s="12"/>
    </row>
    <row r="7" spans="1:14" x14ac:dyDescent="0.35">
      <c r="A7" s="11" t="str">
        <f t="shared" si="0"/>
        <v>VOLUMEN (miles Consumiciones)Leche</v>
      </c>
      <c r="B7" s="11" t="s">
        <v>182</v>
      </c>
      <c r="C7" s="11" t="s">
        <v>124</v>
      </c>
      <c r="D7" s="12">
        <v>1165652</v>
      </c>
      <c r="E7" s="12">
        <v>1373671</v>
      </c>
      <c r="F7" s="12">
        <v>1398293</v>
      </c>
      <c r="G7" s="12">
        <v>1386036</v>
      </c>
      <c r="H7" s="12">
        <v>0</v>
      </c>
      <c r="I7" s="12">
        <v>0</v>
      </c>
      <c r="J7" s="12">
        <v>0</v>
      </c>
      <c r="K7" s="12">
        <v>0</v>
      </c>
      <c r="L7" s="12">
        <v>0</v>
      </c>
      <c r="M7" s="12"/>
      <c r="N7" s="12"/>
    </row>
    <row r="8" spans="1:14" x14ac:dyDescent="0.35">
      <c r="A8" s="11" t="str">
        <f t="shared" si="0"/>
        <v>VOLUMEN (miles Consumiciones)Leche Sola</v>
      </c>
      <c r="B8" s="11" t="s">
        <v>182</v>
      </c>
      <c r="C8" s="11" t="s">
        <v>125</v>
      </c>
      <c r="D8" s="12">
        <v>14484.5</v>
      </c>
      <c r="E8" s="12">
        <v>19179.23</v>
      </c>
      <c r="F8" s="12">
        <v>18438.490000000002</v>
      </c>
      <c r="G8" s="12">
        <v>10870.18</v>
      </c>
      <c r="H8" s="12">
        <v>0</v>
      </c>
      <c r="I8" s="12">
        <v>0</v>
      </c>
      <c r="J8" s="12">
        <v>0</v>
      </c>
      <c r="K8" s="12">
        <v>0</v>
      </c>
      <c r="L8" s="12">
        <v>0</v>
      </c>
      <c r="M8" s="12"/>
      <c r="N8" s="12"/>
    </row>
    <row r="9" spans="1:14" x14ac:dyDescent="0.35">
      <c r="A9" s="11" t="str">
        <f t="shared" si="0"/>
        <v>VOLUMEN (miles Consumiciones)Leche Con Cacao</v>
      </c>
      <c r="B9" s="11" t="s">
        <v>182</v>
      </c>
      <c r="C9" s="11" t="s">
        <v>126</v>
      </c>
      <c r="D9" s="12">
        <v>38108.47</v>
      </c>
      <c r="E9" s="12">
        <v>47699.76</v>
      </c>
      <c r="F9" s="12">
        <v>46232.75</v>
      </c>
      <c r="G9" s="12">
        <v>41991.29</v>
      </c>
      <c r="H9" s="12">
        <v>0</v>
      </c>
      <c r="I9" s="12">
        <v>0</v>
      </c>
      <c r="J9" s="12">
        <v>0</v>
      </c>
      <c r="K9" s="12">
        <v>0</v>
      </c>
      <c r="L9" s="12">
        <v>0</v>
      </c>
      <c r="M9" s="12"/>
      <c r="N9" s="12"/>
    </row>
    <row r="10" spans="1:14" x14ac:dyDescent="0.35">
      <c r="A10" s="11" t="str">
        <f t="shared" si="0"/>
        <v>VOLUMEN (miles Consumiciones)Leche Con Cafe</v>
      </c>
      <c r="B10" s="11" t="s">
        <v>182</v>
      </c>
      <c r="C10" s="11" t="s">
        <v>127</v>
      </c>
      <c r="D10" s="12">
        <v>1113059</v>
      </c>
      <c r="E10" s="12">
        <v>1306792</v>
      </c>
      <c r="F10" s="12">
        <v>1333622</v>
      </c>
      <c r="G10" s="12">
        <v>1333175</v>
      </c>
      <c r="H10" s="12">
        <v>0</v>
      </c>
      <c r="I10" s="12">
        <v>0</v>
      </c>
      <c r="J10" s="12">
        <v>0</v>
      </c>
      <c r="K10" s="12">
        <v>0</v>
      </c>
      <c r="L10" s="12">
        <v>0</v>
      </c>
      <c r="M10" s="12"/>
      <c r="N10" s="12"/>
    </row>
    <row r="11" spans="1:14" x14ac:dyDescent="0.35">
      <c r="A11" s="11" t="str">
        <f t="shared" si="0"/>
        <v>VOLUMEN (miles Consumiciones)Bebidas Vegetales</v>
      </c>
      <c r="B11" s="11" t="s">
        <v>182</v>
      </c>
      <c r="C11" s="11" t="s">
        <v>175</v>
      </c>
      <c r="D11" s="12">
        <v>33731.82</v>
      </c>
      <c r="E11" s="12">
        <v>36085.58</v>
      </c>
      <c r="F11" s="12">
        <v>47560.01</v>
      </c>
      <c r="G11" s="12">
        <v>66602.539999999994</v>
      </c>
      <c r="H11" s="12">
        <v>0</v>
      </c>
      <c r="I11" s="12">
        <v>0</v>
      </c>
      <c r="J11" s="12">
        <v>0</v>
      </c>
      <c r="K11" s="12">
        <v>0</v>
      </c>
      <c r="L11" s="12">
        <v>0</v>
      </c>
      <c r="M11" s="12"/>
      <c r="N11" s="12"/>
    </row>
    <row r="12" spans="1:14" x14ac:dyDescent="0.35">
      <c r="A12" s="11" t="str">
        <f t="shared" si="0"/>
        <v>VOLUMEN (miles Consumiciones)Infusiones</v>
      </c>
      <c r="B12" s="11" t="s">
        <v>182</v>
      </c>
      <c r="C12" s="11" t="s">
        <v>128</v>
      </c>
      <c r="D12" s="12">
        <v>86035.1</v>
      </c>
      <c r="E12" s="12">
        <v>92541.3</v>
      </c>
      <c r="F12" s="12">
        <v>107750.39999999999</v>
      </c>
      <c r="G12" s="12">
        <v>101531.2</v>
      </c>
      <c r="H12" s="12">
        <v>0</v>
      </c>
      <c r="I12" s="12">
        <v>0</v>
      </c>
      <c r="J12" s="12">
        <v>0</v>
      </c>
      <c r="K12" s="12">
        <v>0</v>
      </c>
      <c r="L12" s="12">
        <v>0</v>
      </c>
      <c r="M12" s="12"/>
      <c r="N12" s="12"/>
    </row>
    <row r="13" spans="1:14" x14ac:dyDescent="0.35">
      <c r="A13" s="11" t="str">
        <f t="shared" si="0"/>
        <v>VOLUMEN (miles Consumiciones)Resto Bebidas Caliente</v>
      </c>
      <c r="B13" s="11" t="s">
        <v>182</v>
      </c>
      <c r="C13" s="11" t="s">
        <v>129</v>
      </c>
      <c r="D13" s="12">
        <v>52409.7</v>
      </c>
      <c r="E13" s="12">
        <v>60155.01</v>
      </c>
      <c r="F13" s="12">
        <v>78675.88</v>
      </c>
      <c r="G13" s="12">
        <v>75303.22</v>
      </c>
      <c r="H13" s="12">
        <v>0</v>
      </c>
      <c r="I13" s="12">
        <v>0</v>
      </c>
      <c r="J13" s="12">
        <v>0</v>
      </c>
      <c r="K13" s="12">
        <v>0</v>
      </c>
      <c r="L13" s="12">
        <v>0</v>
      </c>
      <c r="M13" s="12"/>
      <c r="N13" s="12"/>
    </row>
    <row r="14" spans="1:14" x14ac:dyDescent="0.35">
      <c r="A14" s="11" t="str">
        <f t="shared" si="0"/>
        <v>VOLUMEN (miles Consumiciones).Total Bebidas Frias</v>
      </c>
      <c r="B14" s="11" t="s">
        <v>182</v>
      </c>
      <c r="C14" s="11" t="s">
        <v>130</v>
      </c>
      <c r="D14" s="12">
        <v>3715649</v>
      </c>
      <c r="E14" s="12">
        <v>4137004</v>
      </c>
      <c r="F14" s="12">
        <v>4528868</v>
      </c>
      <c r="G14" s="12">
        <v>4356134</v>
      </c>
      <c r="H14" s="12">
        <v>0</v>
      </c>
      <c r="I14" s="12">
        <v>0</v>
      </c>
      <c r="J14" s="12">
        <v>0</v>
      </c>
      <c r="K14" s="12">
        <v>0</v>
      </c>
      <c r="L14" s="12">
        <v>0</v>
      </c>
      <c r="M14" s="12"/>
      <c r="N14" s="12"/>
    </row>
    <row r="15" spans="1:14" x14ac:dyDescent="0.35">
      <c r="A15" s="11" t="str">
        <f t="shared" si="0"/>
        <v>VOLUMEN (miles Consumiciones)Total bebidas de vino</v>
      </c>
      <c r="B15" s="11" t="s">
        <v>182</v>
      </c>
      <c r="C15" s="11" t="s">
        <v>131</v>
      </c>
      <c r="D15" s="12">
        <v>241453.2</v>
      </c>
      <c r="E15" s="12">
        <v>296875.59999999998</v>
      </c>
      <c r="F15" s="12">
        <v>329847.90000000002</v>
      </c>
      <c r="G15" s="12">
        <v>323936.09999999998</v>
      </c>
      <c r="H15" s="12">
        <v>0</v>
      </c>
      <c r="I15" s="12">
        <v>0</v>
      </c>
      <c r="J15" s="12">
        <v>0</v>
      </c>
      <c r="K15" s="12">
        <v>0</v>
      </c>
      <c r="L15" s="12">
        <v>0</v>
      </c>
      <c r="M15" s="12"/>
      <c r="N15" s="12"/>
    </row>
    <row r="16" spans="1:14" x14ac:dyDescent="0.35">
      <c r="A16" s="11" t="str">
        <f t="shared" si="0"/>
        <v>VOLUMEN (miles Consumiciones)Vino</v>
      </c>
      <c r="B16" s="11" t="s">
        <v>182</v>
      </c>
      <c r="C16" s="11" t="s">
        <v>132</v>
      </c>
      <c r="D16" s="12">
        <v>183561.5</v>
      </c>
      <c r="E16" s="12">
        <v>223847.6</v>
      </c>
      <c r="F16" s="12">
        <v>245069.9</v>
      </c>
      <c r="G16" s="12">
        <v>242500.6</v>
      </c>
      <c r="H16" s="12">
        <v>0</v>
      </c>
      <c r="I16" s="12">
        <v>0</v>
      </c>
      <c r="J16" s="12">
        <v>0</v>
      </c>
      <c r="K16" s="12">
        <v>0</v>
      </c>
      <c r="L16" s="12">
        <v>0</v>
      </c>
      <c r="M16" s="12"/>
      <c r="N16" s="12"/>
    </row>
    <row r="17" spans="1:14" x14ac:dyDescent="0.35">
      <c r="A17" s="11" t="str">
        <f t="shared" si="0"/>
        <v>VOLUMEN (miles Consumiciones)Tinto</v>
      </c>
      <c r="B17" s="11" t="s">
        <v>182</v>
      </c>
      <c r="C17" s="11" t="s">
        <v>133</v>
      </c>
      <c r="D17" s="12">
        <v>106742.9</v>
      </c>
      <c r="E17" s="12">
        <v>123024.3</v>
      </c>
      <c r="F17" s="12">
        <v>132641.5</v>
      </c>
      <c r="G17" s="12">
        <v>124623.5</v>
      </c>
      <c r="H17" s="12">
        <v>0</v>
      </c>
      <c r="I17" s="12">
        <v>0</v>
      </c>
      <c r="J17" s="12">
        <v>0</v>
      </c>
      <c r="K17" s="12">
        <v>0</v>
      </c>
      <c r="L17" s="12">
        <v>0</v>
      </c>
      <c r="M17" s="12"/>
      <c r="N17" s="12"/>
    </row>
    <row r="18" spans="1:14" x14ac:dyDescent="0.35">
      <c r="A18" s="11" t="str">
        <f t="shared" si="0"/>
        <v>VOLUMEN (miles Consumiciones)Blanco</v>
      </c>
      <c r="B18" s="11" t="s">
        <v>182</v>
      </c>
      <c r="C18" s="11" t="s">
        <v>134</v>
      </c>
      <c r="D18" s="12">
        <v>65913.600000000006</v>
      </c>
      <c r="E18" s="12">
        <v>87417.67</v>
      </c>
      <c r="F18" s="12">
        <v>97096.6</v>
      </c>
      <c r="G18" s="12">
        <v>103078.7</v>
      </c>
      <c r="H18" s="12">
        <v>0</v>
      </c>
      <c r="I18" s="12">
        <v>0</v>
      </c>
      <c r="J18" s="12">
        <v>0</v>
      </c>
      <c r="K18" s="12">
        <v>0</v>
      </c>
      <c r="L18" s="12">
        <v>0</v>
      </c>
      <c r="M18" s="12"/>
      <c r="N18" s="12"/>
    </row>
    <row r="19" spans="1:14" x14ac:dyDescent="0.35">
      <c r="A19" s="11" t="str">
        <f t="shared" si="0"/>
        <v>VOLUMEN (miles Consumiciones)Rosado</v>
      </c>
      <c r="B19" s="11" t="s">
        <v>182</v>
      </c>
      <c r="C19" s="11" t="s">
        <v>135</v>
      </c>
      <c r="D19" s="12">
        <v>7706.4709999999995</v>
      </c>
      <c r="E19" s="12">
        <v>10617.41</v>
      </c>
      <c r="F19" s="12">
        <v>10912.63</v>
      </c>
      <c r="G19" s="12">
        <v>11124.41</v>
      </c>
      <c r="H19" s="12">
        <v>0</v>
      </c>
      <c r="I19" s="12">
        <v>0</v>
      </c>
      <c r="J19" s="12">
        <v>0</v>
      </c>
      <c r="K19" s="12">
        <v>0</v>
      </c>
      <c r="L19" s="12">
        <v>0</v>
      </c>
      <c r="M19" s="12"/>
      <c r="N19" s="12"/>
    </row>
    <row r="20" spans="1:14" x14ac:dyDescent="0.35">
      <c r="A20" s="11" t="str">
        <f t="shared" si="0"/>
        <v>VOLUMEN (miles Consumiciones)Resto vino</v>
      </c>
      <c r="B20" s="11" t="s">
        <v>182</v>
      </c>
      <c r="C20" s="11" t="s">
        <v>136</v>
      </c>
      <c r="D20" s="12">
        <v>3198.5529999999999</v>
      </c>
      <c r="E20" s="12">
        <v>2788.2420000000002</v>
      </c>
      <c r="F20" s="12">
        <v>4419.1450000000004</v>
      </c>
      <c r="G20" s="12">
        <v>3673.895</v>
      </c>
      <c r="H20" s="12">
        <v>0</v>
      </c>
      <c r="I20" s="12">
        <v>0</v>
      </c>
      <c r="J20" s="12">
        <v>0</v>
      </c>
      <c r="K20" s="12">
        <v>0</v>
      </c>
      <c r="L20" s="12">
        <v>0</v>
      </c>
      <c r="M20" s="12"/>
      <c r="N20" s="12"/>
    </row>
    <row r="21" spans="1:14" x14ac:dyDescent="0.35">
      <c r="A21" s="11" t="str">
        <f t="shared" si="0"/>
        <v>VOLUMEN (miles Consumiciones)Cava</v>
      </c>
      <c r="B21" s="11" t="s">
        <v>182</v>
      </c>
      <c r="C21" s="11" t="s">
        <v>137</v>
      </c>
      <c r="D21" s="12">
        <v>7544.6180000000004</v>
      </c>
      <c r="E21" s="12">
        <v>6149.5519999999997</v>
      </c>
      <c r="F21" s="12">
        <v>6697.3649999999998</v>
      </c>
      <c r="G21" s="12">
        <v>6230.9040000000005</v>
      </c>
      <c r="H21" s="12">
        <v>0</v>
      </c>
      <c r="I21" s="12">
        <v>0</v>
      </c>
      <c r="J21" s="12">
        <v>0</v>
      </c>
      <c r="K21" s="12">
        <v>0</v>
      </c>
      <c r="L21" s="12">
        <v>0</v>
      </c>
      <c r="M21" s="12"/>
      <c r="N21" s="12"/>
    </row>
    <row r="22" spans="1:14" x14ac:dyDescent="0.35">
      <c r="A22" s="11" t="str">
        <f t="shared" si="0"/>
        <v>VOLUMEN (miles Consumiciones)Otr.Bebidas Deri.Vino</v>
      </c>
      <c r="B22" s="11" t="s">
        <v>182</v>
      </c>
      <c r="C22" s="11" t="s">
        <v>138</v>
      </c>
      <c r="D22" s="12">
        <v>50347.13</v>
      </c>
      <c r="E22" s="12">
        <v>66878.45</v>
      </c>
      <c r="F22" s="12">
        <v>78080.639999999999</v>
      </c>
      <c r="G22" s="12">
        <v>75204.66</v>
      </c>
      <c r="H22" s="12">
        <v>0</v>
      </c>
      <c r="I22" s="12">
        <v>0</v>
      </c>
      <c r="J22" s="12">
        <v>0</v>
      </c>
      <c r="K22" s="12">
        <v>0</v>
      </c>
      <c r="L22" s="12">
        <v>0</v>
      </c>
      <c r="M22" s="12"/>
      <c r="N22" s="12"/>
    </row>
    <row r="23" spans="1:14" x14ac:dyDescent="0.35">
      <c r="A23" s="11" t="str">
        <f t="shared" si="0"/>
        <v>VOLUMEN (miles Consumiciones)Tinto de Verano</v>
      </c>
      <c r="B23" s="11" t="s">
        <v>182</v>
      </c>
      <c r="C23" s="11" t="s">
        <v>139</v>
      </c>
      <c r="D23" s="12">
        <v>38146.14</v>
      </c>
      <c r="E23" s="12">
        <v>50090.879999999997</v>
      </c>
      <c r="F23" s="12">
        <v>57447.98</v>
      </c>
      <c r="G23" s="12">
        <v>54536.06</v>
      </c>
      <c r="H23" s="12">
        <v>0</v>
      </c>
      <c r="I23" s="12">
        <v>0</v>
      </c>
      <c r="J23" s="12">
        <v>0</v>
      </c>
      <c r="K23" s="12">
        <v>0</v>
      </c>
      <c r="L23" s="12">
        <v>0</v>
      </c>
      <c r="M23" s="12"/>
      <c r="N23" s="12"/>
    </row>
    <row r="24" spans="1:14" x14ac:dyDescent="0.35">
      <c r="A24" s="11" t="str">
        <f t="shared" si="0"/>
        <v>VOLUMEN (miles Consumiciones)Sangria de Vino</v>
      </c>
      <c r="B24" s="11" t="s">
        <v>182</v>
      </c>
      <c r="C24" s="11" t="s">
        <v>140</v>
      </c>
      <c r="D24" s="12">
        <v>2775.6689999999999</v>
      </c>
      <c r="E24" s="12">
        <v>4080.3919999999998</v>
      </c>
      <c r="F24" s="12">
        <v>6122.1419999999998</v>
      </c>
      <c r="G24" s="12">
        <v>4549.2060000000001</v>
      </c>
      <c r="H24" s="12">
        <v>0</v>
      </c>
      <c r="I24" s="12">
        <v>0</v>
      </c>
      <c r="J24" s="12">
        <v>0</v>
      </c>
      <c r="K24" s="12">
        <v>0</v>
      </c>
      <c r="L24" s="12">
        <v>0</v>
      </c>
      <c r="M24" s="12"/>
      <c r="N24" s="12"/>
    </row>
    <row r="25" spans="1:14" x14ac:dyDescent="0.35">
      <c r="A25" s="11" t="str">
        <f t="shared" si="0"/>
        <v>VOLUMEN (miles Consumiciones)Sangria de Cava</v>
      </c>
      <c r="B25" s="11" t="s">
        <v>182</v>
      </c>
      <c r="C25" s="11" t="s">
        <v>141</v>
      </c>
      <c r="D25" s="12">
        <v>1103.82</v>
      </c>
      <c r="E25" s="12">
        <v>2174.623</v>
      </c>
      <c r="F25" s="12">
        <v>2851.2559999999999</v>
      </c>
      <c r="G25" s="12">
        <v>2770.2069999999999</v>
      </c>
      <c r="H25" s="12">
        <v>0</v>
      </c>
      <c r="I25" s="12">
        <v>0</v>
      </c>
      <c r="J25" s="12">
        <v>0</v>
      </c>
      <c r="K25" s="12">
        <v>0</v>
      </c>
      <c r="L25" s="12">
        <v>0</v>
      </c>
      <c r="M25" s="12"/>
      <c r="N25" s="12"/>
    </row>
    <row r="26" spans="1:14" x14ac:dyDescent="0.35">
      <c r="A26" s="11" t="str">
        <f t="shared" si="0"/>
        <v>VOLUMEN (miles Consumiciones)Calimocho</v>
      </c>
      <c r="B26" s="11" t="s">
        <v>182</v>
      </c>
      <c r="C26" s="11" t="s">
        <v>142</v>
      </c>
      <c r="D26" s="12">
        <v>2930.4270000000001</v>
      </c>
      <c r="E26" s="12">
        <v>3714.2930000000001</v>
      </c>
      <c r="F26" s="12">
        <v>4474.0829999999996</v>
      </c>
      <c r="G26" s="12">
        <v>5612.0619999999999</v>
      </c>
      <c r="H26" s="12">
        <v>0</v>
      </c>
      <c r="I26" s="12">
        <v>0</v>
      </c>
      <c r="J26" s="12">
        <v>0</v>
      </c>
      <c r="K26" s="12">
        <v>0</v>
      </c>
      <c r="L26" s="12">
        <v>0</v>
      </c>
      <c r="M26" s="12"/>
      <c r="N26" s="12"/>
    </row>
    <row r="27" spans="1:14" x14ac:dyDescent="0.35">
      <c r="A27" s="11" t="str">
        <f t="shared" si="0"/>
        <v>VOLUMEN (miles Consumiciones)Rebujito</v>
      </c>
      <c r="B27" s="11" t="s">
        <v>182</v>
      </c>
      <c r="C27" s="11" t="s">
        <v>176</v>
      </c>
      <c r="D27" s="12">
        <v>361.69380000000001</v>
      </c>
      <c r="E27" s="12">
        <v>418.00060000000002</v>
      </c>
      <c r="F27" s="12">
        <v>941.98590000000002</v>
      </c>
      <c r="G27" s="12">
        <v>1025.0930000000001</v>
      </c>
      <c r="H27" s="12">
        <v>0</v>
      </c>
      <c r="I27" s="12">
        <v>0</v>
      </c>
      <c r="J27" s="12">
        <v>0</v>
      </c>
      <c r="K27" s="12">
        <v>0</v>
      </c>
      <c r="L27" s="12">
        <v>0</v>
      </c>
      <c r="M27" s="12"/>
      <c r="N27" s="12"/>
    </row>
    <row r="28" spans="1:14" x14ac:dyDescent="0.35">
      <c r="A28" s="11" t="str">
        <f t="shared" si="0"/>
        <v>VOLUMEN (miles Consumiciones)Espum/Lambrusc/Mosca</v>
      </c>
      <c r="B28" s="11" t="s">
        <v>182</v>
      </c>
      <c r="C28" s="11" t="s">
        <v>177</v>
      </c>
      <c r="D28" s="12">
        <v>5029.3829999999998</v>
      </c>
      <c r="E28" s="12">
        <v>6400.2520000000004</v>
      </c>
      <c r="F28" s="12">
        <v>6243.1940000000004</v>
      </c>
      <c r="G28" s="12">
        <v>6712.03</v>
      </c>
      <c r="H28" s="12">
        <v>0</v>
      </c>
      <c r="I28" s="12">
        <v>0</v>
      </c>
      <c r="J28" s="12">
        <v>0</v>
      </c>
      <c r="K28" s="12">
        <v>0</v>
      </c>
      <c r="L28" s="12">
        <v>0</v>
      </c>
      <c r="M28" s="12"/>
      <c r="N28" s="12"/>
    </row>
    <row r="29" spans="1:14" x14ac:dyDescent="0.35">
      <c r="A29" s="11" t="str">
        <f t="shared" si="0"/>
        <v>VOLUMEN (miles Consumiciones)Sidra</v>
      </c>
      <c r="B29" s="11" t="s">
        <v>182</v>
      </c>
      <c r="C29" s="11" t="s">
        <v>143</v>
      </c>
      <c r="D29" s="12">
        <v>27889.72</v>
      </c>
      <c r="E29" s="12">
        <v>25385.93</v>
      </c>
      <c r="F29" s="12">
        <v>27260.25</v>
      </c>
      <c r="G29" s="12">
        <v>31230.57</v>
      </c>
      <c r="H29" s="12">
        <v>0</v>
      </c>
      <c r="I29" s="12">
        <v>0</v>
      </c>
      <c r="J29" s="12">
        <v>0</v>
      </c>
      <c r="K29" s="12">
        <v>0</v>
      </c>
      <c r="L29" s="12">
        <v>0</v>
      </c>
      <c r="M29" s="12"/>
      <c r="N29" s="12"/>
    </row>
    <row r="30" spans="1:14" x14ac:dyDescent="0.35">
      <c r="A30" s="11" t="str">
        <f t="shared" si="0"/>
        <v>VOLUMEN (miles Consumiciones)Cerveza</v>
      </c>
      <c r="B30" s="11" t="s">
        <v>182</v>
      </c>
      <c r="C30" s="11" t="s">
        <v>144</v>
      </c>
      <c r="D30" s="12">
        <v>1643043</v>
      </c>
      <c r="E30" s="12">
        <v>1874530</v>
      </c>
      <c r="F30" s="12">
        <v>1984060</v>
      </c>
      <c r="G30" s="12">
        <v>1860035</v>
      </c>
      <c r="H30" s="12">
        <v>0</v>
      </c>
      <c r="I30" s="12">
        <v>0</v>
      </c>
      <c r="J30" s="12">
        <v>0</v>
      </c>
      <c r="K30" s="12">
        <v>0</v>
      </c>
      <c r="L30" s="12">
        <v>0</v>
      </c>
      <c r="M30" s="12"/>
      <c r="N30" s="12"/>
    </row>
    <row r="31" spans="1:14" x14ac:dyDescent="0.35">
      <c r="A31" s="11" t="str">
        <f t="shared" si="0"/>
        <v>VOLUMEN (miles Consumiciones)Con alcohol</v>
      </c>
      <c r="B31" s="11" t="s">
        <v>182</v>
      </c>
      <c r="C31" s="11" t="s">
        <v>145</v>
      </c>
      <c r="D31" s="12">
        <v>1478179</v>
      </c>
      <c r="E31" s="12">
        <v>1687499</v>
      </c>
      <c r="F31" s="12">
        <v>1773808</v>
      </c>
      <c r="G31" s="12">
        <v>1638490</v>
      </c>
      <c r="H31" s="12">
        <v>0</v>
      </c>
      <c r="I31" s="12">
        <v>0</v>
      </c>
      <c r="J31" s="12">
        <v>0</v>
      </c>
      <c r="K31" s="12">
        <v>0</v>
      </c>
      <c r="L31" s="12">
        <v>0</v>
      </c>
      <c r="M31" s="12"/>
      <c r="N31" s="12"/>
    </row>
    <row r="32" spans="1:14" x14ac:dyDescent="0.35">
      <c r="A32" s="11" t="str">
        <f t="shared" si="0"/>
        <v>VOLUMEN (miles Consumiciones)Sin alcohol</v>
      </c>
      <c r="B32" s="11" t="s">
        <v>182</v>
      </c>
      <c r="C32" s="11" t="s">
        <v>146</v>
      </c>
      <c r="D32" s="12">
        <v>163570.79999999999</v>
      </c>
      <c r="E32" s="12">
        <v>185267.4</v>
      </c>
      <c r="F32" s="12">
        <v>207771.4</v>
      </c>
      <c r="G32" s="12">
        <v>219973.2</v>
      </c>
      <c r="H32" s="12">
        <v>0</v>
      </c>
      <c r="I32" s="12">
        <v>0</v>
      </c>
      <c r="J32" s="12">
        <v>0</v>
      </c>
      <c r="K32" s="12">
        <v>0</v>
      </c>
      <c r="L32" s="12">
        <v>0</v>
      </c>
      <c r="M32" s="12"/>
      <c r="N32" s="12"/>
    </row>
    <row r="33" spans="1:14" x14ac:dyDescent="0.35">
      <c r="A33" s="11" t="str">
        <f t="shared" si="0"/>
        <v>VOLUMEN (miles Consumiciones)Cerveza Envasada</v>
      </c>
      <c r="B33" s="11" t="s">
        <v>182</v>
      </c>
      <c r="C33" s="11" t="s">
        <v>178</v>
      </c>
      <c r="D33" s="12">
        <v>875465.5</v>
      </c>
      <c r="E33" s="12">
        <v>1007334</v>
      </c>
      <c r="F33" s="12">
        <v>1000562</v>
      </c>
      <c r="G33" s="12">
        <v>933684.2</v>
      </c>
      <c r="H33" s="12">
        <v>0</v>
      </c>
      <c r="I33" s="12">
        <v>0</v>
      </c>
      <c r="J33" s="12">
        <v>0</v>
      </c>
      <c r="K33" s="12">
        <v>0</v>
      </c>
      <c r="L33" s="12">
        <v>0</v>
      </c>
      <c r="M33" s="12"/>
      <c r="N33" s="12"/>
    </row>
    <row r="34" spans="1:14" x14ac:dyDescent="0.35">
      <c r="A34" s="11" t="str">
        <f t="shared" si="0"/>
        <v>VOLUMEN (miles Consumiciones)Cerveza Surtidor</v>
      </c>
      <c r="B34" s="11" t="s">
        <v>182</v>
      </c>
      <c r="C34" s="11" t="s">
        <v>179</v>
      </c>
      <c r="D34" s="12">
        <v>767577.3</v>
      </c>
      <c r="E34" s="12">
        <v>867195.3</v>
      </c>
      <c r="F34" s="12">
        <v>983497.6</v>
      </c>
      <c r="G34" s="12">
        <v>926351</v>
      </c>
      <c r="H34" s="12">
        <v>0</v>
      </c>
      <c r="I34" s="12">
        <v>0</v>
      </c>
      <c r="J34" s="12">
        <v>0</v>
      </c>
      <c r="K34" s="12">
        <v>0</v>
      </c>
      <c r="L34" s="12">
        <v>0</v>
      </c>
      <c r="M34" s="12"/>
      <c r="N34" s="12"/>
    </row>
    <row r="35" spans="1:14" x14ac:dyDescent="0.35">
      <c r="A35" s="11" t="str">
        <f t="shared" si="0"/>
        <v>VOLUMEN (miles Consumiciones)Otras Cervezas</v>
      </c>
      <c r="B35" s="11" t="s">
        <v>182</v>
      </c>
      <c r="C35" s="11" t="s">
        <v>147</v>
      </c>
      <c r="D35" s="12">
        <v>1292.7919999999999</v>
      </c>
      <c r="E35" s="12">
        <v>1762.893</v>
      </c>
      <c r="F35" s="12">
        <v>2481.0479999999998</v>
      </c>
      <c r="G35" s="12">
        <v>1571.7170000000001</v>
      </c>
      <c r="H35" s="12">
        <v>0</v>
      </c>
      <c r="I35" s="12">
        <v>0</v>
      </c>
      <c r="J35" s="12">
        <v>0</v>
      </c>
      <c r="K35" s="12">
        <v>0</v>
      </c>
      <c r="L35" s="12">
        <v>0</v>
      </c>
      <c r="M35" s="12"/>
      <c r="N35" s="12"/>
    </row>
    <row r="36" spans="1:14" x14ac:dyDescent="0.35">
      <c r="A36" s="11" t="str">
        <f t="shared" si="0"/>
        <v>VOLUMEN (miles Consumiciones)Espirituosas</v>
      </c>
      <c r="B36" s="11" t="s">
        <v>182</v>
      </c>
      <c r="C36" s="11" t="s">
        <v>148</v>
      </c>
      <c r="D36" s="12">
        <v>200519</v>
      </c>
      <c r="E36" s="12">
        <v>267465.7</v>
      </c>
      <c r="F36" s="12">
        <v>282803.7</v>
      </c>
      <c r="G36" s="12">
        <v>271543.09999999998</v>
      </c>
      <c r="H36" s="12">
        <v>0</v>
      </c>
      <c r="I36" s="12">
        <v>0</v>
      </c>
      <c r="J36" s="12">
        <v>0</v>
      </c>
      <c r="K36" s="12">
        <v>0</v>
      </c>
      <c r="L36" s="12">
        <v>0</v>
      </c>
      <c r="M36" s="12"/>
      <c r="N36" s="12"/>
    </row>
    <row r="37" spans="1:14" x14ac:dyDescent="0.35">
      <c r="A37" s="11" t="str">
        <f t="shared" si="0"/>
        <v>VOLUMEN (miles Consumiciones)Whisky</v>
      </c>
      <c r="B37" s="11" t="s">
        <v>182</v>
      </c>
      <c r="C37" s="11" t="s">
        <v>149</v>
      </c>
      <c r="D37" s="12">
        <v>32507.279999999999</v>
      </c>
      <c r="E37" s="12">
        <v>41566.92</v>
      </c>
      <c r="F37" s="12">
        <v>44524.13</v>
      </c>
      <c r="G37" s="12">
        <v>39164.85</v>
      </c>
      <c r="H37" s="12">
        <v>0</v>
      </c>
      <c r="I37" s="12">
        <v>0</v>
      </c>
      <c r="J37" s="12">
        <v>0</v>
      </c>
      <c r="K37" s="12">
        <v>0</v>
      </c>
      <c r="L37" s="12">
        <v>0</v>
      </c>
      <c r="M37" s="12"/>
      <c r="N37" s="12"/>
    </row>
    <row r="38" spans="1:14" x14ac:dyDescent="0.35">
      <c r="A38" s="11" t="str">
        <f t="shared" si="0"/>
        <v>VOLUMEN (miles Consumiciones)Brandy</v>
      </c>
      <c r="B38" s="11" t="s">
        <v>182</v>
      </c>
      <c r="C38" s="11" t="s">
        <v>150</v>
      </c>
      <c r="D38" s="12">
        <v>5883.415</v>
      </c>
      <c r="E38" s="12">
        <v>6530.9939999999997</v>
      </c>
      <c r="F38" s="12">
        <v>3468.6309999999999</v>
      </c>
      <c r="G38" s="12">
        <v>4108.759</v>
      </c>
      <c r="H38" s="12">
        <v>0</v>
      </c>
      <c r="I38" s="12">
        <v>0</v>
      </c>
      <c r="J38" s="12">
        <v>0</v>
      </c>
      <c r="K38" s="12">
        <v>0</v>
      </c>
      <c r="L38" s="12">
        <v>0</v>
      </c>
      <c r="M38" s="12"/>
      <c r="N38" s="12"/>
    </row>
    <row r="39" spans="1:14" x14ac:dyDescent="0.35">
      <c r="A39" s="11" t="str">
        <f t="shared" si="0"/>
        <v>VOLUMEN (miles Consumiciones)Ginebra</v>
      </c>
      <c r="B39" s="11" t="s">
        <v>182</v>
      </c>
      <c r="C39" s="11" t="s">
        <v>151</v>
      </c>
      <c r="D39" s="12">
        <v>45316.6</v>
      </c>
      <c r="E39" s="12">
        <v>59966.06</v>
      </c>
      <c r="F39" s="12">
        <v>67408.899999999994</v>
      </c>
      <c r="G39" s="12">
        <v>64257.3</v>
      </c>
      <c r="H39" s="12">
        <v>0</v>
      </c>
      <c r="I39" s="12">
        <v>0</v>
      </c>
      <c r="J39" s="12">
        <v>0</v>
      </c>
      <c r="K39" s="12">
        <v>0</v>
      </c>
      <c r="L39" s="12">
        <v>0</v>
      </c>
      <c r="M39" s="12"/>
      <c r="N39" s="12"/>
    </row>
    <row r="40" spans="1:14" x14ac:dyDescent="0.35">
      <c r="A40" s="11" t="str">
        <f t="shared" si="0"/>
        <v>VOLUMEN (miles Consumiciones)Ron</v>
      </c>
      <c r="B40" s="11" t="s">
        <v>182</v>
      </c>
      <c r="C40" s="11" t="s">
        <v>152</v>
      </c>
      <c r="D40" s="12">
        <v>23592.22</v>
      </c>
      <c r="E40" s="12">
        <v>32163.040000000001</v>
      </c>
      <c r="F40" s="12">
        <v>32030.39</v>
      </c>
      <c r="G40" s="12">
        <v>28397.279999999999</v>
      </c>
      <c r="H40" s="12">
        <v>0</v>
      </c>
      <c r="I40" s="12">
        <v>0</v>
      </c>
      <c r="J40" s="12">
        <v>0</v>
      </c>
      <c r="K40" s="12">
        <v>0</v>
      </c>
      <c r="L40" s="12">
        <v>0</v>
      </c>
      <c r="M40" s="12"/>
      <c r="N40" s="12"/>
    </row>
    <row r="41" spans="1:14" x14ac:dyDescent="0.35">
      <c r="A41" s="11" t="str">
        <f t="shared" si="0"/>
        <v>VOLUMEN (miles Consumiciones)Anis</v>
      </c>
      <c r="B41" s="11" t="s">
        <v>182</v>
      </c>
      <c r="C41" s="11" t="s">
        <v>153</v>
      </c>
      <c r="D41" s="12">
        <v>3224.6410000000001</v>
      </c>
      <c r="E41" s="12">
        <v>2124.2190000000001</v>
      </c>
      <c r="F41" s="12">
        <v>3154.0120000000002</v>
      </c>
      <c r="G41" s="12">
        <v>3078.6010000000001</v>
      </c>
      <c r="H41" s="12">
        <v>0</v>
      </c>
      <c r="I41" s="12">
        <v>0</v>
      </c>
      <c r="J41" s="12">
        <v>0</v>
      </c>
      <c r="K41" s="12">
        <v>0</v>
      </c>
      <c r="L41" s="12">
        <v>0</v>
      </c>
      <c r="M41" s="12"/>
      <c r="N41" s="12"/>
    </row>
    <row r="42" spans="1:14" x14ac:dyDescent="0.35">
      <c r="A42" s="11" t="str">
        <f t="shared" si="0"/>
        <v>VOLUMEN (miles Consumiciones)Otras Espirituosas</v>
      </c>
      <c r="B42" s="11" t="s">
        <v>182</v>
      </c>
      <c r="C42" s="11" t="s">
        <v>154</v>
      </c>
      <c r="D42" s="12">
        <v>89994.83</v>
      </c>
      <c r="E42" s="12">
        <v>125114.5</v>
      </c>
      <c r="F42" s="12">
        <v>132217.60000000001</v>
      </c>
      <c r="G42" s="12">
        <v>132536.29999999999</v>
      </c>
      <c r="H42" s="12">
        <v>0</v>
      </c>
      <c r="I42" s="12">
        <v>0</v>
      </c>
      <c r="J42" s="12">
        <v>0</v>
      </c>
      <c r="K42" s="12">
        <v>0</v>
      </c>
      <c r="L42" s="12">
        <v>0</v>
      </c>
      <c r="M42" s="12"/>
      <c r="N42" s="12"/>
    </row>
    <row r="43" spans="1:14" x14ac:dyDescent="0.35">
      <c r="A43" s="11" t="str">
        <f t="shared" si="0"/>
        <v>VOLUMEN (miles Consumiciones)T.Zumo+Horchata+Mosto</v>
      </c>
      <c r="B43" s="11" t="s">
        <v>182</v>
      </c>
      <c r="C43" s="11" t="s">
        <v>155</v>
      </c>
      <c r="D43" s="12">
        <v>115183.8</v>
      </c>
      <c r="E43" s="12">
        <v>122180</v>
      </c>
      <c r="F43" s="12">
        <v>133284.6</v>
      </c>
      <c r="G43" s="12">
        <v>130138.6</v>
      </c>
      <c r="H43" s="12">
        <v>0</v>
      </c>
      <c r="I43" s="12">
        <v>0</v>
      </c>
      <c r="J43" s="12">
        <v>0</v>
      </c>
      <c r="K43" s="12">
        <v>0</v>
      </c>
      <c r="L43" s="12">
        <v>0</v>
      </c>
      <c r="M43" s="12"/>
      <c r="N43" s="12"/>
    </row>
    <row r="44" spans="1:14" x14ac:dyDescent="0.35">
      <c r="A44" s="11" t="str">
        <f t="shared" si="0"/>
        <v>VOLUMEN (miles Consumiciones)Agua Envasada</v>
      </c>
      <c r="B44" s="11" t="s">
        <v>182</v>
      </c>
      <c r="C44" s="11" t="s">
        <v>156</v>
      </c>
      <c r="D44" s="12">
        <v>541857</v>
      </c>
      <c r="E44" s="12">
        <v>565595.80000000005</v>
      </c>
      <c r="F44" s="12">
        <v>673089.9</v>
      </c>
      <c r="G44" s="12">
        <v>648635.5</v>
      </c>
      <c r="H44" s="12">
        <v>0</v>
      </c>
      <c r="I44" s="12">
        <v>0</v>
      </c>
      <c r="J44" s="12">
        <v>0</v>
      </c>
      <c r="K44" s="12">
        <v>0</v>
      </c>
      <c r="L44" s="12">
        <v>0</v>
      </c>
      <c r="M44" s="12"/>
      <c r="N44" s="12"/>
    </row>
    <row r="45" spans="1:14" x14ac:dyDescent="0.35">
      <c r="A45" s="11" t="str">
        <f t="shared" si="0"/>
        <v>VOLUMEN (miles Consumiciones)Bebidas Refrescantes</v>
      </c>
      <c r="B45" s="11" t="s">
        <v>182</v>
      </c>
      <c r="C45" s="11" t="s">
        <v>157</v>
      </c>
      <c r="D45" s="12">
        <v>945703.6</v>
      </c>
      <c r="E45" s="12">
        <v>984971.6</v>
      </c>
      <c r="F45" s="12">
        <v>1098522</v>
      </c>
      <c r="G45" s="12">
        <v>1090615</v>
      </c>
      <c r="H45" s="12">
        <v>0</v>
      </c>
      <c r="I45" s="12">
        <v>0</v>
      </c>
      <c r="J45" s="12">
        <v>0</v>
      </c>
      <c r="K45" s="12">
        <v>0</v>
      </c>
      <c r="L45" s="12">
        <v>0</v>
      </c>
      <c r="M45" s="12"/>
      <c r="N45" s="12"/>
    </row>
    <row r="46" spans="1:14" x14ac:dyDescent="0.35">
      <c r="A46" s="11" t="str">
        <f t="shared" si="0"/>
        <v>VOLUMEN (miles Consumiciones)Colas</v>
      </c>
      <c r="B46" s="11" t="s">
        <v>182</v>
      </c>
      <c r="C46" s="11" t="s">
        <v>158</v>
      </c>
      <c r="D46" s="12">
        <v>564217.5</v>
      </c>
      <c r="E46" s="12">
        <v>606381.4</v>
      </c>
      <c r="F46" s="12">
        <v>670791</v>
      </c>
      <c r="G46" s="12">
        <v>663248.80000000005</v>
      </c>
      <c r="H46" s="12">
        <v>0</v>
      </c>
      <c r="I46" s="12">
        <v>0</v>
      </c>
      <c r="J46" s="12">
        <v>0</v>
      </c>
      <c r="K46" s="12">
        <v>0</v>
      </c>
      <c r="L46" s="12">
        <v>0</v>
      </c>
      <c r="M46" s="12"/>
      <c r="N46" s="12"/>
    </row>
    <row r="47" spans="1:14" x14ac:dyDescent="0.35">
      <c r="A47" s="11" t="str">
        <f t="shared" si="0"/>
        <v>VOLUMEN (miles Consumiciones)Cola Regular</v>
      </c>
      <c r="B47" s="11" t="s">
        <v>182</v>
      </c>
      <c r="C47" s="11" t="s">
        <v>159</v>
      </c>
      <c r="D47" s="12">
        <v>279544.8</v>
      </c>
      <c r="E47" s="12">
        <v>299349.09999999998</v>
      </c>
      <c r="F47" s="12">
        <v>330733.40000000002</v>
      </c>
      <c r="G47" s="12">
        <v>326533.90000000002</v>
      </c>
      <c r="H47" s="12">
        <v>0</v>
      </c>
      <c r="I47" s="12">
        <v>0</v>
      </c>
      <c r="J47" s="12">
        <v>0</v>
      </c>
      <c r="K47" s="12">
        <v>0</v>
      </c>
      <c r="L47" s="12">
        <v>0</v>
      </c>
      <c r="M47" s="12"/>
      <c r="N47" s="12"/>
    </row>
    <row r="48" spans="1:14" x14ac:dyDescent="0.35">
      <c r="A48" s="11" t="str">
        <f t="shared" si="0"/>
        <v>VOLUMEN (miles Consumiciones)Light/Zero</v>
      </c>
      <c r="B48" s="11" t="s">
        <v>182</v>
      </c>
      <c r="C48" s="11" t="s">
        <v>160</v>
      </c>
      <c r="D48" s="12">
        <v>283643.5</v>
      </c>
      <c r="E48" s="12">
        <v>307032.3</v>
      </c>
      <c r="F48" s="12">
        <v>340057.59999999998</v>
      </c>
      <c r="G48" s="12">
        <v>336714.9</v>
      </c>
      <c r="H48" s="12">
        <v>0</v>
      </c>
      <c r="I48" s="12">
        <v>0</v>
      </c>
      <c r="J48" s="12">
        <v>0</v>
      </c>
      <c r="K48" s="12">
        <v>0</v>
      </c>
      <c r="L48" s="12">
        <v>0</v>
      </c>
      <c r="M48" s="12"/>
      <c r="N48" s="12"/>
    </row>
    <row r="49" spans="1:14" x14ac:dyDescent="0.35">
      <c r="A49" s="11" t="str">
        <f t="shared" si="0"/>
        <v>VOLUMEN (miles Consumiciones)Otra Variedad Cola</v>
      </c>
      <c r="B49" s="11" t="s">
        <v>182</v>
      </c>
      <c r="C49" s="11" t="s">
        <v>161</v>
      </c>
      <c r="D49" s="12">
        <v>1029.2270000000001</v>
      </c>
      <c r="E49" s="12" t="s">
        <v>213</v>
      </c>
      <c r="F49" s="12" t="s">
        <v>213</v>
      </c>
      <c r="G49" s="12" t="s">
        <v>213</v>
      </c>
      <c r="H49" s="12">
        <v>0</v>
      </c>
      <c r="I49" s="12">
        <v>0</v>
      </c>
      <c r="J49" s="12">
        <v>0</v>
      </c>
      <c r="K49" s="12">
        <v>0</v>
      </c>
      <c r="L49" s="12">
        <v>0</v>
      </c>
      <c r="M49" s="12"/>
      <c r="N49" s="12"/>
    </row>
    <row r="50" spans="1:14" x14ac:dyDescent="0.35">
      <c r="A50" s="11" t="str">
        <f t="shared" si="0"/>
        <v>VOLUMEN (miles Consumiciones)Con Cafeina</v>
      </c>
      <c r="B50" s="11" t="s">
        <v>182</v>
      </c>
      <c r="C50" s="11" t="s">
        <v>162</v>
      </c>
      <c r="D50" s="12">
        <v>474180.9</v>
      </c>
      <c r="E50" s="12">
        <v>502771.3</v>
      </c>
      <c r="F50" s="12">
        <v>537576.19999999995</v>
      </c>
      <c r="G50" s="12">
        <v>527050.69999999995</v>
      </c>
      <c r="H50" s="12">
        <v>0</v>
      </c>
      <c r="I50" s="12">
        <v>0</v>
      </c>
      <c r="J50" s="12">
        <v>0</v>
      </c>
      <c r="K50" s="12">
        <v>0</v>
      </c>
      <c r="L50" s="12">
        <v>0</v>
      </c>
      <c r="M50" s="12"/>
      <c r="N50" s="12"/>
    </row>
    <row r="51" spans="1:14" x14ac:dyDescent="0.35">
      <c r="A51" s="11" t="str">
        <f t="shared" si="0"/>
        <v>VOLUMEN (miles Consumiciones)Sin Cafeina</v>
      </c>
      <c r="B51" s="11" t="s">
        <v>182</v>
      </c>
      <c r="C51" s="11" t="s">
        <v>163</v>
      </c>
      <c r="D51" s="12">
        <v>79027.78</v>
      </c>
      <c r="E51" s="12">
        <v>88475.77</v>
      </c>
      <c r="F51" s="12">
        <v>111354.8</v>
      </c>
      <c r="G51" s="12">
        <v>116593.9</v>
      </c>
      <c r="H51" s="12">
        <v>0</v>
      </c>
      <c r="I51" s="12">
        <v>0</v>
      </c>
      <c r="J51" s="12">
        <v>0</v>
      </c>
      <c r="K51" s="12">
        <v>0</v>
      </c>
      <c r="L51" s="12">
        <v>0</v>
      </c>
      <c r="M51" s="12"/>
      <c r="N51" s="12"/>
    </row>
    <row r="52" spans="1:14" x14ac:dyDescent="0.35">
      <c r="A52" s="11" t="str">
        <f t="shared" si="0"/>
        <v>VOLUMEN (miles Consumiciones)Frutas con gas</v>
      </c>
      <c r="B52" s="11" t="s">
        <v>182</v>
      </c>
      <c r="C52" s="11" t="s">
        <v>164</v>
      </c>
      <c r="D52" s="12">
        <v>115730.3</v>
      </c>
      <c r="E52" s="12">
        <v>99696.1</v>
      </c>
      <c r="F52" s="12">
        <v>129377.1</v>
      </c>
      <c r="G52" s="12">
        <v>126879.3</v>
      </c>
      <c r="H52" s="12">
        <v>0</v>
      </c>
      <c r="I52" s="12">
        <v>0</v>
      </c>
      <c r="J52" s="12">
        <v>0</v>
      </c>
      <c r="K52" s="12">
        <v>0</v>
      </c>
      <c r="L52" s="12">
        <v>0</v>
      </c>
      <c r="M52" s="12"/>
      <c r="N52" s="12"/>
    </row>
    <row r="53" spans="1:14" x14ac:dyDescent="0.35">
      <c r="A53" s="11" t="str">
        <f t="shared" si="0"/>
        <v>VOLUMEN (miles Consumiciones)Frutas sin gas</v>
      </c>
      <c r="B53" s="11" t="s">
        <v>182</v>
      </c>
      <c r="C53" s="11" t="s">
        <v>165</v>
      </c>
      <c r="D53" s="12">
        <v>22060</v>
      </c>
      <c r="E53" s="12">
        <v>34124.11</v>
      </c>
      <c r="F53" s="12">
        <v>29160.03</v>
      </c>
      <c r="G53" s="12">
        <v>28394.25</v>
      </c>
      <c r="H53" s="12">
        <v>0</v>
      </c>
      <c r="I53" s="12">
        <v>0</v>
      </c>
      <c r="J53" s="12">
        <v>0</v>
      </c>
      <c r="K53" s="12">
        <v>0</v>
      </c>
      <c r="L53" s="12">
        <v>0</v>
      </c>
      <c r="M53" s="12"/>
      <c r="N53" s="12"/>
    </row>
    <row r="54" spans="1:14" x14ac:dyDescent="0.35">
      <c r="A54" s="11" t="str">
        <f t="shared" si="0"/>
        <v>VOLUMEN (miles Consumiciones)Mixers</v>
      </c>
      <c r="B54" s="11" t="s">
        <v>182</v>
      </c>
      <c r="C54" s="11" t="s">
        <v>166</v>
      </c>
      <c r="D54" s="12">
        <v>19848.18</v>
      </c>
      <c r="E54" s="12">
        <v>14343.09</v>
      </c>
      <c r="F54" s="12">
        <v>14894.61</v>
      </c>
      <c r="G54" s="12">
        <v>16469.849999999999</v>
      </c>
      <c r="H54" s="12">
        <v>0</v>
      </c>
      <c r="I54" s="12">
        <v>0</v>
      </c>
      <c r="J54" s="12">
        <v>0</v>
      </c>
      <c r="K54" s="12">
        <v>0</v>
      </c>
      <c r="L54" s="12">
        <v>0</v>
      </c>
      <c r="M54" s="12"/>
      <c r="N54" s="12"/>
    </row>
    <row r="55" spans="1:14" x14ac:dyDescent="0.35">
      <c r="A55" s="11" t="str">
        <f t="shared" si="0"/>
        <v>VOLUMEN (miles Consumiciones)Isotonicas</v>
      </c>
      <c r="B55" s="11" t="s">
        <v>182</v>
      </c>
      <c r="C55" s="11" t="s">
        <v>180</v>
      </c>
      <c r="D55" s="12">
        <v>106166.1</v>
      </c>
      <c r="E55" s="12">
        <v>101623.2</v>
      </c>
      <c r="F55" s="12">
        <v>114453.7</v>
      </c>
      <c r="G55" s="12">
        <v>113796.3</v>
      </c>
      <c r="H55" s="12">
        <v>0</v>
      </c>
      <c r="I55" s="12">
        <v>0</v>
      </c>
      <c r="J55" s="12">
        <v>0</v>
      </c>
      <c r="K55" s="12">
        <v>0</v>
      </c>
      <c r="L55" s="12">
        <v>0</v>
      </c>
      <c r="M55" s="12"/>
      <c r="N55" s="12"/>
    </row>
    <row r="56" spans="1:14" x14ac:dyDescent="0.35">
      <c r="A56" s="11" t="str">
        <f t="shared" si="0"/>
        <v>VOLUMEN (miles Consumiciones)Energeticas</v>
      </c>
      <c r="B56" s="11" t="s">
        <v>182</v>
      </c>
      <c r="C56" s="11" t="s">
        <v>181</v>
      </c>
      <c r="D56" s="12">
        <v>34589.15</v>
      </c>
      <c r="E56" s="12">
        <v>36795.9</v>
      </c>
      <c r="F56" s="12">
        <v>35551.72</v>
      </c>
      <c r="G56" s="12">
        <v>45930.400000000001</v>
      </c>
      <c r="H56" s="12">
        <v>0</v>
      </c>
      <c r="I56" s="12">
        <v>0</v>
      </c>
      <c r="J56" s="12">
        <v>0</v>
      </c>
      <c r="K56" s="12">
        <v>0</v>
      </c>
      <c r="L56" s="12">
        <v>0</v>
      </c>
      <c r="M56" s="12"/>
      <c r="N56" s="12"/>
    </row>
    <row r="57" spans="1:14" x14ac:dyDescent="0.35">
      <c r="A57" s="11" t="str">
        <f t="shared" si="0"/>
        <v>VOLUMEN (miles Consumiciones)Gaseosas</v>
      </c>
      <c r="B57" s="11" t="s">
        <v>182</v>
      </c>
      <c r="C57" s="11" t="s">
        <v>167</v>
      </c>
      <c r="D57" s="12">
        <v>14308.83</v>
      </c>
      <c r="E57" s="12">
        <v>19343.62</v>
      </c>
      <c r="F57" s="12">
        <v>20147.61</v>
      </c>
      <c r="G57" s="12">
        <v>17211.46</v>
      </c>
      <c r="H57" s="12">
        <v>0</v>
      </c>
      <c r="I57" s="12">
        <v>0</v>
      </c>
      <c r="J57" s="12">
        <v>0</v>
      </c>
      <c r="K57" s="12">
        <v>0</v>
      </c>
      <c r="L57" s="12">
        <v>0</v>
      </c>
      <c r="M57" s="12"/>
      <c r="N57" s="12"/>
    </row>
    <row r="58" spans="1:14" x14ac:dyDescent="0.35">
      <c r="A58" s="11" t="str">
        <f t="shared" si="0"/>
        <v>VOLUMEN (miles Consumiciones)Bebidas Zumo+Leche</v>
      </c>
      <c r="B58" s="11" t="s">
        <v>182</v>
      </c>
      <c r="C58" s="11" t="s">
        <v>168</v>
      </c>
      <c r="D58" s="12">
        <v>12522.81</v>
      </c>
      <c r="E58" s="12">
        <v>8401.2569999999996</v>
      </c>
      <c r="F58" s="12">
        <v>8756.1180000000004</v>
      </c>
      <c r="G58" s="12">
        <v>7007.58</v>
      </c>
      <c r="H58" s="12">
        <v>0</v>
      </c>
      <c r="I58" s="12">
        <v>0</v>
      </c>
      <c r="J58" s="12">
        <v>0</v>
      </c>
      <c r="K58" s="12">
        <v>0</v>
      </c>
      <c r="L58" s="12">
        <v>0</v>
      </c>
      <c r="M58" s="12"/>
      <c r="N58" s="12"/>
    </row>
    <row r="59" spans="1:14" x14ac:dyDescent="0.35">
      <c r="A59" s="11" t="str">
        <f t="shared" si="0"/>
        <v>VOLUMEN (miles Consumiciones)Resto</v>
      </c>
      <c r="B59" s="11" t="s">
        <v>182</v>
      </c>
      <c r="C59" s="11" t="s">
        <v>78</v>
      </c>
      <c r="D59" s="12">
        <v>56260.66</v>
      </c>
      <c r="E59" s="12">
        <v>64262.86</v>
      </c>
      <c r="F59" s="12">
        <v>75389.77</v>
      </c>
      <c r="G59" s="12">
        <v>71677.47</v>
      </c>
      <c r="H59" s="12">
        <v>0</v>
      </c>
      <c r="I59" s="12">
        <v>0</v>
      </c>
      <c r="J59" s="12">
        <v>0</v>
      </c>
      <c r="K59" s="12">
        <v>0</v>
      </c>
      <c r="L59" s="12">
        <v>0</v>
      </c>
      <c r="M59" s="12"/>
      <c r="N59" s="12"/>
    </row>
    <row r="60" spans="1:14" x14ac:dyDescent="0.35">
      <c r="A60" s="11" t="str">
        <f t="shared" si="0"/>
        <v>VOLUMEN (Miles kg ó litros)TOTAL BEBIDAS</v>
      </c>
      <c r="B60" s="11" t="s">
        <v>183</v>
      </c>
      <c r="C60" s="11" t="s">
        <v>121</v>
      </c>
      <c r="D60" s="12">
        <v>1980021.4730612501</v>
      </c>
      <c r="E60" s="12">
        <v>2145235.9275647099</v>
      </c>
      <c r="F60" s="12">
        <v>2312140.2740596598</v>
      </c>
      <c r="G60" s="12">
        <v>2237556.04434432</v>
      </c>
      <c r="H60" s="12">
        <v>0</v>
      </c>
      <c r="I60" s="12">
        <v>0</v>
      </c>
      <c r="J60" s="12">
        <v>0</v>
      </c>
      <c r="K60" s="12">
        <v>0</v>
      </c>
      <c r="L60" s="12">
        <v>0</v>
      </c>
      <c r="M60" s="12"/>
      <c r="N60" s="12"/>
    </row>
    <row r="61" spans="1:14" x14ac:dyDescent="0.35">
      <c r="A61" s="11" t="str">
        <f t="shared" si="0"/>
        <v>VOLUMEN (Miles kg ó litros).Total Bebidas Caliente</v>
      </c>
      <c r="B61" s="11" t="s">
        <v>183</v>
      </c>
      <c r="C61" s="11" t="s">
        <v>122</v>
      </c>
      <c r="D61" s="12">
        <v>229989.69625000001</v>
      </c>
      <c r="E61" s="12">
        <v>268908.27016000001</v>
      </c>
      <c r="F61" s="12">
        <v>283360.27279999998</v>
      </c>
      <c r="G61" s="12">
        <v>282769.22702499997</v>
      </c>
      <c r="H61" s="12">
        <v>0</v>
      </c>
      <c r="I61" s="12">
        <v>0</v>
      </c>
      <c r="J61" s="12">
        <v>0</v>
      </c>
      <c r="K61" s="12">
        <v>0</v>
      </c>
      <c r="L61" s="12">
        <v>0</v>
      </c>
      <c r="M61" s="12"/>
      <c r="N61" s="12"/>
    </row>
    <row r="62" spans="1:14" x14ac:dyDescent="0.35">
      <c r="A62" s="11" t="str">
        <f t="shared" si="0"/>
        <v>VOLUMEN (Miles kg ó litros)Cafe</v>
      </c>
      <c r="B62" s="11" t="s">
        <v>183</v>
      </c>
      <c r="C62" s="11" t="s">
        <v>123</v>
      </c>
      <c r="D62" s="12">
        <v>55917.09375</v>
      </c>
      <c r="E62" s="12">
        <v>65498.982499999998</v>
      </c>
      <c r="F62" s="12">
        <v>70398.157749999998</v>
      </c>
      <c r="G62" s="12">
        <v>69647.192500000005</v>
      </c>
      <c r="H62" s="12">
        <v>0</v>
      </c>
      <c r="I62" s="12">
        <v>0</v>
      </c>
      <c r="J62" s="12">
        <v>0</v>
      </c>
      <c r="K62" s="12">
        <v>0</v>
      </c>
      <c r="L62" s="12">
        <v>0</v>
      </c>
      <c r="M62" s="12"/>
      <c r="N62" s="12"/>
    </row>
    <row r="63" spans="1:14" x14ac:dyDescent="0.35">
      <c r="A63" s="11" t="str">
        <f t="shared" si="0"/>
        <v>VOLUMEN (Miles kg ó litros)Leche+bebidas vegetales</v>
      </c>
      <c r="B63" s="11" t="s">
        <v>183</v>
      </c>
      <c r="C63" s="11" t="s">
        <v>174</v>
      </c>
      <c r="D63" s="12">
        <v>156397.3314</v>
      </c>
      <c r="E63" s="12">
        <v>183941.91320000001</v>
      </c>
      <c r="F63" s="12">
        <v>189149.00039999999</v>
      </c>
      <c r="G63" s="12">
        <v>190539.67619999999</v>
      </c>
      <c r="H63" s="12">
        <v>0</v>
      </c>
      <c r="I63" s="12">
        <v>0</v>
      </c>
      <c r="J63" s="12">
        <v>0</v>
      </c>
      <c r="K63" s="12">
        <v>0</v>
      </c>
      <c r="L63" s="12">
        <v>0</v>
      </c>
      <c r="M63" s="12"/>
      <c r="N63" s="12"/>
    </row>
    <row r="64" spans="1:14" x14ac:dyDescent="0.35">
      <c r="A64" s="11" t="str">
        <f t="shared" si="0"/>
        <v>VOLUMEN (Miles kg ó litros)Leche</v>
      </c>
      <c r="B64" s="11" t="s">
        <v>183</v>
      </c>
      <c r="C64" s="11" t="s">
        <v>124</v>
      </c>
      <c r="D64" s="12">
        <v>149650.96900000001</v>
      </c>
      <c r="E64" s="12">
        <v>176724.79800000001</v>
      </c>
      <c r="F64" s="12">
        <v>179636.99799999999</v>
      </c>
      <c r="G64" s="12">
        <v>177219.16899999999</v>
      </c>
      <c r="H64" s="12">
        <v>0</v>
      </c>
      <c r="I64" s="12">
        <v>0</v>
      </c>
      <c r="J64" s="12">
        <v>0</v>
      </c>
      <c r="K64" s="12">
        <v>0</v>
      </c>
      <c r="L64" s="12">
        <v>0</v>
      </c>
      <c r="M64" s="12"/>
      <c r="N64" s="12"/>
    </row>
    <row r="65" spans="1:14" x14ac:dyDescent="0.35">
      <c r="A65" s="11" t="str">
        <f t="shared" si="0"/>
        <v>VOLUMEN (Miles kg ó litros)Leche Sola</v>
      </c>
      <c r="B65" s="11" t="s">
        <v>183</v>
      </c>
      <c r="C65" s="11" t="s">
        <v>125</v>
      </c>
      <c r="D65" s="12">
        <v>2896.9</v>
      </c>
      <c r="E65" s="12">
        <v>3835.846</v>
      </c>
      <c r="F65" s="12">
        <v>3687.6979999999999</v>
      </c>
      <c r="G65" s="12">
        <v>2174.0360000000001</v>
      </c>
      <c r="H65" s="12">
        <v>0</v>
      </c>
      <c r="I65" s="12">
        <v>0</v>
      </c>
      <c r="J65" s="12">
        <v>0</v>
      </c>
      <c r="K65" s="12">
        <v>0</v>
      </c>
      <c r="L65" s="12">
        <v>0</v>
      </c>
      <c r="M65" s="12"/>
      <c r="N65" s="12"/>
    </row>
    <row r="66" spans="1:14" x14ac:dyDescent="0.35">
      <c r="A66" s="11" t="str">
        <f t="shared" si="0"/>
        <v>VOLUMEN (Miles kg ó litros)Leche Con Cacao</v>
      </c>
      <c r="B66" s="11" t="s">
        <v>183</v>
      </c>
      <c r="C66" s="11" t="s">
        <v>126</v>
      </c>
      <c r="D66" s="12">
        <v>7621.6940000000004</v>
      </c>
      <c r="E66" s="12">
        <v>9539.9519999999993</v>
      </c>
      <c r="F66" s="12">
        <v>9246.5499999999993</v>
      </c>
      <c r="G66" s="12">
        <v>8398.2579999999998</v>
      </c>
      <c r="H66" s="12">
        <v>0</v>
      </c>
      <c r="I66" s="12">
        <v>0</v>
      </c>
      <c r="J66" s="12">
        <v>0</v>
      </c>
      <c r="K66" s="12">
        <v>0</v>
      </c>
      <c r="L66" s="12">
        <v>0</v>
      </c>
      <c r="M66" s="12"/>
      <c r="N66" s="12"/>
    </row>
    <row r="67" spans="1:14" x14ac:dyDescent="0.35">
      <c r="A67" s="11" t="str">
        <f t="shared" si="0"/>
        <v>VOLUMEN (Miles kg ó litros)Leche Con Cafe</v>
      </c>
      <c r="B67" s="11" t="s">
        <v>183</v>
      </c>
      <c r="C67" s="11" t="s">
        <v>127</v>
      </c>
      <c r="D67" s="12">
        <v>139132.375</v>
      </c>
      <c r="E67" s="12">
        <v>163349</v>
      </c>
      <c r="F67" s="12">
        <v>166702.75</v>
      </c>
      <c r="G67" s="12">
        <v>166646.875</v>
      </c>
      <c r="H67" s="12">
        <v>0</v>
      </c>
      <c r="I67" s="12">
        <v>0</v>
      </c>
      <c r="J67" s="12">
        <v>0</v>
      </c>
      <c r="K67" s="12">
        <v>0</v>
      </c>
      <c r="L67" s="12">
        <v>0</v>
      </c>
      <c r="M67" s="12"/>
      <c r="N67" s="12"/>
    </row>
    <row r="68" spans="1:14" x14ac:dyDescent="0.35">
      <c r="A68" s="11" t="str">
        <f t="shared" ref="A68:A131" si="1">B68&amp;C68</f>
        <v>VOLUMEN (Miles kg ó litros)Bebidas Vegetales</v>
      </c>
      <c r="B68" s="11" t="s">
        <v>183</v>
      </c>
      <c r="C68" s="11" t="s">
        <v>175</v>
      </c>
      <c r="D68" s="12">
        <v>6746.3624</v>
      </c>
      <c r="E68" s="12">
        <v>7217.1152000000002</v>
      </c>
      <c r="F68" s="12">
        <v>9512.0023999999994</v>
      </c>
      <c r="G68" s="12">
        <v>13320.5072</v>
      </c>
      <c r="H68" s="12">
        <v>0</v>
      </c>
      <c r="I68" s="12">
        <v>0</v>
      </c>
      <c r="J68" s="12">
        <v>0</v>
      </c>
      <c r="K68" s="12">
        <v>0</v>
      </c>
      <c r="L68" s="12">
        <v>0</v>
      </c>
      <c r="M68" s="12"/>
      <c r="N68" s="12"/>
    </row>
    <row r="69" spans="1:14" x14ac:dyDescent="0.35">
      <c r="A69" s="11" t="str">
        <f t="shared" si="1"/>
        <v>VOLUMEN (Miles kg ó litros)Infusiones</v>
      </c>
      <c r="B69" s="11" t="s">
        <v>183</v>
      </c>
      <c r="C69" s="11" t="s">
        <v>128</v>
      </c>
      <c r="D69" s="12">
        <v>10754.3855</v>
      </c>
      <c r="E69" s="12">
        <v>11567.66275</v>
      </c>
      <c r="F69" s="12">
        <v>13468.79675</v>
      </c>
      <c r="G69" s="12">
        <v>12691.397125</v>
      </c>
      <c r="H69" s="12">
        <v>0</v>
      </c>
      <c r="I69" s="12">
        <v>0</v>
      </c>
      <c r="J69" s="12">
        <v>0</v>
      </c>
      <c r="K69" s="12">
        <v>0</v>
      </c>
      <c r="L69" s="12">
        <v>0</v>
      </c>
      <c r="M69" s="12"/>
      <c r="N69" s="12"/>
    </row>
    <row r="70" spans="1:14" x14ac:dyDescent="0.35">
      <c r="A70" s="11" t="str">
        <f t="shared" si="1"/>
        <v>VOLUMEN (Miles kg ó litros)Resto Bebidas Caliente</v>
      </c>
      <c r="B70" s="11" t="s">
        <v>183</v>
      </c>
      <c r="C70" s="11" t="s">
        <v>129</v>
      </c>
      <c r="D70" s="12">
        <v>6920.8855999999996</v>
      </c>
      <c r="E70" s="12">
        <v>7899.7117099999996</v>
      </c>
      <c r="F70" s="12">
        <v>10344.3179</v>
      </c>
      <c r="G70" s="12">
        <v>9890.9611999999997</v>
      </c>
      <c r="H70" s="12">
        <v>0</v>
      </c>
      <c r="I70" s="12">
        <v>0</v>
      </c>
      <c r="J70" s="12">
        <v>0</v>
      </c>
      <c r="K70" s="12">
        <v>0</v>
      </c>
      <c r="L70" s="12">
        <v>0</v>
      </c>
      <c r="M70" s="12"/>
      <c r="N70" s="12"/>
    </row>
    <row r="71" spans="1:14" x14ac:dyDescent="0.35">
      <c r="A71" s="11" t="str">
        <f t="shared" si="1"/>
        <v>VOLUMEN (Miles kg ó litros).Total Bebidas Frias</v>
      </c>
      <c r="B71" s="11" t="s">
        <v>183</v>
      </c>
      <c r="C71" s="11" t="s">
        <v>130</v>
      </c>
      <c r="D71" s="12">
        <v>1750031.77681125</v>
      </c>
      <c r="E71" s="12">
        <v>1876327.6574047101</v>
      </c>
      <c r="F71" s="12">
        <v>2028780.0012596601</v>
      </c>
      <c r="G71" s="12">
        <v>1954786.81731932</v>
      </c>
      <c r="H71" s="12">
        <v>0</v>
      </c>
      <c r="I71" s="12">
        <v>0</v>
      </c>
      <c r="J71" s="12">
        <v>0</v>
      </c>
      <c r="K71" s="12">
        <v>0</v>
      </c>
      <c r="L71" s="12">
        <v>0</v>
      </c>
      <c r="M71" s="12"/>
      <c r="N71" s="12"/>
    </row>
    <row r="72" spans="1:14" x14ac:dyDescent="0.35">
      <c r="A72" s="11" t="str">
        <f t="shared" si="1"/>
        <v>VOLUMEN (Miles kg ó litros)Total bebidas de vino</v>
      </c>
      <c r="B72" s="11" t="s">
        <v>183</v>
      </c>
      <c r="C72" s="11" t="s">
        <v>131</v>
      </c>
      <c r="D72" s="12">
        <v>107669.8134</v>
      </c>
      <c r="E72" s="12">
        <v>129092.45009</v>
      </c>
      <c r="F72" s="12">
        <v>143501.33177250001</v>
      </c>
      <c r="G72" s="12">
        <v>139004.78632049999</v>
      </c>
      <c r="H72" s="12">
        <v>0</v>
      </c>
      <c r="I72" s="12">
        <v>0</v>
      </c>
      <c r="J72" s="12">
        <v>0</v>
      </c>
      <c r="K72" s="12">
        <v>0</v>
      </c>
      <c r="L72" s="12">
        <v>0</v>
      </c>
      <c r="M72" s="12"/>
      <c r="N72" s="12"/>
    </row>
    <row r="73" spans="1:14" x14ac:dyDescent="0.35">
      <c r="A73" s="11" t="str">
        <f t="shared" si="1"/>
        <v>VOLUMEN (Miles kg ó litros)Vino</v>
      </c>
      <c r="B73" s="11" t="s">
        <v>183</v>
      </c>
      <c r="C73" s="11" t="s">
        <v>132</v>
      </c>
      <c r="D73" s="12">
        <v>73981.034274999998</v>
      </c>
      <c r="E73" s="12">
        <v>87439.572715000002</v>
      </c>
      <c r="F73" s="12">
        <v>94582.436050000004</v>
      </c>
      <c r="G73" s="12">
        <v>92943.199483000004</v>
      </c>
      <c r="H73" s="12">
        <v>0</v>
      </c>
      <c r="I73" s="12">
        <v>0</v>
      </c>
      <c r="J73" s="12">
        <v>0</v>
      </c>
      <c r="K73" s="12">
        <v>0</v>
      </c>
      <c r="L73" s="12">
        <v>0</v>
      </c>
      <c r="M73" s="12"/>
      <c r="N73" s="12"/>
    </row>
    <row r="74" spans="1:14" x14ac:dyDescent="0.35">
      <c r="A74" s="11" t="str">
        <f t="shared" si="1"/>
        <v>VOLUMEN (Miles kg ó litros)Tinto</v>
      </c>
      <c r="B74" s="11" t="s">
        <v>183</v>
      </c>
      <c r="C74" s="11" t="s">
        <v>133</v>
      </c>
      <c r="D74" s="12">
        <v>45050.273300000001</v>
      </c>
      <c r="E74" s="12">
        <v>51726.962599999999</v>
      </c>
      <c r="F74" s="12">
        <v>55567.525300000001</v>
      </c>
      <c r="G74" s="12">
        <v>51336.872499999998</v>
      </c>
      <c r="H74" s="12">
        <v>0</v>
      </c>
      <c r="I74" s="12">
        <v>0</v>
      </c>
      <c r="J74" s="12">
        <v>0</v>
      </c>
      <c r="K74" s="12">
        <v>0</v>
      </c>
      <c r="L74" s="12">
        <v>0</v>
      </c>
      <c r="M74" s="12"/>
      <c r="N74" s="12"/>
    </row>
    <row r="75" spans="1:14" x14ac:dyDescent="0.35">
      <c r="A75" s="11" t="str">
        <f t="shared" si="1"/>
        <v>VOLUMEN (Miles kg ó litros)Blanco</v>
      </c>
      <c r="B75" s="11" t="s">
        <v>183</v>
      </c>
      <c r="C75" s="11" t="s">
        <v>134</v>
      </c>
      <c r="D75" s="12">
        <v>24514.4483</v>
      </c>
      <c r="E75" s="12">
        <v>30409.427899999999</v>
      </c>
      <c r="F75" s="12">
        <v>33517.974999999999</v>
      </c>
      <c r="G75" s="12">
        <v>35899.5239</v>
      </c>
      <c r="H75" s="12">
        <v>0</v>
      </c>
      <c r="I75" s="12">
        <v>0</v>
      </c>
      <c r="J75" s="12">
        <v>0</v>
      </c>
      <c r="K75" s="12">
        <v>0</v>
      </c>
      <c r="L75" s="12">
        <v>0</v>
      </c>
      <c r="M75" s="12"/>
      <c r="N75" s="12"/>
    </row>
    <row r="76" spans="1:14" x14ac:dyDescent="0.35">
      <c r="A76" s="11" t="str">
        <f t="shared" si="1"/>
        <v>VOLUMEN (Miles kg ó litros)Rosado</v>
      </c>
      <c r="B76" s="11" t="s">
        <v>183</v>
      </c>
      <c r="C76" s="11" t="s">
        <v>135</v>
      </c>
      <c r="D76" s="12">
        <v>3433.6545000000001</v>
      </c>
      <c r="E76" s="12">
        <v>4342.5496400000002</v>
      </c>
      <c r="F76" s="12">
        <v>4143.6553999999996</v>
      </c>
      <c r="G76" s="12">
        <v>4481.8558000000003</v>
      </c>
      <c r="H76" s="12">
        <v>0</v>
      </c>
      <c r="I76" s="12">
        <v>0</v>
      </c>
      <c r="J76" s="12">
        <v>0</v>
      </c>
      <c r="K76" s="12">
        <v>0</v>
      </c>
      <c r="L76" s="12">
        <v>0</v>
      </c>
      <c r="M76" s="12"/>
      <c r="N76" s="12"/>
    </row>
    <row r="77" spans="1:14" x14ac:dyDescent="0.35">
      <c r="A77" s="11" t="str">
        <f t="shared" si="1"/>
        <v>VOLUMEN (Miles kg ó litros)Resto vino</v>
      </c>
      <c r="B77" s="11" t="s">
        <v>183</v>
      </c>
      <c r="C77" s="11" t="s">
        <v>136</v>
      </c>
      <c r="D77" s="12">
        <v>982.65817500000003</v>
      </c>
      <c r="E77" s="12">
        <v>960.63257499999997</v>
      </c>
      <c r="F77" s="12">
        <v>1353.28035</v>
      </c>
      <c r="G77" s="12">
        <v>1224.947283</v>
      </c>
      <c r="H77" s="12">
        <v>0</v>
      </c>
      <c r="I77" s="12">
        <v>0</v>
      </c>
      <c r="J77" s="12">
        <v>0</v>
      </c>
      <c r="K77" s="12">
        <v>0</v>
      </c>
      <c r="L77" s="12">
        <v>0</v>
      </c>
      <c r="M77" s="12"/>
      <c r="N77" s="12"/>
    </row>
    <row r="78" spans="1:14" x14ac:dyDescent="0.35">
      <c r="A78" s="11" t="str">
        <f t="shared" si="1"/>
        <v>VOLUMEN (Miles kg ó litros)Cava</v>
      </c>
      <c r="B78" s="11" t="s">
        <v>183</v>
      </c>
      <c r="C78" s="11" t="s">
        <v>137</v>
      </c>
      <c r="D78" s="12">
        <v>4903.5330000000004</v>
      </c>
      <c r="E78" s="12">
        <v>3983.6390000000001</v>
      </c>
      <c r="F78" s="12">
        <v>4251.5320000000002</v>
      </c>
      <c r="G78" s="12">
        <v>3692.4625000000001</v>
      </c>
      <c r="H78" s="12">
        <v>0</v>
      </c>
      <c r="I78" s="12">
        <v>0</v>
      </c>
      <c r="J78" s="12">
        <v>0</v>
      </c>
      <c r="K78" s="12">
        <v>0</v>
      </c>
      <c r="L78" s="12">
        <v>0</v>
      </c>
      <c r="M78" s="12"/>
      <c r="N78" s="12"/>
    </row>
    <row r="79" spans="1:14" x14ac:dyDescent="0.35">
      <c r="A79" s="11" t="str">
        <f t="shared" si="1"/>
        <v>VOLUMEN (Miles kg ó litros)Otr.Bebidas Deri.Vino</v>
      </c>
      <c r="B79" s="11" t="s">
        <v>183</v>
      </c>
      <c r="C79" s="11" t="s">
        <v>138</v>
      </c>
      <c r="D79" s="12">
        <v>28785.246125000001</v>
      </c>
      <c r="E79" s="12">
        <v>37669.238375000001</v>
      </c>
      <c r="F79" s="12">
        <v>44667.363722499998</v>
      </c>
      <c r="G79" s="12">
        <v>42369.124337499998</v>
      </c>
      <c r="H79" s="12">
        <v>0</v>
      </c>
      <c r="I79" s="12">
        <v>0</v>
      </c>
      <c r="J79" s="12">
        <v>0</v>
      </c>
      <c r="K79" s="12">
        <v>0</v>
      </c>
      <c r="L79" s="12">
        <v>0</v>
      </c>
      <c r="M79" s="12"/>
      <c r="N79" s="12"/>
    </row>
    <row r="80" spans="1:14" x14ac:dyDescent="0.35">
      <c r="A80" s="11" t="str">
        <f t="shared" si="1"/>
        <v>VOLUMEN (Miles kg ó litros)Tinto de Verano</v>
      </c>
      <c r="B80" s="11" t="s">
        <v>183</v>
      </c>
      <c r="C80" s="11" t="s">
        <v>139</v>
      </c>
      <c r="D80" s="12">
        <v>21813.26325</v>
      </c>
      <c r="E80" s="12">
        <v>27662.231749999999</v>
      </c>
      <c r="F80" s="12">
        <v>31428.633999999998</v>
      </c>
      <c r="G80" s="12">
        <v>30375.089250000001</v>
      </c>
      <c r="H80" s="12">
        <v>0</v>
      </c>
      <c r="I80" s="12">
        <v>0</v>
      </c>
      <c r="J80" s="12">
        <v>0</v>
      </c>
      <c r="K80" s="12">
        <v>0</v>
      </c>
      <c r="L80" s="12">
        <v>0</v>
      </c>
      <c r="M80" s="12"/>
      <c r="N80" s="12"/>
    </row>
    <row r="81" spans="1:14" x14ac:dyDescent="0.35">
      <c r="A81" s="11" t="str">
        <f t="shared" si="1"/>
        <v>VOLUMEN (Miles kg ó litros)Sangria de Vino</v>
      </c>
      <c r="B81" s="11" t="s">
        <v>183</v>
      </c>
      <c r="C81" s="11" t="s">
        <v>140</v>
      </c>
      <c r="D81" s="12">
        <v>2199.539925</v>
      </c>
      <c r="E81" s="12">
        <v>3160.433775</v>
      </c>
      <c r="F81" s="12">
        <v>4905.2880999999998</v>
      </c>
      <c r="G81" s="12">
        <v>3277.2558749999998</v>
      </c>
      <c r="H81" s="12">
        <v>0</v>
      </c>
      <c r="I81" s="12">
        <v>0</v>
      </c>
      <c r="J81" s="12">
        <v>0</v>
      </c>
      <c r="K81" s="12">
        <v>0</v>
      </c>
      <c r="L81" s="12">
        <v>0</v>
      </c>
      <c r="M81" s="12"/>
      <c r="N81" s="12"/>
    </row>
    <row r="82" spans="1:14" x14ac:dyDescent="0.35">
      <c r="A82" s="11" t="str">
        <f t="shared" si="1"/>
        <v>VOLUMEN (Miles kg ó litros)Sangria de Cava</v>
      </c>
      <c r="B82" s="11" t="s">
        <v>183</v>
      </c>
      <c r="C82" s="11" t="s">
        <v>141</v>
      </c>
      <c r="D82" s="12">
        <v>941.36149999999998</v>
      </c>
      <c r="E82" s="12">
        <v>1865.0777250000001</v>
      </c>
      <c r="F82" s="12">
        <v>2463.8969750000001</v>
      </c>
      <c r="G82" s="12">
        <v>2426.6217999999999</v>
      </c>
      <c r="H82" s="12">
        <v>0</v>
      </c>
      <c r="I82" s="12">
        <v>0</v>
      </c>
      <c r="J82" s="12">
        <v>0</v>
      </c>
      <c r="K82" s="12">
        <v>0</v>
      </c>
      <c r="L82" s="12">
        <v>0</v>
      </c>
      <c r="M82" s="12"/>
      <c r="N82" s="12"/>
    </row>
    <row r="83" spans="1:14" x14ac:dyDescent="0.35">
      <c r="A83" s="11" t="str">
        <f t="shared" si="1"/>
        <v>VOLUMEN (Miles kg ó litros)Calimocho</v>
      </c>
      <c r="B83" s="11" t="s">
        <v>183</v>
      </c>
      <c r="C83" s="11" t="s">
        <v>142</v>
      </c>
      <c r="D83" s="12">
        <v>1102.5958000000001</v>
      </c>
      <c r="E83" s="12">
        <v>1652.3725999999999</v>
      </c>
      <c r="F83" s="12">
        <v>2078.8072499999998</v>
      </c>
      <c r="G83" s="12">
        <v>2306.0509999999999</v>
      </c>
      <c r="H83" s="12">
        <v>0</v>
      </c>
      <c r="I83" s="12">
        <v>0</v>
      </c>
      <c r="J83" s="12">
        <v>0</v>
      </c>
      <c r="K83" s="12">
        <v>0</v>
      </c>
      <c r="L83" s="12">
        <v>0</v>
      </c>
      <c r="M83" s="12"/>
      <c r="N83" s="12"/>
    </row>
    <row r="84" spans="1:14" x14ac:dyDescent="0.35">
      <c r="A84" s="11" t="str">
        <f t="shared" si="1"/>
        <v>VOLUMEN (Miles kg ó litros)Rebujito</v>
      </c>
      <c r="B84" s="11" t="s">
        <v>183</v>
      </c>
      <c r="C84" s="11" t="s">
        <v>176</v>
      </c>
      <c r="D84" s="12">
        <v>129.07089999999999</v>
      </c>
      <c r="E84" s="12">
        <v>216.32752500000001</v>
      </c>
      <c r="F84" s="12">
        <v>695.10389750000002</v>
      </c>
      <c r="G84" s="12">
        <v>839.79271249999999</v>
      </c>
      <c r="H84" s="12">
        <v>0</v>
      </c>
      <c r="I84" s="12">
        <v>0</v>
      </c>
      <c r="J84" s="12">
        <v>0</v>
      </c>
      <c r="K84" s="12">
        <v>0</v>
      </c>
      <c r="L84" s="12">
        <v>0</v>
      </c>
      <c r="M84" s="12"/>
      <c r="N84" s="12"/>
    </row>
    <row r="85" spans="1:14" x14ac:dyDescent="0.35">
      <c r="A85" s="11" t="str">
        <f t="shared" si="1"/>
        <v>VOLUMEN (Miles kg ó litros)Espum/Lambrusc/Mosca</v>
      </c>
      <c r="B85" s="11" t="s">
        <v>183</v>
      </c>
      <c r="C85" s="11" t="s">
        <v>177</v>
      </c>
      <c r="D85" s="12">
        <v>2599.4147499999999</v>
      </c>
      <c r="E85" s="12">
        <v>3112.7950000000001</v>
      </c>
      <c r="F85" s="12">
        <v>3095.6334999999999</v>
      </c>
      <c r="G85" s="12">
        <v>3144.3137000000002</v>
      </c>
      <c r="H85" s="12">
        <v>0</v>
      </c>
      <c r="I85" s="12">
        <v>0</v>
      </c>
      <c r="J85" s="12">
        <v>0</v>
      </c>
      <c r="K85" s="12">
        <v>0</v>
      </c>
      <c r="L85" s="12">
        <v>0</v>
      </c>
      <c r="M85" s="12"/>
      <c r="N85" s="12"/>
    </row>
    <row r="86" spans="1:14" x14ac:dyDescent="0.35">
      <c r="A86" s="11" t="str">
        <f t="shared" si="1"/>
        <v>VOLUMEN (Miles kg ó litros)Sidra</v>
      </c>
      <c r="B86" s="11" t="s">
        <v>183</v>
      </c>
      <c r="C86" s="11" t="s">
        <v>143</v>
      </c>
      <c r="D86" s="12">
        <v>19274.203932</v>
      </c>
      <c r="E86" s="12">
        <v>17466.074412000002</v>
      </c>
      <c r="F86" s="12">
        <v>18812.740994</v>
      </c>
      <c r="G86" s="12">
        <v>21671.352668</v>
      </c>
      <c r="H86" s="12">
        <v>0</v>
      </c>
      <c r="I86" s="12">
        <v>0</v>
      </c>
      <c r="J86" s="12">
        <v>0</v>
      </c>
      <c r="K86" s="12">
        <v>0</v>
      </c>
      <c r="L86" s="12">
        <v>0</v>
      </c>
      <c r="M86" s="12"/>
      <c r="N86" s="12"/>
    </row>
    <row r="87" spans="1:14" x14ac:dyDescent="0.35">
      <c r="A87" s="11" t="str">
        <f t="shared" si="1"/>
        <v>VOLUMEN (Miles kg ó litros)Cerveza</v>
      </c>
      <c r="B87" s="11" t="s">
        <v>183</v>
      </c>
      <c r="C87" s="11" t="s">
        <v>144</v>
      </c>
      <c r="D87" s="12">
        <v>640297.94282510004</v>
      </c>
      <c r="E87" s="12">
        <v>735213.82647019997</v>
      </c>
      <c r="F87" s="12">
        <v>783491.58241306001</v>
      </c>
      <c r="G87" s="12">
        <v>739290.55442459998</v>
      </c>
      <c r="H87" s="12">
        <v>0</v>
      </c>
      <c r="I87" s="12">
        <v>0</v>
      </c>
      <c r="J87" s="12">
        <v>0</v>
      </c>
      <c r="K87" s="12">
        <v>0</v>
      </c>
      <c r="L87" s="12">
        <v>0</v>
      </c>
      <c r="M87" s="12"/>
      <c r="N87" s="12"/>
    </row>
    <row r="88" spans="1:14" x14ac:dyDescent="0.35">
      <c r="A88" s="11" t="str">
        <f t="shared" si="1"/>
        <v>VOLUMEN (Miles kg ó litros)Con alcohol</v>
      </c>
      <c r="B88" s="11" t="s">
        <v>183</v>
      </c>
      <c r="C88" s="11" t="s">
        <v>145</v>
      </c>
      <c r="D88" s="12">
        <v>583336.75824999996</v>
      </c>
      <c r="E88" s="12">
        <v>671660.81148999999</v>
      </c>
      <c r="F88" s="12">
        <v>710517.87170000002</v>
      </c>
      <c r="G88" s="12">
        <v>661292.11950000003</v>
      </c>
      <c r="H88" s="12">
        <v>0</v>
      </c>
      <c r="I88" s="12">
        <v>0</v>
      </c>
      <c r="J88" s="12">
        <v>0</v>
      </c>
      <c r="K88" s="12">
        <v>0</v>
      </c>
      <c r="L88" s="12">
        <v>0</v>
      </c>
      <c r="M88" s="12"/>
      <c r="N88" s="12"/>
    </row>
    <row r="89" spans="1:14" x14ac:dyDescent="0.35">
      <c r="A89" s="11" t="str">
        <f t="shared" si="1"/>
        <v>VOLUMEN (Miles kg ó litros)Sin alcohol</v>
      </c>
      <c r="B89" s="11" t="s">
        <v>183</v>
      </c>
      <c r="C89" s="11" t="s">
        <v>146</v>
      </c>
      <c r="D89" s="12">
        <v>56452.958310000002</v>
      </c>
      <c r="E89" s="12">
        <v>62760.748763000003</v>
      </c>
      <c r="F89" s="12">
        <v>71742.987720000005</v>
      </c>
      <c r="G89" s="12">
        <v>77268.199429999993</v>
      </c>
      <c r="H89" s="12">
        <v>0</v>
      </c>
      <c r="I89" s="12">
        <v>0</v>
      </c>
      <c r="J89" s="12">
        <v>0</v>
      </c>
      <c r="K89" s="12">
        <v>0</v>
      </c>
      <c r="L89" s="12">
        <v>0</v>
      </c>
      <c r="M89" s="12"/>
      <c r="N89" s="12"/>
    </row>
    <row r="90" spans="1:14" x14ac:dyDescent="0.35">
      <c r="A90" s="11" t="str">
        <f t="shared" si="1"/>
        <v>VOLUMEN (Miles kg ó litros)Cerveza Envasada</v>
      </c>
      <c r="B90" s="11" t="s">
        <v>183</v>
      </c>
      <c r="C90" s="11" t="s">
        <v>178</v>
      </c>
      <c r="D90" s="12">
        <v>285865.67825</v>
      </c>
      <c r="E90" s="12">
        <v>328419.66850000003</v>
      </c>
      <c r="F90" s="12">
        <v>321398.59649999999</v>
      </c>
      <c r="G90" s="12">
        <v>302406.48950000003</v>
      </c>
      <c r="H90" s="12">
        <v>0</v>
      </c>
      <c r="I90" s="12">
        <v>0</v>
      </c>
      <c r="J90" s="12">
        <v>0</v>
      </c>
      <c r="K90" s="12">
        <v>0</v>
      </c>
      <c r="L90" s="12">
        <v>0</v>
      </c>
      <c r="M90" s="12"/>
      <c r="N90" s="12"/>
    </row>
    <row r="91" spans="1:14" x14ac:dyDescent="0.35">
      <c r="A91" s="11" t="str">
        <f t="shared" si="1"/>
        <v>VOLUMEN (Miles kg ó litros)Cerveza Surtidor</v>
      </c>
      <c r="B91" s="11" t="s">
        <v>183</v>
      </c>
      <c r="C91" s="11" t="s">
        <v>179</v>
      </c>
      <c r="D91" s="12">
        <v>354432.21973000001</v>
      </c>
      <c r="E91" s="12">
        <v>406794.15639999998</v>
      </c>
      <c r="F91" s="12">
        <v>462092.93939999997</v>
      </c>
      <c r="G91" s="12">
        <v>436884.09730000002</v>
      </c>
      <c r="H91" s="12">
        <v>0</v>
      </c>
      <c r="I91" s="12">
        <v>0</v>
      </c>
      <c r="J91" s="12">
        <v>0</v>
      </c>
      <c r="K91" s="12">
        <v>0</v>
      </c>
      <c r="L91" s="12">
        <v>0</v>
      </c>
      <c r="M91" s="12"/>
      <c r="N91" s="12"/>
    </row>
    <row r="92" spans="1:14" x14ac:dyDescent="0.35">
      <c r="A92" s="11" t="str">
        <f t="shared" si="1"/>
        <v>VOLUMEN (Miles kg ó litros)Otras Cervezas</v>
      </c>
      <c r="B92" s="11" t="s">
        <v>183</v>
      </c>
      <c r="C92" s="11" t="s">
        <v>147</v>
      </c>
      <c r="D92" s="12">
        <v>508.22626509999998</v>
      </c>
      <c r="E92" s="12">
        <v>792.26621720000003</v>
      </c>
      <c r="F92" s="12">
        <v>1230.7229930599999</v>
      </c>
      <c r="G92" s="12">
        <v>730.23549460000004</v>
      </c>
      <c r="H92" s="12">
        <v>0</v>
      </c>
      <c r="I92" s="12">
        <v>0</v>
      </c>
      <c r="J92" s="12">
        <v>0</v>
      </c>
      <c r="K92" s="12">
        <v>0</v>
      </c>
      <c r="L92" s="12">
        <v>0</v>
      </c>
      <c r="M92" s="12"/>
      <c r="N92" s="12"/>
    </row>
    <row r="93" spans="1:14" x14ac:dyDescent="0.35">
      <c r="A93" s="11" t="str">
        <f t="shared" si="1"/>
        <v>VOLUMEN (Miles kg ó litros)Espirituosas</v>
      </c>
      <c r="B93" s="11" t="s">
        <v>183</v>
      </c>
      <c r="C93" s="11" t="s">
        <v>148</v>
      </c>
      <c r="D93" s="12">
        <v>31132.223332000001</v>
      </c>
      <c r="E93" s="12">
        <v>47346.599539000003</v>
      </c>
      <c r="F93" s="12">
        <v>48514.804980000001</v>
      </c>
      <c r="G93" s="12">
        <v>44299.511192999998</v>
      </c>
      <c r="H93" s="12">
        <v>0</v>
      </c>
      <c r="I93" s="12">
        <v>0</v>
      </c>
      <c r="J93" s="12">
        <v>0</v>
      </c>
      <c r="K93" s="12">
        <v>0</v>
      </c>
      <c r="L93" s="12">
        <v>0</v>
      </c>
      <c r="M93" s="12"/>
      <c r="N93" s="12"/>
    </row>
    <row r="94" spans="1:14" x14ac:dyDescent="0.35">
      <c r="A94" s="11" t="str">
        <f t="shared" si="1"/>
        <v>VOLUMEN (Miles kg ó litros)Whisky</v>
      </c>
      <c r="B94" s="11" t="s">
        <v>183</v>
      </c>
      <c r="C94" s="11" t="s">
        <v>149</v>
      </c>
      <c r="D94" s="12">
        <v>2828.9923800000001</v>
      </c>
      <c r="E94" s="12">
        <v>3829.65895</v>
      </c>
      <c r="F94" s="12">
        <v>4236.6497099999997</v>
      </c>
      <c r="G94" s="12">
        <v>3587.7486779999999</v>
      </c>
      <c r="H94" s="12">
        <v>0</v>
      </c>
      <c r="I94" s="12">
        <v>0</v>
      </c>
      <c r="J94" s="12">
        <v>0</v>
      </c>
      <c r="K94" s="12">
        <v>0</v>
      </c>
      <c r="L94" s="12">
        <v>0</v>
      </c>
      <c r="M94" s="12"/>
      <c r="N94" s="12"/>
    </row>
    <row r="95" spans="1:14" x14ac:dyDescent="0.35">
      <c r="A95" s="11" t="str">
        <f t="shared" si="1"/>
        <v>VOLUMEN (Miles kg ó litros)Brandy</v>
      </c>
      <c r="B95" s="11" t="s">
        <v>183</v>
      </c>
      <c r="C95" s="11" t="s">
        <v>150</v>
      </c>
      <c r="D95" s="12">
        <v>559.00695900000005</v>
      </c>
      <c r="E95" s="12">
        <v>607.14808500000004</v>
      </c>
      <c r="F95" s="12">
        <v>296.56376999999998</v>
      </c>
      <c r="G95" s="12">
        <v>241.13975600000001</v>
      </c>
      <c r="H95" s="12">
        <v>0</v>
      </c>
      <c r="I95" s="12">
        <v>0</v>
      </c>
      <c r="J95" s="12">
        <v>0</v>
      </c>
      <c r="K95" s="12">
        <v>0</v>
      </c>
      <c r="L95" s="12">
        <v>0</v>
      </c>
      <c r="M95" s="12"/>
      <c r="N95" s="12"/>
    </row>
    <row r="96" spans="1:14" x14ac:dyDescent="0.35">
      <c r="A96" s="11" t="str">
        <f t="shared" si="1"/>
        <v>VOLUMEN (Miles kg ó litros)Ginebra</v>
      </c>
      <c r="B96" s="11" t="s">
        <v>183</v>
      </c>
      <c r="C96" s="11" t="s">
        <v>151</v>
      </c>
      <c r="D96" s="12">
        <v>4742.8059670000002</v>
      </c>
      <c r="E96" s="12">
        <v>6002.81315</v>
      </c>
      <c r="F96" s="12">
        <v>6357.277932</v>
      </c>
      <c r="G96" s="12">
        <v>6320.6564840000001</v>
      </c>
      <c r="H96" s="12">
        <v>0</v>
      </c>
      <c r="I96" s="12">
        <v>0</v>
      </c>
      <c r="J96" s="12">
        <v>0</v>
      </c>
      <c r="K96" s="12">
        <v>0</v>
      </c>
      <c r="L96" s="12">
        <v>0</v>
      </c>
      <c r="M96" s="12"/>
      <c r="N96" s="12"/>
    </row>
    <row r="97" spans="1:14" x14ac:dyDescent="0.35">
      <c r="A97" s="11" t="str">
        <f t="shared" si="1"/>
        <v>VOLUMEN (Miles kg ó litros)Ron</v>
      </c>
      <c r="B97" s="11" t="s">
        <v>183</v>
      </c>
      <c r="C97" s="11" t="s">
        <v>152</v>
      </c>
      <c r="D97" s="12">
        <v>2674.1386160000002</v>
      </c>
      <c r="E97" s="12">
        <v>4562.3917719999999</v>
      </c>
      <c r="F97" s="12">
        <v>3640.1480799999999</v>
      </c>
      <c r="G97" s="12">
        <v>3185.73308</v>
      </c>
      <c r="H97" s="12">
        <v>0</v>
      </c>
      <c r="I97" s="12">
        <v>0</v>
      </c>
      <c r="J97" s="12">
        <v>0</v>
      </c>
      <c r="K97" s="12">
        <v>0</v>
      </c>
      <c r="L97" s="12">
        <v>0</v>
      </c>
      <c r="M97" s="12"/>
      <c r="N97" s="12"/>
    </row>
    <row r="98" spans="1:14" x14ac:dyDescent="0.35">
      <c r="A98" s="11" t="str">
        <f t="shared" si="1"/>
        <v>VOLUMEN (Miles kg ó litros)Anis</v>
      </c>
      <c r="B98" s="11" t="s">
        <v>183</v>
      </c>
      <c r="C98" s="11" t="s">
        <v>153</v>
      </c>
      <c r="D98" s="12">
        <v>355.72811000000002</v>
      </c>
      <c r="E98" s="12">
        <v>263.62773199999998</v>
      </c>
      <c r="F98" s="12">
        <v>312.68419799999998</v>
      </c>
      <c r="G98" s="12">
        <v>268.31886500000002</v>
      </c>
      <c r="H98" s="12">
        <v>0</v>
      </c>
      <c r="I98" s="12">
        <v>0</v>
      </c>
      <c r="J98" s="12">
        <v>0</v>
      </c>
      <c r="K98" s="12">
        <v>0</v>
      </c>
      <c r="L98" s="12">
        <v>0</v>
      </c>
      <c r="M98" s="12"/>
      <c r="N98" s="12"/>
    </row>
    <row r="99" spans="1:14" x14ac:dyDescent="0.35">
      <c r="A99" s="11" t="str">
        <f t="shared" si="1"/>
        <v>VOLUMEN (Miles kg ó litros)Otras Espirituosas</v>
      </c>
      <c r="B99" s="11" t="s">
        <v>183</v>
      </c>
      <c r="C99" s="11" t="s">
        <v>154</v>
      </c>
      <c r="D99" s="12">
        <v>19971.551299999999</v>
      </c>
      <c r="E99" s="12">
        <v>32080.959849999999</v>
      </c>
      <c r="F99" s="12">
        <v>33671.481290000003</v>
      </c>
      <c r="G99" s="12">
        <v>30695.91433</v>
      </c>
      <c r="H99" s="12">
        <v>0</v>
      </c>
      <c r="I99" s="12">
        <v>0</v>
      </c>
      <c r="J99" s="12">
        <v>0</v>
      </c>
      <c r="K99" s="12">
        <v>0</v>
      </c>
      <c r="L99" s="12">
        <v>0</v>
      </c>
      <c r="M99" s="12"/>
      <c r="N99" s="12"/>
    </row>
    <row r="100" spans="1:14" x14ac:dyDescent="0.35">
      <c r="A100" s="11" t="str">
        <f t="shared" si="1"/>
        <v>VOLUMEN (Miles kg ó litros)T.Zumo+Horchata+Mosto</v>
      </c>
      <c r="B100" s="11" t="s">
        <v>183</v>
      </c>
      <c r="C100" s="11" t="s">
        <v>155</v>
      </c>
      <c r="D100" s="12">
        <v>41616.975574999997</v>
      </c>
      <c r="E100" s="12">
        <v>39931.648305000002</v>
      </c>
      <c r="F100" s="12">
        <v>43977.745985000001</v>
      </c>
      <c r="G100" s="12">
        <v>44570.688110000003</v>
      </c>
      <c r="H100" s="12">
        <v>0</v>
      </c>
      <c r="I100" s="12">
        <v>0</v>
      </c>
      <c r="J100" s="12">
        <v>0</v>
      </c>
      <c r="K100" s="12">
        <v>0</v>
      </c>
      <c r="L100" s="12">
        <v>0</v>
      </c>
      <c r="M100" s="12"/>
      <c r="N100" s="12"/>
    </row>
    <row r="101" spans="1:14" x14ac:dyDescent="0.35">
      <c r="A101" s="11" t="str">
        <f t="shared" si="1"/>
        <v>VOLUMEN (Miles kg ó litros)Agua Envasada</v>
      </c>
      <c r="B101" s="11" t="s">
        <v>183</v>
      </c>
      <c r="C101" s="11" t="s">
        <v>156</v>
      </c>
      <c r="D101" s="12">
        <v>566328.56949999998</v>
      </c>
      <c r="E101" s="12">
        <v>557728.7635</v>
      </c>
      <c r="F101" s="12">
        <v>633980.42440000002</v>
      </c>
      <c r="G101" s="12">
        <v>614831.10250000004</v>
      </c>
      <c r="H101" s="12">
        <v>0</v>
      </c>
      <c r="I101" s="12">
        <v>0</v>
      </c>
      <c r="J101" s="12">
        <v>0</v>
      </c>
      <c r="K101" s="12">
        <v>0</v>
      </c>
      <c r="L101" s="12">
        <v>0</v>
      </c>
      <c r="M101" s="12"/>
      <c r="N101" s="12"/>
    </row>
    <row r="102" spans="1:14" x14ac:dyDescent="0.35">
      <c r="A102" s="11" t="str">
        <f t="shared" si="1"/>
        <v>VOLUMEN (Miles kg ó litros)Bebidas Refrescantes</v>
      </c>
      <c r="B102" s="11" t="s">
        <v>183</v>
      </c>
      <c r="C102" s="11" t="s">
        <v>157</v>
      </c>
      <c r="D102" s="12">
        <v>343712.04824715003</v>
      </c>
      <c r="E102" s="12">
        <v>349548.29508851003</v>
      </c>
      <c r="F102" s="12">
        <v>356501.37071510003</v>
      </c>
      <c r="G102" s="12">
        <v>351118.82210321602</v>
      </c>
      <c r="H102" s="12">
        <v>0</v>
      </c>
      <c r="I102" s="12">
        <v>0</v>
      </c>
      <c r="J102" s="12">
        <v>0</v>
      </c>
      <c r="K102" s="12">
        <v>0</v>
      </c>
      <c r="L102" s="12">
        <v>0</v>
      </c>
      <c r="M102" s="12"/>
      <c r="N102" s="12"/>
    </row>
    <row r="103" spans="1:14" x14ac:dyDescent="0.35">
      <c r="A103" s="11" t="str">
        <f t="shared" si="1"/>
        <v>VOLUMEN (Miles kg ó litros)Colas</v>
      </c>
      <c r="B103" s="11" t="s">
        <v>183</v>
      </c>
      <c r="C103" s="11" t="s">
        <v>158</v>
      </c>
      <c r="D103" s="12">
        <v>202186.35814940001</v>
      </c>
      <c r="E103" s="12">
        <v>211686.78062780001</v>
      </c>
      <c r="F103" s="12">
        <v>189979.626644</v>
      </c>
      <c r="G103" s="12">
        <v>186302.72416799999</v>
      </c>
      <c r="H103" s="12">
        <v>0</v>
      </c>
      <c r="I103" s="12">
        <v>0</v>
      </c>
      <c r="J103" s="12">
        <v>0</v>
      </c>
      <c r="K103" s="12">
        <v>0</v>
      </c>
      <c r="L103" s="12">
        <v>0</v>
      </c>
      <c r="M103" s="12"/>
      <c r="N103" s="12"/>
    </row>
    <row r="104" spans="1:14" x14ac:dyDescent="0.35">
      <c r="A104" s="11" t="str">
        <f t="shared" si="1"/>
        <v>VOLUMEN (Miles kg ó litros)Cola Regular</v>
      </c>
      <c r="B104" s="11" t="s">
        <v>183</v>
      </c>
      <c r="C104" s="11" t="s">
        <v>159</v>
      </c>
      <c r="D104" s="12">
        <v>102045.611995</v>
      </c>
      <c r="E104" s="12">
        <v>105347.023688</v>
      </c>
      <c r="F104" s="12">
        <v>86758.825213999997</v>
      </c>
      <c r="G104" s="12">
        <v>85208.226366000003</v>
      </c>
      <c r="H104" s="12">
        <v>0</v>
      </c>
      <c r="I104" s="12">
        <v>0</v>
      </c>
      <c r="J104" s="12">
        <v>0</v>
      </c>
      <c r="K104" s="12">
        <v>0</v>
      </c>
      <c r="L104" s="12">
        <v>0</v>
      </c>
      <c r="M104" s="12"/>
      <c r="N104" s="12"/>
    </row>
    <row r="105" spans="1:14" x14ac:dyDescent="0.35">
      <c r="A105" s="11" t="str">
        <f t="shared" si="1"/>
        <v>VOLUMEN (Miles kg ó litros)Light/Zero</v>
      </c>
      <c r="B105" s="11" t="s">
        <v>183</v>
      </c>
      <c r="C105" s="11" t="s">
        <v>160</v>
      </c>
      <c r="D105" s="12">
        <v>99816.982290999993</v>
      </c>
      <c r="E105" s="12">
        <v>106339.75693980001</v>
      </c>
      <c r="F105" s="12">
        <v>103220.80143000001</v>
      </c>
      <c r="G105" s="12">
        <v>101094.497802</v>
      </c>
      <c r="H105" s="12">
        <v>0</v>
      </c>
      <c r="I105" s="12">
        <v>0</v>
      </c>
      <c r="J105" s="12">
        <v>0</v>
      </c>
      <c r="K105" s="12">
        <v>0</v>
      </c>
      <c r="L105" s="12">
        <v>0</v>
      </c>
      <c r="M105" s="12"/>
      <c r="N105" s="12"/>
    </row>
    <row r="106" spans="1:14" x14ac:dyDescent="0.35">
      <c r="A106" s="11" t="str">
        <f t="shared" si="1"/>
        <v>VOLUMEN (Miles kg ó litros)Otra Variedad Cola</v>
      </c>
      <c r="B106" s="11" t="s">
        <v>183</v>
      </c>
      <c r="C106" s="11" t="s">
        <v>161</v>
      </c>
      <c r="D106" s="12">
        <v>323.76386339999999</v>
      </c>
      <c r="E106" s="12" t="s">
        <v>213</v>
      </c>
      <c r="F106" s="12" t="s">
        <v>213</v>
      </c>
      <c r="G106" s="12" t="s">
        <v>213</v>
      </c>
      <c r="H106" s="12">
        <v>0</v>
      </c>
      <c r="I106" s="12">
        <v>0</v>
      </c>
      <c r="J106" s="12">
        <v>0</v>
      </c>
      <c r="K106" s="12">
        <v>0</v>
      </c>
      <c r="L106" s="12">
        <v>0</v>
      </c>
      <c r="M106" s="12"/>
      <c r="N106" s="12"/>
    </row>
    <row r="107" spans="1:14" x14ac:dyDescent="0.35">
      <c r="A107" s="11" t="str">
        <f t="shared" si="1"/>
        <v>VOLUMEN (Miles kg ó litros)Con Cafeina</v>
      </c>
      <c r="B107" s="11" t="s">
        <v>183</v>
      </c>
      <c r="C107" s="11" t="s">
        <v>162</v>
      </c>
      <c r="D107" s="12">
        <v>105168.28591200001</v>
      </c>
      <c r="E107" s="12">
        <v>112456.18828079999</v>
      </c>
      <c r="F107" s="12">
        <v>190338.833128</v>
      </c>
      <c r="G107" s="12">
        <v>186342.499117</v>
      </c>
      <c r="H107" s="12">
        <v>0</v>
      </c>
      <c r="I107" s="12">
        <v>0</v>
      </c>
      <c r="J107" s="12">
        <v>0</v>
      </c>
      <c r="K107" s="12">
        <v>0</v>
      </c>
      <c r="L107" s="12">
        <v>0</v>
      </c>
      <c r="M107" s="12"/>
      <c r="N107" s="12"/>
    </row>
    <row r="108" spans="1:14" x14ac:dyDescent="0.35">
      <c r="A108" s="11" t="str">
        <f t="shared" si="1"/>
        <v>VOLUMEN (Miles kg ó litros)Sin Cafeina</v>
      </c>
      <c r="B108" s="11" t="s">
        <v>183</v>
      </c>
      <c r="C108" s="11" t="s">
        <v>163</v>
      </c>
      <c r="D108" s="12">
        <v>28160.974607100001</v>
      </c>
      <c r="E108" s="12">
        <v>31189.497971000001</v>
      </c>
      <c r="F108" s="12">
        <v>36457.165392000003</v>
      </c>
      <c r="G108" s="12">
        <v>43124.306277999996</v>
      </c>
      <c r="H108" s="12">
        <v>0</v>
      </c>
      <c r="I108" s="12">
        <v>0</v>
      </c>
      <c r="J108" s="12">
        <v>0</v>
      </c>
      <c r="K108" s="12">
        <v>0</v>
      </c>
      <c r="L108" s="12">
        <v>0</v>
      </c>
      <c r="M108" s="12"/>
      <c r="N108" s="12"/>
    </row>
    <row r="109" spans="1:14" x14ac:dyDescent="0.35">
      <c r="A109" s="11" t="str">
        <f t="shared" si="1"/>
        <v>VOLUMEN (Miles kg ó litros)Frutas con gas</v>
      </c>
      <c r="B109" s="11" t="s">
        <v>183</v>
      </c>
      <c r="C109" s="11" t="s">
        <v>164</v>
      </c>
      <c r="D109" s="12">
        <v>44798.444304500001</v>
      </c>
      <c r="E109" s="12">
        <v>39273.892905000001</v>
      </c>
      <c r="F109" s="12">
        <v>55000.740444499999</v>
      </c>
      <c r="G109" s="12">
        <v>51882.738091500003</v>
      </c>
      <c r="H109" s="12">
        <v>0</v>
      </c>
      <c r="I109" s="12">
        <v>0</v>
      </c>
      <c r="J109" s="12">
        <v>0</v>
      </c>
      <c r="K109" s="12">
        <v>0</v>
      </c>
      <c r="L109" s="12">
        <v>0</v>
      </c>
      <c r="M109" s="12"/>
      <c r="N109" s="12"/>
    </row>
    <row r="110" spans="1:14" x14ac:dyDescent="0.35">
      <c r="A110" s="11" t="str">
        <f t="shared" si="1"/>
        <v>VOLUMEN (Miles kg ó litros)Frutas sin gas</v>
      </c>
      <c r="B110" s="11" t="s">
        <v>183</v>
      </c>
      <c r="C110" s="11" t="s">
        <v>165</v>
      </c>
      <c r="D110" s="12">
        <v>10580.48554</v>
      </c>
      <c r="E110" s="12">
        <v>14293.028829000001</v>
      </c>
      <c r="F110" s="12">
        <v>12416.604327700001</v>
      </c>
      <c r="G110" s="12">
        <v>12371.3655598</v>
      </c>
      <c r="H110" s="12">
        <v>0</v>
      </c>
      <c r="I110" s="12">
        <v>0</v>
      </c>
      <c r="J110" s="12">
        <v>0</v>
      </c>
      <c r="K110" s="12">
        <v>0</v>
      </c>
      <c r="L110" s="12">
        <v>0</v>
      </c>
      <c r="M110" s="12"/>
      <c r="N110" s="12"/>
    </row>
    <row r="111" spans="1:14" x14ac:dyDescent="0.35">
      <c r="A111" s="11" t="str">
        <f t="shared" si="1"/>
        <v>VOLUMEN (Miles kg ó litros)Mixers</v>
      </c>
      <c r="B111" s="11" t="s">
        <v>183</v>
      </c>
      <c r="C111" s="11" t="s">
        <v>166</v>
      </c>
      <c r="D111" s="12">
        <v>5340.3809708999997</v>
      </c>
      <c r="E111" s="12">
        <v>3918.89368921</v>
      </c>
      <c r="F111" s="12">
        <v>4006.8267114999999</v>
      </c>
      <c r="G111" s="12">
        <v>4636.7450436999998</v>
      </c>
      <c r="H111" s="12">
        <v>0</v>
      </c>
      <c r="I111" s="12">
        <v>0</v>
      </c>
      <c r="J111" s="12">
        <v>0</v>
      </c>
      <c r="K111" s="12">
        <v>0</v>
      </c>
      <c r="L111" s="12">
        <v>0</v>
      </c>
      <c r="M111" s="12"/>
      <c r="N111" s="12"/>
    </row>
    <row r="112" spans="1:14" x14ac:dyDescent="0.35">
      <c r="A112" s="11" t="str">
        <f t="shared" si="1"/>
        <v>VOLUMEN (Miles kg ó litros)Isotonicas</v>
      </c>
      <c r="B112" s="11" t="s">
        <v>183</v>
      </c>
      <c r="C112" s="11" t="s">
        <v>180</v>
      </c>
      <c r="D112" s="12">
        <v>40746.976924000002</v>
      </c>
      <c r="E112" s="12">
        <v>36854.146188999999</v>
      </c>
      <c r="F112" s="12">
        <v>41187.441285499997</v>
      </c>
      <c r="G112" s="12">
        <v>39380.918428999998</v>
      </c>
      <c r="H112" s="12">
        <v>0</v>
      </c>
      <c r="I112" s="12">
        <v>0</v>
      </c>
      <c r="J112" s="12">
        <v>0</v>
      </c>
      <c r="K112" s="12">
        <v>0</v>
      </c>
      <c r="L112" s="12">
        <v>0</v>
      </c>
      <c r="M112" s="12"/>
      <c r="N112" s="12"/>
    </row>
    <row r="113" spans="1:14" x14ac:dyDescent="0.35">
      <c r="A113" s="11" t="str">
        <f t="shared" si="1"/>
        <v>VOLUMEN (Miles kg ó litros)Energeticas</v>
      </c>
      <c r="B113" s="11" t="s">
        <v>183</v>
      </c>
      <c r="C113" s="11" t="s">
        <v>181</v>
      </c>
      <c r="D113" s="12">
        <v>15203.165584</v>
      </c>
      <c r="E113" s="12">
        <v>16443.116334400002</v>
      </c>
      <c r="F113" s="12">
        <v>15911.1708502</v>
      </c>
      <c r="G113" s="12">
        <v>20781.999607950002</v>
      </c>
      <c r="H113" s="12">
        <v>0</v>
      </c>
      <c r="I113" s="12">
        <v>0</v>
      </c>
      <c r="J113" s="12">
        <v>0</v>
      </c>
      <c r="K113" s="12">
        <v>0</v>
      </c>
      <c r="L113" s="12">
        <v>0</v>
      </c>
      <c r="M113" s="12"/>
      <c r="N113" s="12"/>
    </row>
    <row r="114" spans="1:14" x14ac:dyDescent="0.35">
      <c r="A114" s="11" t="str">
        <f t="shared" si="1"/>
        <v>VOLUMEN (Miles kg ó litros)Gaseosas</v>
      </c>
      <c r="B114" s="11" t="s">
        <v>183</v>
      </c>
      <c r="C114" s="11" t="s">
        <v>167</v>
      </c>
      <c r="D114" s="12">
        <v>1037.8365933499999</v>
      </c>
      <c r="E114" s="12">
        <v>2549.6297531</v>
      </c>
      <c r="F114" s="12">
        <v>10380.003855450001</v>
      </c>
      <c r="G114" s="12">
        <v>8953.4175052659994</v>
      </c>
      <c r="H114" s="12">
        <v>0</v>
      </c>
      <c r="I114" s="12">
        <v>0</v>
      </c>
      <c r="J114" s="12">
        <v>0</v>
      </c>
      <c r="K114" s="12">
        <v>0</v>
      </c>
      <c r="L114" s="12">
        <v>0</v>
      </c>
      <c r="M114" s="12"/>
      <c r="N114" s="12"/>
    </row>
    <row r="115" spans="1:14" x14ac:dyDescent="0.35">
      <c r="A115" s="11" t="str">
        <f t="shared" si="1"/>
        <v>VOLUMEN (Miles kg ó litros)Bebidas Zumo+Leche</v>
      </c>
      <c r="B115" s="11" t="s">
        <v>183</v>
      </c>
      <c r="C115" s="11" t="s">
        <v>168</v>
      </c>
      <c r="D115" s="12">
        <v>4107.17533</v>
      </c>
      <c r="E115" s="12">
        <v>2847.59465</v>
      </c>
      <c r="F115" s="12">
        <v>3437.42101</v>
      </c>
      <c r="G115" s="12">
        <v>2813.6019099999999</v>
      </c>
      <c r="H115" s="12">
        <v>0</v>
      </c>
      <c r="I115" s="12">
        <v>0</v>
      </c>
      <c r="J115" s="12">
        <v>0</v>
      </c>
      <c r="K115" s="12">
        <v>0</v>
      </c>
      <c r="L115" s="12">
        <v>0</v>
      </c>
      <c r="M115" s="12"/>
      <c r="N115" s="12"/>
    </row>
    <row r="116" spans="1:14" x14ac:dyDescent="0.35">
      <c r="A116" s="11" t="str">
        <f t="shared" si="1"/>
        <v>VOLUMEN (Miles kg ó litros)Resto</v>
      </c>
      <c r="B116" s="11" t="s">
        <v>183</v>
      </c>
      <c r="C116" s="11" t="s">
        <v>78</v>
      </c>
      <c r="D116" s="12">
        <v>19711.224850999999</v>
      </c>
      <c r="E116" s="12">
        <v>21681.212111000001</v>
      </c>
      <c r="F116" s="12">
        <v>24181.53558625</v>
      </c>
      <c r="G116" s="12">
        <v>23995.311787999999</v>
      </c>
      <c r="H116" s="12">
        <v>0</v>
      </c>
      <c r="I116" s="12">
        <v>0</v>
      </c>
      <c r="J116" s="12">
        <v>0</v>
      </c>
      <c r="K116" s="12">
        <v>0</v>
      </c>
      <c r="L116" s="12">
        <v>0</v>
      </c>
      <c r="M116" s="12"/>
      <c r="N116" s="12"/>
    </row>
    <row r="117" spans="1:14" x14ac:dyDescent="0.35">
      <c r="A117" s="11" t="str">
        <f t="shared" si="1"/>
        <v>VALOR (Miles Euros)TOTAL BEBIDAS</v>
      </c>
      <c r="B117" s="11" t="s">
        <v>184</v>
      </c>
      <c r="C117" s="11" t="s">
        <v>121</v>
      </c>
      <c r="D117" s="12">
        <v>8714782</v>
      </c>
      <c r="E117" s="12">
        <v>10257370</v>
      </c>
      <c r="F117" s="12">
        <v>11424920</v>
      </c>
      <c r="G117" s="12">
        <v>11429000</v>
      </c>
      <c r="H117" s="12">
        <v>0</v>
      </c>
      <c r="I117" s="12">
        <v>0</v>
      </c>
      <c r="J117" s="12">
        <v>0</v>
      </c>
      <c r="K117" s="12">
        <v>0</v>
      </c>
      <c r="L117" s="12">
        <v>0</v>
      </c>
      <c r="M117" s="12"/>
      <c r="N117" s="12"/>
    </row>
    <row r="118" spans="1:14" x14ac:dyDescent="0.35">
      <c r="A118" s="11" t="str">
        <f t="shared" si="1"/>
        <v>VALOR (Miles Euros).Total Bebidas Caliente</v>
      </c>
      <c r="B118" s="11" t="s">
        <v>184</v>
      </c>
      <c r="C118" s="11" t="s">
        <v>122</v>
      </c>
      <c r="D118" s="12">
        <v>2503151</v>
      </c>
      <c r="E118" s="12">
        <v>2964197</v>
      </c>
      <c r="F118" s="12">
        <v>3203041</v>
      </c>
      <c r="G118" s="12">
        <v>3209451</v>
      </c>
      <c r="H118" s="12">
        <v>0</v>
      </c>
      <c r="I118" s="12">
        <v>0</v>
      </c>
      <c r="J118" s="12">
        <v>0</v>
      </c>
      <c r="K118" s="12">
        <v>0</v>
      </c>
      <c r="L118" s="12">
        <v>0</v>
      </c>
      <c r="M118" s="12"/>
      <c r="N118" s="12"/>
    </row>
    <row r="119" spans="1:14" x14ac:dyDescent="0.35">
      <c r="A119" s="11" t="str">
        <f t="shared" si="1"/>
        <v>VALOR (Miles Euros)Cafe</v>
      </c>
      <c r="B119" s="11" t="s">
        <v>184</v>
      </c>
      <c r="C119" s="11" t="s">
        <v>123</v>
      </c>
      <c r="D119" s="12">
        <v>1008905</v>
      </c>
      <c r="E119" s="12">
        <v>1193951</v>
      </c>
      <c r="F119" s="12">
        <v>1318644</v>
      </c>
      <c r="G119" s="12">
        <v>1332103</v>
      </c>
      <c r="H119" s="12">
        <v>0</v>
      </c>
      <c r="I119" s="12">
        <v>0</v>
      </c>
      <c r="J119" s="12">
        <v>0</v>
      </c>
      <c r="K119" s="12">
        <v>0</v>
      </c>
      <c r="L119" s="12">
        <v>0</v>
      </c>
      <c r="M119" s="12"/>
      <c r="N119" s="12"/>
    </row>
    <row r="120" spans="1:14" x14ac:dyDescent="0.35">
      <c r="A120" s="11" t="str">
        <f t="shared" si="1"/>
        <v>VALOR (Miles Euros)Leche+bebidas vegetales</v>
      </c>
      <c r="B120" s="11" t="s">
        <v>184</v>
      </c>
      <c r="C120" s="11" t="s">
        <v>174</v>
      </c>
      <c r="D120" s="12">
        <v>1311965</v>
      </c>
      <c r="E120" s="12">
        <v>1561903</v>
      </c>
      <c r="F120" s="12">
        <v>1619638</v>
      </c>
      <c r="G120" s="12">
        <v>1626753</v>
      </c>
      <c r="H120" s="12">
        <v>0</v>
      </c>
      <c r="I120" s="12">
        <v>0</v>
      </c>
      <c r="J120" s="12">
        <v>0</v>
      </c>
      <c r="K120" s="12">
        <v>0</v>
      </c>
      <c r="L120" s="12">
        <v>0</v>
      </c>
      <c r="M120" s="12"/>
      <c r="N120" s="12"/>
    </row>
    <row r="121" spans="1:14" x14ac:dyDescent="0.35">
      <c r="A121" s="11" t="str">
        <f t="shared" si="1"/>
        <v>VALOR (Miles Euros)Leche</v>
      </c>
      <c r="B121" s="11" t="s">
        <v>184</v>
      </c>
      <c r="C121" s="11" t="s">
        <v>124</v>
      </c>
      <c r="D121" s="12">
        <v>1270852</v>
      </c>
      <c r="E121" s="12">
        <v>1516769</v>
      </c>
      <c r="F121" s="12">
        <v>1557447</v>
      </c>
      <c r="G121" s="12">
        <v>1540919</v>
      </c>
      <c r="H121" s="12">
        <v>0</v>
      </c>
      <c r="I121" s="12">
        <v>0</v>
      </c>
      <c r="J121" s="12">
        <v>0</v>
      </c>
      <c r="K121" s="12">
        <v>0</v>
      </c>
      <c r="L121" s="12">
        <v>0</v>
      </c>
      <c r="M121" s="12"/>
      <c r="N121" s="12"/>
    </row>
    <row r="122" spans="1:14" x14ac:dyDescent="0.35">
      <c r="A122" s="11" t="str">
        <f t="shared" si="1"/>
        <v>VALOR (Miles Euros)Leche Sola</v>
      </c>
      <c r="B122" s="11" t="s">
        <v>184</v>
      </c>
      <c r="C122" s="11" t="s">
        <v>125</v>
      </c>
      <c r="D122" s="12">
        <v>11677.06</v>
      </c>
      <c r="E122" s="12">
        <v>11736.74</v>
      </c>
      <c r="F122" s="12">
        <v>12721.13</v>
      </c>
      <c r="G122" s="12">
        <v>10608.04</v>
      </c>
      <c r="H122" s="12">
        <v>0</v>
      </c>
      <c r="I122" s="12">
        <v>0</v>
      </c>
      <c r="J122" s="12">
        <v>0</v>
      </c>
      <c r="K122" s="12">
        <v>0</v>
      </c>
      <c r="L122" s="12">
        <v>0</v>
      </c>
      <c r="M122" s="12"/>
      <c r="N122" s="12"/>
    </row>
    <row r="123" spans="1:14" x14ac:dyDescent="0.35">
      <c r="A123" s="11" t="str">
        <f t="shared" si="1"/>
        <v>VALOR (Miles Euros)Leche Con Cacao</v>
      </c>
      <c r="B123" s="11" t="s">
        <v>184</v>
      </c>
      <c r="C123" s="11" t="s">
        <v>126</v>
      </c>
      <c r="D123" s="12">
        <v>44358.19</v>
      </c>
      <c r="E123" s="12">
        <v>55198.879999999997</v>
      </c>
      <c r="F123" s="12">
        <v>54890.89</v>
      </c>
      <c r="G123" s="12">
        <v>49195.360000000001</v>
      </c>
      <c r="H123" s="12">
        <v>0</v>
      </c>
      <c r="I123" s="12">
        <v>0</v>
      </c>
      <c r="J123" s="12">
        <v>0</v>
      </c>
      <c r="K123" s="12">
        <v>0</v>
      </c>
      <c r="L123" s="12">
        <v>0</v>
      </c>
      <c r="M123" s="12"/>
      <c r="N123" s="12"/>
    </row>
    <row r="124" spans="1:14" x14ac:dyDescent="0.35">
      <c r="A124" s="11" t="str">
        <f t="shared" si="1"/>
        <v>VALOR (Miles Euros)Leche Con Cafe</v>
      </c>
      <c r="B124" s="11" t="s">
        <v>184</v>
      </c>
      <c r="C124" s="11" t="s">
        <v>127</v>
      </c>
      <c r="D124" s="12">
        <v>1214817</v>
      </c>
      <c r="E124" s="12">
        <v>1449833</v>
      </c>
      <c r="F124" s="12">
        <v>1489835</v>
      </c>
      <c r="G124" s="12">
        <v>1481116</v>
      </c>
      <c r="H124" s="12">
        <v>0</v>
      </c>
      <c r="I124" s="12">
        <v>0</v>
      </c>
      <c r="J124" s="12">
        <v>0</v>
      </c>
      <c r="K124" s="12">
        <v>0</v>
      </c>
      <c r="L124" s="12">
        <v>0</v>
      </c>
      <c r="M124" s="12"/>
      <c r="N124" s="12"/>
    </row>
    <row r="125" spans="1:14" x14ac:dyDescent="0.35">
      <c r="A125" s="11" t="str">
        <f t="shared" si="1"/>
        <v>VALOR (Miles Euros)Bebidas Vegetales</v>
      </c>
      <c r="B125" s="11" t="s">
        <v>184</v>
      </c>
      <c r="C125" s="11" t="s">
        <v>175</v>
      </c>
      <c r="D125" s="12">
        <v>41112.86</v>
      </c>
      <c r="E125" s="12">
        <v>45134.1</v>
      </c>
      <c r="F125" s="12">
        <v>62190.87</v>
      </c>
      <c r="G125" s="12">
        <v>85834.18</v>
      </c>
      <c r="H125" s="12">
        <v>0</v>
      </c>
      <c r="I125" s="12">
        <v>0</v>
      </c>
      <c r="J125" s="12">
        <v>0</v>
      </c>
      <c r="K125" s="12">
        <v>0</v>
      </c>
      <c r="L125" s="12">
        <v>0</v>
      </c>
      <c r="M125" s="12"/>
      <c r="N125" s="12"/>
    </row>
    <row r="126" spans="1:14" x14ac:dyDescent="0.35">
      <c r="A126" s="11" t="str">
        <f t="shared" si="1"/>
        <v>VALOR (Miles Euros)Infusiones</v>
      </c>
      <c r="B126" s="11" t="s">
        <v>184</v>
      </c>
      <c r="C126" s="11" t="s">
        <v>128</v>
      </c>
      <c r="D126" s="12">
        <v>94093.08</v>
      </c>
      <c r="E126" s="12">
        <v>104128.4</v>
      </c>
      <c r="F126" s="12">
        <v>126011.6</v>
      </c>
      <c r="G126" s="12">
        <v>115402</v>
      </c>
      <c r="H126" s="12">
        <v>0</v>
      </c>
      <c r="I126" s="12">
        <v>0</v>
      </c>
      <c r="J126" s="12">
        <v>0</v>
      </c>
      <c r="K126" s="12">
        <v>0</v>
      </c>
      <c r="L126" s="12">
        <v>0</v>
      </c>
      <c r="M126" s="12"/>
      <c r="N126" s="12"/>
    </row>
    <row r="127" spans="1:14" x14ac:dyDescent="0.35">
      <c r="A127" s="11" t="str">
        <f t="shared" si="1"/>
        <v>VALOR (Miles Euros)Resto Bebidas Caliente</v>
      </c>
      <c r="B127" s="11" t="s">
        <v>184</v>
      </c>
      <c r="C127" s="11" t="s">
        <v>129</v>
      </c>
      <c r="D127" s="12">
        <v>88188.18</v>
      </c>
      <c r="E127" s="12">
        <v>104215.2</v>
      </c>
      <c r="F127" s="12">
        <v>138748.70000000001</v>
      </c>
      <c r="G127" s="12">
        <v>135192.5</v>
      </c>
      <c r="H127" s="12">
        <v>0</v>
      </c>
      <c r="I127" s="12">
        <v>0</v>
      </c>
      <c r="J127" s="12">
        <v>0</v>
      </c>
      <c r="K127" s="12">
        <v>0</v>
      </c>
      <c r="L127" s="12">
        <v>0</v>
      </c>
      <c r="M127" s="12"/>
      <c r="N127" s="12"/>
    </row>
    <row r="128" spans="1:14" x14ac:dyDescent="0.35">
      <c r="A128" s="11" t="str">
        <f t="shared" si="1"/>
        <v>VALOR (Miles Euros).Total Bebidas Frias</v>
      </c>
      <c r="B128" s="11" t="s">
        <v>184</v>
      </c>
      <c r="C128" s="11" t="s">
        <v>130</v>
      </c>
      <c r="D128" s="12">
        <v>6211631</v>
      </c>
      <c r="E128" s="12">
        <v>7293171</v>
      </c>
      <c r="F128" s="12">
        <v>8221883</v>
      </c>
      <c r="G128" s="12">
        <v>8219553</v>
      </c>
      <c r="H128" s="12">
        <v>0</v>
      </c>
      <c r="I128" s="12">
        <v>0</v>
      </c>
      <c r="J128" s="12">
        <v>0</v>
      </c>
      <c r="K128" s="12">
        <v>0</v>
      </c>
      <c r="L128" s="12">
        <v>0</v>
      </c>
      <c r="M128" s="12"/>
      <c r="N128" s="12"/>
    </row>
    <row r="129" spans="1:14" x14ac:dyDescent="0.35">
      <c r="A129" s="11" t="str">
        <f t="shared" si="1"/>
        <v>VALOR (Miles Euros)Total bebidas de vino</v>
      </c>
      <c r="B129" s="11" t="s">
        <v>184</v>
      </c>
      <c r="C129" s="11" t="s">
        <v>131</v>
      </c>
      <c r="D129" s="12">
        <v>783423.9</v>
      </c>
      <c r="E129" s="12">
        <v>942545.1</v>
      </c>
      <c r="F129" s="12">
        <v>1042500</v>
      </c>
      <c r="G129" s="12">
        <v>1075529</v>
      </c>
      <c r="H129" s="12">
        <v>0</v>
      </c>
      <c r="I129" s="12">
        <v>0</v>
      </c>
      <c r="J129" s="12">
        <v>0</v>
      </c>
      <c r="K129" s="12">
        <v>0</v>
      </c>
      <c r="L129" s="12">
        <v>0</v>
      </c>
      <c r="M129" s="12"/>
      <c r="N129" s="12"/>
    </row>
    <row r="130" spans="1:14" x14ac:dyDescent="0.35">
      <c r="A130" s="11" t="str">
        <f t="shared" si="1"/>
        <v>VALOR (Miles Euros)Vino</v>
      </c>
      <c r="B130" s="11" t="s">
        <v>184</v>
      </c>
      <c r="C130" s="11" t="s">
        <v>132</v>
      </c>
      <c r="D130" s="12">
        <v>627974.69999999995</v>
      </c>
      <c r="E130" s="12">
        <v>760390.4</v>
      </c>
      <c r="F130" s="12">
        <v>824835.5</v>
      </c>
      <c r="G130" s="12">
        <v>809743.6</v>
      </c>
      <c r="H130" s="12">
        <v>0</v>
      </c>
      <c r="I130" s="12">
        <v>0</v>
      </c>
      <c r="J130" s="12">
        <v>0</v>
      </c>
      <c r="K130" s="12">
        <v>0</v>
      </c>
      <c r="L130" s="12">
        <v>0</v>
      </c>
      <c r="M130" s="12"/>
      <c r="N130" s="12"/>
    </row>
    <row r="131" spans="1:14" x14ac:dyDescent="0.35">
      <c r="A131" s="11" t="str">
        <f t="shared" si="1"/>
        <v>VALOR (Miles Euros)Tinto</v>
      </c>
      <c r="B131" s="11" t="s">
        <v>184</v>
      </c>
      <c r="C131" s="11" t="s">
        <v>133</v>
      </c>
      <c r="D131" s="12">
        <v>375840.6</v>
      </c>
      <c r="E131" s="12">
        <v>445158</v>
      </c>
      <c r="F131" s="12">
        <v>483648.1</v>
      </c>
      <c r="G131" s="12">
        <v>435890.1</v>
      </c>
      <c r="H131" s="12">
        <v>0</v>
      </c>
      <c r="I131" s="12">
        <v>0</v>
      </c>
      <c r="J131" s="12">
        <v>0</v>
      </c>
      <c r="K131" s="12">
        <v>0</v>
      </c>
      <c r="L131" s="12">
        <v>0</v>
      </c>
      <c r="M131" s="12"/>
      <c r="N131" s="12"/>
    </row>
    <row r="132" spans="1:14" x14ac:dyDescent="0.35">
      <c r="A132" s="11" t="str">
        <f t="shared" ref="A132:A195" si="2">B132&amp;C132</f>
        <v>VALOR (Miles Euros)Blanco</v>
      </c>
      <c r="B132" s="11" t="s">
        <v>184</v>
      </c>
      <c r="C132" s="11" t="s">
        <v>134</v>
      </c>
      <c r="D132" s="12">
        <v>215749.2</v>
      </c>
      <c r="E132" s="12">
        <v>273850.5</v>
      </c>
      <c r="F132" s="12">
        <v>297094.3</v>
      </c>
      <c r="G132" s="12">
        <v>325990.8</v>
      </c>
      <c r="H132" s="12">
        <v>0</v>
      </c>
      <c r="I132" s="12">
        <v>0</v>
      </c>
      <c r="J132" s="12">
        <v>0</v>
      </c>
      <c r="K132" s="12">
        <v>0</v>
      </c>
      <c r="L132" s="12">
        <v>0</v>
      </c>
      <c r="M132" s="12"/>
      <c r="N132" s="12"/>
    </row>
    <row r="133" spans="1:14" x14ac:dyDescent="0.35">
      <c r="A133" s="11" t="str">
        <f t="shared" si="2"/>
        <v>VALOR (Miles Euros)Rosado</v>
      </c>
      <c r="B133" s="11" t="s">
        <v>184</v>
      </c>
      <c r="C133" s="11" t="s">
        <v>135</v>
      </c>
      <c r="D133" s="12">
        <v>29357.4</v>
      </c>
      <c r="E133" s="12">
        <v>34366.050000000003</v>
      </c>
      <c r="F133" s="12">
        <v>34150.11</v>
      </c>
      <c r="G133" s="12">
        <v>37958.68</v>
      </c>
      <c r="H133" s="12">
        <v>0</v>
      </c>
      <c r="I133" s="12">
        <v>0</v>
      </c>
      <c r="J133" s="12">
        <v>0</v>
      </c>
      <c r="K133" s="12">
        <v>0</v>
      </c>
      <c r="L133" s="12">
        <v>0</v>
      </c>
      <c r="M133" s="12"/>
      <c r="N133" s="12"/>
    </row>
    <row r="134" spans="1:14" x14ac:dyDescent="0.35">
      <c r="A134" s="11" t="str">
        <f t="shared" si="2"/>
        <v>VALOR (Miles Euros)Resto vino</v>
      </c>
      <c r="B134" s="11" t="s">
        <v>184</v>
      </c>
      <c r="C134" s="11" t="s">
        <v>136</v>
      </c>
      <c r="D134" s="12">
        <v>7027.4059999999999</v>
      </c>
      <c r="E134" s="12">
        <v>7015.8370000000004</v>
      </c>
      <c r="F134" s="12">
        <v>9942.9279999999999</v>
      </c>
      <c r="G134" s="12">
        <v>9904.0229999999992</v>
      </c>
      <c r="H134" s="12">
        <v>0</v>
      </c>
      <c r="I134" s="12">
        <v>0</v>
      </c>
      <c r="J134" s="12">
        <v>0</v>
      </c>
      <c r="K134" s="12">
        <v>0</v>
      </c>
      <c r="L134" s="12">
        <v>0</v>
      </c>
      <c r="M134" s="12"/>
      <c r="N134" s="12"/>
    </row>
    <row r="135" spans="1:14" x14ac:dyDescent="0.35">
      <c r="A135" s="11" t="str">
        <f t="shared" si="2"/>
        <v>VALOR (Miles Euros)Cava</v>
      </c>
      <c r="B135" s="11" t="s">
        <v>184</v>
      </c>
      <c r="C135" s="11" t="s">
        <v>137</v>
      </c>
      <c r="D135" s="12">
        <v>30577.65</v>
      </c>
      <c r="E135" s="12">
        <v>23926.75</v>
      </c>
      <c r="F135" s="12">
        <v>25287.91</v>
      </c>
      <c r="G135" s="12">
        <v>51743.73</v>
      </c>
      <c r="H135" s="12">
        <v>0</v>
      </c>
      <c r="I135" s="12">
        <v>0</v>
      </c>
      <c r="J135" s="12">
        <v>0</v>
      </c>
      <c r="K135" s="12">
        <v>0</v>
      </c>
      <c r="L135" s="12">
        <v>0</v>
      </c>
      <c r="M135" s="12"/>
      <c r="N135" s="12"/>
    </row>
    <row r="136" spans="1:14" x14ac:dyDescent="0.35">
      <c r="A136" s="11" t="str">
        <f t="shared" si="2"/>
        <v>VALOR (Miles Euros)Otr.Bebidas Deri.Vino</v>
      </c>
      <c r="B136" s="11" t="s">
        <v>184</v>
      </c>
      <c r="C136" s="11" t="s">
        <v>138</v>
      </c>
      <c r="D136" s="12">
        <v>124871.6</v>
      </c>
      <c r="E136" s="12">
        <v>158227.9</v>
      </c>
      <c r="F136" s="12">
        <v>192376.6</v>
      </c>
      <c r="G136" s="12">
        <v>214042.1</v>
      </c>
      <c r="H136" s="12">
        <v>0</v>
      </c>
      <c r="I136" s="12">
        <v>0</v>
      </c>
      <c r="J136" s="12">
        <v>0</v>
      </c>
      <c r="K136" s="12">
        <v>0</v>
      </c>
      <c r="L136" s="12">
        <v>0</v>
      </c>
      <c r="M136" s="12"/>
      <c r="N136" s="12"/>
    </row>
    <row r="137" spans="1:14" x14ac:dyDescent="0.35">
      <c r="A137" s="11" t="str">
        <f t="shared" si="2"/>
        <v>VALOR (Miles Euros)Tinto de Verano</v>
      </c>
      <c r="B137" s="11" t="s">
        <v>184</v>
      </c>
      <c r="C137" s="11" t="s">
        <v>139</v>
      </c>
      <c r="D137" s="12">
        <v>87753.5</v>
      </c>
      <c r="E137" s="12">
        <v>110532.4</v>
      </c>
      <c r="F137" s="12">
        <v>132134.20000000001</v>
      </c>
      <c r="G137" s="12">
        <v>130444.2</v>
      </c>
      <c r="H137" s="12">
        <v>0</v>
      </c>
      <c r="I137" s="12">
        <v>0</v>
      </c>
      <c r="J137" s="12">
        <v>0</v>
      </c>
      <c r="K137" s="12">
        <v>0</v>
      </c>
      <c r="L137" s="12">
        <v>0</v>
      </c>
      <c r="M137" s="12"/>
      <c r="N137" s="12"/>
    </row>
    <row r="138" spans="1:14" x14ac:dyDescent="0.35">
      <c r="A138" s="11" t="str">
        <f t="shared" si="2"/>
        <v>VALOR (Miles Euros)Sangria de Vino</v>
      </c>
      <c r="B138" s="11" t="s">
        <v>184</v>
      </c>
      <c r="C138" s="11" t="s">
        <v>140</v>
      </c>
      <c r="D138" s="12">
        <v>6043.2809999999999</v>
      </c>
      <c r="E138" s="12">
        <v>7924.1090000000004</v>
      </c>
      <c r="F138" s="12">
        <v>12356.36</v>
      </c>
      <c r="G138" s="12">
        <v>9736.9390000000003</v>
      </c>
      <c r="H138" s="12">
        <v>0</v>
      </c>
      <c r="I138" s="12">
        <v>0</v>
      </c>
      <c r="J138" s="12">
        <v>0</v>
      </c>
      <c r="K138" s="12">
        <v>0</v>
      </c>
      <c r="L138" s="12">
        <v>0</v>
      </c>
      <c r="M138" s="12"/>
      <c r="N138" s="12"/>
    </row>
    <row r="139" spans="1:14" x14ac:dyDescent="0.35">
      <c r="A139" s="11" t="str">
        <f t="shared" si="2"/>
        <v>VALOR (Miles Euros)Sangria de Cava</v>
      </c>
      <c r="B139" s="11" t="s">
        <v>184</v>
      </c>
      <c r="C139" s="11" t="s">
        <v>141</v>
      </c>
      <c r="D139" s="12">
        <v>4578.0810000000001</v>
      </c>
      <c r="E139" s="12">
        <v>8391.51</v>
      </c>
      <c r="F139" s="12">
        <v>11417.02</v>
      </c>
      <c r="G139" s="12">
        <v>33295.410000000003</v>
      </c>
      <c r="H139" s="12">
        <v>0</v>
      </c>
      <c r="I139" s="12">
        <v>0</v>
      </c>
      <c r="J139" s="12">
        <v>0</v>
      </c>
      <c r="K139" s="12">
        <v>0</v>
      </c>
      <c r="L139" s="12">
        <v>0</v>
      </c>
      <c r="M139" s="12"/>
      <c r="N139" s="12"/>
    </row>
    <row r="140" spans="1:14" x14ac:dyDescent="0.35">
      <c r="A140" s="11" t="str">
        <f t="shared" si="2"/>
        <v>VALOR (Miles Euros)Calimocho</v>
      </c>
      <c r="B140" s="11" t="s">
        <v>184</v>
      </c>
      <c r="C140" s="11" t="s">
        <v>142</v>
      </c>
      <c r="D140" s="12">
        <v>7350.4089999999997</v>
      </c>
      <c r="E140" s="12">
        <v>9732.5540000000001</v>
      </c>
      <c r="F140" s="12">
        <v>12426.31</v>
      </c>
      <c r="G140" s="12">
        <v>16852.93</v>
      </c>
      <c r="H140" s="12">
        <v>0</v>
      </c>
      <c r="I140" s="12">
        <v>0</v>
      </c>
      <c r="J140" s="12">
        <v>0</v>
      </c>
      <c r="K140" s="12">
        <v>0</v>
      </c>
      <c r="L140" s="12">
        <v>0</v>
      </c>
      <c r="M140" s="12"/>
      <c r="N140" s="12"/>
    </row>
    <row r="141" spans="1:14" x14ac:dyDescent="0.35">
      <c r="A141" s="11" t="str">
        <f t="shared" si="2"/>
        <v>VALOR (Miles Euros)Rebujito</v>
      </c>
      <c r="B141" s="11" t="s">
        <v>184</v>
      </c>
      <c r="C141" s="11" t="s">
        <v>176</v>
      </c>
      <c r="D141" s="12">
        <v>876.50289999999995</v>
      </c>
      <c r="E141" s="12">
        <v>1283.7449999999999</v>
      </c>
      <c r="F141" s="12">
        <v>1920.923</v>
      </c>
      <c r="G141" s="12">
        <v>1782.1130000000001</v>
      </c>
      <c r="H141" s="12">
        <v>0</v>
      </c>
      <c r="I141" s="12">
        <v>0</v>
      </c>
      <c r="J141" s="12">
        <v>0</v>
      </c>
      <c r="K141" s="12">
        <v>0</v>
      </c>
      <c r="L141" s="12">
        <v>0</v>
      </c>
      <c r="M141" s="12"/>
      <c r="N141" s="12"/>
    </row>
    <row r="142" spans="1:14" x14ac:dyDescent="0.35">
      <c r="A142" s="11" t="str">
        <f t="shared" si="2"/>
        <v>VALOR (Miles Euros)Espum/Lambrusc/Mosca</v>
      </c>
      <c r="B142" s="11" t="s">
        <v>184</v>
      </c>
      <c r="C142" s="11" t="s">
        <v>177</v>
      </c>
      <c r="D142" s="12">
        <v>18269.84</v>
      </c>
      <c r="E142" s="12">
        <v>20363.560000000001</v>
      </c>
      <c r="F142" s="12">
        <v>22121.759999999998</v>
      </c>
      <c r="G142" s="12">
        <v>21930.47</v>
      </c>
      <c r="H142" s="12">
        <v>0</v>
      </c>
      <c r="I142" s="12">
        <v>0</v>
      </c>
      <c r="J142" s="12">
        <v>0</v>
      </c>
      <c r="K142" s="12">
        <v>0</v>
      </c>
      <c r="L142" s="12">
        <v>0</v>
      </c>
      <c r="M142" s="12"/>
      <c r="N142" s="12"/>
    </row>
    <row r="143" spans="1:14" x14ac:dyDescent="0.35">
      <c r="A143" s="11" t="str">
        <f t="shared" si="2"/>
        <v>VALOR (Miles Euros)Sidra</v>
      </c>
      <c r="B143" s="11" t="s">
        <v>184</v>
      </c>
      <c r="C143" s="11" t="s">
        <v>143</v>
      </c>
      <c r="D143" s="12">
        <v>67104.98</v>
      </c>
      <c r="E143" s="12">
        <v>61610.83</v>
      </c>
      <c r="F143" s="12">
        <v>67778.7</v>
      </c>
      <c r="G143" s="12">
        <v>84604.18</v>
      </c>
      <c r="H143" s="12">
        <v>0</v>
      </c>
      <c r="I143" s="12">
        <v>0</v>
      </c>
      <c r="J143" s="12">
        <v>0</v>
      </c>
      <c r="K143" s="12">
        <v>0</v>
      </c>
      <c r="L143" s="12">
        <v>0</v>
      </c>
      <c r="M143" s="12"/>
      <c r="N143" s="12"/>
    </row>
    <row r="144" spans="1:14" x14ac:dyDescent="0.35">
      <c r="A144" s="11" t="str">
        <f t="shared" si="2"/>
        <v>VALOR (Miles Euros)Cerveza</v>
      </c>
      <c r="B144" s="11" t="s">
        <v>184</v>
      </c>
      <c r="C144" s="11" t="s">
        <v>144</v>
      </c>
      <c r="D144" s="12">
        <v>2634113</v>
      </c>
      <c r="E144" s="12">
        <v>3128982</v>
      </c>
      <c r="F144" s="12">
        <v>3402523</v>
      </c>
      <c r="G144" s="12">
        <v>3311712</v>
      </c>
      <c r="H144" s="12">
        <v>0</v>
      </c>
      <c r="I144" s="12">
        <v>0</v>
      </c>
      <c r="J144" s="12">
        <v>0</v>
      </c>
      <c r="K144" s="12">
        <v>0</v>
      </c>
      <c r="L144" s="12">
        <v>0</v>
      </c>
      <c r="M144" s="12"/>
      <c r="N144" s="12"/>
    </row>
    <row r="145" spans="1:14" x14ac:dyDescent="0.35">
      <c r="A145" s="11" t="str">
        <f t="shared" si="2"/>
        <v>VALOR (Miles Euros)Con alcohol</v>
      </c>
      <c r="B145" s="11" t="s">
        <v>184</v>
      </c>
      <c r="C145" s="11" t="s">
        <v>145</v>
      </c>
      <c r="D145" s="12">
        <v>2369691</v>
      </c>
      <c r="E145" s="12">
        <v>2816571</v>
      </c>
      <c r="F145" s="12">
        <v>3045532</v>
      </c>
      <c r="G145" s="12">
        <v>2918356</v>
      </c>
      <c r="H145" s="12">
        <v>0</v>
      </c>
      <c r="I145" s="12">
        <v>0</v>
      </c>
      <c r="J145" s="12">
        <v>0</v>
      </c>
      <c r="K145" s="12">
        <v>0</v>
      </c>
      <c r="L145" s="12">
        <v>0</v>
      </c>
      <c r="M145" s="12"/>
      <c r="N145" s="12"/>
    </row>
    <row r="146" spans="1:14" x14ac:dyDescent="0.35">
      <c r="A146" s="11" t="str">
        <f t="shared" si="2"/>
        <v>VALOR (Miles Euros)Sin alcohol</v>
      </c>
      <c r="B146" s="11" t="s">
        <v>184</v>
      </c>
      <c r="C146" s="11" t="s">
        <v>146</v>
      </c>
      <c r="D146" s="12">
        <v>262424.5</v>
      </c>
      <c r="E146" s="12">
        <v>309585.2</v>
      </c>
      <c r="F146" s="12">
        <v>352636.8</v>
      </c>
      <c r="G146" s="12">
        <v>390677.1</v>
      </c>
      <c r="H146" s="12">
        <v>0</v>
      </c>
      <c r="I146" s="12">
        <v>0</v>
      </c>
      <c r="J146" s="12">
        <v>0</v>
      </c>
      <c r="K146" s="12">
        <v>0</v>
      </c>
      <c r="L146" s="12">
        <v>0</v>
      </c>
      <c r="M146" s="12"/>
      <c r="N146" s="12"/>
    </row>
    <row r="147" spans="1:14" x14ac:dyDescent="0.35">
      <c r="A147" s="11" t="str">
        <f t="shared" si="2"/>
        <v>VALOR (Miles Euros)Cerveza Envasada</v>
      </c>
      <c r="B147" s="11" t="s">
        <v>184</v>
      </c>
      <c r="C147" s="11" t="s">
        <v>178</v>
      </c>
      <c r="D147" s="12">
        <v>1403432</v>
      </c>
      <c r="E147" s="12">
        <v>1700449</v>
      </c>
      <c r="F147" s="12">
        <v>1747005</v>
      </c>
      <c r="G147" s="12">
        <v>1705382</v>
      </c>
      <c r="H147" s="12">
        <v>0</v>
      </c>
      <c r="I147" s="12">
        <v>0</v>
      </c>
      <c r="J147" s="12">
        <v>0</v>
      </c>
      <c r="K147" s="12">
        <v>0</v>
      </c>
      <c r="L147" s="12">
        <v>0</v>
      </c>
      <c r="M147" s="12"/>
      <c r="N147" s="12"/>
    </row>
    <row r="148" spans="1:14" x14ac:dyDescent="0.35">
      <c r="A148" s="11" t="str">
        <f t="shared" si="2"/>
        <v>VALOR (Miles Euros)Cerveza Surtidor</v>
      </c>
      <c r="B148" s="11" t="s">
        <v>184</v>
      </c>
      <c r="C148" s="11" t="s">
        <v>179</v>
      </c>
      <c r="D148" s="12">
        <v>1230681</v>
      </c>
      <c r="E148" s="12">
        <v>1428533</v>
      </c>
      <c r="F148" s="12">
        <v>1655518</v>
      </c>
      <c r="G148" s="12">
        <v>1606330</v>
      </c>
      <c r="H148" s="12">
        <v>0</v>
      </c>
      <c r="I148" s="12">
        <v>0</v>
      </c>
      <c r="J148" s="12">
        <v>0</v>
      </c>
      <c r="K148" s="12">
        <v>0</v>
      </c>
      <c r="L148" s="12">
        <v>0</v>
      </c>
      <c r="M148" s="12"/>
      <c r="N148" s="12"/>
    </row>
    <row r="149" spans="1:14" x14ac:dyDescent="0.35">
      <c r="A149" s="11" t="str">
        <f t="shared" si="2"/>
        <v>VALOR (Miles Euros)Otras Cervezas</v>
      </c>
      <c r="B149" s="11" t="s">
        <v>184</v>
      </c>
      <c r="C149" s="11" t="s">
        <v>147</v>
      </c>
      <c r="D149" s="12">
        <v>1997.125</v>
      </c>
      <c r="E149" s="12">
        <v>2826.2489999999998</v>
      </c>
      <c r="F149" s="12">
        <v>4353.8339999999998</v>
      </c>
      <c r="G149" s="12">
        <v>2679.01</v>
      </c>
      <c r="H149" s="12">
        <v>0</v>
      </c>
      <c r="I149" s="12">
        <v>0</v>
      </c>
      <c r="J149" s="12">
        <v>0</v>
      </c>
      <c r="K149" s="12">
        <v>0</v>
      </c>
      <c r="L149" s="12">
        <v>0</v>
      </c>
      <c r="M149" s="12"/>
      <c r="N149" s="12"/>
    </row>
    <row r="150" spans="1:14" x14ac:dyDescent="0.35">
      <c r="A150" s="11" t="str">
        <f t="shared" si="2"/>
        <v>VALOR (Miles Euros)Espirituosas</v>
      </c>
      <c r="B150" s="11" t="s">
        <v>184</v>
      </c>
      <c r="C150" s="11" t="s">
        <v>148</v>
      </c>
      <c r="D150" s="12">
        <v>721586.6</v>
      </c>
      <c r="E150" s="12">
        <v>982446.7</v>
      </c>
      <c r="F150" s="12">
        <v>1088320</v>
      </c>
      <c r="G150" s="12">
        <v>1099580</v>
      </c>
      <c r="H150" s="12">
        <v>0</v>
      </c>
      <c r="I150" s="12">
        <v>0</v>
      </c>
      <c r="J150" s="12">
        <v>0</v>
      </c>
      <c r="K150" s="12">
        <v>0</v>
      </c>
      <c r="L150" s="12">
        <v>0</v>
      </c>
      <c r="M150" s="12"/>
      <c r="N150" s="12"/>
    </row>
    <row r="151" spans="1:14" x14ac:dyDescent="0.35">
      <c r="A151" s="11" t="str">
        <f t="shared" si="2"/>
        <v>VALOR (Miles Euros)Whisky</v>
      </c>
      <c r="B151" s="11" t="s">
        <v>184</v>
      </c>
      <c r="C151" s="11" t="s">
        <v>149</v>
      </c>
      <c r="D151" s="12">
        <v>117649.4</v>
      </c>
      <c r="E151" s="12">
        <v>154395.5</v>
      </c>
      <c r="F151" s="12">
        <v>175468.1</v>
      </c>
      <c r="G151" s="12">
        <v>158253.1</v>
      </c>
      <c r="H151" s="12">
        <v>0</v>
      </c>
      <c r="I151" s="12">
        <v>0</v>
      </c>
      <c r="J151" s="12">
        <v>0</v>
      </c>
      <c r="K151" s="12">
        <v>0</v>
      </c>
      <c r="L151" s="12">
        <v>0</v>
      </c>
      <c r="M151" s="12"/>
      <c r="N151" s="12"/>
    </row>
    <row r="152" spans="1:14" x14ac:dyDescent="0.35">
      <c r="A152" s="11" t="str">
        <f t="shared" si="2"/>
        <v>VALOR (Miles Euros)Brandy</v>
      </c>
      <c r="B152" s="11" t="s">
        <v>184</v>
      </c>
      <c r="C152" s="11" t="s">
        <v>150</v>
      </c>
      <c r="D152" s="12">
        <v>11224.44</v>
      </c>
      <c r="E152" s="12">
        <v>12309.87</v>
      </c>
      <c r="F152" s="12">
        <v>7939.72</v>
      </c>
      <c r="G152" s="12">
        <v>11487.56</v>
      </c>
      <c r="H152" s="12">
        <v>0</v>
      </c>
      <c r="I152" s="12">
        <v>0</v>
      </c>
      <c r="J152" s="12">
        <v>0</v>
      </c>
      <c r="K152" s="12">
        <v>0</v>
      </c>
      <c r="L152" s="12">
        <v>0</v>
      </c>
      <c r="M152" s="12"/>
      <c r="N152" s="12"/>
    </row>
    <row r="153" spans="1:14" x14ac:dyDescent="0.35">
      <c r="A153" s="11" t="str">
        <f t="shared" si="2"/>
        <v>VALOR (Miles Euros)Ginebra</v>
      </c>
      <c r="B153" s="11" t="s">
        <v>184</v>
      </c>
      <c r="C153" s="11" t="s">
        <v>151</v>
      </c>
      <c r="D153" s="12">
        <v>221400</v>
      </c>
      <c r="E153" s="12">
        <v>289753.59999999998</v>
      </c>
      <c r="F153" s="12">
        <v>329960.09999999998</v>
      </c>
      <c r="G153" s="12">
        <v>344783.7</v>
      </c>
      <c r="H153" s="12">
        <v>0</v>
      </c>
      <c r="I153" s="12">
        <v>0</v>
      </c>
      <c r="J153" s="12">
        <v>0</v>
      </c>
      <c r="K153" s="12">
        <v>0</v>
      </c>
      <c r="L153" s="12">
        <v>0</v>
      </c>
      <c r="M153" s="12"/>
      <c r="N153" s="12"/>
    </row>
    <row r="154" spans="1:14" x14ac:dyDescent="0.35">
      <c r="A154" s="11" t="str">
        <f t="shared" si="2"/>
        <v>VALOR (Miles Euros)Ron</v>
      </c>
      <c r="B154" s="11" t="s">
        <v>184</v>
      </c>
      <c r="C154" s="11" t="s">
        <v>152</v>
      </c>
      <c r="D154" s="12">
        <v>106854.1</v>
      </c>
      <c r="E154" s="12">
        <v>149210.1</v>
      </c>
      <c r="F154" s="12">
        <v>156738</v>
      </c>
      <c r="G154" s="12">
        <v>154167.6</v>
      </c>
      <c r="H154" s="12">
        <v>0</v>
      </c>
      <c r="I154" s="12">
        <v>0</v>
      </c>
      <c r="J154" s="12">
        <v>0</v>
      </c>
      <c r="K154" s="12">
        <v>0</v>
      </c>
      <c r="L154" s="12">
        <v>0</v>
      </c>
      <c r="M154" s="12"/>
      <c r="N154" s="12"/>
    </row>
    <row r="155" spans="1:14" x14ac:dyDescent="0.35">
      <c r="A155" s="11" t="str">
        <f t="shared" si="2"/>
        <v>VALOR (Miles Euros)Anis</v>
      </c>
      <c r="B155" s="11" t="s">
        <v>184</v>
      </c>
      <c r="C155" s="11" t="s">
        <v>153</v>
      </c>
      <c r="D155" s="12">
        <v>6601.9309999999996</v>
      </c>
      <c r="E155" s="12">
        <v>4790.777</v>
      </c>
      <c r="F155" s="12">
        <v>7107.8130000000001</v>
      </c>
      <c r="G155" s="12">
        <v>6585.79</v>
      </c>
      <c r="H155" s="12">
        <v>0</v>
      </c>
      <c r="I155" s="12">
        <v>0</v>
      </c>
      <c r="J155" s="12">
        <v>0</v>
      </c>
      <c r="K155" s="12">
        <v>0</v>
      </c>
      <c r="L155" s="12">
        <v>0</v>
      </c>
      <c r="M155" s="12"/>
      <c r="N155" s="12"/>
    </row>
    <row r="156" spans="1:14" x14ac:dyDescent="0.35">
      <c r="A156" s="11" t="str">
        <f t="shared" si="2"/>
        <v>VALOR (Miles Euros)Otras Espirituosas</v>
      </c>
      <c r="B156" s="11" t="s">
        <v>184</v>
      </c>
      <c r="C156" s="11" t="s">
        <v>154</v>
      </c>
      <c r="D156" s="12">
        <v>257856.8</v>
      </c>
      <c r="E156" s="12">
        <v>371986.9</v>
      </c>
      <c r="F156" s="12">
        <v>411106.7</v>
      </c>
      <c r="G156" s="12">
        <v>424302.5</v>
      </c>
      <c r="H156" s="12">
        <v>0</v>
      </c>
      <c r="I156" s="12">
        <v>0</v>
      </c>
      <c r="J156" s="12">
        <v>0</v>
      </c>
      <c r="K156" s="12">
        <v>0</v>
      </c>
      <c r="L156" s="12">
        <v>0</v>
      </c>
      <c r="M156" s="12"/>
      <c r="N156" s="12"/>
    </row>
    <row r="157" spans="1:14" x14ac:dyDescent="0.35">
      <c r="A157" s="11" t="str">
        <f t="shared" si="2"/>
        <v>VALOR (Miles Euros)T.Zumo+Horchata+Mosto</v>
      </c>
      <c r="B157" s="11" t="s">
        <v>184</v>
      </c>
      <c r="C157" s="11" t="s">
        <v>155</v>
      </c>
      <c r="D157" s="12">
        <v>188977</v>
      </c>
      <c r="E157" s="12">
        <v>199163.3</v>
      </c>
      <c r="F157" s="12">
        <v>231384</v>
      </c>
      <c r="G157" s="12">
        <v>224627.5</v>
      </c>
      <c r="H157" s="12">
        <v>0</v>
      </c>
      <c r="I157" s="12">
        <v>0</v>
      </c>
      <c r="J157" s="12">
        <v>0</v>
      </c>
      <c r="K157" s="12">
        <v>0</v>
      </c>
      <c r="L157" s="12">
        <v>0</v>
      </c>
      <c r="M157" s="12"/>
      <c r="N157" s="12"/>
    </row>
    <row r="158" spans="1:14" x14ac:dyDescent="0.35">
      <c r="A158" s="11" t="str">
        <f t="shared" si="2"/>
        <v>VALOR (Miles Euros)Agua Envasada</v>
      </c>
      <c r="B158" s="11" t="s">
        <v>184</v>
      </c>
      <c r="C158" s="11" t="s">
        <v>156</v>
      </c>
      <c r="D158" s="12">
        <v>494074.3</v>
      </c>
      <c r="E158" s="12">
        <v>531782.40000000002</v>
      </c>
      <c r="F158" s="12">
        <v>646513.19999999995</v>
      </c>
      <c r="G158" s="12">
        <v>642234.69999999995</v>
      </c>
      <c r="H158" s="12">
        <v>0</v>
      </c>
      <c r="I158" s="12">
        <v>0</v>
      </c>
      <c r="J158" s="12">
        <v>0</v>
      </c>
      <c r="K158" s="12">
        <v>0</v>
      </c>
      <c r="L158" s="12">
        <v>0</v>
      </c>
      <c r="M158" s="12"/>
      <c r="N158" s="12"/>
    </row>
    <row r="159" spans="1:14" x14ac:dyDescent="0.35">
      <c r="A159" s="11" t="str">
        <f t="shared" si="2"/>
        <v>VALOR (Miles Euros)Bebidas Refrescantes</v>
      </c>
      <c r="B159" s="11" t="s">
        <v>184</v>
      </c>
      <c r="C159" s="11" t="s">
        <v>157</v>
      </c>
      <c r="D159" s="12">
        <v>1322351</v>
      </c>
      <c r="E159" s="12">
        <v>1446641</v>
      </c>
      <c r="F159" s="12">
        <v>1742864</v>
      </c>
      <c r="G159" s="12">
        <v>1781265</v>
      </c>
      <c r="H159" s="12">
        <v>0</v>
      </c>
      <c r="I159" s="12">
        <v>0</v>
      </c>
      <c r="J159" s="12">
        <v>0</v>
      </c>
      <c r="K159" s="12">
        <v>0</v>
      </c>
      <c r="L159" s="12">
        <v>0</v>
      </c>
      <c r="M159" s="12"/>
      <c r="N159" s="12"/>
    </row>
    <row r="160" spans="1:14" x14ac:dyDescent="0.35">
      <c r="A160" s="11" t="str">
        <f t="shared" si="2"/>
        <v>VALOR (Miles Euros)Colas</v>
      </c>
      <c r="B160" s="11" t="s">
        <v>184</v>
      </c>
      <c r="C160" s="11" t="s">
        <v>158</v>
      </c>
      <c r="D160" s="12">
        <v>779454.5</v>
      </c>
      <c r="E160" s="12">
        <v>873183.8</v>
      </c>
      <c r="F160" s="12">
        <v>1058801</v>
      </c>
      <c r="G160" s="12">
        <v>1064831</v>
      </c>
      <c r="H160" s="12">
        <v>0</v>
      </c>
      <c r="I160" s="12">
        <v>0</v>
      </c>
      <c r="J160" s="12">
        <v>0</v>
      </c>
      <c r="K160" s="12">
        <v>0</v>
      </c>
      <c r="L160" s="12">
        <v>0</v>
      </c>
      <c r="M160" s="12"/>
      <c r="N160" s="12"/>
    </row>
    <row r="161" spans="1:14" x14ac:dyDescent="0.35">
      <c r="A161" s="11" t="str">
        <f t="shared" si="2"/>
        <v>VALOR (Miles Euros)Cola Regular</v>
      </c>
      <c r="B161" s="11" t="s">
        <v>184</v>
      </c>
      <c r="C161" s="11" t="s">
        <v>159</v>
      </c>
      <c r="D161" s="12">
        <v>390175.4</v>
      </c>
      <c r="E161" s="12">
        <v>432424.8</v>
      </c>
      <c r="F161" s="12">
        <v>517886.7</v>
      </c>
      <c r="G161" s="12">
        <v>520484.3</v>
      </c>
      <c r="H161" s="12">
        <v>0</v>
      </c>
      <c r="I161" s="12">
        <v>0</v>
      </c>
      <c r="J161" s="12">
        <v>0</v>
      </c>
      <c r="K161" s="12">
        <v>0</v>
      </c>
      <c r="L161" s="12">
        <v>0</v>
      </c>
      <c r="M161" s="12"/>
      <c r="N161" s="12"/>
    </row>
    <row r="162" spans="1:14" x14ac:dyDescent="0.35">
      <c r="A162" s="11" t="str">
        <f t="shared" si="2"/>
        <v>VALOR (Miles Euros)Light/Zero</v>
      </c>
      <c r="B162" s="11" t="s">
        <v>184</v>
      </c>
      <c r="C162" s="11" t="s">
        <v>160</v>
      </c>
      <c r="D162" s="12">
        <v>387844.1</v>
      </c>
      <c r="E162" s="12">
        <v>440759</v>
      </c>
      <c r="F162" s="12">
        <v>540914.1</v>
      </c>
      <c r="G162" s="12">
        <v>544346.9</v>
      </c>
      <c r="H162" s="12">
        <v>0</v>
      </c>
      <c r="I162" s="12">
        <v>0</v>
      </c>
      <c r="J162" s="12">
        <v>0</v>
      </c>
      <c r="K162" s="12">
        <v>0</v>
      </c>
      <c r="L162" s="12">
        <v>0</v>
      </c>
      <c r="M162" s="12"/>
      <c r="N162" s="12"/>
    </row>
    <row r="163" spans="1:14" x14ac:dyDescent="0.35">
      <c r="A163" s="11" t="str">
        <f t="shared" si="2"/>
        <v>VALOR (Miles Euros)Otra Variedad Cola</v>
      </c>
      <c r="B163" s="11" t="s">
        <v>184</v>
      </c>
      <c r="C163" s="11" t="s">
        <v>161</v>
      </c>
      <c r="D163" s="12">
        <v>1434.973</v>
      </c>
      <c r="E163" s="12" t="s">
        <v>213</v>
      </c>
      <c r="F163" s="12" t="s">
        <v>213</v>
      </c>
      <c r="G163" s="12" t="s">
        <v>213</v>
      </c>
      <c r="H163" s="12">
        <v>0</v>
      </c>
      <c r="I163" s="12">
        <v>0</v>
      </c>
      <c r="J163" s="12">
        <v>0</v>
      </c>
      <c r="K163" s="12">
        <v>0</v>
      </c>
      <c r="L163" s="12">
        <v>0</v>
      </c>
      <c r="M163" s="12"/>
      <c r="N163" s="12"/>
    </row>
    <row r="164" spans="1:14" x14ac:dyDescent="0.35">
      <c r="A164" s="11" t="str">
        <f t="shared" si="2"/>
        <v>VALOR (Miles Euros)Con Cafeina</v>
      </c>
      <c r="B164" s="11" t="s">
        <v>184</v>
      </c>
      <c r="C164" s="11" t="s">
        <v>162</v>
      </c>
      <c r="D164" s="12">
        <v>656488.80000000005</v>
      </c>
      <c r="E164" s="12">
        <v>725798.7</v>
      </c>
      <c r="F164" s="12">
        <v>844671</v>
      </c>
      <c r="G164" s="12">
        <v>846079</v>
      </c>
      <c r="H164" s="12">
        <v>0</v>
      </c>
      <c r="I164" s="12">
        <v>0</v>
      </c>
      <c r="J164" s="12">
        <v>0</v>
      </c>
      <c r="K164" s="12">
        <v>0</v>
      </c>
      <c r="L164" s="12">
        <v>0</v>
      </c>
      <c r="M164" s="12"/>
      <c r="N164" s="12"/>
    </row>
    <row r="165" spans="1:14" x14ac:dyDescent="0.35">
      <c r="A165" s="11" t="str">
        <f t="shared" si="2"/>
        <v>VALOR (Miles Euros)Sin Cafeina</v>
      </c>
      <c r="B165" s="11" t="s">
        <v>184</v>
      </c>
      <c r="C165" s="11" t="s">
        <v>163</v>
      </c>
      <c r="D165" s="12">
        <v>106601.9</v>
      </c>
      <c r="E165" s="12">
        <v>124186.7</v>
      </c>
      <c r="F165" s="12">
        <v>179952.5</v>
      </c>
      <c r="G165" s="12">
        <v>186115.4</v>
      </c>
      <c r="H165" s="12">
        <v>0</v>
      </c>
      <c r="I165" s="12">
        <v>0</v>
      </c>
      <c r="J165" s="12">
        <v>0</v>
      </c>
      <c r="K165" s="12">
        <v>0</v>
      </c>
      <c r="L165" s="12">
        <v>0</v>
      </c>
      <c r="M165" s="12"/>
      <c r="N165" s="12"/>
    </row>
    <row r="166" spans="1:14" x14ac:dyDescent="0.35">
      <c r="A166" s="11" t="str">
        <f t="shared" si="2"/>
        <v>VALOR (Miles Euros)Frutas con gas</v>
      </c>
      <c r="B166" s="11" t="s">
        <v>184</v>
      </c>
      <c r="C166" s="11" t="s">
        <v>164</v>
      </c>
      <c r="D166" s="12">
        <v>143926.6</v>
      </c>
      <c r="E166" s="12">
        <v>139998.20000000001</v>
      </c>
      <c r="F166" s="12">
        <v>178391.3</v>
      </c>
      <c r="G166" s="12">
        <v>190583.4</v>
      </c>
      <c r="H166" s="12">
        <v>0</v>
      </c>
      <c r="I166" s="12">
        <v>0</v>
      </c>
      <c r="J166" s="12">
        <v>0</v>
      </c>
      <c r="K166" s="12">
        <v>0</v>
      </c>
      <c r="L166" s="12">
        <v>0</v>
      </c>
      <c r="M166" s="12"/>
      <c r="N166" s="12"/>
    </row>
    <row r="167" spans="1:14" x14ac:dyDescent="0.35">
      <c r="A167" s="11" t="str">
        <f t="shared" si="2"/>
        <v>VALOR (Miles Euros)Frutas sin gas</v>
      </c>
      <c r="B167" s="11" t="s">
        <v>184</v>
      </c>
      <c r="C167" s="11" t="s">
        <v>165</v>
      </c>
      <c r="D167" s="12">
        <v>32165.06</v>
      </c>
      <c r="E167" s="12">
        <v>54142.04</v>
      </c>
      <c r="F167" s="12">
        <v>50887.96</v>
      </c>
      <c r="G167" s="12">
        <v>50509.65</v>
      </c>
      <c r="H167" s="12">
        <v>0</v>
      </c>
      <c r="I167" s="12">
        <v>0</v>
      </c>
      <c r="J167" s="12">
        <v>0</v>
      </c>
      <c r="K167" s="12">
        <v>0</v>
      </c>
      <c r="L167" s="12">
        <v>0</v>
      </c>
      <c r="M167" s="12"/>
      <c r="N167" s="12"/>
    </row>
    <row r="168" spans="1:14" x14ac:dyDescent="0.35">
      <c r="A168" s="11" t="str">
        <f t="shared" si="2"/>
        <v>VALOR (Miles Euros)Mixers</v>
      </c>
      <c r="B168" s="11" t="s">
        <v>184</v>
      </c>
      <c r="C168" s="11" t="s">
        <v>166</v>
      </c>
      <c r="D168" s="12">
        <v>34703.46</v>
      </c>
      <c r="E168" s="12">
        <v>25708.85</v>
      </c>
      <c r="F168" s="12">
        <v>26530.19</v>
      </c>
      <c r="G168" s="12">
        <v>30034.85</v>
      </c>
      <c r="H168" s="12">
        <v>0</v>
      </c>
      <c r="I168" s="12">
        <v>0</v>
      </c>
      <c r="J168" s="12">
        <v>0</v>
      </c>
      <c r="K168" s="12">
        <v>0</v>
      </c>
      <c r="L168" s="12">
        <v>0</v>
      </c>
      <c r="M168" s="12"/>
      <c r="N168" s="12"/>
    </row>
    <row r="169" spans="1:14" x14ac:dyDescent="0.35">
      <c r="A169" s="11" t="str">
        <f t="shared" si="2"/>
        <v>VALOR (Miles Euros)Isotonicas</v>
      </c>
      <c r="B169" s="11" t="s">
        <v>184</v>
      </c>
      <c r="C169" s="11" t="s">
        <v>180</v>
      </c>
      <c r="D169" s="12">
        <v>166475.6</v>
      </c>
      <c r="E169" s="12">
        <v>167691.20000000001</v>
      </c>
      <c r="F169" s="12">
        <v>205816.2</v>
      </c>
      <c r="G169" s="12">
        <v>210283.6</v>
      </c>
      <c r="H169" s="12">
        <v>0</v>
      </c>
      <c r="I169" s="12">
        <v>0</v>
      </c>
      <c r="J169" s="12">
        <v>0</v>
      </c>
      <c r="K169" s="12">
        <v>0</v>
      </c>
      <c r="L169" s="12">
        <v>0</v>
      </c>
      <c r="M169" s="12"/>
      <c r="N169" s="12"/>
    </row>
    <row r="170" spans="1:14" x14ac:dyDescent="0.35">
      <c r="A170" s="11" t="str">
        <f t="shared" si="2"/>
        <v>VALOR (Miles Euros)Energeticas</v>
      </c>
      <c r="B170" s="11" t="s">
        <v>184</v>
      </c>
      <c r="C170" s="11" t="s">
        <v>181</v>
      </c>
      <c r="D170" s="12">
        <v>37515.089999999997</v>
      </c>
      <c r="E170" s="12">
        <v>40879.22</v>
      </c>
      <c r="F170" s="12">
        <v>43529.04</v>
      </c>
      <c r="G170" s="12">
        <v>61337.7</v>
      </c>
      <c r="H170" s="12">
        <v>0</v>
      </c>
      <c r="I170" s="12">
        <v>0</v>
      </c>
      <c r="J170" s="12">
        <v>0</v>
      </c>
      <c r="K170" s="12">
        <v>0</v>
      </c>
      <c r="L170" s="12">
        <v>0</v>
      </c>
      <c r="M170" s="12"/>
      <c r="N170" s="12"/>
    </row>
    <row r="171" spans="1:14" x14ac:dyDescent="0.35">
      <c r="A171" s="11" t="str">
        <f t="shared" si="2"/>
        <v>VALOR (Miles Euros)Gaseosas</v>
      </c>
      <c r="B171" s="11" t="s">
        <v>184</v>
      </c>
      <c r="C171" s="11" t="s">
        <v>167</v>
      </c>
      <c r="D171" s="12">
        <v>18028.05</v>
      </c>
      <c r="E171" s="12">
        <v>24020.78</v>
      </c>
      <c r="F171" s="12">
        <v>24015.99</v>
      </c>
      <c r="G171" s="12">
        <v>18849.169999999998</v>
      </c>
      <c r="H171" s="12">
        <v>0</v>
      </c>
      <c r="I171" s="12">
        <v>0</v>
      </c>
      <c r="J171" s="12">
        <v>0</v>
      </c>
      <c r="K171" s="12">
        <v>0</v>
      </c>
      <c r="L171" s="12">
        <v>0</v>
      </c>
      <c r="M171" s="12"/>
      <c r="N171" s="12"/>
    </row>
    <row r="172" spans="1:14" x14ac:dyDescent="0.35">
      <c r="A172" s="11" t="str">
        <f t="shared" si="2"/>
        <v>VALOR (Miles Euros)Bebidas Zumo+Leche</v>
      </c>
      <c r="B172" s="11" t="s">
        <v>184</v>
      </c>
      <c r="C172" s="11" t="s">
        <v>168</v>
      </c>
      <c r="D172" s="12">
        <v>15546.52</v>
      </c>
      <c r="E172" s="12">
        <v>10765.03</v>
      </c>
      <c r="F172" s="12">
        <v>12529.1</v>
      </c>
      <c r="G172" s="12">
        <v>9809.9169999999995</v>
      </c>
      <c r="H172" s="12">
        <v>0</v>
      </c>
      <c r="I172" s="12">
        <v>0</v>
      </c>
      <c r="J172" s="12">
        <v>0</v>
      </c>
      <c r="K172" s="12">
        <v>0</v>
      </c>
      <c r="L172" s="12">
        <v>0</v>
      </c>
      <c r="M172" s="12"/>
      <c r="N172" s="12"/>
    </row>
    <row r="173" spans="1:14" x14ac:dyDescent="0.35">
      <c r="A173" s="11" t="str">
        <f t="shared" si="2"/>
        <v>VALOR (Miles Euros)Resto</v>
      </c>
      <c r="B173" s="11" t="s">
        <v>184</v>
      </c>
      <c r="C173" s="11" t="s">
        <v>78</v>
      </c>
      <c r="D173" s="12">
        <v>94535.76</v>
      </c>
      <c r="E173" s="12">
        <v>110251.5</v>
      </c>
      <c r="F173" s="12">
        <v>142363.4</v>
      </c>
      <c r="G173" s="12">
        <v>145025.20000000001</v>
      </c>
      <c r="H173" s="12">
        <v>0</v>
      </c>
      <c r="I173" s="12">
        <v>0</v>
      </c>
      <c r="J173" s="12">
        <v>0</v>
      </c>
      <c r="K173" s="12">
        <v>0</v>
      </c>
      <c r="L173" s="12">
        <v>0</v>
      </c>
      <c r="M173" s="12"/>
      <c r="N173" s="12"/>
    </row>
    <row r="174" spans="1:14" x14ac:dyDescent="0.35">
      <c r="A174" s="11" t="str">
        <f t="shared" si="2"/>
        <v>PENETRACION (%)TOTAL BEBIDAS</v>
      </c>
      <c r="B174" s="11" t="s">
        <v>185</v>
      </c>
      <c r="C174" s="11" t="s">
        <v>121</v>
      </c>
      <c r="D174" s="12">
        <v>95.542580000000001</v>
      </c>
      <c r="E174" s="12">
        <v>93.991010000000003</v>
      </c>
      <c r="F174" s="12">
        <v>94.465599999999995</v>
      </c>
      <c r="G174" s="12">
        <v>94.063040000000001</v>
      </c>
      <c r="H174" s="12">
        <v>0</v>
      </c>
      <c r="I174" s="12">
        <v>0</v>
      </c>
      <c r="J174" s="12">
        <v>0</v>
      </c>
      <c r="K174" s="12">
        <v>0</v>
      </c>
      <c r="L174" s="12">
        <v>0</v>
      </c>
      <c r="M174" s="12"/>
      <c r="N174" s="12"/>
    </row>
    <row r="175" spans="1:14" x14ac:dyDescent="0.35">
      <c r="A175" s="11" t="str">
        <f t="shared" si="2"/>
        <v>PENETRACION (%).Total Bebidas Caliente</v>
      </c>
      <c r="B175" s="11" t="s">
        <v>185</v>
      </c>
      <c r="C175" s="11" t="s">
        <v>122</v>
      </c>
      <c r="D175" s="12">
        <v>81.591080000000005</v>
      </c>
      <c r="E175" s="12">
        <v>79.948350000000005</v>
      </c>
      <c r="F175" s="12">
        <v>81.519779999999997</v>
      </c>
      <c r="G175" s="12">
        <v>81.642330000000001</v>
      </c>
      <c r="H175" s="12">
        <v>0</v>
      </c>
      <c r="I175" s="12">
        <v>0</v>
      </c>
      <c r="J175" s="12">
        <v>0</v>
      </c>
      <c r="K175" s="12">
        <v>0</v>
      </c>
      <c r="L175" s="12">
        <v>0</v>
      </c>
      <c r="M175" s="12"/>
      <c r="N175" s="12"/>
    </row>
    <row r="176" spans="1:14" x14ac:dyDescent="0.35">
      <c r="A176" s="11" t="str">
        <f t="shared" si="2"/>
        <v>PENETRACION (%)Cafe</v>
      </c>
      <c r="B176" s="11" t="s">
        <v>185</v>
      </c>
      <c r="C176" s="11" t="s">
        <v>123</v>
      </c>
      <c r="D176" s="12">
        <v>62.532589999999999</v>
      </c>
      <c r="E176" s="12">
        <v>61.692700000000002</v>
      </c>
      <c r="F176" s="12">
        <v>63.71669</v>
      </c>
      <c r="G176" s="12">
        <v>63.110080000000004</v>
      </c>
      <c r="H176" s="12">
        <v>0</v>
      </c>
      <c r="I176" s="12">
        <v>0</v>
      </c>
      <c r="J176" s="12">
        <v>0</v>
      </c>
      <c r="K176" s="12">
        <v>0</v>
      </c>
      <c r="L176" s="12">
        <v>0</v>
      </c>
      <c r="M176" s="12"/>
      <c r="N176" s="12"/>
    </row>
    <row r="177" spans="1:14" x14ac:dyDescent="0.35">
      <c r="A177" s="11" t="str">
        <f t="shared" si="2"/>
        <v>PENETRACION (%)Leche+bebidas vegetales</v>
      </c>
      <c r="B177" s="11" t="s">
        <v>185</v>
      </c>
      <c r="C177" s="11" t="s">
        <v>174</v>
      </c>
      <c r="D177" s="12">
        <v>68.609530000000007</v>
      </c>
      <c r="E177" s="12">
        <v>67.637749999999997</v>
      </c>
      <c r="F177" s="12">
        <v>69.557580000000002</v>
      </c>
      <c r="G177" s="12">
        <v>70.13973</v>
      </c>
      <c r="H177" s="12">
        <v>0</v>
      </c>
      <c r="I177" s="12">
        <v>0</v>
      </c>
      <c r="J177" s="12">
        <v>0</v>
      </c>
      <c r="K177" s="12">
        <v>0</v>
      </c>
      <c r="L177" s="12">
        <v>0</v>
      </c>
      <c r="M177" s="12"/>
      <c r="N177" s="12"/>
    </row>
    <row r="178" spans="1:14" x14ac:dyDescent="0.35">
      <c r="A178" s="11" t="str">
        <f t="shared" si="2"/>
        <v>PENETRACION (%)Leche</v>
      </c>
      <c r="B178" s="11" t="s">
        <v>185</v>
      </c>
      <c r="C178" s="11" t="s">
        <v>124</v>
      </c>
      <c r="D178" s="12">
        <v>67.465540000000004</v>
      </c>
      <c r="E178" s="12">
        <v>66.538629999999998</v>
      </c>
      <c r="F178" s="12">
        <v>68.511009999999999</v>
      </c>
      <c r="G178" s="12">
        <v>68.859070000000003</v>
      </c>
      <c r="H178" s="12">
        <v>0</v>
      </c>
      <c r="I178" s="12">
        <v>0</v>
      </c>
      <c r="J178" s="12">
        <v>0</v>
      </c>
      <c r="K178" s="12">
        <v>0</v>
      </c>
      <c r="L178" s="12">
        <v>0</v>
      </c>
      <c r="M178" s="12"/>
      <c r="N178" s="12"/>
    </row>
    <row r="179" spans="1:14" x14ac:dyDescent="0.35">
      <c r="A179" s="11" t="str">
        <f t="shared" si="2"/>
        <v>PENETRACION (%)Leche Sola</v>
      </c>
      <c r="B179" s="11" t="s">
        <v>185</v>
      </c>
      <c r="C179" s="11" t="s">
        <v>125</v>
      </c>
      <c r="D179" s="12">
        <v>5.9843229999999998</v>
      </c>
      <c r="E179" s="12">
        <v>5.7549700000000001</v>
      </c>
      <c r="F179" s="12">
        <v>5.9111560000000001</v>
      </c>
      <c r="G179" s="12">
        <v>6.476826</v>
      </c>
      <c r="H179" s="12">
        <v>0</v>
      </c>
      <c r="I179" s="12">
        <v>0</v>
      </c>
      <c r="J179" s="12">
        <v>0</v>
      </c>
      <c r="K179" s="12">
        <v>0</v>
      </c>
      <c r="L179" s="12">
        <v>0</v>
      </c>
      <c r="M179" s="12"/>
      <c r="N179" s="12"/>
    </row>
    <row r="180" spans="1:14" x14ac:dyDescent="0.35">
      <c r="A180" s="11" t="str">
        <f t="shared" si="2"/>
        <v>PENETRACION (%)Leche Con Cacao</v>
      </c>
      <c r="B180" s="11" t="s">
        <v>185</v>
      </c>
      <c r="C180" s="11" t="s">
        <v>126</v>
      </c>
      <c r="D180" s="12">
        <v>13.05077</v>
      </c>
      <c r="E180" s="12">
        <v>13.842549999999999</v>
      </c>
      <c r="F180" s="12">
        <v>15.70701</v>
      </c>
      <c r="G180" s="12">
        <v>15.478070000000001</v>
      </c>
      <c r="H180" s="12">
        <v>0</v>
      </c>
      <c r="I180" s="12">
        <v>0</v>
      </c>
      <c r="J180" s="12">
        <v>0</v>
      </c>
      <c r="K180" s="12">
        <v>0</v>
      </c>
      <c r="L180" s="12">
        <v>0</v>
      </c>
      <c r="M180" s="12"/>
      <c r="N180" s="12"/>
    </row>
    <row r="181" spans="1:14" x14ac:dyDescent="0.35">
      <c r="A181" s="11" t="str">
        <f t="shared" si="2"/>
        <v>PENETRACION (%)Leche Con Cafe</v>
      </c>
      <c r="B181" s="11" t="s">
        <v>185</v>
      </c>
      <c r="C181" s="11" t="s">
        <v>127</v>
      </c>
      <c r="D181" s="12">
        <v>64.926929999999999</v>
      </c>
      <c r="E181" s="12">
        <v>64.323080000000004</v>
      </c>
      <c r="F181" s="12">
        <v>65.772019999999998</v>
      </c>
      <c r="G181" s="12">
        <v>66.561570000000003</v>
      </c>
      <c r="H181" s="12">
        <v>0</v>
      </c>
      <c r="I181" s="12">
        <v>0</v>
      </c>
      <c r="J181" s="12">
        <v>0</v>
      </c>
      <c r="K181" s="12">
        <v>0</v>
      </c>
      <c r="L181" s="12">
        <v>0</v>
      </c>
      <c r="M181" s="12"/>
      <c r="N181" s="12"/>
    </row>
    <row r="182" spans="1:14" x14ac:dyDescent="0.35">
      <c r="A182" s="11" t="str">
        <f t="shared" si="2"/>
        <v>PENETRACION (%)Bebidas Vegetales</v>
      </c>
      <c r="B182" s="11" t="s">
        <v>185</v>
      </c>
      <c r="C182" s="11" t="s">
        <v>175</v>
      </c>
      <c r="D182" s="12">
        <v>8.9844539999999995</v>
      </c>
      <c r="E182" s="12">
        <v>9.6311140000000002</v>
      </c>
      <c r="F182" s="12">
        <v>10.40573</v>
      </c>
      <c r="G182" s="12">
        <v>11.655670000000001</v>
      </c>
      <c r="H182" s="12">
        <v>0</v>
      </c>
      <c r="I182" s="12">
        <v>0</v>
      </c>
      <c r="J182" s="12">
        <v>0</v>
      </c>
      <c r="K182" s="12">
        <v>0</v>
      </c>
      <c r="L182" s="12">
        <v>0</v>
      </c>
      <c r="M182" s="12"/>
      <c r="N182" s="12"/>
    </row>
    <row r="183" spans="1:14" x14ac:dyDescent="0.35">
      <c r="A183" s="11" t="str">
        <f t="shared" si="2"/>
        <v>PENETRACION (%)Infusiones</v>
      </c>
      <c r="B183" s="11" t="s">
        <v>185</v>
      </c>
      <c r="C183" s="11" t="s">
        <v>128</v>
      </c>
      <c r="D183" s="12">
        <v>31.066210000000002</v>
      </c>
      <c r="E183" s="12">
        <v>31.117989999999999</v>
      </c>
      <c r="F183" s="12">
        <v>33.070529999999998</v>
      </c>
      <c r="G183" s="12">
        <v>32.553089999999997</v>
      </c>
      <c r="H183" s="12">
        <v>0</v>
      </c>
      <c r="I183" s="12">
        <v>0</v>
      </c>
      <c r="J183" s="12">
        <v>0</v>
      </c>
      <c r="K183" s="12">
        <v>0</v>
      </c>
      <c r="L183" s="12">
        <v>0</v>
      </c>
      <c r="M183" s="12"/>
      <c r="N183" s="12"/>
    </row>
    <row r="184" spans="1:14" x14ac:dyDescent="0.35">
      <c r="A184" s="11" t="str">
        <f t="shared" si="2"/>
        <v>PENETRACION (%)Resto Bebidas Caliente</v>
      </c>
      <c r="B184" s="11" t="s">
        <v>185</v>
      </c>
      <c r="C184" s="11" t="s">
        <v>129</v>
      </c>
      <c r="D184" s="12">
        <v>25.002230000000001</v>
      </c>
      <c r="E184" s="12">
        <v>24.65437</v>
      </c>
      <c r="F184" s="12">
        <v>29.240490000000001</v>
      </c>
      <c r="G184" s="12">
        <v>27.531330000000001</v>
      </c>
      <c r="H184" s="12">
        <v>0</v>
      </c>
      <c r="I184" s="12">
        <v>0</v>
      </c>
      <c r="J184" s="12">
        <v>0</v>
      </c>
      <c r="K184" s="12">
        <v>0</v>
      </c>
      <c r="L184" s="12">
        <v>0</v>
      </c>
      <c r="M184" s="12"/>
      <c r="N184" s="12"/>
    </row>
    <row r="185" spans="1:14" x14ac:dyDescent="0.35">
      <c r="A185" s="11" t="str">
        <f t="shared" si="2"/>
        <v>PENETRACION (%).Total Bebidas Frias</v>
      </c>
      <c r="B185" s="11" t="s">
        <v>185</v>
      </c>
      <c r="C185" s="11" t="s">
        <v>130</v>
      </c>
      <c r="D185" s="12">
        <v>92.984250000000003</v>
      </c>
      <c r="E185" s="12">
        <v>91.486509999999996</v>
      </c>
      <c r="F185" s="12">
        <v>92.254519999999999</v>
      </c>
      <c r="G185" s="12">
        <v>91.65598</v>
      </c>
      <c r="H185" s="12">
        <v>0</v>
      </c>
      <c r="I185" s="12">
        <v>0</v>
      </c>
      <c r="J185" s="12">
        <v>0</v>
      </c>
      <c r="K185" s="12">
        <v>0</v>
      </c>
      <c r="L185" s="12">
        <v>0</v>
      </c>
      <c r="M185" s="12"/>
      <c r="N185" s="12"/>
    </row>
    <row r="186" spans="1:14" x14ac:dyDescent="0.35">
      <c r="A186" s="11" t="str">
        <f t="shared" si="2"/>
        <v>PENETRACION (%)Total bebidas de vino</v>
      </c>
      <c r="B186" s="11" t="s">
        <v>185</v>
      </c>
      <c r="C186" s="11" t="s">
        <v>131</v>
      </c>
      <c r="D186" s="12">
        <v>44.526600000000002</v>
      </c>
      <c r="E186" s="12">
        <v>46.391089999999998</v>
      </c>
      <c r="F186" s="12">
        <v>47.83428</v>
      </c>
      <c r="G186" s="12">
        <v>47.018349999999998</v>
      </c>
      <c r="H186" s="12">
        <v>0</v>
      </c>
      <c r="I186" s="12">
        <v>0</v>
      </c>
      <c r="J186" s="12">
        <v>0</v>
      </c>
      <c r="K186" s="12">
        <v>0</v>
      </c>
      <c r="L186" s="12">
        <v>0</v>
      </c>
      <c r="M186" s="12"/>
      <c r="N186" s="12"/>
    </row>
    <row r="187" spans="1:14" x14ac:dyDescent="0.35">
      <c r="A187" s="11" t="str">
        <f t="shared" si="2"/>
        <v>PENETRACION (%)Vino</v>
      </c>
      <c r="B187" s="11" t="s">
        <v>185</v>
      </c>
      <c r="C187" s="11" t="s">
        <v>132</v>
      </c>
      <c r="D187" s="12">
        <v>36.478879999999997</v>
      </c>
      <c r="E187" s="12">
        <v>37.600029999999997</v>
      </c>
      <c r="F187" s="12">
        <v>39.024859999999997</v>
      </c>
      <c r="G187" s="12">
        <v>37.905630000000002</v>
      </c>
      <c r="H187" s="12">
        <v>0</v>
      </c>
      <c r="I187" s="12">
        <v>0</v>
      </c>
      <c r="J187" s="12">
        <v>0</v>
      </c>
      <c r="K187" s="12">
        <v>0</v>
      </c>
      <c r="L187" s="12">
        <v>0</v>
      </c>
      <c r="M187" s="12"/>
      <c r="N187" s="12"/>
    </row>
    <row r="188" spans="1:14" x14ac:dyDescent="0.35">
      <c r="A188" s="11" t="str">
        <f t="shared" si="2"/>
        <v>PENETRACION (%)Tinto</v>
      </c>
      <c r="B188" s="11" t="s">
        <v>185</v>
      </c>
      <c r="C188" s="11" t="s">
        <v>133</v>
      </c>
      <c r="D188" s="12">
        <v>27.659929999999999</v>
      </c>
      <c r="E188" s="12">
        <v>28.45478</v>
      </c>
      <c r="F188" s="12">
        <v>29.66629</v>
      </c>
      <c r="G188" s="12">
        <v>29.061579999999999</v>
      </c>
      <c r="H188" s="12">
        <v>0</v>
      </c>
      <c r="I188" s="12">
        <v>0</v>
      </c>
      <c r="J188" s="12">
        <v>0</v>
      </c>
      <c r="K188" s="12">
        <v>0</v>
      </c>
      <c r="L188" s="12">
        <v>0</v>
      </c>
      <c r="M188" s="12"/>
      <c r="N188" s="12"/>
    </row>
    <row r="189" spans="1:14" x14ac:dyDescent="0.35">
      <c r="A189" s="11" t="str">
        <f t="shared" si="2"/>
        <v>PENETRACION (%)Blanco</v>
      </c>
      <c r="B189" s="11" t="s">
        <v>185</v>
      </c>
      <c r="C189" s="11" t="s">
        <v>134</v>
      </c>
      <c r="D189" s="12">
        <v>21.47505</v>
      </c>
      <c r="E189" s="12">
        <v>23.639579999999999</v>
      </c>
      <c r="F189" s="12">
        <v>24.62388</v>
      </c>
      <c r="G189" s="12">
        <v>24.437889999999999</v>
      </c>
      <c r="H189" s="12">
        <v>0</v>
      </c>
      <c r="I189" s="12">
        <v>0</v>
      </c>
      <c r="J189" s="12">
        <v>0</v>
      </c>
      <c r="K189" s="12">
        <v>0</v>
      </c>
      <c r="L189" s="12">
        <v>0</v>
      </c>
      <c r="M189" s="12"/>
      <c r="N189" s="12"/>
    </row>
    <row r="190" spans="1:14" x14ac:dyDescent="0.35">
      <c r="A190" s="11" t="str">
        <f t="shared" si="2"/>
        <v>PENETRACION (%)Rosado</v>
      </c>
      <c r="B190" s="11" t="s">
        <v>185</v>
      </c>
      <c r="C190" s="11" t="s">
        <v>135</v>
      </c>
      <c r="D190" s="12">
        <v>4.9074169999999997</v>
      </c>
      <c r="E190" s="12">
        <v>5.503463</v>
      </c>
      <c r="F190" s="12">
        <v>5.001163</v>
      </c>
      <c r="G190" s="12">
        <v>5.3428810000000002</v>
      </c>
      <c r="H190" s="12">
        <v>0</v>
      </c>
      <c r="I190" s="12">
        <v>0</v>
      </c>
      <c r="J190" s="12">
        <v>0</v>
      </c>
      <c r="K190" s="12">
        <v>0</v>
      </c>
      <c r="L190" s="12">
        <v>0</v>
      </c>
      <c r="M190" s="12"/>
      <c r="N190" s="12"/>
    </row>
    <row r="191" spans="1:14" x14ac:dyDescent="0.35">
      <c r="A191" s="11" t="str">
        <f t="shared" si="2"/>
        <v>PENETRACION (%)Resto vino</v>
      </c>
      <c r="B191" s="11" t="s">
        <v>185</v>
      </c>
      <c r="C191" s="11" t="s">
        <v>136</v>
      </c>
      <c r="D191" s="12">
        <v>2.5539589999999999</v>
      </c>
      <c r="E191" s="12">
        <v>2.2678950000000002</v>
      </c>
      <c r="F191" s="12">
        <v>3.1698219999999999</v>
      </c>
      <c r="G191" s="12">
        <v>3.403619</v>
      </c>
      <c r="H191" s="12">
        <v>0</v>
      </c>
      <c r="I191" s="12">
        <v>0</v>
      </c>
      <c r="J191" s="12">
        <v>0</v>
      </c>
      <c r="K191" s="12">
        <v>0</v>
      </c>
      <c r="L191" s="12">
        <v>0</v>
      </c>
      <c r="M191" s="12"/>
      <c r="N191" s="12"/>
    </row>
    <row r="192" spans="1:14" x14ac:dyDescent="0.35">
      <c r="A192" s="11" t="str">
        <f t="shared" si="2"/>
        <v>PENETRACION (%)Cava</v>
      </c>
      <c r="B192" s="11" t="s">
        <v>185</v>
      </c>
      <c r="C192" s="11" t="s">
        <v>137</v>
      </c>
      <c r="D192" s="12">
        <v>6.2793130000000001</v>
      </c>
      <c r="E192" s="12">
        <v>5.2555750000000003</v>
      </c>
      <c r="F192" s="12">
        <v>5.0822969999999996</v>
      </c>
      <c r="G192" s="12">
        <v>4.9929930000000002</v>
      </c>
      <c r="H192" s="12">
        <v>0</v>
      </c>
      <c r="I192" s="12">
        <v>0</v>
      </c>
      <c r="J192" s="12">
        <v>0</v>
      </c>
      <c r="K192" s="12">
        <v>0</v>
      </c>
      <c r="L192" s="12">
        <v>0</v>
      </c>
      <c r="M192" s="12"/>
      <c r="N192" s="12"/>
    </row>
    <row r="193" spans="1:14" x14ac:dyDescent="0.35">
      <c r="A193" s="11" t="str">
        <f t="shared" si="2"/>
        <v>PENETRACION (%)Otr.Bebidas Deri.Vino</v>
      </c>
      <c r="B193" s="11" t="s">
        <v>185</v>
      </c>
      <c r="C193" s="11" t="s">
        <v>138</v>
      </c>
      <c r="D193" s="12">
        <v>20.29203</v>
      </c>
      <c r="E193" s="12">
        <v>24.935089999999999</v>
      </c>
      <c r="F193" s="12">
        <v>27.374479999999998</v>
      </c>
      <c r="G193" s="12">
        <v>27.309090000000001</v>
      </c>
      <c r="H193" s="12">
        <v>0</v>
      </c>
      <c r="I193" s="12">
        <v>0</v>
      </c>
      <c r="J193" s="12">
        <v>0</v>
      </c>
      <c r="K193" s="12">
        <v>0</v>
      </c>
      <c r="L193" s="12">
        <v>0</v>
      </c>
      <c r="M193" s="12"/>
      <c r="N193" s="12"/>
    </row>
    <row r="194" spans="1:14" x14ac:dyDescent="0.35">
      <c r="A194" s="11" t="str">
        <f t="shared" si="2"/>
        <v>PENETRACION (%)Tinto de Verano</v>
      </c>
      <c r="B194" s="11" t="s">
        <v>185</v>
      </c>
      <c r="C194" s="11" t="s">
        <v>139</v>
      </c>
      <c r="D194" s="12">
        <v>14.32109</v>
      </c>
      <c r="E194" s="12">
        <v>17.621030000000001</v>
      </c>
      <c r="F194" s="12">
        <v>20.41029</v>
      </c>
      <c r="G194" s="12">
        <v>19.486000000000001</v>
      </c>
      <c r="H194" s="12">
        <v>0</v>
      </c>
      <c r="I194" s="12">
        <v>0</v>
      </c>
      <c r="J194" s="12">
        <v>0</v>
      </c>
      <c r="K194" s="12">
        <v>0</v>
      </c>
      <c r="L194" s="12">
        <v>0</v>
      </c>
      <c r="M194" s="12"/>
      <c r="N194" s="12"/>
    </row>
    <row r="195" spans="1:14" x14ac:dyDescent="0.35">
      <c r="A195" s="11" t="str">
        <f t="shared" si="2"/>
        <v>PENETRACION (%)Sangria de Vino</v>
      </c>
      <c r="B195" s="11" t="s">
        <v>185</v>
      </c>
      <c r="C195" s="11" t="s">
        <v>140</v>
      </c>
      <c r="D195" s="12">
        <v>3.3025720000000001</v>
      </c>
      <c r="E195" s="12">
        <v>4.2390270000000001</v>
      </c>
      <c r="F195" s="12">
        <v>5.5797169999999996</v>
      </c>
      <c r="G195" s="12">
        <v>5.2770380000000001</v>
      </c>
      <c r="H195" s="12">
        <v>0</v>
      </c>
      <c r="I195" s="12">
        <v>0</v>
      </c>
      <c r="J195" s="12">
        <v>0</v>
      </c>
      <c r="K195" s="12">
        <v>0</v>
      </c>
      <c r="L195" s="12">
        <v>0</v>
      </c>
      <c r="M195" s="12"/>
      <c r="N195" s="12"/>
    </row>
    <row r="196" spans="1:14" x14ac:dyDescent="0.35">
      <c r="A196" s="11" t="str">
        <f t="shared" ref="A196:A259" si="3">B196&amp;C196</f>
        <v>PENETRACION (%)Sangria de Cava</v>
      </c>
      <c r="B196" s="11" t="s">
        <v>185</v>
      </c>
      <c r="C196" s="11" t="s">
        <v>141</v>
      </c>
      <c r="D196" s="12">
        <v>1.1538409999999999</v>
      </c>
      <c r="E196" s="12">
        <v>2.158226</v>
      </c>
      <c r="F196" s="12">
        <v>2.5725660000000001</v>
      </c>
      <c r="G196" s="12">
        <v>2.4333749999999998</v>
      </c>
      <c r="H196" s="12">
        <v>0</v>
      </c>
      <c r="I196" s="12">
        <v>0</v>
      </c>
      <c r="J196" s="12">
        <v>0</v>
      </c>
      <c r="K196" s="12">
        <v>0</v>
      </c>
      <c r="L196" s="12">
        <v>0</v>
      </c>
      <c r="M196" s="12"/>
      <c r="N196" s="12"/>
    </row>
    <row r="197" spans="1:14" x14ac:dyDescent="0.35">
      <c r="A197" s="11" t="str">
        <f t="shared" si="3"/>
        <v>PENETRACION (%)Calimocho</v>
      </c>
      <c r="B197" s="11" t="s">
        <v>185</v>
      </c>
      <c r="C197" s="11" t="s">
        <v>142</v>
      </c>
      <c r="D197" s="12">
        <v>1.257422</v>
      </c>
      <c r="E197" s="12">
        <v>1.7872520000000001</v>
      </c>
      <c r="F197" s="12">
        <v>1.92954</v>
      </c>
      <c r="G197" s="12">
        <v>2.2185999999999999</v>
      </c>
      <c r="H197" s="12">
        <v>0</v>
      </c>
      <c r="I197" s="12">
        <v>0</v>
      </c>
      <c r="J197" s="12">
        <v>0</v>
      </c>
      <c r="K197" s="12">
        <v>0</v>
      </c>
      <c r="L197" s="12">
        <v>0</v>
      </c>
      <c r="M197" s="12"/>
      <c r="N197" s="12"/>
    </row>
    <row r="198" spans="1:14" x14ac:dyDescent="0.35">
      <c r="A198" s="11" t="str">
        <f t="shared" si="3"/>
        <v>PENETRACION (%)Rebujito</v>
      </c>
      <c r="B198" s="11" t="s">
        <v>185</v>
      </c>
      <c r="C198" s="11" t="s">
        <v>176</v>
      </c>
      <c r="D198" s="12">
        <v>0.37424649999999998</v>
      </c>
      <c r="E198" s="12">
        <v>0.29319689999999998</v>
      </c>
      <c r="F198" s="12">
        <v>0.90489359999999996</v>
      </c>
      <c r="G198" s="12">
        <v>0.68474599999999997</v>
      </c>
      <c r="H198" s="12">
        <v>0</v>
      </c>
      <c r="I198" s="12">
        <v>0</v>
      </c>
      <c r="J198" s="12">
        <v>0</v>
      </c>
      <c r="K198" s="12">
        <v>0</v>
      </c>
      <c r="L198" s="12">
        <v>0</v>
      </c>
      <c r="M198" s="12"/>
      <c r="N198" s="12"/>
    </row>
    <row r="199" spans="1:14" x14ac:dyDescent="0.35">
      <c r="A199" s="11" t="str">
        <f t="shared" si="3"/>
        <v>PENETRACION (%)Espum/Lambrusc/Mosca</v>
      </c>
      <c r="B199" s="11" t="s">
        <v>185</v>
      </c>
      <c r="C199" s="11" t="s">
        <v>177</v>
      </c>
      <c r="D199" s="12">
        <v>4.577483</v>
      </c>
      <c r="E199" s="12">
        <v>5.7454080000000003</v>
      </c>
      <c r="F199" s="12">
        <v>5.4334199999999999</v>
      </c>
      <c r="G199" s="12">
        <v>5.624174</v>
      </c>
      <c r="H199" s="12">
        <v>0</v>
      </c>
      <c r="I199" s="12">
        <v>0</v>
      </c>
      <c r="J199" s="12">
        <v>0</v>
      </c>
      <c r="K199" s="12">
        <v>0</v>
      </c>
      <c r="L199" s="12">
        <v>0</v>
      </c>
      <c r="M199" s="12"/>
      <c r="N199" s="12"/>
    </row>
    <row r="200" spans="1:14" x14ac:dyDescent="0.35">
      <c r="A200" s="11" t="str">
        <f t="shared" si="3"/>
        <v>PENETRACION (%)Sidra</v>
      </c>
      <c r="B200" s="11" t="s">
        <v>185</v>
      </c>
      <c r="C200" s="11" t="s">
        <v>143</v>
      </c>
      <c r="D200" s="12">
        <v>8.0549870000000006</v>
      </c>
      <c r="E200" s="12">
        <v>7.6104010000000004</v>
      </c>
      <c r="F200" s="12">
        <v>7.7086259999999998</v>
      </c>
      <c r="G200" s="12">
        <v>7.7292880000000004</v>
      </c>
      <c r="H200" s="12">
        <v>0</v>
      </c>
      <c r="I200" s="12">
        <v>0</v>
      </c>
      <c r="J200" s="12">
        <v>0</v>
      </c>
      <c r="K200" s="12">
        <v>0</v>
      </c>
      <c r="L200" s="12">
        <v>0</v>
      </c>
      <c r="M200" s="12"/>
      <c r="N200" s="12"/>
    </row>
    <row r="201" spans="1:14" x14ac:dyDescent="0.35">
      <c r="A201" s="11" t="str">
        <f t="shared" si="3"/>
        <v>PENETRACION (%)Cerveza</v>
      </c>
      <c r="B201" s="11" t="s">
        <v>185</v>
      </c>
      <c r="C201" s="11" t="s">
        <v>144</v>
      </c>
      <c r="D201" s="12">
        <v>73.343149999999994</v>
      </c>
      <c r="E201" s="12">
        <v>73.454729999999998</v>
      </c>
      <c r="F201" s="12">
        <v>73.00976</v>
      </c>
      <c r="G201" s="12">
        <v>72.008539999999996</v>
      </c>
      <c r="H201" s="12">
        <v>0</v>
      </c>
      <c r="I201" s="12">
        <v>0</v>
      </c>
      <c r="J201" s="12">
        <v>0</v>
      </c>
      <c r="K201" s="12">
        <v>0</v>
      </c>
      <c r="L201" s="12">
        <v>0</v>
      </c>
      <c r="M201" s="12"/>
      <c r="N201" s="12"/>
    </row>
    <row r="202" spans="1:14" x14ac:dyDescent="0.35">
      <c r="A202" s="11" t="str">
        <f t="shared" si="3"/>
        <v>PENETRACION (%)Con alcohol</v>
      </c>
      <c r="B202" s="11" t="s">
        <v>185</v>
      </c>
      <c r="C202" s="11" t="s">
        <v>145</v>
      </c>
      <c r="D202" s="12">
        <v>70.412800000000004</v>
      </c>
      <c r="E202" s="12">
        <v>71.105829999999997</v>
      </c>
      <c r="F202" s="12">
        <v>71.289150000000006</v>
      </c>
      <c r="G202" s="12">
        <v>69.357230000000001</v>
      </c>
      <c r="H202" s="12">
        <v>0</v>
      </c>
      <c r="I202" s="12">
        <v>0</v>
      </c>
      <c r="J202" s="12">
        <v>0</v>
      </c>
      <c r="K202" s="12">
        <v>0</v>
      </c>
      <c r="L202" s="12">
        <v>0</v>
      </c>
      <c r="M202" s="12"/>
      <c r="N202" s="12"/>
    </row>
    <row r="203" spans="1:14" x14ac:dyDescent="0.35">
      <c r="A203" s="11" t="str">
        <f t="shared" si="3"/>
        <v>PENETRACION (%)Sin alcohol</v>
      </c>
      <c r="B203" s="11" t="s">
        <v>185</v>
      </c>
      <c r="C203" s="11" t="s">
        <v>146</v>
      </c>
      <c r="D203" s="12">
        <v>31.997890000000002</v>
      </c>
      <c r="E203" s="12">
        <v>31.19642</v>
      </c>
      <c r="F203" s="12">
        <v>33.70899</v>
      </c>
      <c r="G203" s="12">
        <v>34.697189999999999</v>
      </c>
      <c r="H203" s="12">
        <v>0</v>
      </c>
      <c r="I203" s="12">
        <v>0</v>
      </c>
      <c r="J203" s="12">
        <v>0</v>
      </c>
      <c r="K203" s="12">
        <v>0</v>
      </c>
      <c r="L203" s="12">
        <v>0</v>
      </c>
      <c r="M203" s="12"/>
      <c r="N203" s="12"/>
    </row>
    <row r="204" spans="1:14" x14ac:dyDescent="0.35">
      <c r="A204" s="11" t="str">
        <f t="shared" si="3"/>
        <v>PENETRACION (%)Cerveza Envasada</v>
      </c>
      <c r="B204" s="11" t="s">
        <v>185</v>
      </c>
      <c r="C204" s="11" t="s">
        <v>178</v>
      </c>
      <c r="D204" s="12">
        <v>61.372720000000001</v>
      </c>
      <c r="E204" s="12">
        <v>61.545699999999997</v>
      </c>
      <c r="F204" s="12">
        <v>62.276339999999998</v>
      </c>
      <c r="G204" s="12">
        <v>60.497900000000001</v>
      </c>
      <c r="H204" s="12">
        <v>0</v>
      </c>
      <c r="I204" s="12">
        <v>0</v>
      </c>
      <c r="J204" s="12">
        <v>0</v>
      </c>
      <c r="K204" s="12">
        <v>0</v>
      </c>
      <c r="L204" s="12">
        <v>0</v>
      </c>
      <c r="M204" s="12"/>
      <c r="N204" s="12"/>
    </row>
    <row r="205" spans="1:14" x14ac:dyDescent="0.35">
      <c r="A205" s="11" t="str">
        <f t="shared" si="3"/>
        <v>PENETRACION (%)Cerveza Surtidor</v>
      </c>
      <c r="B205" s="11" t="s">
        <v>185</v>
      </c>
      <c r="C205" s="11" t="s">
        <v>179</v>
      </c>
      <c r="D205" s="12">
        <v>61.025709999999997</v>
      </c>
      <c r="E205" s="12">
        <v>62.663420000000002</v>
      </c>
      <c r="F205" s="12">
        <v>64.100459999999998</v>
      </c>
      <c r="G205" s="12">
        <v>63.032710000000002</v>
      </c>
      <c r="H205" s="12">
        <v>0</v>
      </c>
      <c r="I205" s="12">
        <v>0</v>
      </c>
      <c r="J205" s="12">
        <v>0</v>
      </c>
      <c r="K205" s="12">
        <v>0</v>
      </c>
      <c r="L205" s="12">
        <v>0</v>
      </c>
      <c r="M205" s="12"/>
      <c r="N205" s="12"/>
    </row>
    <row r="206" spans="1:14" x14ac:dyDescent="0.35">
      <c r="A206" s="11" t="str">
        <f t="shared" si="3"/>
        <v>PENETRACION (%)Otras Cervezas</v>
      </c>
      <c r="B206" s="11" t="s">
        <v>185</v>
      </c>
      <c r="C206" s="11" t="s">
        <v>147</v>
      </c>
      <c r="D206" s="12">
        <v>1.0932839999999999</v>
      </c>
      <c r="E206" s="12">
        <v>1.2425580000000001</v>
      </c>
      <c r="F206" s="12">
        <v>1.618973</v>
      </c>
      <c r="G206" s="12">
        <v>1.3760429999999999</v>
      </c>
      <c r="H206" s="12">
        <v>0</v>
      </c>
      <c r="I206" s="12">
        <v>0</v>
      </c>
      <c r="J206" s="12">
        <v>0</v>
      </c>
      <c r="K206" s="12">
        <v>0</v>
      </c>
      <c r="L206" s="12">
        <v>0</v>
      </c>
      <c r="M206" s="12"/>
      <c r="N206" s="12"/>
    </row>
    <row r="207" spans="1:14" x14ac:dyDescent="0.35">
      <c r="A207" s="11" t="str">
        <f t="shared" si="3"/>
        <v>PENETRACION (%)Espirituosas</v>
      </c>
      <c r="B207" s="11" t="s">
        <v>185</v>
      </c>
      <c r="C207" s="11" t="s">
        <v>148</v>
      </c>
      <c r="D207" s="12">
        <v>38.003410000000002</v>
      </c>
      <c r="E207" s="12">
        <v>42.287140000000001</v>
      </c>
      <c r="F207" s="12">
        <v>44.394570000000002</v>
      </c>
      <c r="G207" s="12">
        <v>45.337510000000002</v>
      </c>
      <c r="H207" s="12">
        <v>0</v>
      </c>
      <c r="I207" s="12">
        <v>0</v>
      </c>
      <c r="J207" s="12">
        <v>0</v>
      </c>
      <c r="K207" s="12">
        <v>0</v>
      </c>
      <c r="L207" s="12">
        <v>0</v>
      </c>
      <c r="M207" s="12"/>
      <c r="N207" s="12"/>
    </row>
    <row r="208" spans="1:14" x14ac:dyDescent="0.35">
      <c r="A208" s="11" t="str">
        <f t="shared" si="3"/>
        <v>PENETRACION (%)Whisky</v>
      </c>
      <c r="B208" s="11" t="s">
        <v>185</v>
      </c>
      <c r="C208" s="11" t="s">
        <v>149</v>
      </c>
      <c r="D208" s="12">
        <v>6.7504799999999996</v>
      </c>
      <c r="E208" s="12">
        <v>7.1140800000000004</v>
      </c>
      <c r="F208" s="12">
        <v>8.0936430000000001</v>
      </c>
      <c r="G208" s="12">
        <v>7.7796830000000003</v>
      </c>
      <c r="H208" s="12">
        <v>0</v>
      </c>
      <c r="I208" s="12">
        <v>0</v>
      </c>
      <c r="J208" s="12">
        <v>0</v>
      </c>
      <c r="K208" s="12">
        <v>0</v>
      </c>
      <c r="L208" s="12">
        <v>0</v>
      </c>
      <c r="M208" s="12"/>
      <c r="N208" s="12"/>
    </row>
    <row r="209" spans="1:14" x14ac:dyDescent="0.35">
      <c r="A209" s="11" t="str">
        <f t="shared" si="3"/>
        <v>PENETRACION (%)Brandy</v>
      </c>
      <c r="B209" s="11" t="s">
        <v>185</v>
      </c>
      <c r="C209" s="11" t="s">
        <v>150</v>
      </c>
      <c r="D209" s="12">
        <v>1.763965</v>
      </c>
      <c r="E209" s="12">
        <v>1.8606100000000001</v>
      </c>
      <c r="F209" s="12">
        <v>1.670255</v>
      </c>
      <c r="G209" s="12">
        <v>1.7699609999999999</v>
      </c>
      <c r="H209" s="12">
        <v>0</v>
      </c>
      <c r="I209" s="12">
        <v>0</v>
      </c>
      <c r="J209" s="12">
        <v>0</v>
      </c>
      <c r="K209" s="12">
        <v>0</v>
      </c>
      <c r="L209" s="12">
        <v>0</v>
      </c>
      <c r="M209" s="12"/>
      <c r="N209" s="12"/>
    </row>
    <row r="210" spans="1:14" x14ac:dyDescent="0.35">
      <c r="A210" s="11" t="str">
        <f t="shared" si="3"/>
        <v>PENETRACION (%)Ginebra</v>
      </c>
      <c r="B210" s="11" t="s">
        <v>185</v>
      </c>
      <c r="C210" s="11" t="s">
        <v>151</v>
      </c>
      <c r="D210" s="12">
        <v>15.163489999999999</v>
      </c>
      <c r="E210" s="12">
        <v>17.62743</v>
      </c>
      <c r="F210" s="12">
        <v>19.10782</v>
      </c>
      <c r="G210" s="12">
        <v>18.02073</v>
      </c>
      <c r="H210" s="12">
        <v>0</v>
      </c>
      <c r="I210" s="12">
        <v>0</v>
      </c>
      <c r="J210" s="12">
        <v>0</v>
      </c>
      <c r="K210" s="12">
        <v>0</v>
      </c>
      <c r="L210" s="12">
        <v>0</v>
      </c>
      <c r="M210" s="12"/>
      <c r="N210" s="12"/>
    </row>
    <row r="211" spans="1:14" x14ac:dyDescent="0.35">
      <c r="A211" s="11" t="str">
        <f t="shared" si="3"/>
        <v>PENETRACION (%)Ron</v>
      </c>
      <c r="B211" s="11" t="s">
        <v>185</v>
      </c>
      <c r="C211" s="11" t="s">
        <v>152</v>
      </c>
      <c r="D211" s="12">
        <v>8.1609770000000008</v>
      </c>
      <c r="E211" s="12">
        <v>9.2989689999999996</v>
      </c>
      <c r="F211" s="12">
        <v>10.322329999999999</v>
      </c>
      <c r="G211" s="12">
        <v>10.423170000000001</v>
      </c>
      <c r="H211" s="12">
        <v>0</v>
      </c>
      <c r="I211" s="12">
        <v>0</v>
      </c>
      <c r="J211" s="12">
        <v>0</v>
      </c>
      <c r="K211" s="12">
        <v>0</v>
      </c>
      <c r="L211" s="12">
        <v>0</v>
      </c>
      <c r="M211" s="12"/>
      <c r="N211" s="12"/>
    </row>
    <row r="212" spans="1:14" x14ac:dyDescent="0.35">
      <c r="A212" s="11" t="str">
        <f t="shared" si="3"/>
        <v>PENETRACION (%)Anis</v>
      </c>
      <c r="B212" s="11" t="s">
        <v>185</v>
      </c>
      <c r="C212" s="11" t="s">
        <v>153</v>
      </c>
      <c r="D212" s="12">
        <v>1.7228190000000001</v>
      </c>
      <c r="E212" s="12">
        <v>1.3644879999999999</v>
      </c>
      <c r="F212" s="12">
        <v>2.0897559999999999</v>
      </c>
      <c r="G212" s="12">
        <v>2.0326810000000002</v>
      </c>
      <c r="H212" s="12">
        <v>0</v>
      </c>
      <c r="I212" s="12">
        <v>0</v>
      </c>
      <c r="J212" s="12">
        <v>0</v>
      </c>
      <c r="K212" s="12">
        <v>0</v>
      </c>
      <c r="L212" s="12">
        <v>0</v>
      </c>
      <c r="M212" s="12"/>
      <c r="N212" s="12"/>
    </row>
    <row r="213" spans="1:14" x14ac:dyDescent="0.35">
      <c r="A213" s="11" t="str">
        <f t="shared" si="3"/>
        <v>PENETRACION (%)Otras Espirituosas</v>
      </c>
      <c r="B213" s="11" t="s">
        <v>185</v>
      </c>
      <c r="C213" s="11" t="s">
        <v>154</v>
      </c>
      <c r="D213" s="12">
        <v>28.148679999999999</v>
      </c>
      <c r="E213" s="12">
        <v>33.194049999999997</v>
      </c>
      <c r="F213" s="12">
        <v>34.242220000000003</v>
      </c>
      <c r="G213" s="12">
        <v>35.572270000000003</v>
      </c>
      <c r="H213" s="12">
        <v>0</v>
      </c>
      <c r="I213" s="12">
        <v>0</v>
      </c>
      <c r="J213" s="12">
        <v>0</v>
      </c>
      <c r="K213" s="12">
        <v>0</v>
      </c>
      <c r="L213" s="12">
        <v>0</v>
      </c>
      <c r="M213" s="12"/>
      <c r="N213" s="12"/>
    </row>
    <row r="214" spans="1:14" x14ac:dyDescent="0.35">
      <c r="A214" s="11" t="str">
        <f t="shared" si="3"/>
        <v>PENETRACION (%)T.Zumo+Horchata+Mosto</v>
      </c>
      <c r="B214" s="11" t="s">
        <v>185</v>
      </c>
      <c r="C214" s="11" t="s">
        <v>155</v>
      </c>
      <c r="D214" s="12">
        <v>40.296289999999999</v>
      </c>
      <c r="E214" s="12">
        <v>40.699330000000003</v>
      </c>
      <c r="F214" s="12">
        <v>42.699240000000003</v>
      </c>
      <c r="G214" s="12">
        <v>40.580159999999999</v>
      </c>
      <c r="H214" s="12">
        <v>0</v>
      </c>
      <c r="I214" s="12">
        <v>0</v>
      </c>
      <c r="J214" s="12">
        <v>0</v>
      </c>
      <c r="K214" s="12">
        <v>0</v>
      </c>
      <c r="L214" s="12">
        <v>0</v>
      </c>
      <c r="M214" s="12"/>
      <c r="N214" s="12"/>
    </row>
    <row r="215" spans="1:14" x14ac:dyDescent="0.35">
      <c r="A215" s="11" t="str">
        <f t="shared" si="3"/>
        <v>PENETRACION (%)Agua Envasada</v>
      </c>
      <c r="B215" s="11" t="s">
        <v>185</v>
      </c>
      <c r="C215" s="11" t="s">
        <v>156</v>
      </c>
      <c r="D215" s="12">
        <v>70.585489999999993</v>
      </c>
      <c r="E215" s="12">
        <v>69.422579999999996</v>
      </c>
      <c r="F215" s="12">
        <v>72.911720000000003</v>
      </c>
      <c r="G215" s="12">
        <v>72.626369999999994</v>
      </c>
      <c r="H215" s="12">
        <v>0</v>
      </c>
      <c r="I215" s="12">
        <v>0</v>
      </c>
      <c r="J215" s="12">
        <v>0</v>
      </c>
      <c r="K215" s="12">
        <v>0</v>
      </c>
      <c r="L215" s="12">
        <v>0</v>
      </c>
      <c r="M215" s="12"/>
      <c r="N215" s="12"/>
    </row>
    <row r="216" spans="1:14" x14ac:dyDescent="0.35">
      <c r="A216" s="11" t="str">
        <f t="shared" si="3"/>
        <v>PENETRACION (%)Bebidas Refrescantes</v>
      </c>
      <c r="B216" s="11" t="s">
        <v>185</v>
      </c>
      <c r="C216" s="11" t="s">
        <v>157</v>
      </c>
      <c r="D216" s="12">
        <v>79.273160000000004</v>
      </c>
      <c r="E216" s="12">
        <v>78.719769999999997</v>
      </c>
      <c r="F216" s="12">
        <v>80.298869999999994</v>
      </c>
      <c r="G216" s="12">
        <v>80.811019999999999</v>
      </c>
      <c r="H216" s="12">
        <v>0</v>
      </c>
      <c r="I216" s="12">
        <v>0</v>
      </c>
      <c r="J216" s="12">
        <v>0</v>
      </c>
      <c r="K216" s="12">
        <v>0</v>
      </c>
      <c r="L216" s="12">
        <v>0</v>
      </c>
      <c r="M216" s="12"/>
      <c r="N216" s="12"/>
    </row>
    <row r="217" spans="1:14" x14ac:dyDescent="0.35">
      <c r="A217" s="11" t="str">
        <f t="shared" si="3"/>
        <v>PENETRACION (%)Colas</v>
      </c>
      <c r="B217" s="11" t="s">
        <v>185</v>
      </c>
      <c r="C217" s="11" t="s">
        <v>158</v>
      </c>
      <c r="D217" s="12">
        <v>66.922359999999998</v>
      </c>
      <c r="E217" s="12">
        <v>66.944770000000005</v>
      </c>
      <c r="F217" s="12">
        <v>69.652869999999993</v>
      </c>
      <c r="G217" s="12">
        <v>69.159440000000004</v>
      </c>
      <c r="H217" s="12">
        <v>0</v>
      </c>
      <c r="I217" s="12">
        <v>0</v>
      </c>
      <c r="J217" s="12">
        <v>0</v>
      </c>
      <c r="K217" s="12">
        <v>0</v>
      </c>
      <c r="L217" s="12">
        <v>0</v>
      </c>
      <c r="M217" s="12"/>
      <c r="N217" s="12"/>
    </row>
    <row r="218" spans="1:14" x14ac:dyDescent="0.35">
      <c r="A218" s="11" t="str">
        <f t="shared" si="3"/>
        <v>PENETRACION (%)Cola Regular</v>
      </c>
      <c r="B218" s="11" t="s">
        <v>185</v>
      </c>
      <c r="C218" s="11" t="s">
        <v>159</v>
      </c>
      <c r="D218" s="12">
        <v>49.466799999999999</v>
      </c>
      <c r="E218" s="12">
        <v>49.496429999999997</v>
      </c>
      <c r="F218" s="12">
        <v>52.289430000000003</v>
      </c>
      <c r="G218" s="12">
        <v>51.806660000000001</v>
      </c>
      <c r="H218" s="12">
        <v>0</v>
      </c>
      <c r="I218" s="12">
        <v>0</v>
      </c>
      <c r="J218" s="12">
        <v>0</v>
      </c>
      <c r="K218" s="12">
        <v>0</v>
      </c>
      <c r="L218" s="12">
        <v>0</v>
      </c>
      <c r="M218" s="12"/>
      <c r="N218" s="12"/>
    </row>
    <row r="219" spans="1:14" x14ac:dyDescent="0.35">
      <c r="A219" s="11" t="str">
        <f t="shared" si="3"/>
        <v>PENETRACION (%)Light/Zero</v>
      </c>
      <c r="B219" s="11" t="s">
        <v>185</v>
      </c>
      <c r="C219" s="11" t="s">
        <v>160</v>
      </c>
      <c r="D219" s="12">
        <v>44.263089999999998</v>
      </c>
      <c r="E219" s="12">
        <v>46.557459999999999</v>
      </c>
      <c r="F219" s="12">
        <v>49.017769999999999</v>
      </c>
      <c r="G219" s="12">
        <v>47.418140000000001</v>
      </c>
      <c r="H219" s="12">
        <v>0</v>
      </c>
      <c r="I219" s="12">
        <v>0</v>
      </c>
      <c r="J219" s="12">
        <v>0</v>
      </c>
      <c r="K219" s="12">
        <v>0</v>
      </c>
      <c r="L219" s="12">
        <v>0</v>
      </c>
      <c r="M219" s="12"/>
      <c r="N219" s="12"/>
    </row>
    <row r="220" spans="1:14" x14ac:dyDescent="0.35">
      <c r="A220" s="11" t="str">
        <f t="shared" si="3"/>
        <v>PENETRACION (%)Otra Variedad Cola</v>
      </c>
      <c r="B220" s="11" t="s">
        <v>185</v>
      </c>
      <c r="C220" s="11" t="s">
        <v>161</v>
      </c>
      <c r="D220" s="12">
        <v>0.84319160000000004</v>
      </c>
      <c r="E220" s="12">
        <v>0</v>
      </c>
      <c r="F220" s="12">
        <v>0</v>
      </c>
      <c r="G220" s="12">
        <v>0</v>
      </c>
      <c r="H220" s="12">
        <v>0</v>
      </c>
      <c r="I220" s="12">
        <v>0</v>
      </c>
      <c r="J220" s="12">
        <v>0</v>
      </c>
      <c r="K220" s="12">
        <v>0</v>
      </c>
      <c r="L220" s="12">
        <v>0</v>
      </c>
      <c r="M220" s="12"/>
      <c r="N220" s="12"/>
    </row>
    <row r="221" spans="1:14" x14ac:dyDescent="0.35">
      <c r="A221" s="11" t="str">
        <f t="shared" si="3"/>
        <v>PENETRACION (%)Con Cafeina</v>
      </c>
      <c r="B221" s="11" t="s">
        <v>185</v>
      </c>
      <c r="C221" s="11" t="s">
        <v>162</v>
      </c>
      <c r="D221" s="12">
        <v>62.105719999999998</v>
      </c>
      <c r="E221" s="12">
        <v>61.966000000000001</v>
      </c>
      <c r="F221" s="12">
        <v>64.805400000000006</v>
      </c>
      <c r="G221" s="12">
        <v>63.178550000000001</v>
      </c>
      <c r="H221" s="12">
        <v>0</v>
      </c>
      <c r="I221" s="12">
        <v>0</v>
      </c>
      <c r="J221" s="12">
        <v>0</v>
      </c>
      <c r="K221" s="12">
        <v>0</v>
      </c>
      <c r="L221" s="12">
        <v>0</v>
      </c>
      <c r="M221" s="12"/>
      <c r="N221" s="12"/>
    </row>
    <row r="222" spans="1:14" x14ac:dyDescent="0.35">
      <c r="A222" s="11" t="str">
        <f t="shared" si="3"/>
        <v>PENETRACION (%)Sin Cafeina</v>
      </c>
      <c r="B222" s="11" t="s">
        <v>185</v>
      </c>
      <c r="C222" s="11" t="s">
        <v>163</v>
      </c>
      <c r="D222" s="12">
        <v>21.672440000000002</v>
      </c>
      <c r="E222" s="12">
        <v>24.671579999999999</v>
      </c>
      <c r="F222" s="12">
        <v>25.869050000000001</v>
      </c>
      <c r="G222" s="12">
        <v>26.189720000000001</v>
      </c>
      <c r="H222" s="12">
        <v>0</v>
      </c>
      <c r="I222" s="12">
        <v>0</v>
      </c>
      <c r="J222" s="12">
        <v>0</v>
      </c>
      <c r="K222" s="12">
        <v>0</v>
      </c>
      <c r="L222" s="12">
        <v>0</v>
      </c>
      <c r="M222" s="12"/>
      <c r="N222" s="12"/>
    </row>
    <row r="223" spans="1:14" x14ac:dyDescent="0.35">
      <c r="A223" s="11" t="str">
        <f t="shared" si="3"/>
        <v>PENETRACION (%)Frutas con gas</v>
      </c>
      <c r="B223" s="11" t="s">
        <v>185</v>
      </c>
      <c r="C223" s="11" t="s">
        <v>164</v>
      </c>
      <c r="D223" s="12">
        <v>35.943330000000003</v>
      </c>
      <c r="E223" s="12">
        <v>34.278959999999998</v>
      </c>
      <c r="F223" s="12">
        <v>37.436030000000002</v>
      </c>
      <c r="G223" s="12">
        <v>37.97795</v>
      </c>
      <c r="H223" s="12">
        <v>0</v>
      </c>
      <c r="I223" s="12">
        <v>0</v>
      </c>
      <c r="J223" s="12">
        <v>0</v>
      </c>
      <c r="K223" s="12">
        <v>0</v>
      </c>
      <c r="L223" s="12">
        <v>0</v>
      </c>
      <c r="M223" s="12"/>
      <c r="N223" s="12"/>
    </row>
    <row r="224" spans="1:14" x14ac:dyDescent="0.35">
      <c r="A224" s="11" t="str">
        <f t="shared" si="3"/>
        <v>PENETRACION (%)Frutas sin gas</v>
      </c>
      <c r="B224" s="11" t="s">
        <v>185</v>
      </c>
      <c r="C224" s="11" t="s">
        <v>165</v>
      </c>
      <c r="D224" s="12">
        <v>11.78509</v>
      </c>
      <c r="E224" s="12">
        <v>16.013590000000001</v>
      </c>
      <c r="F224" s="12">
        <v>17.999089999999999</v>
      </c>
      <c r="G224" s="12">
        <v>16.573229999999999</v>
      </c>
      <c r="H224" s="12">
        <v>0</v>
      </c>
      <c r="I224" s="12">
        <v>0</v>
      </c>
      <c r="J224" s="12">
        <v>0</v>
      </c>
      <c r="K224" s="12">
        <v>0</v>
      </c>
      <c r="L224" s="12">
        <v>0</v>
      </c>
      <c r="M224" s="12"/>
      <c r="N224" s="12"/>
    </row>
    <row r="225" spans="1:14" x14ac:dyDescent="0.35">
      <c r="A225" s="11" t="str">
        <f t="shared" si="3"/>
        <v>PENETRACION (%)Mixers</v>
      </c>
      <c r="B225" s="11" t="s">
        <v>185</v>
      </c>
      <c r="C225" s="11" t="s">
        <v>166</v>
      </c>
      <c r="D225" s="12">
        <v>9.990971</v>
      </c>
      <c r="E225" s="12">
        <v>8.4807100000000002</v>
      </c>
      <c r="F225" s="12">
        <v>9.1621670000000002</v>
      </c>
      <c r="G225" s="12">
        <v>9.6052560000000007</v>
      </c>
      <c r="H225" s="12">
        <v>0</v>
      </c>
      <c r="I225" s="12">
        <v>0</v>
      </c>
      <c r="J225" s="12">
        <v>0</v>
      </c>
      <c r="K225" s="12">
        <v>0</v>
      </c>
      <c r="L225" s="12">
        <v>0</v>
      </c>
      <c r="M225" s="12"/>
      <c r="N225" s="12"/>
    </row>
    <row r="226" spans="1:14" x14ac:dyDescent="0.35">
      <c r="A226" s="11" t="str">
        <f t="shared" si="3"/>
        <v>PENETRACION (%)Isotonicas</v>
      </c>
      <c r="B226" s="11" t="s">
        <v>185</v>
      </c>
      <c r="C226" s="11" t="s">
        <v>180</v>
      </c>
      <c r="D226" s="12">
        <v>32.075369999999999</v>
      </c>
      <c r="E226" s="12">
        <v>33.98509</v>
      </c>
      <c r="F226" s="12">
        <v>36.882350000000002</v>
      </c>
      <c r="G226" s="12">
        <v>36.89629</v>
      </c>
      <c r="H226" s="12">
        <v>0</v>
      </c>
      <c r="I226" s="12">
        <v>0</v>
      </c>
      <c r="J226" s="12">
        <v>0</v>
      </c>
      <c r="K226" s="12">
        <v>0</v>
      </c>
      <c r="L226" s="12">
        <v>0</v>
      </c>
      <c r="M226" s="12"/>
      <c r="N226" s="12"/>
    </row>
    <row r="227" spans="1:14" x14ac:dyDescent="0.35">
      <c r="A227" s="11" t="str">
        <f t="shared" si="3"/>
        <v>PENETRACION (%)Energeticas</v>
      </c>
      <c r="B227" s="11" t="s">
        <v>185</v>
      </c>
      <c r="C227" s="11" t="s">
        <v>181</v>
      </c>
      <c r="D227" s="12">
        <v>6.5671220000000003</v>
      </c>
      <c r="E227" s="12">
        <v>7.1638070000000003</v>
      </c>
      <c r="F227" s="12">
        <v>7.3627219999999998</v>
      </c>
      <c r="G227" s="12">
        <v>9.582649</v>
      </c>
      <c r="H227" s="12">
        <v>0</v>
      </c>
      <c r="I227" s="12">
        <v>0</v>
      </c>
      <c r="J227" s="12">
        <v>0</v>
      </c>
      <c r="K227" s="12">
        <v>0</v>
      </c>
      <c r="L227" s="12">
        <v>0</v>
      </c>
      <c r="M227" s="12"/>
      <c r="N227" s="12"/>
    </row>
    <row r="228" spans="1:14" x14ac:dyDescent="0.35">
      <c r="A228" s="11" t="str">
        <f t="shared" si="3"/>
        <v>PENETRACION (%)Gaseosas</v>
      </c>
      <c r="B228" s="11" t="s">
        <v>185</v>
      </c>
      <c r="C228" s="11" t="s">
        <v>167</v>
      </c>
      <c r="D228" s="12">
        <v>5.9712699999999996</v>
      </c>
      <c r="E228" s="12">
        <v>6.6810280000000004</v>
      </c>
      <c r="F228" s="12">
        <v>7.2281740000000001</v>
      </c>
      <c r="G228" s="12">
        <v>6.7038799999999998</v>
      </c>
      <c r="H228" s="12">
        <v>0</v>
      </c>
      <c r="I228" s="12">
        <v>0</v>
      </c>
      <c r="J228" s="12">
        <v>0</v>
      </c>
      <c r="K228" s="12">
        <v>0</v>
      </c>
      <c r="L228" s="12">
        <v>0</v>
      </c>
      <c r="M228" s="12"/>
      <c r="N228" s="12"/>
    </row>
    <row r="229" spans="1:14" x14ac:dyDescent="0.35">
      <c r="A229" s="11" t="str">
        <f t="shared" si="3"/>
        <v>PENETRACION (%)Bebidas Zumo+Leche</v>
      </c>
      <c r="B229" s="11" t="s">
        <v>185</v>
      </c>
      <c r="C229" s="11" t="s">
        <v>168</v>
      </c>
      <c r="D229" s="12">
        <v>5.0798170000000002</v>
      </c>
      <c r="E229" s="12">
        <v>4.7078870000000004</v>
      </c>
      <c r="F229" s="12">
        <v>4.6884670000000002</v>
      </c>
      <c r="G229" s="12">
        <v>4.9823139999999997</v>
      </c>
      <c r="H229" s="12">
        <v>0</v>
      </c>
      <c r="I229" s="12">
        <v>0</v>
      </c>
      <c r="J229" s="12">
        <v>0</v>
      </c>
      <c r="K229" s="12">
        <v>0</v>
      </c>
      <c r="L229" s="12">
        <v>0</v>
      </c>
      <c r="M229" s="12"/>
      <c r="N229" s="12"/>
    </row>
    <row r="230" spans="1:14" x14ac:dyDescent="0.35">
      <c r="A230" s="11" t="str">
        <f t="shared" si="3"/>
        <v>PENETRACION (%)Resto</v>
      </c>
      <c r="B230" s="11" t="s">
        <v>185</v>
      </c>
      <c r="C230" s="11" t="s">
        <v>78</v>
      </c>
      <c r="D230" s="12">
        <v>22.65917</v>
      </c>
      <c r="E230" s="12">
        <v>23.30227</v>
      </c>
      <c r="F230" s="12">
        <v>27.23292</v>
      </c>
      <c r="G230" s="12">
        <v>26.28736</v>
      </c>
      <c r="H230" s="12">
        <v>0</v>
      </c>
      <c r="I230" s="12">
        <v>0</v>
      </c>
      <c r="J230" s="12">
        <v>0</v>
      </c>
      <c r="K230" s="12">
        <v>0</v>
      </c>
      <c r="L230" s="12">
        <v>0</v>
      </c>
      <c r="M230" s="12"/>
      <c r="N230" s="12"/>
    </row>
    <row r="231" spans="1:14" x14ac:dyDescent="0.35">
      <c r="A231" s="11" t="str">
        <f t="shared" si="3"/>
        <v>FRECUENCIA COMPRA (Actos)TOTAL BEBIDAS</v>
      </c>
      <c r="B231" s="11" t="s">
        <v>186</v>
      </c>
      <c r="C231" s="11" t="s">
        <v>121</v>
      </c>
      <c r="D231" s="12">
        <v>79.673766333339302</v>
      </c>
      <c r="E231" s="12">
        <v>90.867149332977505</v>
      </c>
      <c r="F231" s="12">
        <v>96.878764570434896</v>
      </c>
      <c r="G231" s="12">
        <v>95.084124444921301</v>
      </c>
      <c r="H231" s="12">
        <v>0</v>
      </c>
      <c r="I231" s="12">
        <v>0</v>
      </c>
      <c r="J231" s="12">
        <v>0</v>
      </c>
      <c r="K231" s="12">
        <v>0</v>
      </c>
      <c r="L231" s="12">
        <v>0</v>
      </c>
      <c r="M231" s="12"/>
      <c r="N231" s="12"/>
    </row>
    <row r="232" spans="1:14" x14ac:dyDescent="0.35">
      <c r="A232" s="11" t="str">
        <f t="shared" si="3"/>
        <v>FRECUENCIA COMPRA (Actos).Total Bebidas Caliente</v>
      </c>
      <c r="B232" s="11" t="s">
        <v>186</v>
      </c>
      <c r="C232" s="11" t="s">
        <v>122</v>
      </c>
      <c r="D232" s="12">
        <v>50.366697684925199</v>
      </c>
      <c r="E232" s="12">
        <v>58.268665668475997</v>
      </c>
      <c r="F232" s="12">
        <v>60.067200440209902</v>
      </c>
      <c r="G232" s="12">
        <v>58.958910902563801</v>
      </c>
      <c r="H232" s="12">
        <v>0</v>
      </c>
      <c r="I232" s="12">
        <v>0</v>
      </c>
      <c r="J232" s="12">
        <v>0</v>
      </c>
      <c r="K232" s="12">
        <v>0</v>
      </c>
      <c r="L232" s="12">
        <v>0</v>
      </c>
      <c r="M232" s="12"/>
      <c r="N232" s="12"/>
    </row>
    <row r="233" spans="1:14" x14ac:dyDescent="0.35">
      <c r="A233" s="11" t="str">
        <f t="shared" si="3"/>
        <v>FRECUENCIA COMPRA (Actos)Cafe</v>
      </c>
      <c r="B233" s="11" t="s">
        <v>186</v>
      </c>
      <c r="C233" s="11" t="s">
        <v>123</v>
      </c>
      <c r="D233" s="12">
        <v>28.910290346440799</v>
      </c>
      <c r="E233" s="12">
        <v>33.4701877245625</v>
      </c>
      <c r="F233" s="12">
        <v>34.349726671308403</v>
      </c>
      <c r="G233" s="12">
        <v>33.837975681904801</v>
      </c>
      <c r="H233" s="12">
        <v>0</v>
      </c>
      <c r="I233" s="12">
        <v>0</v>
      </c>
      <c r="J233" s="12">
        <v>0</v>
      </c>
      <c r="K233" s="12">
        <v>0</v>
      </c>
      <c r="L233" s="12">
        <v>0</v>
      </c>
      <c r="M233" s="12"/>
      <c r="N233" s="12"/>
    </row>
    <row r="234" spans="1:14" x14ac:dyDescent="0.35">
      <c r="A234" s="11" t="str">
        <f t="shared" si="3"/>
        <v>FRECUENCIA COMPRA (Actos)Leche+bebidas vegetales</v>
      </c>
      <c r="B234" s="11" t="s">
        <v>186</v>
      </c>
      <c r="C234" s="11" t="s">
        <v>174</v>
      </c>
      <c r="D234" s="12">
        <v>33.045345155486601</v>
      </c>
      <c r="E234" s="12">
        <v>38.211370712021399</v>
      </c>
      <c r="F234" s="12">
        <v>38.1779573233893</v>
      </c>
      <c r="G234" s="12">
        <v>37.426299377659198</v>
      </c>
      <c r="H234" s="12">
        <v>0</v>
      </c>
      <c r="I234" s="12">
        <v>0</v>
      </c>
      <c r="J234" s="12">
        <v>0</v>
      </c>
      <c r="K234" s="12">
        <v>0</v>
      </c>
      <c r="L234" s="12">
        <v>0</v>
      </c>
      <c r="M234" s="12"/>
      <c r="N234" s="12"/>
    </row>
    <row r="235" spans="1:14" x14ac:dyDescent="0.35">
      <c r="A235" s="11" t="str">
        <f t="shared" si="3"/>
        <v>FRECUENCIA COMPRA (Actos)Leche</v>
      </c>
      <c r="B235" s="11" t="s">
        <v>186</v>
      </c>
      <c r="C235" s="11" t="s">
        <v>124</v>
      </c>
      <c r="D235" s="12">
        <v>32.5903066759818</v>
      </c>
      <c r="E235" s="12">
        <v>37.8011629468024</v>
      </c>
      <c r="F235" s="12">
        <v>37.467157782160598</v>
      </c>
      <c r="G235" s="12">
        <v>36.318753089108299</v>
      </c>
      <c r="H235" s="12">
        <v>0</v>
      </c>
      <c r="I235" s="12">
        <v>0</v>
      </c>
      <c r="J235" s="12">
        <v>0</v>
      </c>
      <c r="K235" s="12">
        <v>0</v>
      </c>
      <c r="L235" s="12">
        <v>0</v>
      </c>
      <c r="M235" s="12"/>
      <c r="N235" s="12"/>
    </row>
    <row r="236" spans="1:14" x14ac:dyDescent="0.35">
      <c r="A236" s="11" t="str">
        <f t="shared" si="3"/>
        <v>FRECUENCIA COMPRA (Actos)Leche Sola</v>
      </c>
      <c r="B236" s="11" t="s">
        <v>186</v>
      </c>
      <c r="C236" s="11" t="s">
        <v>125</v>
      </c>
      <c r="D236" s="12">
        <v>2.68182839151374</v>
      </c>
      <c r="E236" s="12">
        <v>3.72406589178446</v>
      </c>
      <c r="F236" s="12">
        <v>3.9695277339397599</v>
      </c>
      <c r="G236" s="12">
        <v>2.8906795271522698</v>
      </c>
      <c r="H236" s="12">
        <v>0</v>
      </c>
      <c r="I236" s="12">
        <v>0</v>
      </c>
      <c r="J236" s="12">
        <v>0</v>
      </c>
      <c r="K236" s="12">
        <v>0</v>
      </c>
      <c r="L236" s="12">
        <v>0</v>
      </c>
      <c r="M236" s="12"/>
      <c r="N236" s="12"/>
    </row>
    <row r="237" spans="1:14" x14ac:dyDescent="0.35">
      <c r="A237" s="11" t="str">
        <f t="shared" si="3"/>
        <v>FRECUENCIA COMPRA (Actos)Leche Con Cacao</v>
      </c>
      <c r="B237" s="11" t="s">
        <v>186</v>
      </c>
      <c r="C237" s="11" t="s">
        <v>126</v>
      </c>
      <c r="D237" s="12">
        <v>6.8261769764994904</v>
      </c>
      <c r="E237" s="12">
        <v>7.8694831295159</v>
      </c>
      <c r="F237" s="12">
        <v>6.9151858437328997</v>
      </c>
      <c r="G237" s="12">
        <v>6.2311369565048302</v>
      </c>
      <c r="H237" s="12">
        <v>0</v>
      </c>
      <c r="I237" s="12">
        <v>0</v>
      </c>
      <c r="J237" s="12">
        <v>0</v>
      </c>
      <c r="K237" s="12">
        <v>0</v>
      </c>
      <c r="L237" s="12">
        <v>0</v>
      </c>
      <c r="M237" s="12"/>
      <c r="N237" s="12"/>
    </row>
    <row r="238" spans="1:14" x14ac:dyDescent="0.35">
      <c r="A238" s="11" t="str">
        <f t="shared" si="3"/>
        <v>FRECUENCIA COMPRA (Actos)Leche Con Cafe</v>
      </c>
      <c r="B238" s="11" t="s">
        <v>186</v>
      </c>
      <c r="C238" s="11" t="s">
        <v>127</v>
      </c>
      <c r="D238" s="12">
        <v>32.686496594688101</v>
      </c>
      <c r="E238" s="12">
        <v>37.708087363172702</v>
      </c>
      <c r="F238" s="12">
        <v>37.685918762909203</v>
      </c>
      <c r="G238" s="12">
        <v>36.4423934310135</v>
      </c>
      <c r="H238" s="12">
        <v>0</v>
      </c>
      <c r="I238" s="12">
        <v>0</v>
      </c>
      <c r="J238" s="12">
        <v>0</v>
      </c>
      <c r="K238" s="12">
        <v>0</v>
      </c>
      <c r="L238" s="12">
        <v>0</v>
      </c>
      <c r="M238" s="12"/>
      <c r="N238" s="12"/>
    </row>
    <row r="239" spans="1:14" x14ac:dyDescent="0.35">
      <c r="A239" s="11" t="str">
        <f t="shared" si="3"/>
        <v>FRECUENCIA COMPRA (Actos)Bebidas Vegetales</v>
      </c>
      <c r="B239" s="11" t="s">
        <v>186</v>
      </c>
      <c r="C239" s="11" t="s">
        <v>175</v>
      </c>
      <c r="D239" s="12">
        <v>8.4036617051676608</v>
      </c>
      <c r="E239" s="12">
        <v>8.3543268572795899</v>
      </c>
      <c r="F239" s="12">
        <v>9.9358346162501299</v>
      </c>
      <c r="G239" s="12">
        <v>12.153326688189599</v>
      </c>
      <c r="H239" s="12">
        <v>0</v>
      </c>
      <c r="I239" s="12">
        <v>0</v>
      </c>
      <c r="J239" s="12">
        <v>0</v>
      </c>
      <c r="K239" s="12">
        <v>0</v>
      </c>
      <c r="L239" s="12">
        <v>0</v>
      </c>
      <c r="M239" s="12"/>
      <c r="N239" s="12"/>
    </row>
    <row r="240" spans="1:14" x14ac:dyDescent="0.35">
      <c r="A240" s="11" t="str">
        <f t="shared" si="3"/>
        <v>FRECUENCIA COMPRA (Actos)Infusiones</v>
      </c>
      <c r="B240" s="11" t="s">
        <v>186</v>
      </c>
      <c r="C240" s="11" t="s">
        <v>128</v>
      </c>
      <c r="D240" s="12">
        <v>6.2053855768040798</v>
      </c>
      <c r="E240" s="12">
        <v>6.7270361577367099</v>
      </c>
      <c r="F240" s="12">
        <v>7.4632209344309999</v>
      </c>
      <c r="G240" s="12">
        <v>7.0688062768475204</v>
      </c>
      <c r="H240" s="12">
        <v>0</v>
      </c>
      <c r="I240" s="12">
        <v>0</v>
      </c>
      <c r="J240" s="12">
        <v>0</v>
      </c>
      <c r="K240" s="12">
        <v>0</v>
      </c>
      <c r="L240" s="12">
        <v>0</v>
      </c>
      <c r="M240" s="12"/>
      <c r="N240" s="12"/>
    </row>
    <row r="241" spans="1:14" x14ac:dyDescent="0.35">
      <c r="A241" s="11" t="str">
        <f t="shared" si="3"/>
        <v>FRECUENCIA COMPRA (Actos)Resto Bebidas Caliente</v>
      </c>
      <c r="B241" s="11" t="s">
        <v>186</v>
      </c>
      <c r="C241" s="11" t="s">
        <v>129</v>
      </c>
      <c r="D241" s="12">
        <v>3.5889772876269501</v>
      </c>
      <c r="E241" s="12">
        <v>3.9008694426816799</v>
      </c>
      <c r="F241" s="12">
        <v>4.2640645585643204</v>
      </c>
      <c r="G241" s="12">
        <v>4.3001040820275502</v>
      </c>
      <c r="H241" s="12">
        <v>0</v>
      </c>
      <c r="I241" s="12">
        <v>0</v>
      </c>
      <c r="J241" s="12">
        <v>0</v>
      </c>
      <c r="K241" s="12">
        <v>0</v>
      </c>
      <c r="L241" s="12">
        <v>0</v>
      </c>
      <c r="M241" s="12"/>
      <c r="N241" s="12"/>
    </row>
    <row r="242" spans="1:14" x14ac:dyDescent="0.35">
      <c r="A242" s="11" t="str">
        <f t="shared" si="3"/>
        <v>FRECUENCIA COMPRA (Actos).Total Bebidas Frias</v>
      </c>
      <c r="B242" s="11" t="s">
        <v>186</v>
      </c>
      <c r="C242" s="11" t="s">
        <v>130</v>
      </c>
      <c r="D242" s="12">
        <v>45.094098196943101</v>
      </c>
      <c r="E242" s="12">
        <v>51.3628844686543</v>
      </c>
      <c r="F242" s="12">
        <v>55.656199937835098</v>
      </c>
      <c r="G242" s="12">
        <v>54.2474252862201</v>
      </c>
      <c r="H242" s="12">
        <v>0</v>
      </c>
      <c r="I242" s="12">
        <v>0</v>
      </c>
      <c r="J242" s="12">
        <v>0</v>
      </c>
      <c r="K242" s="12">
        <v>0</v>
      </c>
      <c r="L242" s="12">
        <v>0</v>
      </c>
      <c r="M242" s="12"/>
      <c r="N242" s="12"/>
    </row>
    <row r="243" spans="1:14" x14ac:dyDescent="0.35">
      <c r="A243" s="11" t="str">
        <f t="shared" si="3"/>
        <v>FRECUENCIA COMPRA (Actos)Total bebidas de vino</v>
      </c>
      <c r="B243" s="11" t="s">
        <v>186</v>
      </c>
      <c r="C243" s="11" t="s">
        <v>131</v>
      </c>
      <c r="D243" s="12">
        <v>8.6267269806765405</v>
      </c>
      <c r="E243" s="12">
        <v>10.2471159147316</v>
      </c>
      <c r="F243" s="12">
        <v>10.790545834421501</v>
      </c>
      <c r="G243" s="12">
        <v>10.634320599030801</v>
      </c>
      <c r="H243" s="12">
        <v>0</v>
      </c>
      <c r="I243" s="12">
        <v>0</v>
      </c>
      <c r="J243" s="12">
        <v>0</v>
      </c>
      <c r="K243" s="12">
        <v>0</v>
      </c>
      <c r="L243" s="12">
        <v>0</v>
      </c>
      <c r="M243" s="12"/>
      <c r="N243" s="12"/>
    </row>
    <row r="244" spans="1:14" x14ac:dyDescent="0.35">
      <c r="A244" s="11" t="str">
        <f t="shared" si="3"/>
        <v>FRECUENCIA COMPRA (Actos)Vino</v>
      </c>
      <c r="B244" s="11" t="s">
        <v>186</v>
      </c>
      <c r="C244" s="11" t="s">
        <v>132</v>
      </c>
      <c r="D244" s="12">
        <v>8.3484317249657707</v>
      </c>
      <c r="E244" s="12">
        <v>9.8564181934260695</v>
      </c>
      <c r="F244" s="12">
        <v>10.1953773207757</v>
      </c>
      <c r="G244" s="12">
        <v>10.1890732942671</v>
      </c>
      <c r="H244" s="12">
        <v>0</v>
      </c>
      <c r="I244" s="12">
        <v>0</v>
      </c>
      <c r="J244" s="12">
        <v>0</v>
      </c>
      <c r="K244" s="12">
        <v>0</v>
      </c>
      <c r="L244" s="12">
        <v>0</v>
      </c>
      <c r="M244" s="12"/>
      <c r="N244" s="12"/>
    </row>
    <row r="245" spans="1:14" x14ac:dyDescent="0.35">
      <c r="A245" s="11" t="str">
        <f t="shared" si="3"/>
        <v>FRECUENCIA COMPRA (Actos)Tinto</v>
      </c>
      <c r="B245" s="11" t="s">
        <v>186</v>
      </c>
      <c r="C245" s="11" t="s">
        <v>133</v>
      </c>
      <c r="D245" s="12">
        <v>6.6978981757451503</v>
      </c>
      <c r="E245" s="12">
        <v>7.6330895584749801</v>
      </c>
      <c r="F245" s="12">
        <v>7.9114111731996797</v>
      </c>
      <c r="G245" s="12">
        <v>7.4602688503564103</v>
      </c>
      <c r="H245" s="12">
        <v>0</v>
      </c>
      <c r="I245" s="12">
        <v>0</v>
      </c>
      <c r="J245" s="12">
        <v>0</v>
      </c>
      <c r="K245" s="12">
        <v>0</v>
      </c>
      <c r="L245" s="12">
        <v>0</v>
      </c>
      <c r="M245" s="12"/>
      <c r="N245" s="12"/>
    </row>
    <row r="246" spans="1:14" x14ac:dyDescent="0.35">
      <c r="A246" s="11" t="str">
        <f t="shared" si="3"/>
        <v>FRECUENCIA COMPRA (Actos)Blanco</v>
      </c>
      <c r="B246" s="11" t="s">
        <v>186</v>
      </c>
      <c r="C246" s="11" t="s">
        <v>134</v>
      </c>
      <c r="D246" s="12">
        <v>5.1006474679843201</v>
      </c>
      <c r="E246" s="12">
        <v>5.9273881017988996</v>
      </c>
      <c r="F246" s="12">
        <v>6.0742773764103601</v>
      </c>
      <c r="G246" s="12">
        <v>6.48560056852227</v>
      </c>
      <c r="H246" s="12">
        <v>0</v>
      </c>
      <c r="I246" s="12">
        <v>0</v>
      </c>
      <c r="J246" s="12">
        <v>0</v>
      </c>
      <c r="K246" s="12">
        <v>0</v>
      </c>
      <c r="L246" s="12">
        <v>0</v>
      </c>
      <c r="M246" s="12"/>
      <c r="N246" s="12"/>
    </row>
    <row r="247" spans="1:14" x14ac:dyDescent="0.35">
      <c r="A247" s="11" t="str">
        <f t="shared" si="3"/>
        <v>FRECUENCIA COMPRA (Actos)Rosado</v>
      </c>
      <c r="B247" s="11" t="s">
        <v>186</v>
      </c>
      <c r="C247" s="11" t="s">
        <v>135</v>
      </c>
      <c r="D247" s="12">
        <v>3.2164309781224101</v>
      </c>
      <c r="E247" s="12">
        <v>3.64134678219235</v>
      </c>
      <c r="F247" s="12">
        <v>3.9634753966940002</v>
      </c>
      <c r="G247" s="12">
        <v>3.78384480191046</v>
      </c>
      <c r="H247" s="12">
        <v>0</v>
      </c>
      <c r="I247" s="12">
        <v>0</v>
      </c>
      <c r="J247" s="12">
        <v>0</v>
      </c>
      <c r="K247" s="12">
        <v>0</v>
      </c>
      <c r="L247" s="12">
        <v>0</v>
      </c>
      <c r="M247" s="12"/>
      <c r="N247" s="12"/>
    </row>
    <row r="248" spans="1:14" x14ac:dyDescent="0.35">
      <c r="A248" s="11" t="str">
        <f t="shared" si="3"/>
        <v>FRECUENCIA COMPRA (Actos)Resto vino</v>
      </c>
      <c r="B248" s="11" t="s">
        <v>186</v>
      </c>
      <c r="C248" s="11" t="s">
        <v>136</v>
      </c>
      <c r="D248" s="12">
        <v>1.8634774800573399</v>
      </c>
      <c r="E248" s="12">
        <v>2.0065687086825599</v>
      </c>
      <c r="F248" s="12">
        <v>2.32581833113059</v>
      </c>
      <c r="G248" s="12">
        <v>1.4532922575106999</v>
      </c>
      <c r="H248" s="12">
        <v>0</v>
      </c>
      <c r="I248" s="12">
        <v>0</v>
      </c>
      <c r="J248" s="12">
        <v>0</v>
      </c>
      <c r="K248" s="12">
        <v>0</v>
      </c>
      <c r="L248" s="12">
        <v>0</v>
      </c>
      <c r="M248" s="12"/>
      <c r="N248" s="12"/>
    </row>
    <row r="249" spans="1:14" x14ac:dyDescent="0.35">
      <c r="A249" s="11" t="str">
        <f t="shared" si="3"/>
        <v>FRECUENCIA COMPRA (Actos)Cava</v>
      </c>
      <c r="B249" s="11" t="s">
        <v>186</v>
      </c>
      <c r="C249" s="11" t="s">
        <v>137</v>
      </c>
      <c r="D249" s="12">
        <v>1.9897988991261299</v>
      </c>
      <c r="E249" s="12">
        <v>1.98265990041069</v>
      </c>
      <c r="F249" s="12">
        <v>2.04291387442471</v>
      </c>
      <c r="G249" s="12">
        <v>2.0150230131589901</v>
      </c>
      <c r="H249" s="12">
        <v>0</v>
      </c>
      <c r="I249" s="12">
        <v>0</v>
      </c>
      <c r="J249" s="12">
        <v>0</v>
      </c>
      <c r="K249" s="12">
        <v>0</v>
      </c>
      <c r="L249" s="12">
        <v>0</v>
      </c>
      <c r="M249" s="12"/>
      <c r="N249" s="12"/>
    </row>
    <row r="250" spans="1:14" x14ac:dyDescent="0.35">
      <c r="A250" s="11" t="str">
        <f t="shared" si="3"/>
        <v>FRECUENCIA COMPRA (Actos)Otr.Bebidas Deri.Vino</v>
      </c>
      <c r="B250" s="11" t="s">
        <v>186</v>
      </c>
      <c r="C250" s="11" t="s">
        <v>138</v>
      </c>
      <c r="D250" s="12">
        <v>3.6609167423806599</v>
      </c>
      <c r="E250" s="12">
        <v>4.1963086292861904</v>
      </c>
      <c r="F250" s="12">
        <v>4.3595652602587496</v>
      </c>
      <c r="G250" s="12">
        <v>4.1811677275935697</v>
      </c>
      <c r="H250" s="12">
        <v>0</v>
      </c>
      <c r="I250" s="12">
        <v>0</v>
      </c>
      <c r="J250" s="12">
        <v>0</v>
      </c>
      <c r="K250" s="12">
        <v>0</v>
      </c>
      <c r="L250" s="12">
        <v>0</v>
      </c>
      <c r="M250" s="12"/>
      <c r="N250" s="12"/>
    </row>
    <row r="251" spans="1:14" x14ac:dyDescent="0.35">
      <c r="A251" s="11" t="str">
        <f t="shared" si="3"/>
        <v>FRECUENCIA COMPRA (Actos)Tinto de Verano</v>
      </c>
      <c r="B251" s="11" t="s">
        <v>186</v>
      </c>
      <c r="C251" s="11" t="s">
        <v>139</v>
      </c>
      <c r="D251" s="12">
        <v>3.7050859288080198</v>
      </c>
      <c r="E251" s="12">
        <v>4.3135445949230604</v>
      </c>
      <c r="F251" s="12">
        <v>4.2151794355272099</v>
      </c>
      <c r="G251" s="12">
        <v>4.1279374063523901</v>
      </c>
      <c r="H251" s="12">
        <v>0</v>
      </c>
      <c r="I251" s="12">
        <v>0</v>
      </c>
      <c r="J251" s="12">
        <v>0</v>
      </c>
      <c r="K251" s="12">
        <v>0</v>
      </c>
      <c r="L251" s="12">
        <v>0</v>
      </c>
      <c r="M251" s="12"/>
      <c r="N251" s="12"/>
    </row>
    <row r="252" spans="1:14" x14ac:dyDescent="0.35">
      <c r="A252" s="11" t="str">
        <f t="shared" si="3"/>
        <v>FRECUENCIA COMPRA (Actos)Sangria de Vino</v>
      </c>
      <c r="B252" s="11" t="s">
        <v>186</v>
      </c>
      <c r="C252" s="11" t="s">
        <v>140</v>
      </c>
      <c r="D252" s="12">
        <v>1.5828248009192201</v>
      </c>
      <c r="E252" s="12">
        <v>1.81871553360872</v>
      </c>
      <c r="F252" s="12">
        <v>1.6967933748317501</v>
      </c>
      <c r="G252" s="12">
        <v>1.6291662795354001</v>
      </c>
      <c r="H252" s="12">
        <v>0</v>
      </c>
      <c r="I252" s="12">
        <v>0</v>
      </c>
      <c r="J252" s="12">
        <v>0</v>
      </c>
      <c r="K252" s="12">
        <v>0</v>
      </c>
      <c r="L252" s="12">
        <v>0</v>
      </c>
      <c r="M252" s="12"/>
      <c r="N252" s="12"/>
    </row>
    <row r="253" spans="1:14" x14ac:dyDescent="0.35">
      <c r="A253" s="11" t="str">
        <f t="shared" si="3"/>
        <v>FRECUENCIA COMPRA (Actos)Sangria de Cava</v>
      </c>
      <c r="B253" s="11" t="s">
        <v>186</v>
      </c>
      <c r="C253" s="11" t="s">
        <v>141</v>
      </c>
      <c r="D253" s="12">
        <v>1.65021375934625</v>
      </c>
      <c r="E253" s="12">
        <v>1.78366738709768</v>
      </c>
      <c r="F253" s="12">
        <v>1.89308586351154</v>
      </c>
      <c r="G253" s="12">
        <v>1.8293542077131</v>
      </c>
      <c r="H253" s="12">
        <v>0</v>
      </c>
      <c r="I253" s="12">
        <v>0</v>
      </c>
      <c r="J253" s="12">
        <v>0</v>
      </c>
      <c r="K253" s="12">
        <v>0</v>
      </c>
      <c r="L253" s="12">
        <v>0</v>
      </c>
      <c r="M253" s="12"/>
      <c r="N253" s="12"/>
    </row>
    <row r="254" spans="1:14" x14ac:dyDescent="0.35">
      <c r="A254" s="11" t="str">
        <f t="shared" si="3"/>
        <v>FRECUENCIA COMPRA (Actos)Calimocho</v>
      </c>
      <c r="B254" s="11" t="s">
        <v>186</v>
      </c>
      <c r="C254" s="11" t="s">
        <v>142</v>
      </c>
      <c r="D254" s="12">
        <v>3.99591593997099</v>
      </c>
      <c r="E254" s="12">
        <v>3.2213244142975501</v>
      </c>
      <c r="F254" s="12">
        <v>3.5160231103305701</v>
      </c>
      <c r="G254" s="12">
        <v>3.8060785534628701</v>
      </c>
      <c r="H254" s="12">
        <v>0</v>
      </c>
      <c r="I254" s="12">
        <v>0</v>
      </c>
      <c r="J254" s="12">
        <v>0</v>
      </c>
      <c r="K254" s="12">
        <v>0</v>
      </c>
      <c r="L254" s="12">
        <v>0</v>
      </c>
      <c r="M254" s="12"/>
      <c r="N254" s="12"/>
    </row>
    <row r="255" spans="1:14" x14ac:dyDescent="0.35">
      <c r="A255" s="11" t="str">
        <f t="shared" si="3"/>
        <v>FRECUENCIA COMPRA (Actos)Rebujito</v>
      </c>
      <c r="B255" s="11" t="s">
        <v>186</v>
      </c>
      <c r="C255" s="11" t="s">
        <v>176</v>
      </c>
      <c r="D255" s="12">
        <v>1.0118210391598399</v>
      </c>
      <c r="E255" s="12">
        <v>1.53630778177719</v>
      </c>
      <c r="F255" s="12">
        <v>1.5339975021430801</v>
      </c>
      <c r="G255" s="12">
        <v>1.78381809700633</v>
      </c>
      <c r="H255" s="12">
        <v>0</v>
      </c>
      <c r="I255" s="12">
        <v>0</v>
      </c>
      <c r="J255" s="12">
        <v>0</v>
      </c>
      <c r="K255" s="12">
        <v>0</v>
      </c>
      <c r="L255" s="12">
        <v>0</v>
      </c>
      <c r="M255" s="12"/>
      <c r="N255" s="12"/>
    </row>
    <row r="256" spans="1:14" x14ac:dyDescent="0.35">
      <c r="A256" s="11" t="str">
        <f t="shared" si="3"/>
        <v>FRECUENCIA COMPRA (Actos)Espum/Lambrusc/Mosca</v>
      </c>
      <c r="B256" s="11" t="s">
        <v>186</v>
      </c>
      <c r="C256" s="11" t="s">
        <v>177</v>
      </c>
      <c r="D256" s="12">
        <v>2.0080515328879902</v>
      </c>
      <c r="E256" s="12">
        <v>1.93836658458939</v>
      </c>
      <c r="F256" s="12">
        <v>2.1305395842902302</v>
      </c>
      <c r="G256" s="12">
        <v>2.0527720438779702</v>
      </c>
      <c r="H256" s="12">
        <v>0</v>
      </c>
      <c r="I256" s="12">
        <v>0</v>
      </c>
      <c r="J256" s="12">
        <v>0</v>
      </c>
      <c r="K256" s="12">
        <v>0</v>
      </c>
      <c r="L256" s="12">
        <v>0</v>
      </c>
      <c r="M256" s="12"/>
      <c r="N256" s="12"/>
    </row>
    <row r="257" spans="1:14" x14ac:dyDescent="0.35">
      <c r="A257" s="11" t="str">
        <f t="shared" si="3"/>
        <v>FRECUENCIA COMPRA (Actos)Sidra</v>
      </c>
      <c r="B257" s="11" t="s">
        <v>186</v>
      </c>
      <c r="C257" s="11" t="s">
        <v>143</v>
      </c>
      <c r="D257" s="12">
        <v>4.2142077952172396</v>
      </c>
      <c r="E257" s="12">
        <v>4.42694885944156</v>
      </c>
      <c r="F257" s="12">
        <v>4.2827638165008404</v>
      </c>
      <c r="G257" s="12">
        <v>5.07958706501066</v>
      </c>
      <c r="H257" s="12">
        <v>0</v>
      </c>
      <c r="I257" s="12">
        <v>0</v>
      </c>
      <c r="J257" s="12">
        <v>0</v>
      </c>
      <c r="K257" s="12">
        <v>0</v>
      </c>
      <c r="L257" s="12">
        <v>0</v>
      </c>
      <c r="M257" s="12"/>
      <c r="N257" s="12"/>
    </row>
    <row r="258" spans="1:14" x14ac:dyDescent="0.35">
      <c r="A258" s="11" t="str">
        <f t="shared" si="3"/>
        <v>FRECUENCIA COMPRA (Actos)Cerveza</v>
      </c>
      <c r="B258" s="11" t="s">
        <v>186</v>
      </c>
      <c r="C258" s="11" t="s">
        <v>144</v>
      </c>
      <c r="D258" s="12">
        <v>22.409865676849702</v>
      </c>
      <c r="E258" s="12">
        <v>25.363551989390199</v>
      </c>
      <c r="F258" s="12">
        <v>27.1580892608367</v>
      </c>
      <c r="G258" s="12">
        <v>26.499908816744</v>
      </c>
      <c r="H258" s="12">
        <v>0</v>
      </c>
      <c r="I258" s="12">
        <v>0</v>
      </c>
      <c r="J258" s="12">
        <v>0</v>
      </c>
      <c r="K258" s="12">
        <v>0</v>
      </c>
      <c r="L258" s="12">
        <v>0</v>
      </c>
      <c r="M258" s="12"/>
      <c r="N258" s="12"/>
    </row>
    <row r="259" spans="1:14" x14ac:dyDescent="0.35">
      <c r="A259" s="11" t="str">
        <f t="shared" si="3"/>
        <v>FRECUENCIA COMPRA (Actos)Con alcohol</v>
      </c>
      <c r="B259" s="11" t="s">
        <v>186</v>
      </c>
      <c r="C259" s="11" t="s">
        <v>145</v>
      </c>
      <c r="D259" s="12">
        <v>20.925270537983302</v>
      </c>
      <c r="E259" s="12">
        <v>23.523781775564601</v>
      </c>
      <c r="F259" s="12">
        <v>24.963923199715701</v>
      </c>
      <c r="G259" s="12">
        <v>24.398866949681199</v>
      </c>
      <c r="H259" s="12">
        <v>0</v>
      </c>
      <c r="I259" s="12">
        <v>0</v>
      </c>
      <c r="J259" s="12">
        <v>0</v>
      </c>
      <c r="K259" s="12">
        <v>0</v>
      </c>
      <c r="L259" s="12">
        <v>0</v>
      </c>
      <c r="M259" s="12"/>
      <c r="N259" s="12"/>
    </row>
    <row r="260" spans="1:14" x14ac:dyDescent="0.35">
      <c r="A260" s="11" t="str">
        <f t="shared" ref="A260:A323" si="4">B260&amp;C260</f>
        <v>FRECUENCIA COMPRA (Actos)Sin alcohol</v>
      </c>
      <c r="B260" s="11" t="s">
        <v>186</v>
      </c>
      <c r="C260" s="11" t="s">
        <v>146</v>
      </c>
      <c r="D260" s="12">
        <v>7.5185870366769496</v>
      </c>
      <c r="E260" s="12">
        <v>8.8835813712285994</v>
      </c>
      <c r="F260" s="12">
        <v>8.9215469118043806</v>
      </c>
      <c r="G260" s="12">
        <v>9.1621781533493198</v>
      </c>
      <c r="H260" s="12">
        <v>0</v>
      </c>
      <c r="I260" s="12">
        <v>0</v>
      </c>
      <c r="J260" s="12">
        <v>0</v>
      </c>
      <c r="K260" s="12">
        <v>0</v>
      </c>
      <c r="L260" s="12">
        <v>0</v>
      </c>
      <c r="M260" s="12"/>
      <c r="N260" s="12"/>
    </row>
    <row r="261" spans="1:14" x14ac:dyDescent="0.35">
      <c r="A261" s="11" t="str">
        <f t="shared" si="4"/>
        <v>FRECUENCIA COMPRA (Actos)Cerveza Envasada</v>
      </c>
      <c r="B261" s="11" t="s">
        <v>186</v>
      </c>
      <c r="C261" s="11" t="s">
        <v>178</v>
      </c>
      <c r="D261" s="12">
        <v>14.319868016784801</v>
      </c>
      <c r="E261" s="12">
        <v>16.4688381425334</v>
      </c>
      <c r="F261" s="12">
        <v>16.271570324272101</v>
      </c>
      <c r="G261" s="12">
        <v>16.124588383163399</v>
      </c>
      <c r="H261" s="12">
        <v>0</v>
      </c>
      <c r="I261" s="12">
        <v>0</v>
      </c>
      <c r="J261" s="12">
        <v>0</v>
      </c>
      <c r="K261" s="12">
        <v>0</v>
      </c>
      <c r="L261" s="12">
        <v>0</v>
      </c>
      <c r="M261" s="12"/>
      <c r="N261" s="12"/>
    </row>
    <row r="262" spans="1:14" x14ac:dyDescent="0.35">
      <c r="A262" s="11" t="str">
        <f t="shared" si="4"/>
        <v>FRECUENCIA COMPRA (Actos)Cerveza Surtidor</v>
      </c>
      <c r="B262" s="11" t="s">
        <v>186</v>
      </c>
      <c r="C262" s="11" t="s">
        <v>179</v>
      </c>
      <c r="D262" s="12">
        <v>13.7143368291356</v>
      </c>
      <c r="E262" s="12">
        <v>15.0017621697673</v>
      </c>
      <c r="F262" s="12">
        <v>16.5344894477591</v>
      </c>
      <c r="G262" s="12">
        <v>16.242029350730402</v>
      </c>
      <c r="H262" s="12">
        <v>0</v>
      </c>
      <c r="I262" s="12">
        <v>0</v>
      </c>
      <c r="J262" s="12">
        <v>0</v>
      </c>
      <c r="K262" s="12">
        <v>0</v>
      </c>
      <c r="L262" s="12">
        <v>0</v>
      </c>
      <c r="M262" s="12"/>
      <c r="N262" s="12"/>
    </row>
    <row r="263" spans="1:14" x14ac:dyDescent="0.35">
      <c r="A263" s="11" t="str">
        <f t="shared" si="4"/>
        <v>FRECUENCIA COMPRA (Actos)Otras Cervezas</v>
      </c>
      <c r="B263" s="11" t="s">
        <v>186</v>
      </c>
      <c r="C263" s="11" t="s">
        <v>147</v>
      </c>
      <c r="D263" s="12">
        <v>1.4437687138306601</v>
      </c>
      <c r="E263" s="12">
        <v>1.7938277155663001</v>
      </c>
      <c r="F263" s="12">
        <v>1.6245158859050199</v>
      </c>
      <c r="G263" s="12">
        <v>1.6252445982109101</v>
      </c>
      <c r="H263" s="12">
        <v>0</v>
      </c>
      <c r="I263" s="12">
        <v>0</v>
      </c>
      <c r="J263" s="12">
        <v>0</v>
      </c>
      <c r="K263" s="12">
        <v>0</v>
      </c>
      <c r="L263" s="12">
        <v>0</v>
      </c>
      <c r="M263" s="12"/>
      <c r="N263" s="12"/>
    </row>
    <row r="264" spans="1:14" x14ac:dyDescent="0.35">
      <c r="A264" s="11" t="str">
        <f t="shared" si="4"/>
        <v>FRECUENCIA COMPRA (Actos)Espirituosas</v>
      </c>
      <c r="B264" s="11" t="s">
        <v>186</v>
      </c>
      <c r="C264" s="11" t="s">
        <v>148</v>
      </c>
      <c r="D264" s="12">
        <v>7.2780352829244501</v>
      </c>
      <c r="E264" s="12">
        <v>8.4306101244744696</v>
      </c>
      <c r="F264" s="12">
        <v>8.1477729481687398</v>
      </c>
      <c r="G264" s="12">
        <v>7.7938447761420599</v>
      </c>
      <c r="H264" s="12">
        <v>0</v>
      </c>
      <c r="I264" s="12">
        <v>0</v>
      </c>
      <c r="J264" s="12">
        <v>0</v>
      </c>
      <c r="K264" s="12">
        <v>0</v>
      </c>
      <c r="L264" s="12">
        <v>0</v>
      </c>
      <c r="M264" s="12"/>
      <c r="N264" s="12"/>
    </row>
    <row r="265" spans="1:14" x14ac:dyDescent="0.35">
      <c r="A265" s="11" t="str">
        <f t="shared" si="4"/>
        <v>FRECUENCIA COMPRA (Actos)Whisky</v>
      </c>
      <c r="B265" s="11" t="s">
        <v>186</v>
      </c>
      <c r="C265" s="11" t="s">
        <v>149</v>
      </c>
      <c r="D265" s="12">
        <v>7.4902874463722702</v>
      </c>
      <c r="E265" s="12">
        <v>8.5965521486594998</v>
      </c>
      <c r="F265" s="12">
        <v>7.6200089380100504</v>
      </c>
      <c r="G265" s="12">
        <v>7.49338352554064</v>
      </c>
      <c r="H265" s="12">
        <v>0</v>
      </c>
      <c r="I265" s="12">
        <v>0</v>
      </c>
      <c r="J265" s="12">
        <v>0</v>
      </c>
      <c r="K265" s="12">
        <v>0</v>
      </c>
      <c r="L265" s="12">
        <v>0</v>
      </c>
      <c r="M265" s="12"/>
      <c r="N265" s="12"/>
    </row>
    <row r="266" spans="1:14" x14ac:dyDescent="0.35">
      <c r="A266" s="11" t="str">
        <f t="shared" si="4"/>
        <v>FRECUENCIA COMPRA (Actos)Brandy</v>
      </c>
      <c r="B266" s="11" t="s">
        <v>186</v>
      </c>
      <c r="C266" s="11" t="s">
        <v>150</v>
      </c>
      <c r="D266" s="12">
        <v>7.4181184918266103</v>
      </c>
      <c r="E266" s="12">
        <v>7.8349376595223301</v>
      </c>
      <c r="F266" s="12">
        <v>4.4780559061440304</v>
      </c>
      <c r="G266" s="12">
        <v>4.8991941428019299</v>
      </c>
      <c r="H266" s="12">
        <v>0</v>
      </c>
      <c r="I266" s="12">
        <v>0</v>
      </c>
      <c r="J266" s="12">
        <v>0</v>
      </c>
      <c r="K266" s="12">
        <v>0</v>
      </c>
      <c r="L266" s="12">
        <v>0</v>
      </c>
      <c r="M266" s="12"/>
      <c r="N266" s="12"/>
    </row>
    <row r="267" spans="1:14" x14ac:dyDescent="0.35">
      <c r="A267" s="11" t="str">
        <f t="shared" si="4"/>
        <v>FRECUENCIA COMPRA (Actos)Ginebra</v>
      </c>
      <c r="B267" s="11" t="s">
        <v>186</v>
      </c>
      <c r="C267" s="11" t="s">
        <v>151</v>
      </c>
      <c r="D267" s="12">
        <v>3.8560338071807001</v>
      </c>
      <c r="E267" s="12">
        <v>4.3094839732881498</v>
      </c>
      <c r="F267" s="12">
        <v>4.4845085104590803</v>
      </c>
      <c r="G267" s="12">
        <v>4.3954924781823497</v>
      </c>
      <c r="H267" s="12">
        <v>0</v>
      </c>
      <c r="I267" s="12">
        <v>0</v>
      </c>
      <c r="J267" s="12">
        <v>0</v>
      </c>
      <c r="K267" s="12">
        <v>0</v>
      </c>
      <c r="L267" s="12">
        <v>0</v>
      </c>
      <c r="M267" s="12"/>
      <c r="N267" s="12"/>
    </row>
    <row r="268" spans="1:14" x14ac:dyDescent="0.35">
      <c r="A268" s="11" t="str">
        <f t="shared" si="4"/>
        <v>FRECUENCIA COMPRA (Actos)Ron</v>
      </c>
      <c r="B268" s="11" t="s">
        <v>186</v>
      </c>
      <c r="C268" s="11" t="s">
        <v>152</v>
      </c>
      <c r="D268" s="12">
        <v>3.90445639978135</v>
      </c>
      <c r="E268" s="12">
        <v>4.3015603419197097</v>
      </c>
      <c r="F268" s="12">
        <v>4.02414482957386</v>
      </c>
      <c r="G268" s="12">
        <v>3.63388538830446</v>
      </c>
      <c r="H268" s="12">
        <v>0</v>
      </c>
      <c r="I268" s="12">
        <v>0</v>
      </c>
      <c r="J268" s="12">
        <v>0</v>
      </c>
      <c r="K268" s="12">
        <v>0</v>
      </c>
      <c r="L268" s="12">
        <v>0</v>
      </c>
      <c r="M268" s="12"/>
      <c r="N268" s="12"/>
    </row>
    <row r="269" spans="1:14" x14ac:dyDescent="0.35">
      <c r="A269" s="11" t="str">
        <f t="shared" si="4"/>
        <v>FRECUENCIA COMPRA (Actos)Anis</v>
      </c>
      <c r="B269" s="11" t="s">
        <v>186</v>
      </c>
      <c r="C269" s="11" t="s">
        <v>153</v>
      </c>
      <c r="D269" s="12">
        <v>3.2963205492669401</v>
      </c>
      <c r="E269" s="12">
        <v>3.1365026046892299</v>
      </c>
      <c r="F269" s="12">
        <v>2.7156745842243</v>
      </c>
      <c r="G269" s="12">
        <v>2.4733014563560101</v>
      </c>
      <c r="H269" s="12">
        <v>0</v>
      </c>
      <c r="I269" s="12">
        <v>0</v>
      </c>
      <c r="J269" s="12">
        <v>0</v>
      </c>
      <c r="K269" s="12">
        <v>0</v>
      </c>
      <c r="L269" s="12">
        <v>0</v>
      </c>
      <c r="M269" s="12"/>
      <c r="N269" s="12"/>
    </row>
    <row r="270" spans="1:14" x14ac:dyDescent="0.35">
      <c r="A270" s="11" t="str">
        <f t="shared" si="4"/>
        <v>FRECUENCIA COMPRA (Actos)Otras Espirituosas</v>
      </c>
      <c r="B270" s="11" t="s">
        <v>186</v>
      </c>
      <c r="C270" s="11" t="s">
        <v>154</v>
      </c>
      <c r="D270" s="12">
        <v>4.9493316896047004</v>
      </c>
      <c r="E270" s="12">
        <v>5.6636971183430598</v>
      </c>
      <c r="F270" s="12">
        <v>5.5835832710433397</v>
      </c>
      <c r="G270" s="12">
        <v>5.44707156830267</v>
      </c>
      <c r="H270" s="12">
        <v>0</v>
      </c>
      <c r="I270" s="12">
        <v>0</v>
      </c>
      <c r="J270" s="12">
        <v>0</v>
      </c>
      <c r="K270" s="12">
        <v>0</v>
      </c>
      <c r="L270" s="12">
        <v>0</v>
      </c>
      <c r="M270" s="12"/>
      <c r="N270" s="12"/>
    </row>
    <row r="271" spans="1:14" x14ac:dyDescent="0.35">
      <c r="A271" s="11" t="str">
        <f t="shared" si="4"/>
        <v>FRECUENCIA COMPRA (Actos)T.Zumo+Horchata+Mosto</v>
      </c>
      <c r="B271" s="11" t="s">
        <v>186</v>
      </c>
      <c r="C271" s="11" t="s">
        <v>155</v>
      </c>
      <c r="D271" s="12">
        <v>5.4782269870286902</v>
      </c>
      <c r="E271" s="12">
        <v>5.86529529055057</v>
      </c>
      <c r="F271" s="12">
        <v>6.0453440111041603</v>
      </c>
      <c r="G271" s="12">
        <v>6.0703635821511401</v>
      </c>
      <c r="H271" s="12">
        <v>0</v>
      </c>
      <c r="I271" s="12">
        <v>0</v>
      </c>
      <c r="J271" s="12">
        <v>0</v>
      </c>
      <c r="K271" s="12">
        <v>0</v>
      </c>
      <c r="L271" s="12">
        <v>0</v>
      </c>
      <c r="M271" s="12"/>
      <c r="N271" s="12"/>
    </row>
    <row r="272" spans="1:14" x14ac:dyDescent="0.35">
      <c r="A272" s="11" t="str">
        <f t="shared" si="4"/>
        <v>FRECUENCIA COMPRA (Actos)Agua Envasada</v>
      </c>
      <c r="B272" s="11" t="s">
        <v>186</v>
      </c>
      <c r="C272" s="11" t="s">
        <v>156</v>
      </c>
      <c r="D272" s="12">
        <v>14.7685737640982</v>
      </c>
      <c r="E272" s="12">
        <v>16.655003663200201</v>
      </c>
      <c r="F272" s="12">
        <v>18.439060232495301</v>
      </c>
      <c r="G272" s="12">
        <v>17.7827683979386</v>
      </c>
      <c r="H272" s="12">
        <v>0</v>
      </c>
      <c r="I272" s="12">
        <v>0</v>
      </c>
      <c r="J272" s="12">
        <v>0</v>
      </c>
      <c r="K272" s="12">
        <v>0</v>
      </c>
      <c r="L272" s="12">
        <v>0</v>
      </c>
      <c r="M272" s="12"/>
      <c r="N272" s="12"/>
    </row>
    <row r="273" spans="1:14" x14ac:dyDescent="0.35">
      <c r="A273" s="11" t="str">
        <f t="shared" si="4"/>
        <v>FRECUENCIA COMPRA (Actos)Bebidas Refrescantes</v>
      </c>
      <c r="B273" s="11" t="s">
        <v>186</v>
      </c>
      <c r="C273" s="11" t="s">
        <v>157</v>
      </c>
      <c r="D273" s="12">
        <v>18.567878171295899</v>
      </c>
      <c r="E273" s="12">
        <v>20.5196505969142</v>
      </c>
      <c r="F273" s="12">
        <v>22.281879655994601</v>
      </c>
      <c r="G273" s="12">
        <v>21.505366997004401</v>
      </c>
      <c r="H273" s="12">
        <v>0</v>
      </c>
      <c r="I273" s="12">
        <v>0</v>
      </c>
      <c r="J273" s="12">
        <v>0</v>
      </c>
      <c r="K273" s="12">
        <v>0</v>
      </c>
      <c r="L273" s="12">
        <v>0</v>
      </c>
      <c r="M273" s="12"/>
      <c r="N273" s="12"/>
    </row>
    <row r="274" spans="1:14" x14ac:dyDescent="0.35">
      <c r="A274" s="11" t="str">
        <f t="shared" si="4"/>
        <v>FRECUENCIA COMPRA (Actos)Colas</v>
      </c>
      <c r="B274" s="11" t="s">
        <v>186</v>
      </c>
      <c r="C274" s="11" t="s">
        <v>158</v>
      </c>
      <c r="D274" s="12">
        <v>14.361755406158</v>
      </c>
      <c r="E274" s="12">
        <v>15.5011898371607</v>
      </c>
      <c r="F274" s="12">
        <v>16.393100732771899</v>
      </c>
      <c r="G274" s="12">
        <v>15.966574615297599</v>
      </c>
      <c r="H274" s="12">
        <v>0</v>
      </c>
      <c r="I274" s="12">
        <v>0</v>
      </c>
      <c r="J274" s="12">
        <v>0</v>
      </c>
      <c r="K274" s="12">
        <v>0</v>
      </c>
      <c r="L274" s="12">
        <v>0</v>
      </c>
      <c r="M274" s="12"/>
      <c r="N274" s="12"/>
    </row>
    <row r="275" spans="1:14" x14ac:dyDescent="0.35">
      <c r="A275" s="11" t="str">
        <f t="shared" si="4"/>
        <v>FRECUENCIA COMPRA (Actos)Cola Regular</v>
      </c>
      <c r="B275" s="11" t="s">
        <v>186</v>
      </c>
      <c r="C275" s="11" t="s">
        <v>159</v>
      </c>
      <c r="D275" s="12">
        <v>9.8380895876594501</v>
      </c>
      <c r="E275" s="12">
        <v>10.6910038117051</v>
      </c>
      <c r="F275" s="12">
        <v>10.950379955295499</v>
      </c>
      <c r="G275" s="12">
        <v>10.8793923125882</v>
      </c>
      <c r="H275" s="12">
        <v>0</v>
      </c>
      <c r="I275" s="12">
        <v>0</v>
      </c>
      <c r="J275" s="12">
        <v>0</v>
      </c>
      <c r="K275" s="12">
        <v>0</v>
      </c>
      <c r="L275" s="12">
        <v>0</v>
      </c>
      <c r="M275" s="12"/>
      <c r="N275" s="12"/>
    </row>
    <row r="276" spans="1:14" x14ac:dyDescent="0.35">
      <c r="A276" s="11" t="str">
        <f t="shared" si="4"/>
        <v>FRECUENCIA COMPRA (Actos)Light/Zero</v>
      </c>
      <c r="B276" s="11" t="s">
        <v>186</v>
      </c>
      <c r="C276" s="11" t="s">
        <v>160</v>
      </c>
      <c r="D276" s="12">
        <v>11.010852059385</v>
      </c>
      <c r="E276" s="12">
        <v>11.291742678918601</v>
      </c>
      <c r="F276" s="12">
        <v>12.025769230313299</v>
      </c>
      <c r="G276" s="12">
        <v>11.824757889746699</v>
      </c>
      <c r="H276" s="12">
        <v>0</v>
      </c>
      <c r="I276" s="12">
        <v>0</v>
      </c>
      <c r="J276" s="12">
        <v>0</v>
      </c>
      <c r="K276" s="12">
        <v>0</v>
      </c>
      <c r="L276" s="12">
        <v>0</v>
      </c>
      <c r="M276" s="12"/>
      <c r="N276" s="12"/>
    </row>
    <row r="277" spans="1:14" x14ac:dyDescent="0.35">
      <c r="A277" s="11" t="str">
        <f t="shared" si="4"/>
        <v>FRECUENCIA COMPRA (Actos)Otra Variedad Cola</v>
      </c>
      <c r="B277" s="11" t="s">
        <v>186</v>
      </c>
      <c r="C277" s="11" t="s">
        <v>161</v>
      </c>
      <c r="D277" s="12">
        <v>1.93577878190264</v>
      </c>
      <c r="E277" s="12" t="s">
        <v>213</v>
      </c>
      <c r="F277" s="12" t="s">
        <v>213</v>
      </c>
      <c r="G277" s="12" t="s">
        <v>213</v>
      </c>
      <c r="H277" s="12">
        <v>0</v>
      </c>
      <c r="I277" s="12">
        <v>0</v>
      </c>
      <c r="J277" s="12">
        <v>0</v>
      </c>
      <c r="K277" s="12">
        <v>0</v>
      </c>
      <c r="L277" s="12">
        <v>0</v>
      </c>
      <c r="M277" s="12"/>
      <c r="N277" s="12"/>
    </row>
    <row r="278" spans="1:14" x14ac:dyDescent="0.35">
      <c r="A278" s="11" t="str">
        <f t="shared" si="4"/>
        <v>FRECUENCIA COMPRA (Actos)Con Cafeina</v>
      </c>
      <c r="B278" s="11" t="s">
        <v>186</v>
      </c>
      <c r="C278" s="11" t="s">
        <v>162</v>
      </c>
      <c r="D278" s="12">
        <v>13.2071577122805</v>
      </c>
      <c r="E278" s="12">
        <v>14.14977089874</v>
      </c>
      <c r="F278" s="12">
        <v>14.5221866566246</v>
      </c>
      <c r="G278" s="12">
        <v>14.461976931787</v>
      </c>
      <c r="H278" s="12">
        <v>0</v>
      </c>
      <c r="I278" s="12">
        <v>0</v>
      </c>
      <c r="J278" s="12">
        <v>0</v>
      </c>
      <c r="K278" s="12">
        <v>0</v>
      </c>
      <c r="L278" s="12">
        <v>0</v>
      </c>
      <c r="M278" s="12"/>
      <c r="N278" s="12"/>
    </row>
    <row r="279" spans="1:14" x14ac:dyDescent="0.35">
      <c r="A279" s="11" t="str">
        <f t="shared" si="4"/>
        <v>FRECUENCIA COMPRA (Actos)Sin Cafeina</v>
      </c>
      <c r="B279" s="11" t="s">
        <v>186</v>
      </c>
      <c r="C279" s="11" t="s">
        <v>163</v>
      </c>
      <c r="D279" s="12">
        <v>5.8893397263386698</v>
      </c>
      <c r="E279" s="12">
        <v>5.7259721732780298</v>
      </c>
      <c r="F279" s="12">
        <v>6.6836870951490104</v>
      </c>
      <c r="G279" s="12">
        <v>6.5180573827986503</v>
      </c>
      <c r="H279" s="12">
        <v>0</v>
      </c>
      <c r="I279" s="12">
        <v>0</v>
      </c>
      <c r="J279" s="12">
        <v>0</v>
      </c>
      <c r="K279" s="12">
        <v>0</v>
      </c>
      <c r="L279" s="12">
        <v>0</v>
      </c>
      <c r="M279" s="12"/>
      <c r="N279" s="12"/>
    </row>
    <row r="280" spans="1:14" x14ac:dyDescent="0.35">
      <c r="A280" s="11" t="str">
        <f t="shared" si="4"/>
        <v>FRECUENCIA COMPRA (Actos)Frutas con gas</v>
      </c>
      <c r="B280" s="11" t="s">
        <v>186</v>
      </c>
      <c r="C280" s="11" t="s">
        <v>164</v>
      </c>
      <c r="D280" s="12">
        <v>4.9496729838084104</v>
      </c>
      <c r="E280" s="12">
        <v>5.3375333591378604</v>
      </c>
      <c r="F280" s="12">
        <v>6.3812025681400701</v>
      </c>
      <c r="G280" s="12">
        <v>6.1476291175335902</v>
      </c>
      <c r="H280" s="12">
        <v>0</v>
      </c>
      <c r="I280" s="12">
        <v>0</v>
      </c>
      <c r="J280" s="12">
        <v>0</v>
      </c>
      <c r="K280" s="12">
        <v>0</v>
      </c>
      <c r="L280" s="12">
        <v>0</v>
      </c>
      <c r="M280" s="12"/>
      <c r="N280" s="12"/>
    </row>
    <row r="281" spans="1:14" x14ac:dyDescent="0.35">
      <c r="A281" s="11" t="str">
        <f t="shared" si="4"/>
        <v>FRECUENCIA COMPRA (Actos)Frutas sin gas</v>
      </c>
      <c r="B281" s="11" t="s">
        <v>186</v>
      </c>
      <c r="C281" s="11" t="s">
        <v>165</v>
      </c>
      <c r="D281" s="12">
        <v>3.3878502112772901</v>
      </c>
      <c r="E281" s="12">
        <v>3.97691213003516</v>
      </c>
      <c r="F281" s="12">
        <v>3.1619464245620801</v>
      </c>
      <c r="G281" s="12">
        <v>3.3316361634549301</v>
      </c>
      <c r="H281" s="12">
        <v>0</v>
      </c>
      <c r="I281" s="12">
        <v>0</v>
      </c>
      <c r="J281" s="12">
        <v>0</v>
      </c>
      <c r="K281" s="12">
        <v>0</v>
      </c>
      <c r="L281" s="12">
        <v>0</v>
      </c>
      <c r="M281" s="12"/>
      <c r="N281" s="12"/>
    </row>
    <row r="282" spans="1:14" x14ac:dyDescent="0.35">
      <c r="A282" s="11" t="str">
        <f t="shared" si="4"/>
        <v>FRECUENCIA COMPRA (Actos)Mixers</v>
      </c>
      <c r="B282" s="11" t="s">
        <v>186</v>
      </c>
      <c r="C282" s="11" t="s">
        <v>166</v>
      </c>
      <c r="D282" s="12">
        <v>3.6363996874504299</v>
      </c>
      <c r="E282" s="12">
        <v>3.2785242820509799</v>
      </c>
      <c r="F282" s="12">
        <v>3.2816925436098701</v>
      </c>
      <c r="G282" s="12">
        <v>3.1520400715819799</v>
      </c>
      <c r="H282" s="12">
        <v>0</v>
      </c>
      <c r="I282" s="12">
        <v>0</v>
      </c>
      <c r="J282" s="12">
        <v>0</v>
      </c>
      <c r="K282" s="12">
        <v>0</v>
      </c>
      <c r="L282" s="12">
        <v>0</v>
      </c>
      <c r="M282" s="12"/>
      <c r="N282" s="12"/>
    </row>
    <row r="283" spans="1:14" x14ac:dyDescent="0.35">
      <c r="A283" s="11" t="str">
        <f t="shared" si="4"/>
        <v>FRECUENCIA COMPRA (Actos)Isotonicas</v>
      </c>
      <c r="B283" s="11" t="s">
        <v>186</v>
      </c>
      <c r="C283" s="11" t="s">
        <v>180</v>
      </c>
      <c r="D283" s="12">
        <v>5.8663813138429699</v>
      </c>
      <c r="E283" s="12">
        <v>5.8097925663619803</v>
      </c>
      <c r="F283" s="12">
        <v>6.0199889562906996</v>
      </c>
      <c r="G283" s="12">
        <v>6.1257281493040203</v>
      </c>
      <c r="H283" s="12">
        <v>0</v>
      </c>
      <c r="I283" s="12">
        <v>0</v>
      </c>
      <c r="J283" s="12">
        <v>0</v>
      </c>
      <c r="K283" s="12">
        <v>0</v>
      </c>
      <c r="L283" s="12">
        <v>0</v>
      </c>
      <c r="M283" s="12"/>
      <c r="N283" s="12"/>
    </row>
    <row r="284" spans="1:14" x14ac:dyDescent="0.35">
      <c r="A284" s="11" t="str">
        <f t="shared" si="4"/>
        <v>FRECUENCIA COMPRA (Actos)Energeticas</v>
      </c>
      <c r="B284" s="11" t="s">
        <v>186</v>
      </c>
      <c r="C284" s="11" t="s">
        <v>181</v>
      </c>
      <c r="D284" s="12">
        <v>8.9175113065551201</v>
      </c>
      <c r="E284" s="12">
        <v>9.6548056017120807</v>
      </c>
      <c r="F284" s="12">
        <v>9.0473075086711408</v>
      </c>
      <c r="G284" s="12">
        <v>8.6763730805596406</v>
      </c>
      <c r="H284" s="12">
        <v>0</v>
      </c>
      <c r="I284" s="12">
        <v>0</v>
      </c>
      <c r="J284" s="12">
        <v>0</v>
      </c>
      <c r="K284" s="12">
        <v>0</v>
      </c>
      <c r="L284" s="12">
        <v>0</v>
      </c>
      <c r="M284" s="12"/>
      <c r="N284" s="12"/>
    </row>
    <row r="285" spans="1:14" x14ac:dyDescent="0.35">
      <c r="A285" s="11" t="str">
        <f t="shared" si="4"/>
        <v>FRECUENCIA COMPRA (Actos)Gaseosas</v>
      </c>
      <c r="B285" s="11" t="s">
        <v>186</v>
      </c>
      <c r="C285" s="11" t="s">
        <v>167</v>
      </c>
      <c r="D285" s="12">
        <v>5.0432588408704797</v>
      </c>
      <c r="E285" s="12">
        <v>6.9090327871494104</v>
      </c>
      <c r="F285" s="12">
        <v>6.6006540303333097</v>
      </c>
      <c r="G285" s="12">
        <v>5.1326676640585598</v>
      </c>
      <c r="H285" s="12">
        <v>0</v>
      </c>
      <c r="I285" s="12">
        <v>0</v>
      </c>
      <c r="J285" s="12">
        <v>0</v>
      </c>
      <c r="K285" s="12">
        <v>0</v>
      </c>
      <c r="L285" s="12">
        <v>0</v>
      </c>
      <c r="M285" s="12"/>
      <c r="N285" s="12"/>
    </row>
    <row r="286" spans="1:14" x14ac:dyDescent="0.35">
      <c r="A286" s="11" t="str">
        <f t="shared" si="4"/>
        <v>FRECUENCIA COMPRA (Actos)Bebidas Zumo+Leche</v>
      </c>
      <c r="B286" s="11" t="s">
        <v>186</v>
      </c>
      <c r="C286" s="11" t="s">
        <v>168</v>
      </c>
      <c r="D286" s="12">
        <v>3.2605835810418502</v>
      </c>
      <c r="E286" s="12">
        <v>2.8879752730392201</v>
      </c>
      <c r="F286" s="12">
        <v>3.1110167159917301</v>
      </c>
      <c r="G286" s="12">
        <v>2.7358734766247501</v>
      </c>
      <c r="H286" s="12">
        <v>0</v>
      </c>
      <c r="I286" s="12">
        <v>0</v>
      </c>
      <c r="J286" s="12">
        <v>0</v>
      </c>
      <c r="K286" s="12">
        <v>0</v>
      </c>
      <c r="L286" s="12">
        <v>0</v>
      </c>
      <c r="M286" s="12"/>
      <c r="N286" s="12"/>
    </row>
    <row r="287" spans="1:14" x14ac:dyDescent="0.35">
      <c r="A287" s="11" t="str">
        <f t="shared" si="4"/>
        <v>FRECUENCIA COMPRA (Actos)Resto</v>
      </c>
      <c r="B287" s="11" t="s">
        <v>186</v>
      </c>
      <c r="C287" s="11" t="s">
        <v>78</v>
      </c>
      <c r="D287" s="12">
        <v>4.8787059899926701</v>
      </c>
      <c r="E287" s="12">
        <v>5.6250413625814604</v>
      </c>
      <c r="F287" s="12">
        <v>5.6612924889138698</v>
      </c>
      <c r="G287" s="12">
        <v>5.5625032517334096</v>
      </c>
      <c r="H287" s="12">
        <v>0</v>
      </c>
      <c r="I287" s="12">
        <v>0</v>
      </c>
      <c r="J287" s="12">
        <v>0</v>
      </c>
      <c r="K287" s="12">
        <v>0</v>
      </c>
      <c r="L287" s="12">
        <v>0</v>
      </c>
      <c r="M287" s="12"/>
      <c r="N287" s="12"/>
    </row>
    <row r="288" spans="1:14" x14ac:dyDescent="0.35">
      <c r="A288" s="11" t="str">
        <f t="shared" si="4"/>
        <v>COMPRA MEDIA (Consumiciones)TOTAL BEBIDAS</v>
      </c>
      <c r="B288" s="11" t="s">
        <v>201</v>
      </c>
      <c r="C288" s="11" t="s">
        <v>121</v>
      </c>
      <c r="D288" s="12">
        <v>184.06267259476201</v>
      </c>
      <c r="E288" s="12">
        <v>210.30827016228801</v>
      </c>
      <c r="F288" s="12">
        <v>225.75708135208799</v>
      </c>
      <c r="G288" s="12">
        <v>217.85146448106099</v>
      </c>
      <c r="H288" s="12">
        <v>0</v>
      </c>
      <c r="I288" s="12">
        <v>0</v>
      </c>
      <c r="J288" s="12">
        <v>0</v>
      </c>
      <c r="K288" s="12">
        <v>0</v>
      </c>
      <c r="L288" s="12">
        <v>0</v>
      </c>
      <c r="M288" s="12"/>
      <c r="N288" s="12"/>
    </row>
    <row r="289" spans="1:14" x14ac:dyDescent="0.35">
      <c r="A289" s="11" t="str">
        <f t="shared" si="4"/>
        <v>COMPRA MEDIA (Consumiciones).Total Bebidas Caliente</v>
      </c>
      <c r="B289" s="11" t="s">
        <v>201</v>
      </c>
      <c r="C289" s="11" t="s">
        <v>122</v>
      </c>
      <c r="D289" s="12">
        <v>81.8837063497744</v>
      </c>
      <c r="E289" s="12">
        <v>96.682314045736703</v>
      </c>
      <c r="F289" s="12">
        <v>100.205421795381</v>
      </c>
      <c r="G289" s="12">
        <v>98.009181638689299</v>
      </c>
      <c r="H289" s="12">
        <v>0</v>
      </c>
      <c r="I289" s="12">
        <v>0</v>
      </c>
      <c r="J289" s="12">
        <v>0</v>
      </c>
      <c r="K289" s="12">
        <v>0</v>
      </c>
      <c r="L289" s="12">
        <v>0</v>
      </c>
      <c r="M289" s="12"/>
      <c r="N289" s="12"/>
    </row>
    <row r="290" spans="1:14" x14ac:dyDescent="0.35">
      <c r="A290" s="11" t="str">
        <f t="shared" si="4"/>
        <v>COMPRA MEDIA (Consumiciones)Cafe</v>
      </c>
      <c r="B290" s="11" t="s">
        <v>201</v>
      </c>
      <c r="C290" s="11" t="s">
        <v>123</v>
      </c>
      <c r="D290" s="12">
        <v>44.051596285908502</v>
      </c>
      <c r="E290" s="12">
        <v>51.599351769663201</v>
      </c>
      <c r="F290" s="12">
        <v>53.777425772189503</v>
      </c>
      <c r="G290" s="12">
        <v>52.758808528733901</v>
      </c>
      <c r="H290" s="12">
        <v>0</v>
      </c>
      <c r="I290" s="12">
        <v>0</v>
      </c>
      <c r="J290" s="12">
        <v>0</v>
      </c>
      <c r="K290" s="12">
        <v>0</v>
      </c>
      <c r="L290" s="12">
        <v>0</v>
      </c>
      <c r="M290" s="12"/>
      <c r="N290" s="12"/>
    </row>
    <row r="291" spans="1:14" x14ac:dyDescent="0.35">
      <c r="A291" s="11" t="str">
        <f t="shared" si="4"/>
        <v>COMPRA MEDIA (Consumiciones)Leche+bebidas vegetales</v>
      </c>
      <c r="B291" s="11" t="s">
        <v>201</v>
      </c>
      <c r="C291" s="11" t="s">
        <v>174</v>
      </c>
      <c r="D291" s="12">
        <v>51.304882712410802</v>
      </c>
      <c r="E291" s="12">
        <v>60.646421610022799</v>
      </c>
      <c r="F291" s="12">
        <v>60.390018845606399</v>
      </c>
      <c r="G291" s="12">
        <v>59.382327548147202</v>
      </c>
      <c r="H291" s="12">
        <v>0</v>
      </c>
      <c r="I291" s="12">
        <v>0</v>
      </c>
      <c r="J291" s="12">
        <v>0</v>
      </c>
      <c r="K291" s="12">
        <v>0</v>
      </c>
      <c r="L291" s="12">
        <v>0</v>
      </c>
      <c r="M291" s="12"/>
      <c r="N291" s="12"/>
    </row>
    <row r="292" spans="1:14" x14ac:dyDescent="0.35">
      <c r="A292" s="11" t="str">
        <f t="shared" si="4"/>
        <v>COMPRA MEDIA (Consumiciones)Leche</v>
      </c>
      <c r="B292" s="11" t="s">
        <v>201</v>
      </c>
      <c r="C292" s="11" t="s">
        <v>124</v>
      </c>
      <c r="D292" s="12">
        <v>50.707462834601699</v>
      </c>
      <c r="E292" s="12">
        <v>60.070177371908102</v>
      </c>
      <c r="F292" s="12">
        <v>59.295707813986198</v>
      </c>
      <c r="G292" s="12">
        <v>57.713433181364103</v>
      </c>
      <c r="H292" s="12">
        <v>0</v>
      </c>
      <c r="I292" s="12">
        <v>0</v>
      </c>
      <c r="J292" s="12">
        <v>0</v>
      </c>
      <c r="K292" s="12">
        <v>0</v>
      </c>
      <c r="L292" s="12">
        <v>0</v>
      </c>
      <c r="M292" s="12"/>
      <c r="N292" s="12"/>
    </row>
    <row r="293" spans="1:14" x14ac:dyDescent="0.35">
      <c r="A293" s="11" t="str">
        <f t="shared" si="4"/>
        <v>COMPRA MEDIA (Consumiciones)Leche Sola</v>
      </c>
      <c r="B293" s="11" t="s">
        <v>201</v>
      </c>
      <c r="C293" s="11" t="s">
        <v>125</v>
      </c>
      <c r="D293" s="12">
        <v>7.1035182878385097</v>
      </c>
      <c r="E293" s="12">
        <v>9.6970142816767098</v>
      </c>
      <c r="F293" s="12">
        <v>9.0622995649838298</v>
      </c>
      <c r="G293" s="12">
        <v>4.8121371865798901</v>
      </c>
      <c r="H293" s="12">
        <v>0</v>
      </c>
      <c r="I293" s="12">
        <v>0</v>
      </c>
      <c r="J293" s="12">
        <v>0</v>
      </c>
      <c r="K293" s="12">
        <v>0</v>
      </c>
      <c r="L293" s="12">
        <v>0</v>
      </c>
      <c r="M293" s="12"/>
      <c r="N293" s="12"/>
    </row>
    <row r="294" spans="1:14" x14ac:dyDescent="0.35">
      <c r="A294" s="11" t="str">
        <f t="shared" si="4"/>
        <v>COMPRA MEDIA (Consumiciones)Leche Con Cacao</v>
      </c>
      <c r="B294" s="11" t="s">
        <v>201</v>
      </c>
      <c r="C294" s="11" t="s">
        <v>126</v>
      </c>
      <c r="D294" s="12">
        <v>8.5697885621674192</v>
      </c>
      <c r="E294" s="12">
        <v>10.026514694488201</v>
      </c>
      <c r="F294" s="12">
        <v>8.5514900219129295</v>
      </c>
      <c r="G294" s="12">
        <v>7.77867992132271</v>
      </c>
      <c r="H294" s="12">
        <v>0</v>
      </c>
      <c r="I294" s="12">
        <v>0</v>
      </c>
      <c r="J294" s="12">
        <v>0</v>
      </c>
      <c r="K294" s="12">
        <v>0</v>
      </c>
      <c r="L294" s="12">
        <v>0</v>
      </c>
      <c r="M294" s="12"/>
      <c r="N294" s="12"/>
    </row>
    <row r="295" spans="1:14" x14ac:dyDescent="0.35">
      <c r="A295" s="11" t="str">
        <f t="shared" si="4"/>
        <v>COMPRA MEDIA (Consumiciones)Leche Con Cafe</v>
      </c>
      <c r="B295" s="11" t="s">
        <v>201</v>
      </c>
      <c r="C295" s="11" t="s">
        <v>127</v>
      </c>
      <c r="D295" s="12">
        <v>50.312777005070302</v>
      </c>
      <c r="E295" s="12">
        <v>59.113901260905202</v>
      </c>
      <c r="F295" s="12">
        <v>58.908375487876597</v>
      </c>
      <c r="G295" s="12">
        <v>57.428447860694199</v>
      </c>
      <c r="H295" s="12">
        <v>0</v>
      </c>
      <c r="I295" s="12">
        <v>0</v>
      </c>
      <c r="J295" s="12">
        <v>0</v>
      </c>
      <c r="K295" s="12">
        <v>0</v>
      </c>
      <c r="L295" s="12">
        <v>0</v>
      </c>
      <c r="M295" s="12"/>
      <c r="N295" s="12"/>
    </row>
    <row r="296" spans="1:14" x14ac:dyDescent="0.35">
      <c r="A296" s="11" t="str">
        <f t="shared" si="4"/>
        <v>COMPRA MEDIA (Consumiciones)Bebidas Vegetales</v>
      </c>
      <c r="B296" s="11" t="s">
        <v>201</v>
      </c>
      <c r="C296" s="11" t="s">
        <v>175</v>
      </c>
      <c r="D296" s="12">
        <v>11.018767806942501</v>
      </c>
      <c r="E296" s="12">
        <v>10.902024145699601</v>
      </c>
      <c r="F296" s="12">
        <v>13.2786802401777</v>
      </c>
      <c r="G296" s="12">
        <v>16.383888904741902</v>
      </c>
      <c r="H296" s="12">
        <v>0</v>
      </c>
      <c r="I296" s="12">
        <v>0</v>
      </c>
      <c r="J296" s="12">
        <v>0</v>
      </c>
      <c r="K296" s="12">
        <v>0</v>
      </c>
      <c r="L296" s="12">
        <v>0</v>
      </c>
      <c r="M296" s="12"/>
      <c r="N296" s="12"/>
    </row>
    <row r="297" spans="1:14" x14ac:dyDescent="0.35">
      <c r="A297" s="11" t="str">
        <f t="shared" si="4"/>
        <v>COMPRA MEDIA (Consumiciones)Infusiones</v>
      </c>
      <c r="B297" s="11" t="s">
        <v>201</v>
      </c>
      <c r="C297" s="11" t="s">
        <v>128</v>
      </c>
      <c r="D297" s="12">
        <v>8.1277827479781006</v>
      </c>
      <c r="E297" s="12">
        <v>8.6531432423865304</v>
      </c>
      <c r="F297" s="12">
        <v>9.4659302449185105</v>
      </c>
      <c r="G297" s="12">
        <v>8.9427461384052602</v>
      </c>
      <c r="H297" s="12">
        <v>0</v>
      </c>
      <c r="I297" s="12">
        <v>0</v>
      </c>
      <c r="J297" s="12">
        <v>0</v>
      </c>
      <c r="K297" s="12">
        <v>0</v>
      </c>
      <c r="L297" s="12">
        <v>0</v>
      </c>
      <c r="M297" s="12"/>
      <c r="N297" s="12"/>
    </row>
    <row r="298" spans="1:14" x14ac:dyDescent="0.35">
      <c r="A298" s="11" t="str">
        <f t="shared" si="4"/>
        <v>COMPRA MEDIA (Consumiciones)Resto Bebidas Caliente</v>
      </c>
      <c r="B298" s="11" t="s">
        <v>201</v>
      </c>
      <c r="C298" s="11" t="s">
        <v>129</v>
      </c>
      <c r="D298" s="12">
        <v>6.1520223788871604</v>
      </c>
      <c r="E298" s="12">
        <v>7.0995036190290497</v>
      </c>
      <c r="F298" s="12">
        <v>7.8170429999622399</v>
      </c>
      <c r="G298" s="12">
        <v>7.8424172691600402</v>
      </c>
      <c r="H298" s="12">
        <v>0</v>
      </c>
      <c r="I298" s="12">
        <v>0</v>
      </c>
      <c r="J298" s="12">
        <v>0</v>
      </c>
      <c r="K298" s="12">
        <v>0</v>
      </c>
      <c r="L298" s="12">
        <v>0</v>
      </c>
      <c r="M298" s="12"/>
      <c r="N298" s="12"/>
    </row>
    <row r="299" spans="1:14" x14ac:dyDescent="0.35">
      <c r="A299" s="11" t="str">
        <f t="shared" si="4"/>
        <v>COMPRA MEDIA (Consumiciones).Total Bebidas Frias</v>
      </c>
      <c r="B299" s="11" t="s">
        <v>201</v>
      </c>
      <c r="C299" s="11" t="s">
        <v>130</v>
      </c>
      <c r="D299" s="12">
        <v>117.27631280761899</v>
      </c>
      <c r="E299" s="12">
        <v>131.576689225829</v>
      </c>
      <c r="F299" s="12">
        <v>142.62233079204799</v>
      </c>
      <c r="G299" s="12">
        <v>136.27116502005501</v>
      </c>
      <c r="H299" s="12">
        <v>0</v>
      </c>
      <c r="I299" s="12">
        <v>0</v>
      </c>
      <c r="J299" s="12">
        <v>0</v>
      </c>
      <c r="K299" s="12">
        <v>0</v>
      </c>
      <c r="L299" s="12">
        <v>0</v>
      </c>
      <c r="M299" s="12"/>
      <c r="N299" s="12"/>
    </row>
    <row r="300" spans="1:14" x14ac:dyDescent="0.35">
      <c r="A300" s="11" t="str">
        <f t="shared" si="4"/>
        <v>COMPRA MEDIA (Consumiciones)Total bebidas de vino</v>
      </c>
      <c r="B300" s="11" t="s">
        <v>201</v>
      </c>
      <c r="C300" s="11" t="s">
        <v>131</v>
      </c>
      <c r="D300" s="12">
        <v>15.9146991341121</v>
      </c>
      <c r="E300" s="12">
        <v>18.620443527876201</v>
      </c>
      <c r="F300" s="12">
        <v>20.0336416697541</v>
      </c>
      <c r="G300" s="12">
        <v>19.7540200347715</v>
      </c>
      <c r="H300" s="12">
        <v>0</v>
      </c>
      <c r="I300" s="12">
        <v>0</v>
      </c>
      <c r="J300" s="12">
        <v>0</v>
      </c>
      <c r="K300" s="12">
        <v>0</v>
      </c>
      <c r="L300" s="12">
        <v>0</v>
      </c>
      <c r="M300" s="12"/>
      <c r="N300" s="12"/>
    </row>
    <row r="301" spans="1:14" x14ac:dyDescent="0.35">
      <c r="A301" s="11" t="str">
        <f t="shared" si="4"/>
        <v>COMPRA MEDIA (Consumiciones)Vino</v>
      </c>
      <c r="B301" s="11" t="s">
        <v>201</v>
      </c>
      <c r="C301" s="11" t="s">
        <v>132</v>
      </c>
      <c r="D301" s="12">
        <v>14.7681176676927</v>
      </c>
      <c r="E301" s="12">
        <v>17.322648919499301</v>
      </c>
      <c r="F301" s="12">
        <v>18.244589416540698</v>
      </c>
      <c r="G301" s="12">
        <v>18.343089815866101</v>
      </c>
      <c r="H301" s="12">
        <v>0</v>
      </c>
      <c r="I301" s="12">
        <v>0</v>
      </c>
      <c r="J301" s="12">
        <v>0</v>
      </c>
      <c r="K301" s="12">
        <v>0</v>
      </c>
      <c r="L301" s="12">
        <v>0</v>
      </c>
      <c r="M301" s="12"/>
      <c r="N301" s="12"/>
    </row>
    <row r="302" spans="1:14" x14ac:dyDescent="0.35">
      <c r="A302" s="11" t="str">
        <f t="shared" si="4"/>
        <v>COMPRA MEDIA (Consumiciones)Tinto</v>
      </c>
      <c r="B302" s="11" t="s">
        <v>201</v>
      </c>
      <c r="C302" s="11" t="s">
        <v>133</v>
      </c>
      <c r="D302" s="12">
        <v>11.325903188122201</v>
      </c>
      <c r="E302" s="12">
        <v>12.5801468048342</v>
      </c>
      <c r="F302" s="12">
        <v>12.9897798695944</v>
      </c>
      <c r="G302" s="12">
        <v>12.2954394100091</v>
      </c>
      <c r="H302" s="12">
        <v>0</v>
      </c>
      <c r="I302" s="12">
        <v>0</v>
      </c>
      <c r="J302" s="12">
        <v>0</v>
      </c>
      <c r="K302" s="12">
        <v>0</v>
      </c>
      <c r="L302" s="12">
        <v>0</v>
      </c>
      <c r="M302" s="12"/>
      <c r="N302" s="12"/>
    </row>
    <row r="303" spans="1:14" x14ac:dyDescent="0.35">
      <c r="A303" s="11" t="str">
        <f t="shared" si="4"/>
        <v>COMPRA MEDIA (Consumiciones)Blanco</v>
      </c>
      <c r="B303" s="11" t="s">
        <v>201</v>
      </c>
      <c r="C303" s="11" t="s">
        <v>134</v>
      </c>
      <c r="D303" s="12">
        <v>9.0079459929949302</v>
      </c>
      <c r="E303" s="12">
        <v>10.759930830337501</v>
      </c>
      <c r="F303" s="12">
        <v>11.4560027485931</v>
      </c>
      <c r="G303" s="12">
        <v>12.0939690248287</v>
      </c>
      <c r="H303" s="12">
        <v>0</v>
      </c>
      <c r="I303" s="12">
        <v>0</v>
      </c>
      <c r="J303" s="12">
        <v>0</v>
      </c>
      <c r="K303" s="12">
        <v>0</v>
      </c>
      <c r="L303" s="12">
        <v>0</v>
      </c>
      <c r="M303" s="12"/>
      <c r="N303" s="12"/>
    </row>
    <row r="304" spans="1:14" x14ac:dyDescent="0.35">
      <c r="A304" s="11" t="str">
        <f t="shared" si="4"/>
        <v>COMPRA MEDIA (Consumiciones)Rosado</v>
      </c>
      <c r="B304" s="11" t="s">
        <v>201</v>
      </c>
      <c r="C304" s="11" t="s">
        <v>135</v>
      </c>
      <c r="D304" s="12">
        <v>4.6087970853801297</v>
      </c>
      <c r="E304" s="12">
        <v>5.6134834716074504</v>
      </c>
      <c r="F304" s="12">
        <v>6.3393371151058897</v>
      </c>
      <c r="G304" s="12">
        <v>5.9698726806820801</v>
      </c>
      <c r="H304" s="12">
        <v>0</v>
      </c>
      <c r="I304" s="12">
        <v>0</v>
      </c>
      <c r="J304" s="12">
        <v>0</v>
      </c>
      <c r="K304" s="12">
        <v>0</v>
      </c>
      <c r="L304" s="12">
        <v>0</v>
      </c>
      <c r="M304" s="12"/>
      <c r="N304" s="12"/>
    </row>
    <row r="305" spans="1:14" x14ac:dyDescent="0.35">
      <c r="A305" s="11" t="str">
        <f t="shared" si="4"/>
        <v>COMPRA MEDIA (Consumiciones)Resto vino</v>
      </c>
      <c r="B305" s="11" t="s">
        <v>201</v>
      </c>
      <c r="C305" s="11" t="s">
        <v>136</v>
      </c>
      <c r="D305" s="12">
        <v>3.6755690918547201</v>
      </c>
      <c r="E305" s="12">
        <v>3.5773173628786199</v>
      </c>
      <c r="F305" s="12">
        <v>4.0503151974864897</v>
      </c>
      <c r="G305" s="12">
        <v>3.0949191835716898</v>
      </c>
      <c r="H305" s="12">
        <v>0</v>
      </c>
      <c r="I305" s="12">
        <v>0</v>
      </c>
      <c r="J305" s="12">
        <v>0</v>
      </c>
      <c r="K305" s="12">
        <v>0</v>
      </c>
      <c r="L305" s="12">
        <v>0</v>
      </c>
      <c r="M305" s="12"/>
      <c r="N305" s="12"/>
    </row>
    <row r="306" spans="1:14" x14ac:dyDescent="0.35">
      <c r="A306" s="11" t="str">
        <f t="shared" si="4"/>
        <v>COMPRA MEDIA (Consumiciones)Cava</v>
      </c>
      <c r="B306" s="11" t="s">
        <v>201</v>
      </c>
      <c r="C306" s="11" t="s">
        <v>137</v>
      </c>
      <c r="D306" s="12">
        <v>3.5262260273428399</v>
      </c>
      <c r="E306" s="12">
        <v>3.4046565807671101</v>
      </c>
      <c r="F306" s="12">
        <v>3.8285074207944598</v>
      </c>
      <c r="G306" s="12">
        <v>3.5781106526664002</v>
      </c>
      <c r="H306" s="12">
        <v>0</v>
      </c>
      <c r="I306" s="12">
        <v>0</v>
      </c>
      <c r="J306" s="12">
        <v>0</v>
      </c>
      <c r="K306" s="12">
        <v>0</v>
      </c>
      <c r="L306" s="12">
        <v>0</v>
      </c>
      <c r="M306" s="12"/>
      <c r="N306" s="12"/>
    </row>
    <row r="307" spans="1:14" x14ac:dyDescent="0.35">
      <c r="A307" s="11" t="str">
        <f t="shared" si="4"/>
        <v>COMPRA MEDIA (Consumiciones)Otr.Bebidas Deri.Vino</v>
      </c>
      <c r="B307" s="11" t="s">
        <v>201</v>
      </c>
      <c r="C307" s="11" t="s">
        <v>138</v>
      </c>
      <c r="D307" s="12">
        <v>7.2817231491581502</v>
      </c>
      <c r="E307" s="12">
        <v>7.8041434333985897</v>
      </c>
      <c r="F307" s="12">
        <v>8.2867277701699997</v>
      </c>
      <c r="G307" s="12">
        <v>7.8958894887549897</v>
      </c>
      <c r="H307" s="12">
        <v>0</v>
      </c>
      <c r="I307" s="12">
        <v>0</v>
      </c>
      <c r="J307" s="12">
        <v>0</v>
      </c>
      <c r="K307" s="12">
        <v>0</v>
      </c>
      <c r="L307" s="12">
        <v>0</v>
      </c>
      <c r="M307" s="12"/>
      <c r="N307" s="12"/>
    </row>
    <row r="308" spans="1:14" x14ac:dyDescent="0.35">
      <c r="A308" s="11" t="str">
        <f t="shared" si="4"/>
        <v>COMPRA MEDIA (Consumiciones)Tinto de Verano</v>
      </c>
      <c r="B308" s="11" t="s">
        <v>201</v>
      </c>
      <c r="C308" s="11" t="s">
        <v>139</v>
      </c>
      <c r="D308" s="12">
        <v>7.8173461819927104</v>
      </c>
      <c r="E308" s="12">
        <v>8.2713687859316902</v>
      </c>
      <c r="F308" s="12">
        <v>8.1773213057242806</v>
      </c>
      <c r="G308" s="12">
        <v>8.0246241625146499</v>
      </c>
      <c r="H308" s="12">
        <v>0</v>
      </c>
      <c r="I308" s="12">
        <v>0</v>
      </c>
      <c r="J308" s="12">
        <v>0</v>
      </c>
      <c r="K308" s="12">
        <v>0</v>
      </c>
      <c r="L308" s="12">
        <v>0</v>
      </c>
      <c r="M308" s="12"/>
      <c r="N308" s="12"/>
    </row>
    <row r="309" spans="1:14" x14ac:dyDescent="0.35">
      <c r="A309" s="11" t="str">
        <f t="shared" si="4"/>
        <v>COMPRA MEDIA (Consumiciones)Sangria de Vino</v>
      </c>
      <c r="B309" s="11" t="s">
        <v>201</v>
      </c>
      <c r="C309" s="11" t="s">
        <v>140</v>
      </c>
      <c r="D309" s="12">
        <v>2.46661014825419</v>
      </c>
      <c r="E309" s="12">
        <v>2.8008242418251901</v>
      </c>
      <c r="F309" s="12">
        <v>3.1876941821504698</v>
      </c>
      <c r="G309" s="12">
        <v>2.4717752780417501</v>
      </c>
      <c r="H309" s="12">
        <v>0</v>
      </c>
      <c r="I309" s="12">
        <v>0</v>
      </c>
      <c r="J309" s="12">
        <v>0</v>
      </c>
      <c r="K309" s="12">
        <v>0</v>
      </c>
      <c r="L309" s="12">
        <v>0</v>
      </c>
      <c r="M309" s="12"/>
      <c r="N309" s="12"/>
    </row>
    <row r="310" spans="1:14" x14ac:dyDescent="0.35">
      <c r="A310" s="11" t="str">
        <f t="shared" si="4"/>
        <v>COMPRA MEDIA (Consumiciones)Sangria de Cava</v>
      </c>
      <c r="B310" s="11" t="s">
        <v>201</v>
      </c>
      <c r="C310" s="11" t="s">
        <v>141</v>
      </c>
      <c r="D310" s="12">
        <v>2.8076135361249199</v>
      </c>
      <c r="E310" s="12">
        <v>2.9318180868316399</v>
      </c>
      <c r="F310" s="12">
        <v>3.219995744702</v>
      </c>
      <c r="G310" s="12">
        <v>3.2641241471639999</v>
      </c>
      <c r="H310" s="12">
        <v>0</v>
      </c>
      <c r="I310" s="12">
        <v>0</v>
      </c>
      <c r="J310" s="12">
        <v>0</v>
      </c>
      <c r="K310" s="12">
        <v>0</v>
      </c>
      <c r="L310" s="12">
        <v>0</v>
      </c>
      <c r="M310" s="12"/>
      <c r="N310" s="12"/>
    </row>
    <row r="311" spans="1:14" x14ac:dyDescent="0.35">
      <c r="A311" s="11" t="str">
        <f t="shared" si="4"/>
        <v>COMPRA MEDIA (Consumiciones)Calimocho</v>
      </c>
      <c r="B311" s="11" t="s">
        <v>201</v>
      </c>
      <c r="C311" s="11" t="s">
        <v>142</v>
      </c>
      <c r="D311" s="12">
        <v>6.8396615491046502</v>
      </c>
      <c r="E311" s="12">
        <v>6.0470049987236196</v>
      </c>
      <c r="F311" s="12">
        <v>6.7365225372700204</v>
      </c>
      <c r="G311" s="12">
        <v>7.2528232323506501</v>
      </c>
      <c r="H311" s="12">
        <v>0</v>
      </c>
      <c r="I311" s="12">
        <v>0</v>
      </c>
      <c r="J311" s="12">
        <v>0</v>
      </c>
      <c r="K311" s="12">
        <v>0</v>
      </c>
      <c r="L311" s="12">
        <v>0</v>
      </c>
      <c r="M311" s="12"/>
      <c r="N311" s="12"/>
    </row>
    <row r="312" spans="1:14" x14ac:dyDescent="0.35">
      <c r="A312" s="11" t="str">
        <f t="shared" si="4"/>
        <v>COMPRA MEDIA (Consumiciones)Rebujito</v>
      </c>
      <c r="B312" s="11" t="s">
        <v>201</v>
      </c>
      <c r="C312" s="11" t="s">
        <v>176</v>
      </c>
      <c r="D312" s="12">
        <v>2.8364047855054602</v>
      </c>
      <c r="E312" s="12">
        <v>4.1482758381142597</v>
      </c>
      <c r="F312" s="12">
        <v>3.02435217856145</v>
      </c>
      <c r="G312" s="12">
        <v>4.2923714938693696</v>
      </c>
      <c r="H312" s="12">
        <v>0</v>
      </c>
      <c r="I312" s="12">
        <v>0</v>
      </c>
      <c r="J312" s="12">
        <v>0</v>
      </c>
      <c r="K312" s="12">
        <v>0</v>
      </c>
      <c r="L312" s="12">
        <v>0</v>
      </c>
      <c r="M312" s="12"/>
      <c r="N312" s="12"/>
    </row>
    <row r="313" spans="1:14" x14ac:dyDescent="0.35">
      <c r="A313" s="11" t="str">
        <f t="shared" si="4"/>
        <v>COMPRA MEDIA (Consumiciones)Espum/Lambrusc/Mosca</v>
      </c>
      <c r="B313" s="11" t="s">
        <v>201</v>
      </c>
      <c r="C313" s="11" t="s">
        <v>177</v>
      </c>
      <c r="D313" s="12">
        <v>3.2245773714611099</v>
      </c>
      <c r="E313" s="12">
        <v>3.2413527658285699</v>
      </c>
      <c r="F313" s="12">
        <v>3.3382511700626498</v>
      </c>
      <c r="G313" s="12">
        <v>3.4218322320677101</v>
      </c>
      <c r="H313" s="12">
        <v>0</v>
      </c>
      <c r="I313" s="12">
        <v>0</v>
      </c>
      <c r="J313" s="12">
        <v>0</v>
      </c>
      <c r="K313" s="12">
        <v>0</v>
      </c>
      <c r="L313" s="12">
        <v>0</v>
      </c>
      <c r="M313" s="12"/>
      <c r="N313" s="12"/>
    </row>
    <row r="314" spans="1:14" x14ac:dyDescent="0.35">
      <c r="A314" s="11" t="str">
        <f t="shared" si="4"/>
        <v>COMPRA MEDIA (Consumiciones)Sidra</v>
      </c>
      <c r="B314" s="11" t="s">
        <v>201</v>
      </c>
      <c r="C314" s="11" t="s">
        <v>143</v>
      </c>
      <c r="D314" s="12">
        <v>10.161647974244801</v>
      </c>
      <c r="E314" s="12">
        <v>9.7058937104977705</v>
      </c>
      <c r="F314" s="12">
        <v>10.2739726027397</v>
      </c>
      <c r="G314" s="12">
        <v>11.5852124491835</v>
      </c>
      <c r="H314" s="12">
        <v>0</v>
      </c>
      <c r="I314" s="12">
        <v>0</v>
      </c>
      <c r="J314" s="12">
        <v>0</v>
      </c>
      <c r="K314" s="12">
        <v>0</v>
      </c>
      <c r="L314" s="12">
        <v>0</v>
      </c>
      <c r="M314" s="12"/>
      <c r="N314" s="12"/>
    </row>
    <row r="315" spans="1:14" x14ac:dyDescent="0.35">
      <c r="A315" s="11" t="str">
        <f t="shared" si="4"/>
        <v>COMPRA MEDIA (Consumiciones)Cerveza</v>
      </c>
      <c r="B315" s="11" t="s">
        <v>201</v>
      </c>
      <c r="C315" s="11" t="s">
        <v>144</v>
      </c>
      <c r="D315" s="12">
        <v>65.746756364823696</v>
      </c>
      <c r="E315" s="12">
        <v>74.2544861945116</v>
      </c>
      <c r="F315" s="12">
        <v>78.951316286360196</v>
      </c>
      <c r="G315" s="12">
        <v>74.062902908546803</v>
      </c>
      <c r="H315" s="12">
        <v>0</v>
      </c>
      <c r="I315" s="12">
        <v>0</v>
      </c>
      <c r="J315" s="12">
        <v>0</v>
      </c>
      <c r="K315" s="12">
        <v>0</v>
      </c>
      <c r="L315" s="12">
        <v>0</v>
      </c>
      <c r="M315" s="12"/>
      <c r="N315" s="12"/>
    </row>
    <row r="316" spans="1:14" x14ac:dyDescent="0.35">
      <c r="A316" s="11" t="str">
        <f t="shared" si="4"/>
        <v>COMPRA MEDIA (Consumiciones)Con alcohol</v>
      </c>
      <c r="B316" s="11" t="s">
        <v>201</v>
      </c>
      <c r="C316" s="11" t="s">
        <v>145</v>
      </c>
      <c r="D316" s="12">
        <v>61.611303096322501</v>
      </c>
      <c r="E316" s="12">
        <v>69.053921835415494</v>
      </c>
      <c r="F316" s="12">
        <v>72.288412266234403</v>
      </c>
      <c r="G316" s="12">
        <v>67.735391741151204</v>
      </c>
      <c r="H316" s="12">
        <v>0</v>
      </c>
      <c r="I316" s="12">
        <v>0</v>
      </c>
      <c r="J316" s="12">
        <v>0</v>
      </c>
      <c r="K316" s="12">
        <v>0</v>
      </c>
      <c r="L316" s="12">
        <v>0</v>
      </c>
      <c r="M316" s="12"/>
      <c r="N316" s="12"/>
    </row>
    <row r="317" spans="1:14" x14ac:dyDescent="0.35">
      <c r="A317" s="11" t="str">
        <f t="shared" si="4"/>
        <v>COMPRA MEDIA (Consumiciones)Sin alcohol</v>
      </c>
      <c r="B317" s="11" t="s">
        <v>201</v>
      </c>
      <c r="C317" s="11" t="s">
        <v>146</v>
      </c>
      <c r="D317" s="12">
        <v>15.0026965649065</v>
      </c>
      <c r="E317" s="12">
        <v>17.280021041871102</v>
      </c>
      <c r="F317" s="12">
        <v>17.907113239728901</v>
      </c>
      <c r="G317" s="12">
        <v>18.177710420237201</v>
      </c>
      <c r="H317" s="12">
        <v>0</v>
      </c>
      <c r="I317" s="12">
        <v>0</v>
      </c>
      <c r="J317" s="12">
        <v>0</v>
      </c>
      <c r="K317" s="12">
        <v>0</v>
      </c>
      <c r="L317" s="12">
        <v>0</v>
      </c>
      <c r="M317" s="12"/>
      <c r="N317" s="12"/>
    </row>
    <row r="318" spans="1:14" x14ac:dyDescent="0.35">
      <c r="A318" s="11" t="str">
        <f t="shared" si="4"/>
        <v>COMPRA MEDIA (Consumiciones)Cerveza Envasada</v>
      </c>
      <c r="B318" s="11" t="s">
        <v>201</v>
      </c>
      <c r="C318" s="11" t="s">
        <v>178</v>
      </c>
      <c r="D318" s="12">
        <v>41.864765024447998</v>
      </c>
      <c r="E318" s="12">
        <v>47.623986966606203</v>
      </c>
      <c r="F318" s="12">
        <v>46.677365329800303</v>
      </c>
      <c r="G318" s="12">
        <v>44.251023236327299</v>
      </c>
      <c r="H318" s="12">
        <v>0</v>
      </c>
      <c r="I318" s="12">
        <v>0</v>
      </c>
      <c r="J318" s="12">
        <v>0</v>
      </c>
      <c r="K318" s="12">
        <v>0</v>
      </c>
      <c r="L318" s="12">
        <v>0</v>
      </c>
      <c r="M318" s="12"/>
      <c r="N318" s="12"/>
    </row>
    <row r="319" spans="1:14" x14ac:dyDescent="0.35">
      <c r="A319" s="11" t="str">
        <f t="shared" si="4"/>
        <v>COMPRA MEDIA (Consumiciones)Cerveza Surtidor</v>
      </c>
      <c r="B319" s="11" t="s">
        <v>201</v>
      </c>
      <c r="C319" s="11" t="s">
        <v>179</v>
      </c>
      <c r="D319" s="12">
        <v>36.914272770686601</v>
      </c>
      <c r="E319" s="12">
        <v>40.2673343873848</v>
      </c>
      <c r="F319" s="12">
        <v>44.575653249067699</v>
      </c>
      <c r="G319" s="12">
        <v>42.137930783514001</v>
      </c>
      <c r="H319" s="12">
        <v>0</v>
      </c>
      <c r="I319" s="12">
        <v>0</v>
      </c>
      <c r="J319" s="12">
        <v>0</v>
      </c>
      <c r="K319" s="12">
        <v>0</v>
      </c>
      <c r="L319" s="12">
        <v>0</v>
      </c>
      <c r="M319" s="12"/>
      <c r="N319" s="12"/>
    </row>
    <row r="320" spans="1:14" x14ac:dyDescent="0.35">
      <c r="A320" s="11" t="str">
        <f t="shared" si="4"/>
        <v>COMPRA MEDIA (Consumiciones)Otras Cervezas</v>
      </c>
      <c r="B320" s="11" t="s">
        <v>201</v>
      </c>
      <c r="C320" s="11" t="s">
        <v>147</v>
      </c>
      <c r="D320" s="12">
        <v>3.4704092627857999</v>
      </c>
      <c r="E320" s="12">
        <v>4.1281876554311303</v>
      </c>
      <c r="F320" s="12">
        <v>4.4522669155054704</v>
      </c>
      <c r="G320" s="12">
        <v>3.27495828989725</v>
      </c>
      <c r="H320" s="12">
        <v>0</v>
      </c>
      <c r="I320" s="12">
        <v>0</v>
      </c>
      <c r="J320" s="12">
        <v>0</v>
      </c>
      <c r="K320" s="12">
        <v>0</v>
      </c>
      <c r="L320" s="12">
        <v>0</v>
      </c>
      <c r="M320" s="12"/>
      <c r="N320" s="12"/>
    </row>
    <row r="321" spans="1:14" x14ac:dyDescent="0.35">
      <c r="A321" s="11" t="str">
        <f t="shared" si="4"/>
        <v>COMPRA MEDIA (Consumiciones)Espirituosas</v>
      </c>
      <c r="B321" s="11" t="s">
        <v>201</v>
      </c>
      <c r="C321" s="11" t="s">
        <v>148</v>
      </c>
      <c r="D321" s="12">
        <v>15.485240604708901</v>
      </c>
      <c r="E321" s="12">
        <v>18.403898686446801</v>
      </c>
      <c r="F321" s="12">
        <v>18.5071992586746</v>
      </c>
      <c r="G321" s="12">
        <v>17.172946814686799</v>
      </c>
      <c r="H321" s="12">
        <v>0</v>
      </c>
      <c r="I321" s="12">
        <v>0</v>
      </c>
      <c r="J321" s="12">
        <v>0</v>
      </c>
      <c r="K321" s="12">
        <v>0</v>
      </c>
      <c r="L321" s="12">
        <v>0</v>
      </c>
      <c r="M321" s="12"/>
      <c r="N321" s="12"/>
    </row>
    <row r="322" spans="1:14" x14ac:dyDescent="0.35">
      <c r="A322" s="11" t="str">
        <f t="shared" si="4"/>
        <v>COMPRA MEDIA (Consumiciones)Whisky</v>
      </c>
      <c r="B322" s="11" t="s">
        <v>201</v>
      </c>
      <c r="C322" s="11" t="s">
        <v>149</v>
      </c>
      <c r="D322" s="12">
        <v>14.132887210905899</v>
      </c>
      <c r="E322" s="12">
        <v>17.001181622639098</v>
      </c>
      <c r="F322" s="12">
        <v>15.982213718948</v>
      </c>
      <c r="G322" s="12">
        <v>14.4343812688815</v>
      </c>
      <c r="H322" s="12">
        <v>0</v>
      </c>
      <c r="I322" s="12">
        <v>0</v>
      </c>
      <c r="J322" s="12">
        <v>0</v>
      </c>
      <c r="K322" s="12">
        <v>0</v>
      </c>
      <c r="L322" s="12">
        <v>0</v>
      </c>
      <c r="M322" s="12"/>
      <c r="N322" s="12"/>
    </row>
    <row r="323" spans="1:14" x14ac:dyDescent="0.35">
      <c r="A323" s="11" t="str">
        <f t="shared" si="4"/>
        <v>COMPRA MEDIA (Consumiciones)Brandy</v>
      </c>
      <c r="B323" s="11" t="s">
        <v>201</v>
      </c>
      <c r="C323" s="11" t="s">
        <v>150</v>
      </c>
      <c r="D323" s="12">
        <v>9.7886870857508708</v>
      </c>
      <c r="E323" s="12">
        <v>10.2134856605251</v>
      </c>
      <c r="F323" s="12">
        <v>6.0333838690959096</v>
      </c>
      <c r="G323" s="12">
        <v>6.6559582987610302</v>
      </c>
      <c r="H323" s="12">
        <v>0</v>
      </c>
      <c r="I323" s="12">
        <v>0</v>
      </c>
      <c r="J323" s="12">
        <v>0</v>
      </c>
      <c r="K323" s="12">
        <v>0</v>
      </c>
      <c r="L323" s="12">
        <v>0</v>
      </c>
      <c r="M323" s="12"/>
      <c r="N323" s="12"/>
    </row>
    <row r="324" spans="1:14" x14ac:dyDescent="0.35">
      <c r="A324" s="11" t="str">
        <f t="shared" ref="A324:A387" si="5">B324&amp;C324</f>
        <v>COMPRA MEDIA (Consumiciones)Ginebra</v>
      </c>
      <c r="B324" s="11" t="s">
        <v>201</v>
      </c>
      <c r="C324" s="11" t="s">
        <v>151</v>
      </c>
      <c r="D324" s="12">
        <v>8.7708761837555098</v>
      </c>
      <c r="E324" s="12">
        <v>9.8984341058041601</v>
      </c>
      <c r="F324" s="12">
        <v>10.249239542974699</v>
      </c>
      <c r="G324" s="12">
        <v>10.223832745960699</v>
      </c>
      <c r="H324" s="12">
        <v>0</v>
      </c>
      <c r="I324" s="12">
        <v>0</v>
      </c>
      <c r="J324" s="12">
        <v>0</v>
      </c>
      <c r="K324" s="12">
        <v>0</v>
      </c>
      <c r="L324" s="12">
        <v>0</v>
      </c>
      <c r="M324" s="12"/>
      <c r="N324" s="12"/>
    </row>
    <row r="325" spans="1:14" x14ac:dyDescent="0.35">
      <c r="A325" s="11" t="str">
        <f t="shared" si="5"/>
        <v>COMPRA MEDIA (Consumiciones)Ron</v>
      </c>
      <c r="B325" s="11" t="s">
        <v>201</v>
      </c>
      <c r="C325" s="11" t="s">
        <v>152</v>
      </c>
      <c r="D325" s="12">
        <v>8.4842127218849797</v>
      </c>
      <c r="E325" s="12">
        <v>10.064039541428601</v>
      </c>
      <c r="F325" s="12">
        <v>9.01508763357816</v>
      </c>
      <c r="G325" s="12">
        <v>7.81160993445872</v>
      </c>
      <c r="H325" s="12">
        <v>0</v>
      </c>
      <c r="I325" s="12">
        <v>0</v>
      </c>
      <c r="J325" s="12">
        <v>0</v>
      </c>
      <c r="K325" s="12">
        <v>0</v>
      </c>
      <c r="L325" s="12">
        <v>0</v>
      </c>
      <c r="M325" s="12"/>
      <c r="N325" s="12"/>
    </row>
    <row r="326" spans="1:14" x14ac:dyDescent="0.35">
      <c r="A326" s="11" t="str">
        <f t="shared" si="5"/>
        <v>COMPRA MEDIA (Consumiciones)Anis</v>
      </c>
      <c r="B326" s="11" t="s">
        <v>201</v>
      </c>
      <c r="C326" s="11" t="s">
        <v>153</v>
      </c>
      <c r="D326" s="12">
        <v>5.4932162724965901</v>
      </c>
      <c r="E326" s="12">
        <v>4.5298050273519603</v>
      </c>
      <c r="F326" s="12">
        <v>4.3848346469018997</v>
      </c>
      <c r="G326" s="12">
        <v>4.3425789544806603</v>
      </c>
      <c r="H326" s="12">
        <v>0</v>
      </c>
      <c r="I326" s="12">
        <v>0</v>
      </c>
      <c r="J326" s="12">
        <v>0</v>
      </c>
      <c r="K326" s="12">
        <v>0</v>
      </c>
      <c r="L326" s="12">
        <v>0</v>
      </c>
      <c r="M326" s="12"/>
      <c r="N326" s="12"/>
    </row>
    <row r="327" spans="1:14" x14ac:dyDescent="0.35">
      <c r="A327" s="11" t="str">
        <f t="shared" si="5"/>
        <v>COMPRA MEDIA (Consumiciones)Otras Espirituosas</v>
      </c>
      <c r="B327" s="11" t="s">
        <v>201</v>
      </c>
      <c r="C327" s="11" t="s">
        <v>154</v>
      </c>
      <c r="D327" s="12">
        <v>9.3830606424512801</v>
      </c>
      <c r="E327" s="12">
        <v>10.9672405903917</v>
      </c>
      <c r="F327" s="12">
        <v>11.2179340877139</v>
      </c>
      <c r="G327" s="12">
        <v>10.6828372615256</v>
      </c>
      <c r="H327" s="12">
        <v>0</v>
      </c>
      <c r="I327" s="12">
        <v>0</v>
      </c>
      <c r="J327" s="12">
        <v>0</v>
      </c>
      <c r="K327" s="12">
        <v>0</v>
      </c>
      <c r="L327" s="12">
        <v>0</v>
      </c>
      <c r="M327" s="12"/>
      <c r="N327" s="12"/>
    </row>
    <row r="328" spans="1:14" x14ac:dyDescent="0.35">
      <c r="A328" s="11" t="str">
        <f t="shared" si="5"/>
        <v>COMPRA MEDIA (Consumiciones)T.Zumo+Horchata+Mosto</v>
      </c>
      <c r="B328" s="11" t="s">
        <v>201</v>
      </c>
      <c r="C328" s="11" t="s">
        <v>155</v>
      </c>
      <c r="D328" s="12">
        <v>8.3890228181467297</v>
      </c>
      <c r="E328" s="12">
        <v>8.7349981161630392</v>
      </c>
      <c r="F328" s="12">
        <v>9.0687069645919003</v>
      </c>
      <c r="G328" s="12">
        <v>9.1950857270441908</v>
      </c>
      <c r="H328" s="12">
        <v>0</v>
      </c>
      <c r="I328" s="12">
        <v>0</v>
      </c>
      <c r="J328" s="12">
        <v>0</v>
      </c>
      <c r="K328" s="12">
        <v>0</v>
      </c>
      <c r="L328" s="12">
        <v>0</v>
      </c>
      <c r="M328" s="12"/>
      <c r="N328" s="12"/>
    </row>
    <row r="329" spans="1:14" x14ac:dyDescent="0.35">
      <c r="A329" s="11" t="str">
        <f t="shared" si="5"/>
        <v>COMPRA MEDIA (Consumiciones)Agua Envasada</v>
      </c>
      <c r="B329" s="11" t="s">
        <v>201</v>
      </c>
      <c r="C329" s="11" t="s">
        <v>156</v>
      </c>
      <c r="D329" s="12">
        <v>22.5296309570635</v>
      </c>
      <c r="E329" s="12">
        <v>23.705842510893198</v>
      </c>
      <c r="F329" s="12">
        <v>26.8201560222534</v>
      </c>
      <c r="G329" s="12">
        <v>25.607665139871202</v>
      </c>
      <c r="H329" s="12">
        <v>0</v>
      </c>
      <c r="I329" s="12">
        <v>0</v>
      </c>
      <c r="J329" s="12">
        <v>0</v>
      </c>
      <c r="K329" s="12">
        <v>0</v>
      </c>
      <c r="L329" s="12">
        <v>0</v>
      </c>
      <c r="M329" s="12"/>
      <c r="N329" s="12"/>
    </row>
    <row r="330" spans="1:14" x14ac:dyDescent="0.35">
      <c r="A330" s="11" t="str">
        <f t="shared" si="5"/>
        <v>COMPRA MEDIA (Consumiciones)Bebidas Refrescantes</v>
      </c>
      <c r="B330" s="11" t="s">
        <v>201</v>
      </c>
      <c r="C330" s="11" t="s">
        <v>157</v>
      </c>
      <c r="D330" s="12">
        <v>35.011743346424304</v>
      </c>
      <c r="E330" s="12">
        <v>36.407425998386898</v>
      </c>
      <c r="F330" s="12">
        <v>39.745216016440502</v>
      </c>
      <c r="G330" s="12">
        <v>38.695847935144002</v>
      </c>
      <c r="H330" s="12">
        <v>0</v>
      </c>
      <c r="I330" s="12">
        <v>0</v>
      </c>
      <c r="J330" s="12">
        <v>0</v>
      </c>
      <c r="K330" s="12">
        <v>0</v>
      </c>
      <c r="L330" s="12">
        <v>0</v>
      </c>
      <c r="M330" s="12"/>
      <c r="N330" s="12"/>
    </row>
    <row r="331" spans="1:14" x14ac:dyDescent="0.35">
      <c r="A331" s="11" t="str">
        <f t="shared" si="5"/>
        <v>COMPRA MEDIA (Consumiciones)Colas</v>
      </c>
      <c r="B331" s="11" t="s">
        <v>201</v>
      </c>
      <c r="C331" s="11" t="s">
        <v>158</v>
      </c>
      <c r="D331" s="12">
        <v>24.743451433382901</v>
      </c>
      <c r="E331" s="12">
        <v>26.355986239180101</v>
      </c>
      <c r="F331" s="12">
        <v>27.979096314784901</v>
      </c>
      <c r="G331" s="12">
        <v>27.497204670366699</v>
      </c>
      <c r="H331" s="12">
        <v>0</v>
      </c>
      <c r="I331" s="12">
        <v>0</v>
      </c>
      <c r="J331" s="12">
        <v>0</v>
      </c>
      <c r="K331" s="12">
        <v>0</v>
      </c>
      <c r="L331" s="12">
        <v>0</v>
      </c>
      <c r="M331" s="12"/>
      <c r="N331" s="12"/>
    </row>
    <row r="332" spans="1:14" x14ac:dyDescent="0.35">
      <c r="A332" s="11" t="str">
        <f t="shared" si="5"/>
        <v>COMPRA MEDIA (Consumiciones)Cola Regular</v>
      </c>
      <c r="B332" s="11" t="s">
        <v>201</v>
      </c>
      <c r="C332" s="11" t="s">
        <v>159</v>
      </c>
      <c r="D332" s="12">
        <v>16.585274399288</v>
      </c>
      <c r="E332" s="12">
        <v>17.597632322130199</v>
      </c>
      <c r="F332" s="12">
        <v>18.3759459989543</v>
      </c>
      <c r="G332" s="12">
        <v>18.071998228961998</v>
      </c>
      <c r="H332" s="12">
        <v>0</v>
      </c>
      <c r="I332" s="12">
        <v>0</v>
      </c>
      <c r="J332" s="12">
        <v>0</v>
      </c>
      <c r="K332" s="12">
        <v>0</v>
      </c>
      <c r="L332" s="12">
        <v>0</v>
      </c>
      <c r="M332" s="12"/>
      <c r="N332" s="12"/>
    </row>
    <row r="333" spans="1:14" x14ac:dyDescent="0.35">
      <c r="A333" s="11" t="str">
        <f t="shared" si="5"/>
        <v>COMPRA MEDIA (Consumiciones)Light/Zero</v>
      </c>
      <c r="B333" s="11" t="s">
        <v>201</v>
      </c>
      <c r="C333" s="11" t="s">
        <v>160</v>
      </c>
      <c r="D333" s="12">
        <v>18.806843686451298</v>
      </c>
      <c r="E333" s="12">
        <v>19.188667252890699</v>
      </c>
      <c r="F333" s="12">
        <v>20.1550729430787</v>
      </c>
      <c r="G333" s="12">
        <v>20.360172258663699</v>
      </c>
      <c r="H333" s="12">
        <v>0</v>
      </c>
      <c r="I333" s="12">
        <v>0</v>
      </c>
      <c r="J333" s="12">
        <v>0</v>
      </c>
      <c r="K333" s="12">
        <v>0</v>
      </c>
      <c r="L333" s="12">
        <v>0</v>
      </c>
      <c r="M333" s="12"/>
      <c r="N333" s="12"/>
    </row>
    <row r="334" spans="1:14" x14ac:dyDescent="0.35">
      <c r="A334" s="11" t="str">
        <f t="shared" si="5"/>
        <v>COMPRA MEDIA (Consumiciones)Otra Variedad Cola</v>
      </c>
      <c r="B334" s="11" t="s">
        <v>201</v>
      </c>
      <c r="C334" s="11" t="s">
        <v>161</v>
      </c>
      <c r="D334" s="12">
        <v>3.58236473029595</v>
      </c>
      <c r="E334" s="12" t="s">
        <v>213</v>
      </c>
      <c r="F334" s="12" t="s">
        <v>213</v>
      </c>
      <c r="G334" s="12" t="s">
        <v>213</v>
      </c>
      <c r="H334" s="12">
        <v>0</v>
      </c>
      <c r="I334" s="12">
        <v>0</v>
      </c>
      <c r="J334" s="12">
        <v>0</v>
      </c>
      <c r="K334" s="12">
        <v>0</v>
      </c>
      <c r="L334" s="12">
        <v>0</v>
      </c>
      <c r="M334" s="12"/>
      <c r="N334" s="12"/>
    </row>
    <row r="335" spans="1:14" x14ac:dyDescent="0.35">
      <c r="A335" s="11" t="str">
        <f t="shared" si="5"/>
        <v>COMPRA MEDIA (Consumiciones)Con Cafeina</v>
      </c>
      <c r="B335" s="11" t="s">
        <v>201</v>
      </c>
      <c r="C335" s="11" t="s">
        <v>162</v>
      </c>
      <c r="D335" s="12">
        <v>22.407706255366499</v>
      </c>
      <c r="E335" s="12">
        <v>23.608431715240101</v>
      </c>
      <c r="F335" s="12">
        <v>24.0998556455156</v>
      </c>
      <c r="G335" s="12">
        <v>23.919177295759201</v>
      </c>
      <c r="H335" s="12">
        <v>0</v>
      </c>
      <c r="I335" s="12">
        <v>0</v>
      </c>
      <c r="J335" s="12">
        <v>0</v>
      </c>
      <c r="K335" s="12">
        <v>0</v>
      </c>
      <c r="L335" s="12">
        <v>0</v>
      </c>
      <c r="M335" s="12"/>
      <c r="N335" s="12"/>
    </row>
    <row r="336" spans="1:14" x14ac:dyDescent="0.35">
      <c r="A336" s="11" t="str">
        <f t="shared" si="5"/>
        <v>COMPRA MEDIA (Consumiciones)Sin Cafeina</v>
      </c>
      <c r="B336" s="11" t="s">
        <v>201</v>
      </c>
      <c r="C336" s="11" t="s">
        <v>163</v>
      </c>
      <c r="D336" s="12">
        <v>10.7018037304749</v>
      </c>
      <c r="E336" s="12">
        <v>10.4346398013738</v>
      </c>
      <c r="F336" s="12">
        <v>12.505870823685299</v>
      </c>
      <c r="G336" s="12">
        <v>12.764640664777</v>
      </c>
      <c r="H336" s="12">
        <v>0</v>
      </c>
      <c r="I336" s="12">
        <v>0</v>
      </c>
      <c r="J336" s="12">
        <v>0</v>
      </c>
      <c r="K336" s="12">
        <v>0</v>
      </c>
      <c r="L336" s="12">
        <v>0</v>
      </c>
      <c r="M336" s="12"/>
      <c r="N336" s="12"/>
    </row>
    <row r="337" spans="1:14" x14ac:dyDescent="0.35">
      <c r="A337" s="11" t="str">
        <f t="shared" si="5"/>
        <v>COMPRA MEDIA (Consumiciones)Frutas con gas</v>
      </c>
      <c r="B337" s="11" t="s">
        <v>201</v>
      </c>
      <c r="C337" s="11" t="s">
        <v>164</v>
      </c>
      <c r="D337" s="12">
        <v>9.4496084787419097</v>
      </c>
      <c r="E337" s="12">
        <v>8.4625342079708794</v>
      </c>
      <c r="F337" s="12">
        <v>10.040448283703</v>
      </c>
      <c r="G337" s="12">
        <v>9.5790567204384303</v>
      </c>
      <c r="H337" s="12">
        <v>0</v>
      </c>
      <c r="I337" s="12">
        <v>0</v>
      </c>
      <c r="J337" s="12">
        <v>0</v>
      </c>
      <c r="K337" s="12">
        <v>0</v>
      </c>
      <c r="L337" s="12">
        <v>0</v>
      </c>
      <c r="M337" s="12"/>
      <c r="N337" s="12"/>
    </row>
    <row r="338" spans="1:14" x14ac:dyDescent="0.35">
      <c r="A338" s="11" t="str">
        <f t="shared" si="5"/>
        <v>COMPRA MEDIA (Consumiciones)Frutas sin gas</v>
      </c>
      <c r="B338" s="11" t="s">
        <v>201</v>
      </c>
      <c r="C338" s="11" t="s">
        <v>165</v>
      </c>
      <c r="D338" s="12">
        <v>5.4936078908729398</v>
      </c>
      <c r="E338" s="12">
        <v>6.2004424096974002</v>
      </c>
      <c r="F338" s="12">
        <v>4.7067690726851303</v>
      </c>
      <c r="G338" s="12">
        <v>4.9123206747988997</v>
      </c>
      <c r="H338" s="12">
        <v>0</v>
      </c>
      <c r="I338" s="12">
        <v>0</v>
      </c>
      <c r="J338" s="12">
        <v>0</v>
      </c>
      <c r="K338" s="12">
        <v>0</v>
      </c>
      <c r="L338" s="12">
        <v>0</v>
      </c>
      <c r="M338" s="12"/>
      <c r="N338" s="12"/>
    </row>
    <row r="339" spans="1:14" x14ac:dyDescent="0.35">
      <c r="A339" s="11" t="str">
        <f t="shared" si="5"/>
        <v>COMPRA MEDIA (Consumiciones)Mixers</v>
      </c>
      <c r="B339" s="11" t="s">
        <v>201</v>
      </c>
      <c r="C339" s="11" t="s">
        <v>166</v>
      </c>
      <c r="D339" s="12">
        <v>5.8303948582070699</v>
      </c>
      <c r="E339" s="12">
        <v>4.9210806752985503</v>
      </c>
      <c r="F339" s="12">
        <v>4.7229839512640002</v>
      </c>
      <c r="G339" s="12">
        <v>4.91636579646896</v>
      </c>
      <c r="H339" s="12">
        <v>0</v>
      </c>
      <c r="I339" s="12">
        <v>0</v>
      </c>
      <c r="J339" s="12">
        <v>0</v>
      </c>
      <c r="K339" s="12">
        <v>0</v>
      </c>
      <c r="L339" s="12">
        <v>0</v>
      </c>
      <c r="M339" s="12"/>
      <c r="N339" s="12"/>
    </row>
    <row r="340" spans="1:14" x14ac:dyDescent="0.35">
      <c r="A340" s="11" t="str">
        <f t="shared" si="5"/>
        <v>COMPRA MEDIA (Consumiciones)Isotonicas</v>
      </c>
      <c r="B340" s="11" t="s">
        <v>201</v>
      </c>
      <c r="C340" s="11" t="s">
        <v>180</v>
      </c>
      <c r="D340" s="12">
        <v>9.71402193764205</v>
      </c>
      <c r="E340" s="12">
        <v>8.7007058291694808</v>
      </c>
      <c r="F340" s="12">
        <v>9.0156447297008793</v>
      </c>
      <c r="G340" s="12">
        <v>8.8431906772021698</v>
      </c>
      <c r="H340" s="12">
        <v>0</v>
      </c>
      <c r="I340" s="12">
        <v>0</v>
      </c>
      <c r="J340" s="12">
        <v>0</v>
      </c>
      <c r="K340" s="12">
        <v>0</v>
      </c>
      <c r="L340" s="12">
        <v>0</v>
      </c>
      <c r="M340" s="12"/>
      <c r="N340" s="12"/>
    </row>
    <row r="341" spans="1:14" x14ac:dyDescent="0.35">
      <c r="A341" s="11" t="str">
        <f t="shared" si="5"/>
        <v>COMPRA MEDIA (Consumiciones)Energeticas</v>
      </c>
      <c r="B341" s="11" t="s">
        <v>201</v>
      </c>
      <c r="C341" s="11" t="s">
        <v>181</v>
      </c>
      <c r="D341" s="12">
        <v>15.457870792442</v>
      </c>
      <c r="E341" s="12">
        <v>14.9453317644402</v>
      </c>
      <c r="F341" s="12">
        <v>14.028386872748399</v>
      </c>
      <c r="G341" s="12">
        <v>13.7428937321221</v>
      </c>
      <c r="H341" s="12">
        <v>0</v>
      </c>
      <c r="I341" s="12">
        <v>0</v>
      </c>
      <c r="J341" s="12">
        <v>0</v>
      </c>
      <c r="K341" s="12">
        <v>0</v>
      </c>
      <c r="L341" s="12">
        <v>0</v>
      </c>
      <c r="M341" s="12"/>
      <c r="N341" s="12"/>
    </row>
    <row r="342" spans="1:14" x14ac:dyDescent="0.35">
      <c r="A342" s="11" t="str">
        <f t="shared" si="5"/>
        <v>COMPRA MEDIA (Consumiciones)Gaseosas</v>
      </c>
      <c r="B342" s="11" t="s">
        <v>201</v>
      </c>
      <c r="C342" s="11" t="s">
        <v>167</v>
      </c>
      <c r="D342" s="12">
        <v>7.0327035165901304</v>
      </c>
      <c r="E342" s="12">
        <v>8.4245069820170002</v>
      </c>
      <c r="F342" s="12">
        <v>8.0980506905663194</v>
      </c>
      <c r="G342" s="12">
        <v>7.3613082086379604</v>
      </c>
      <c r="H342" s="12">
        <v>0</v>
      </c>
      <c r="I342" s="12">
        <v>0</v>
      </c>
      <c r="J342" s="12">
        <v>0</v>
      </c>
      <c r="K342" s="12">
        <v>0</v>
      </c>
      <c r="L342" s="12">
        <v>0</v>
      </c>
      <c r="M342" s="12"/>
      <c r="N342" s="12"/>
    </row>
    <row r="343" spans="1:14" x14ac:dyDescent="0.35">
      <c r="A343" s="11" t="str">
        <f t="shared" si="5"/>
        <v>COMPRA MEDIA (Consumiciones)Bebidas Zumo+Leche</v>
      </c>
      <c r="B343" s="11" t="s">
        <v>201</v>
      </c>
      <c r="C343" s="11" t="s">
        <v>168</v>
      </c>
      <c r="D343" s="12">
        <v>7.2350009966115199</v>
      </c>
      <c r="E343" s="12">
        <v>5.1924003285555997</v>
      </c>
      <c r="F343" s="12">
        <v>5.4258302226320296</v>
      </c>
      <c r="G343" s="12">
        <v>4.0327426768358299</v>
      </c>
      <c r="H343" s="12">
        <v>0</v>
      </c>
      <c r="I343" s="12">
        <v>0</v>
      </c>
      <c r="J343" s="12">
        <v>0</v>
      </c>
      <c r="K343" s="12">
        <v>0</v>
      </c>
      <c r="L343" s="12">
        <v>0</v>
      </c>
      <c r="M343" s="12"/>
      <c r="N343" s="12"/>
    </row>
    <row r="344" spans="1:14" x14ac:dyDescent="0.35">
      <c r="A344" s="11" t="str">
        <f t="shared" si="5"/>
        <v>COMPRA MEDIA (Consumiciones)Resto</v>
      </c>
      <c r="B344" s="11" t="s">
        <v>201</v>
      </c>
      <c r="C344" s="11" t="s">
        <v>78</v>
      </c>
      <c r="D344" s="12">
        <v>7.2869479936130501</v>
      </c>
      <c r="E344" s="12">
        <v>8.0243857547394306</v>
      </c>
      <c r="F344" s="12">
        <v>8.0427327622929408</v>
      </c>
      <c r="G344" s="12">
        <v>7.8180637022346904</v>
      </c>
      <c r="H344" s="12">
        <v>0</v>
      </c>
      <c r="I344" s="12">
        <v>0</v>
      </c>
      <c r="J344" s="12">
        <v>0</v>
      </c>
      <c r="K344" s="12">
        <v>0</v>
      </c>
      <c r="L344" s="12">
        <v>0</v>
      </c>
      <c r="M344" s="12"/>
      <c r="N344" s="12"/>
    </row>
    <row r="345" spans="1:14" x14ac:dyDescent="0.35">
      <c r="A345" s="11" t="str">
        <f t="shared" si="5"/>
        <v>CONSUMO MEDIO (kg ó litros por consumidor)TOTAL BEBIDAS</v>
      </c>
      <c r="B345" s="11" t="s">
        <v>187</v>
      </c>
      <c r="C345" s="11" t="s">
        <v>121</v>
      </c>
      <c r="D345" s="12">
        <v>60.821594782093598</v>
      </c>
      <c r="E345" s="12">
        <v>66.410812273247799</v>
      </c>
      <c r="F345" s="12">
        <v>71.109235983754701</v>
      </c>
      <c r="G345" s="12">
        <v>68.205362783828306</v>
      </c>
      <c r="H345" s="12">
        <v>0</v>
      </c>
      <c r="I345" s="12">
        <v>0</v>
      </c>
      <c r="J345" s="12">
        <v>0</v>
      </c>
      <c r="K345" s="12">
        <v>0</v>
      </c>
      <c r="L345" s="12">
        <v>0</v>
      </c>
      <c r="M345" s="12"/>
      <c r="N345" s="12"/>
    </row>
    <row r="346" spans="1:14" x14ac:dyDescent="0.35">
      <c r="A346" s="11" t="str">
        <f t="shared" si="5"/>
        <v>CONSUMO MEDIO (kg ó litros por consumidor).Total Bebidas Caliente</v>
      </c>
      <c r="B346" s="11" t="s">
        <v>187</v>
      </c>
      <c r="C346" s="11" t="s">
        <v>122</v>
      </c>
      <c r="D346" s="12">
        <v>8.2727636638906095</v>
      </c>
      <c r="E346" s="12">
        <v>9.7868885988619994</v>
      </c>
      <c r="F346" s="12">
        <v>10.098607907384901</v>
      </c>
      <c r="G346" s="12">
        <v>9.9307102011925199</v>
      </c>
      <c r="H346" s="12">
        <v>0</v>
      </c>
      <c r="I346" s="12">
        <v>0</v>
      </c>
      <c r="J346" s="12">
        <v>0</v>
      </c>
      <c r="K346" s="12">
        <v>0</v>
      </c>
      <c r="L346" s="12">
        <v>0</v>
      </c>
      <c r="M346" s="12"/>
      <c r="N346" s="12"/>
    </row>
    <row r="347" spans="1:14" x14ac:dyDescent="0.35">
      <c r="A347" s="11" t="str">
        <f t="shared" si="5"/>
        <v>CONSUMO MEDIO (kg ó litros por consumidor)Cafe</v>
      </c>
      <c r="B347" s="11" t="s">
        <v>187</v>
      </c>
      <c r="C347" s="11" t="s">
        <v>123</v>
      </c>
      <c r="D347" s="12">
        <v>2.62435813227227</v>
      </c>
      <c r="E347" s="12">
        <v>3.0892336647747398</v>
      </c>
      <c r="F347" s="12">
        <v>3.20991514704669</v>
      </c>
      <c r="G347" s="12">
        <v>3.1642324416637901</v>
      </c>
      <c r="H347" s="12">
        <v>0</v>
      </c>
      <c r="I347" s="12">
        <v>0</v>
      </c>
      <c r="J347" s="12">
        <v>0</v>
      </c>
      <c r="K347" s="12">
        <v>0</v>
      </c>
      <c r="L347" s="12">
        <v>0</v>
      </c>
      <c r="M347" s="12"/>
      <c r="N347" s="12"/>
    </row>
    <row r="348" spans="1:14" x14ac:dyDescent="0.35">
      <c r="A348" s="11" t="str">
        <f t="shared" si="5"/>
        <v>CONSUMO MEDIO (kg ó litros por consumidor)Leche+bebidas vegetales</v>
      </c>
      <c r="B348" s="11" t="s">
        <v>187</v>
      </c>
      <c r="C348" s="11" t="s">
        <v>174</v>
      </c>
      <c r="D348" s="12">
        <v>6.6900565156872496</v>
      </c>
      <c r="E348" s="12">
        <v>7.9130082841804699</v>
      </c>
      <c r="F348" s="12">
        <v>7.9003271416828698</v>
      </c>
      <c r="G348" s="12">
        <v>7.7890580268231204</v>
      </c>
      <c r="H348" s="12">
        <v>0</v>
      </c>
      <c r="I348" s="12">
        <v>0</v>
      </c>
      <c r="J348" s="12">
        <v>0</v>
      </c>
      <c r="K348" s="12">
        <v>0</v>
      </c>
      <c r="L348" s="12">
        <v>0</v>
      </c>
      <c r="M348" s="12"/>
      <c r="N348" s="12"/>
    </row>
    <row r="349" spans="1:14" x14ac:dyDescent="0.35">
      <c r="A349" s="11" t="str">
        <f t="shared" si="5"/>
        <v>CONSUMO MEDIO (kg ó litros por consumidor)Leche</v>
      </c>
      <c r="B349" s="11" t="s">
        <v>187</v>
      </c>
      <c r="C349" s="11" t="s">
        <v>124</v>
      </c>
      <c r="D349" s="12">
        <v>6.5100226729157802</v>
      </c>
      <c r="E349" s="12">
        <v>7.7281168211854503</v>
      </c>
      <c r="F349" s="12">
        <v>7.6176473357083401</v>
      </c>
      <c r="G349" s="12">
        <v>7.3792648015912796</v>
      </c>
      <c r="H349" s="12">
        <v>0</v>
      </c>
      <c r="I349" s="12">
        <v>0</v>
      </c>
      <c r="J349" s="12">
        <v>0</v>
      </c>
      <c r="K349" s="12">
        <v>0</v>
      </c>
      <c r="L349" s="12">
        <v>0</v>
      </c>
      <c r="M349" s="12"/>
      <c r="N349" s="12"/>
    </row>
    <row r="350" spans="1:14" x14ac:dyDescent="0.35">
      <c r="A350" s="11" t="str">
        <f t="shared" si="5"/>
        <v>CONSUMO MEDIO (kg ó litros por consumidor)Leche Sola</v>
      </c>
      <c r="B350" s="11" t="s">
        <v>187</v>
      </c>
      <c r="C350" s="11" t="s">
        <v>125</v>
      </c>
      <c r="D350" s="12">
        <v>1.4207036575676999</v>
      </c>
      <c r="E350" s="12">
        <v>1.93940285633534</v>
      </c>
      <c r="F350" s="12">
        <v>1.81245991299677</v>
      </c>
      <c r="G350" s="12">
        <v>0.96242743731597902</v>
      </c>
      <c r="H350" s="12">
        <v>0</v>
      </c>
      <c r="I350" s="12">
        <v>0</v>
      </c>
      <c r="J350" s="12">
        <v>0</v>
      </c>
      <c r="K350" s="12">
        <v>0</v>
      </c>
      <c r="L350" s="12">
        <v>0</v>
      </c>
      <c r="M350" s="12"/>
      <c r="N350" s="12"/>
    </row>
    <row r="351" spans="1:14" x14ac:dyDescent="0.35">
      <c r="A351" s="11" t="str">
        <f t="shared" si="5"/>
        <v>CONSUMO MEDIO (kg ó litros por consumidor)Leche Con Cacao</v>
      </c>
      <c r="B351" s="11" t="s">
        <v>187</v>
      </c>
      <c r="C351" s="11" t="s">
        <v>126</v>
      </c>
      <c r="D351" s="12">
        <v>1.7139577124334799</v>
      </c>
      <c r="E351" s="12">
        <v>2.0053029388976502</v>
      </c>
      <c r="F351" s="12">
        <v>1.7102980043825899</v>
      </c>
      <c r="G351" s="12">
        <v>1.55573598426454</v>
      </c>
      <c r="H351" s="12">
        <v>0</v>
      </c>
      <c r="I351" s="12">
        <v>0</v>
      </c>
      <c r="J351" s="12">
        <v>0</v>
      </c>
      <c r="K351" s="12">
        <v>0</v>
      </c>
      <c r="L351" s="12">
        <v>0</v>
      </c>
      <c r="M351" s="12"/>
      <c r="N351" s="12"/>
    </row>
    <row r="352" spans="1:14" x14ac:dyDescent="0.35">
      <c r="A352" s="11" t="str">
        <f t="shared" si="5"/>
        <v>CONSUMO MEDIO (kg ó litros por consumidor)Leche Con Cafe</v>
      </c>
      <c r="B352" s="11" t="s">
        <v>187</v>
      </c>
      <c r="C352" s="11" t="s">
        <v>127</v>
      </c>
      <c r="D352" s="12">
        <v>6.2890971256337904</v>
      </c>
      <c r="E352" s="12">
        <v>7.38923765761316</v>
      </c>
      <c r="F352" s="12">
        <v>7.36354693598458</v>
      </c>
      <c r="G352" s="12">
        <v>7.1785559825867704</v>
      </c>
      <c r="H352" s="12">
        <v>0</v>
      </c>
      <c r="I352" s="12">
        <v>0</v>
      </c>
      <c r="J352" s="12">
        <v>0</v>
      </c>
      <c r="K352" s="12">
        <v>0</v>
      </c>
      <c r="L352" s="12">
        <v>0</v>
      </c>
      <c r="M352" s="12"/>
      <c r="N352" s="12"/>
    </row>
    <row r="353" spans="1:14" x14ac:dyDescent="0.35">
      <c r="A353" s="11" t="str">
        <f t="shared" si="5"/>
        <v>CONSUMO MEDIO (kg ó litros por consumidor)Bebidas Vegetales</v>
      </c>
      <c r="B353" s="11" t="s">
        <v>187</v>
      </c>
      <c r="C353" s="11" t="s">
        <v>175</v>
      </c>
      <c r="D353" s="12">
        <v>2.2037530387357598</v>
      </c>
      <c r="E353" s="12">
        <v>2.1804045874472702</v>
      </c>
      <c r="F353" s="12">
        <v>2.6557361597149098</v>
      </c>
      <c r="G353" s="12">
        <v>3.27677758415241</v>
      </c>
      <c r="H353" s="12">
        <v>0</v>
      </c>
      <c r="I353" s="12">
        <v>0</v>
      </c>
      <c r="J353" s="12">
        <v>0</v>
      </c>
      <c r="K353" s="12">
        <v>0</v>
      </c>
      <c r="L353" s="12">
        <v>0</v>
      </c>
      <c r="M353" s="12"/>
      <c r="N353" s="12"/>
    </row>
    <row r="354" spans="1:14" x14ac:dyDescent="0.35">
      <c r="A354" s="11" t="str">
        <f t="shared" si="5"/>
        <v>CONSUMO MEDIO (kg ó litros por consumidor)Infusiones</v>
      </c>
      <c r="B354" s="11" t="s">
        <v>187</v>
      </c>
      <c r="C354" s="11" t="s">
        <v>128</v>
      </c>
      <c r="D354" s="12">
        <v>1.01597265455617</v>
      </c>
      <c r="E354" s="12">
        <v>1.08164292867475</v>
      </c>
      <c r="F354" s="12">
        <v>1.18324099510058</v>
      </c>
      <c r="G354" s="12">
        <v>1.11784301407411</v>
      </c>
      <c r="H354" s="12">
        <v>0</v>
      </c>
      <c r="I354" s="12">
        <v>0</v>
      </c>
      <c r="J354" s="12">
        <v>0</v>
      </c>
      <c r="K354" s="12">
        <v>0</v>
      </c>
      <c r="L354" s="12">
        <v>0</v>
      </c>
      <c r="M354" s="12"/>
      <c r="N354" s="12"/>
    </row>
    <row r="355" spans="1:14" x14ac:dyDescent="0.35">
      <c r="A355" s="11" t="str">
        <f t="shared" si="5"/>
        <v>CONSUMO MEDIO (kg ó litros por consumidor)Resto Bebidas Caliente</v>
      </c>
      <c r="B355" s="11" t="s">
        <v>187</v>
      </c>
      <c r="C355" s="11" t="s">
        <v>129</v>
      </c>
      <c r="D355" s="12">
        <v>0.81239623758422397</v>
      </c>
      <c r="E355" s="12">
        <v>0.93232520241341799</v>
      </c>
      <c r="F355" s="12">
        <v>1.0277861249162901</v>
      </c>
      <c r="G355" s="12">
        <v>1.03008934974456</v>
      </c>
      <c r="H355" s="12">
        <v>0</v>
      </c>
      <c r="I355" s="12">
        <v>0</v>
      </c>
      <c r="J355" s="12">
        <v>0</v>
      </c>
      <c r="K355" s="12">
        <v>0</v>
      </c>
      <c r="L355" s="12">
        <v>0</v>
      </c>
      <c r="M355" s="12"/>
      <c r="N355" s="12"/>
    </row>
    <row r="356" spans="1:14" x14ac:dyDescent="0.35">
      <c r="A356" s="11" t="str">
        <f t="shared" si="5"/>
        <v>CONSUMO MEDIO (kg ó litros por consumidor).Total Bebidas Frias</v>
      </c>
      <c r="B356" s="11" t="s">
        <v>187</v>
      </c>
      <c r="C356" s="11" t="s">
        <v>130</v>
      </c>
      <c r="D356" s="12">
        <v>55.2359154701075</v>
      </c>
      <c r="E356" s="12">
        <v>59.676273231586798</v>
      </c>
      <c r="F356" s="12">
        <v>63.889990267754897</v>
      </c>
      <c r="G356" s="12">
        <v>61.1507995304895</v>
      </c>
      <c r="H356" s="12">
        <v>0</v>
      </c>
      <c r="I356" s="12">
        <v>0</v>
      </c>
      <c r="J356" s="12">
        <v>0</v>
      </c>
      <c r="K356" s="12">
        <v>0</v>
      </c>
      <c r="L356" s="12">
        <v>0</v>
      </c>
      <c r="M356" s="12"/>
      <c r="N356" s="12"/>
    </row>
    <row r="357" spans="1:14" x14ac:dyDescent="0.35">
      <c r="A357" s="11" t="str">
        <f t="shared" si="5"/>
        <v>CONSUMO MEDIO (kg ó litros por consumidor)Total bebidas de vino</v>
      </c>
      <c r="B357" s="11" t="s">
        <v>187</v>
      </c>
      <c r="C357" s="11" t="s">
        <v>131</v>
      </c>
      <c r="D357" s="12">
        <v>7.0967487119118404</v>
      </c>
      <c r="E357" s="12">
        <v>8.0968549681281399</v>
      </c>
      <c r="F357" s="12">
        <v>8.7156967191931791</v>
      </c>
      <c r="G357" s="12">
        <v>8.4766820799049203</v>
      </c>
      <c r="H357" s="12">
        <v>0</v>
      </c>
      <c r="I357" s="12">
        <v>0</v>
      </c>
      <c r="J357" s="12">
        <v>0</v>
      </c>
      <c r="K357" s="12">
        <v>0</v>
      </c>
      <c r="L357" s="12">
        <v>0</v>
      </c>
      <c r="M357" s="12"/>
      <c r="N357" s="12"/>
    </row>
    <row r="358" spans="1:14" x14ac:dyDescent="0.35">
      <c r="A358" s="11" t="str">
        <f t="shared" si="5"/>
        <v>CONSUMO MEDIO (kg ó litros por consumidor)Vino</v>
      </c>
      <c r="B358" s="11" t="s">
        <v>187</v>
      </c>
      <c r="C358" s="11" t="s">
        <v>132</v>
      </c>
      <c r="D358" s="12">
        <v>5.9520140081161204</v>
      </c>
      <c r="E358" s="12">
        <v>6.7665903937007901</v>
      </c>
      <c r="F358" s="12">
        <v>7.0413286647950803</v>
      </c>
      <c r="G358" s="12">
        <v>7.0303556192876497</v>
      </c>
      <c r="H358" s="12">
        <v>0</v>
      </c>
      <c r="I358" s="12">
        <v>0</v>
      </c>
      <c r="J358" s="12">
        <v>0</v>
      </c>
      <c r="K358" s="12">
        <v>0</v>
      </c>
      <c r="L358" s="12">
        <v>0</v>
      </c>
      <c r="M358" s="12"/>
      <c r="N358" s="12"/>
    </row>
    <row r="359" spans="1:14" x14ac:dyDescent="0.35">
      <c r="A359" s="11" t="str">
        <f t="shared" si="5"/>
        <v>CONSUMO MEDIO (kg ó litros por consumidor)Tinto</v>
      </c>
      <c r="B359" s="11" t="s">
        <v>187</v>
      </c>
      <c r="C359" s="11" t="s">
        <v>133</v>
      </c>
      <c r="D359" s="12">
        <v>4.7800372108519404</v>
      </c>
      <c r="E359" s="12">
        <v>5.2894654411865503</v>
      </c>
      <c r="F359" s="12">
        <v>5.4418106063722096</v>
      </c>
      <c r="G359" s="12">
        <v>5.06493081419727</v>
      </c>
      <c r="H359" s="12">
        <v>0</v>
      </c>
      <c r="I359" s="12">
        <v>0</v>
      </c>
      <c r="J359" s="12">
        <v>0</v>
      </c>
      <c r="K359" s="12">
        <v>0</v>
      </c>
      <c r="L359" s="12">
        <v>0</v>
      </c>
      <c r="M359" s="12"/>
      <c r="N359" s="12"/>
    </row>
    <row r="360" spans="1:14" x14ac:dyDescent="0.35">
      <c r="A360" s="11" t="str">
        <f t="shared" si="5"/>
        <v>CONSUMO MEDIO (kg ó litros por consumidor)Blanco</v>
      </c>
      <c r="B360" s="11" t="s">
        <v>187</v>
      </c>
      <c r="C360" s="11" t="s">
        <v>134</v>
      </c>
      <c r="D360" s="12">
        <v>3.35021643992236</v>
      </c>
      <c r="E360" s="12">
        <v>3.74298858336233</v>
      </c>
      <c r="F360" s="12">
        <v>3.9546391297663699</v>
      </c>
      <c r="G360" s="12">
        <v>4.2120023831567401</v>
      </c>
      <c r="H360" s="12">
        <v>0</v>
      </c>
      <c r="I360" s="12">
        <v>0</v>
      </c>
      <c r="J360" s="12">
        <v>0</v>
      </c>
      <c r="K360" s="12">
        <v>0</v>
      </c>
      <c r="L360" s="12">
        <v>0</v>
      </c>
      <c r="M360" s="12"/>
      <c r="N360" s="12"/>
    </row>
    <row r="361" spans="1:14" x14ac:dyDescent="0.35">
      <c r="A361" s="11" t="str">
        <f t="shared" si="5"/>
        <v>CONSUMO MEDIO (kg ó litros por consumidor)Rosado</v>
      </c>
      <c r="B361" s="11" t="s">
        <v>187</v>
      </c>
      <c r="C361" s="11" t="s">
        <v>135</v>
      </c>
      <c r="D361" s="12">
        <v>2.0534712778134598</v>
      </c>
      <c r="E361" s="12">
        <v>2.2959300459127898</v>
      </c>
      <c r="F361" s="12">
        <v>2.4071216992997</v>
      </c>
      <c r="G361" s="12">
        <v>2.40517101573715</v>
      </c>
      <c r="H361" s="12">
        <v>0</v>
      </c>
      <c r="I361" s="12">
        <v>0</v>
      </c>
      <c r="J361" s="12">
        <v>0</v>
      </c>
      <c r="K361" s="12">
        <v>0</v>
      </c>
      <c r="L361" s="12">
        <v>0</v>
      </c>
      <c r="M361" s="12"/>
      <c r="N361" s="12"/>
    </row>
    <row r="362" spans="1:14" x14ac:dyDescent="0.35">
      <c r="A362" s="11" t="str">
        <f t="shared" si="5"/>
        <v>CONSUMO MEDIO (kg ó litros por consumidor)Resto vino</v>
      </c>
      <c r="B362" s="11" t="s">
        <v>187</v>
      </c>
      <c r="C362" s="11" t="s">
        <v>136</v>
      </c>
      <c r="D362" s="12">
        <v>1.12920686819583</v>
      </c>
      <c r="E362" s="12">
        <v>1.2324925848955399</v>
      </c>
      <c r="F362" s="12">
        <v>1.24033313413903</v>
      </c>
      <c r="G362" s="12">
        <v>1.03190560563672</v>
      </c>
      <c r="H362" s="12">
        <v>0</v>
      </c>
      <c r="I362" s="12">
        <v>0</v>
      </c>
      <c r="J362" s="12">
        <v>0</v>
      </c>
      <c r="K362" s="12">
        <v>0</v>
      </c>
      <c r="L362" s="12">
        <v>0</v>
      </c>
      <c r="M362" s="12"/>
      <c r="N362" s="12"/>
    </row>
    <row r="363" spans="1:14" x14ac:dyDescent="0.35">
      <c r="A363" s="11" t="str">
        <f t="shared" si="5"/>
        <v>CONSUMO MEDIO (kg ó litros por consumidor)Cava</v>
      </c>
      <c r="B363" s="11" t="s">
        <v>187</v>
      </c>
      <c r="C363" s="11" t="s">
        <v>137</v>
      </c>
      <c r="D363" s="12">
        <v>2.2918278553711402</v>
      </c>
      <c r="E363" s="12">
        <v>2.2055139523579101</v>
      </c>
      <c r="F363" s="12">
        <v>2.4303620620565098</v>
      </c>
      <c r="G363" s="12">
        <v>2.1204049052627298</v>
      </c>
      <c r="H363" s="12">
        <v>0</v>
      </c>
      <c r="I363" s="12">
        <v>0</v>
      </c>
      <c r="J363" s="12">
        <v>0</v>
      </c>
      <c r="K363" s="12">
        <v>0</v>
      </c>
      <c r="L363" s="12">
        <v>0</v>
      </c>
      <c r="M363" s="12"/>
      <c r="N363" s="12"/>
    </row>
    <row r="364" spans="1:14" x14ac:dyDescent="0.35">
      <c r="A364" s="11" t="str">
        <f t="shared" si="5"/>
        <v>CONSUMO MEDIO (kg ó litros por consumidor)Otr.Bebidas Deri.Vino</v>
      </c>
      <c r="B364" s="11" t="s">
        <v>187</v>
      </c>
      <c r="C364" s="11" t="s">
        <v>138</v>
      </c>
      <c r="D364" s="12">
        <v>4.1632202880805202</v>
      </c>
      <c r="E364" s="12">
        <v>4.3956781191158303</v>
      </c>
      <c r="F364" s="12">
        <v>4.7405641575110602</v>
      </c>
      <c r="G364" s="12">
        <v>4.44842013120223</v>
      </c>
      <c r="H364" s="12">
        <v>0</v>
      </c>
      <c r="I364" s="12">
        <v>0</v>
      </c>
      <c r="J364" s="12">
        <v>0</v>
      </c>
      <c r="K364" s="12">
        <v>0</v>
      </c>
      <c r="L364" s="12">
        <v>0</v>
      </c>
      <c r="M364" s="12"/>
      <c r="N364" s="12"/>
    </row>
    <row r="365" spans="1:14" x14ac:dyDescent="0.35">
      <c r="A365" s="11" t="str">
        <f t="shared" si="5"/>
        <v>CONSUMO MEDIO (kg ó litros por consumidor)Tinto de Verano</v>
      </c>
      <c r="B365" s="11" t="s">
        <v>187</v>
      </c>
      <c r="C365" s="11" t="s">
        <v>139</v>
      </c>
      <c r="D365" s="12">
        <v>4.4702250393929601</v>
      </c>
      <c r="E365" s="12">
        <v>4.5677879934662498</v>
      </c>
      <c r="F365" s="12">
        <v>4.4736479579962696</v>
      </c>
      <c r="G365" s="12">
        <v>4.4694955069011</v>
      </c>
      <c r="H365" s="12">
        <v>0</v>
      </c>
      <c r="I365" s="12">
        <v>0</v>
      </c>
      <c r="J365" s="12">
        <v>0</v>
      </c>
      <c r="K365" s="12">
        <v>0</v>
      </c>
      <c r="L365" s="12">
        <v>0</v>
      </c>
      <c r="M365" s="12"/>
      <c r="N365" s="12"/>
    </row>
    <row r="366" spans="1:14" x14ac:dyDescent="0.35">
      <c r="A366" s="11" t="str">
        <f t="shared" si="5"/>
        <v>CONSUMO MEDIO (kg ó litros por consumidor)Sangria de Vino</v>
      </c>
      <c r="B366" s="11" t="s">
        <v>187</v>
      </c>
      <c r="C366" s="11" t="s">
        <v>140</v>
      </c>
      <c r="D366" s="12">
        <v>1.9546305775275301</v>
      </c>
      <c r="E366" s="12">
        <v>2.1693551824685202</v>
      </c>
      <c r="F366" s="12">
        <v>2.5540992577666399</v>
      </c>
      <c r="G366" s="12">
        <v>1.78067118781653</v>
      </c>
      <c r="H366" s="12">
        <v>0</v>
      </c>
      <c r="I366" s="12">
        <v>0</v>
      </c>
      <c r="J366" s="12">
        <v>0</v>
      </c>
      <c r="K366" s="12">
        <v>0</v>
      </c>
      <c r="L366" s="12">
        <v>0</v>
      </c>
      <c r="M366" s="12"/>
      <c r="N366" s="12"/>
    </row>
    <row r="367" spans="1:14" x14ac:dyDescent="0.35">
      <c r="A367" s="11" t="str">
        <f t="shared" si="5"/>
        <v>CONSUMO MEDIO (kg ó litros por consumidor)Sangria de Cava</v>
      </c>
      <c r="B367" s="11" t="s">
        <v>187</v>
      </c>
      <c r="C367" s="11" t="s">
        <v>141</v>
      </c>
      <c r="D367" s="12">
        <v>2.3943933701027902</v>
      </c>
      <c r="E367" s="12">
        <v>2.5144903771834501</v>
      </c>
      <c r="F367" s="12">
        <v>2.78254136944705</v>
      </c>
      <c r="G367" s="12">
        <v>2.8592790406690098</v>
      </c>
      <c r="H367" s="12">
        <v>0</v>
      </c>
      <c r="I367" s="12">
        <v>0</v>
      </c>
      <c r="J367" s="12">
        <v>0</v>
      </c>
      <c r="K367" s="12">
        <v>0</v>
      </c>
      <c r="L367" s="12">
        <v>0</v>
      </c>
      <c r="M367" s="12"/>
      <c r="N367" s="12"/>
    </row>
    <row r="368" spans="1:14" x14ac:dyDescent="0.35">
      <c r="A368" s="11" t="str">
        <f t="shared" si="5"/>
        <v>CONSUMO MEDIO (kg ó litros por consumidor)Calimocho</v>
      </c>
      <c r="B368" s="11" t="s">
        <v>187</v>
      </c>
      <c r="C368" s="11" t="s">
        <v>142</v>
      </c>
      <c r="D368" s="12">
        <v>2.57347550287527</v>
      </c>
      <c r="E368" s="12">
        <v>2.6901230925922999</v>
      </c>
      <c r="F368" s="12">
        <v>3.1300116449036199</v>
      </c>
      <c r="G368" s="12">
        <v>2.9802557897231798</v>
      </c>
      <c r="H368" s="12">
        <v>0</v>
      </c>
      <c r="I368" s="12">
        <v>0</v>
      </c>
      <c r="J368" s="12">
        <v>0</v>
      </c>
      <c r="K368" s="12">
        <v>0</v>
      </c>
      <c r="L368" s="12">
        <v>0</v>
      </c>
      <c r="M368" s="12"/>
      <c r="N368" s="12"/>
    </row>
    <row r="369" spans="1:14" x14ac:dyDescent="0.35">
      <c r="A369" s="11" t="str">
        <f t="shared" si="5"/>
        <v>CONSUMO MEDIO (kg ó litros por consumidor)Rebujito</v>
      </c>
      <c r="B369" s="11" t="s">
        <v>187</v>
      </c>
      <c r="C369" s="11" t="s">
        <v>176</v>
      </c>
      <c r="D369" s="12">
        <v>1.0121747136099599</v>
      </c>
      <c r="E369" s="12">
        <v>2.1468539640291402</v>
      </c>
      <c r="F369" s="12">
        <v>2.2317096112910799</v>
      </c>
      <c r="G369" s="12">
        <v>3.51646367685102</v>
      </c>
      <c r="H369" s="12">
        <v>0</v>
      </c>
      <c r="I369" s="12">
        <v>0</v>
      </c>
      <c r="J369" s="12">
        <v>0</v>
      </c>
      <c r="K369" s="12">
        <v>0</v>
      </c>
      <c r="L369" s="12">
        <v>0</v>
      </c>
      <c r="M369" s="12"/>
      <c r="N369" s="12"/>
    </row>
    <row r="370" spans="1:14" x14ac:dyDescent="0.35">
      <c r="A370" s="11" t="str">
        <f t="shared" si="5"/>
        <v>CONSUMO MEDIO (kg ó litros por consumidor)Espum/Lambrusc/Mosca</v>
      </c>
      <c r="B370" s="11" t="s">
        <v>187</v>
      </c>
      <c r="C370" s="11" t="s">
        <v>177</v>
      </c>
      <c r="D370" s="12">
        <v>1.6666088030862301</v>
      </c>
      <c r="E370" s="12">
        <v>1.5764483465193799</v>
      </c>
      <c r="F370" s="12">
        <v>1.6552428377942701</v>
      </c>
      <c r="G370" s="12">
        <v>1.6029895525484901</v>
      </c>
      <c r="H370" s="12">
        <v>0</v>
      </c>
      <c r="I370" s="12">
        <v>0</v>
      </c>
      <c r="J370" s="12">
        <v>0</v>
      </c>
      <c r="K370" s="12">
        <v>0</v>
      </c>
      <c r="L370" s="12">
        <v>0</v>
      </c>
      <c r="M370" s="12"/>
      <c r="N370" s="12"/>
    </row>
    <row r="371" spans="1:14" x14ac:dyDescent="0.35">
      <c r="A371" s="11" t="str">
        <f t="shared" si="5"/>
        <v>CONSUMO MEDIO (kg ó litros por consumidor)Sidra</v>
      </c>
      <c r="B371" s="11" t="s">
        <v>187</v>
      </c>
      <c r="C371" s="11" t="s">
        <v>143</v>
      </c>
      <c r="D371" s="12">
        <v>7.02257589322475</v>
      </c>
      <c r="E371" s="12">
        <v>6.6778669043252297</v>
      </c>
      <c r="F371" s="12">
        <v>7.0902352529707002</v>
      </c>
      <c r="G371" s="12">
        <v>8.0391496127018804</v>
      </c>
      <c r="H371" s="12">
        <v>0</v>
      </c>
      <c r="I371" s="12">
        <v>0</v>
      </c>
      <c r="J371" s="12">
        <v>0</v>
      </c>
      <c r="K371" s="12">
        <v>0</v>
      </c>
      <c r="L371" s="12">
        <v>0</v>
      </c>
      <c r="M371" s="12"/>
      <c r="N371" s="12"/>
    </row>
    <row r="372" spans="1:14" x14ac:dyDescent="0.35">
      <c r="A372" s="11" t="str">
        <f t="shared" si="5"/>
        <v>CONSUMO MEDIO (kg ó litros por consumidor)Cerveza</v>
      </c>
      <c r="B372" s="11" t="s">
        <v>187</v>
      </c>
      <c r="C372" s="11" t="s">
        <v>144</v>
      </c>
      <c r="D372" s="12">
        <v>25.6216744466333</v>
      </c>
      <c r="E372" s="12">
        <v>29.1235269254936</v>
      </c>
      <c r="F372" s="12">
        <v>31.1773291789534</v>
      </c>
      <c r="G372" s="12">
        <v>29.437082933146399</v>
      </c>
      <c r="H372" s="12">
        <v>0</v>
      </c>
      <c r="I372" s="12">
        <v>0</v>
      </c>
      <c r="J372" s="12">
        <v>0</v>
      </c>
      <c r="K372" s="12">
        <v>0</v>
      </c>
      <c r="L372" s="12">
        <v>0</v>
      </c>
      <c r="M372" s="12"/>
      <c r="N372" s="12"/>
    </row>
    <row r="373" spans="1:14" x14ac:dyDescent="0.35">
      <c r="A373" s="11" t="str">
        <f t="shared" si="5"/>
        <v>CONSUMO MEDIO (kg ó litros por consumidor)Con alcohol</v>
      </c>
      <c r="B373" s="11" t="s">
        <v>187</v>
      </c>
      <c r="C373" s="11" t="s">
        <v>145</v>
      </c>
      <c r="D373" s="12">
        <v>24.313792727245399</v>
      </c>
      <c r="E373" s="12">
        <v>27.4849426142132</v>
      </c>
      <c r="F373" s="12">
        <v>28.955900994908699</v>
      </c>
      <c r="G373" s="12">
        <v>27.337903050777701</v>
      </c>
      <c r="H373" s="12">
        <v>0</v>
      </c>
      <c r="I373" s="12">
        <v>0</v>
      </c>
      <c r="J373" s="12">
        <v>0</v>
      </c>
      <c r="K373" s="12">
        <v>0</v>
      </c>
      <c r="L373" s="12">
        <v>0</v>
      </c>
      <c r="M373" s="12"/>
      <c r="N373" s="12"/>
    </row>
    <row r="374" spans="1:14" x14ac:dyDescent="0.35">
      <c r="A374" s="11" t="str">
        <f t="shared" si="5"/>
        <v>CONSUMO MEDIO (kg ó litros por consumidor)Sin alcohol</v>
      </c>
      <c r="B374" s="11" t="s">
        <v>187</v>
      </c>
      <c r="C374" s="11" t="s">
        <v>146</v>
      </c>
      <c r="D374" s="12">
        <v>5.1778593961528996</v>
      </c>
      <c r="E374" s="12">
        <v>5.8537392937355701</v>
      </c>
      <c r="F374" s="12">
        <v>6.1832851165199898</v>
      </c>
      <c r="G374" s="12">
        <v>6.38513670725197</v>
      </c>
      <c r="H374" s="12">
        <v>0</v>
      </c>
      <c r="I374" s="12">
        <v>0</v>
      </c>
      <c r="J374" s="12">
        <v>0</v>
      </c>
      <c r="K374" s="12">
        <v>0</v>
      </c>
      <c r="L374" s="12">
        <v>0</v>
      </c>
      <c r="M374" s="12"/>
      <c r="N374" s="12"/>
    </row>
    <row r="375" spans="1:14" x14ac:dyDescent="0.35">
      <c r="A375" s="11" t="str">
        <f t="shared" si="5"/>
        <v>CONSUMO MEDIO (kg ó litros por consumidor)Cerveza Envasada</v>
      </c>
      <c r="B375" s="11" t="s">
        <v>187</v>
      </c>
      <c r="C375" s="11" t="s">
        <v>178</v>
      </c>
      <c r="D375" s="12">
        <v>13.6700983059763</v>
      </c>
      <c r="E375" s="12">
        <v>15.5267806032767</v>
      </c>
      <c r="F375" s="12">
        <v>14.993613294644</v>
      </c>
      <c r="G375" s="12">
        <v>14.332251304756699</v>
      </c>
      <c r="H375" s="12">
        <v>0</v>
      </c>
      <c r="I375" s="12">
        <v>0</v>
      </c>
      <c r="J375" s="12">
        <v>0</v>
      </c>
      <c r="K375" s="12">
        <v>0</v>
      </c>
      <c r="L375" s="12">
        <v>0</v>
      </c>
      <c r="M375" s="12"/>
      <c r="N375" s="12"/>
    </row>
    <row r="376" spans="1:14" x14ac:dyDescent="0.35">
      <c r="A376" s="11" t="str">
        <f t="shared" si="5"/>
        <v>CONSUMO MEDIO (kg ó litros por consumidor)Cerveza Surtidor</v>
      </c>
      <c r="B376" s="11" t="s">
        <v>187</v>
      </c>
      <c r="C376" s="11" t="s">
        <v>179</v>
      </c>
      <c r="D376" s="12">
        <v>17.045329034395799</v>
      </c>
      <c r="E376" s="12">
        <v>18.889074148110499</v>
      </c>
      <c r="F376" s="12">
        <v>20.943716218053702</v>
      </c>
      <c r="G376" s="12">
        <v>19.873019894667799</v>
      </c>
      <c r="H376" s="12">
        <v>0</v>
      </c>
      <c r="I376" s="12">
        <v>0</v>
      </c>
      <c r="J376" s="12">
        <v>0</v>
      </c>
      <c r="K376" s="12">
        <v>0</v>
      </c>
      <c r="L376" s="12">
        <v>0</v>
      </c>
      <c r="M376" s="12"/>
      <c r="N376" s="12"/>
    </row>
    <row r="377" spans="1:14" x14ac:dyDescent="0.35">
      <c r="A377" s="11" t="str">
        <f t="shared" si="5"/>
        <v>CONSUMO MEDIO (kg ó litros por consumidor)Otras Cervezas</v>
      </c>
      <c r="B377" s="11" t="s">
        <v>187</v>
      </c>
      <c r="C377" s="11" t="s">
        <v>147</v>
      </c>
      <c r="D377" s="12">
        <v>1.36429768902815</v>
      </c>
      <c r="E377" s="12">
        <v>1.8552592912106201</v>
      </c>
      <c r="F377" s="12">
        <v>2.2085454469856698</v>
      </c>
      <c r="G377" s="12">
        <v>1.5215784944856401</v>
      </c>
      <c r="H377" s="12">
        <v>0</v>
      </c>
      <c r="I377" s="12">
        <v>0</v>
      </c>
      <c r="J377" s="12">
        <v>0</v>
      </c>
      <c r="K377" s="12">
        <v>0</v>
      </c>
      <c r="L377" s="12">
        <v>0</v>
      </c>
      <c r="M377" s="12"/>
      <c r="N377" s="12"/>
    </row>
    <row r="378" spans="1:14" x14ac:dyDescent="0.35">
      <c r="A378" s="11" t="str">
        <f t="shared" si="5"/>
        <v>CONSUMO MEDIO (kg ó litros por consumidor)Espirituosas</v>
      </c>
      <c r="B378" s="11" t="s">
        <v>187</v>
      </c>
      <c r="C378" s="11" t="s">
        <v>148</v>
      </c>
      <c r="D378" s="12">
        <v>2.4042109169482799</v>
      </c>
      <c r="E378" s="12">
        <v>3.2578458511260502</v>
      </c>
      <c r="F378" s="12">
        <v>3.1748989237432199</v>
      </c>
      <c r="G378" s="12">
        <v>2.8015926371688802</v>
      </c>
      <c r="H378" s="12">
        <v>0</v>
      </c>
      <c r="I378" s="12">
        <v>0</v>
      </c>
      <c r="J378" s="12">
        <v>0</v>
      </c>
      <c r="K378" s="12">
        <v>0</v>
      </c>
      <c r="L378" s="12">
        <v>0</v>
      </c>
      <c r="M378" s="12"/>
      <c r="N378" s="12"/>
    </row>
    <row r="379" spans="1:14" x14ac:dyDescent="0.35">
      <c r="A379" s="11" t="str">
        <f t="shared" si="5"/>
        <v>CONSUMO MEDIO (kg ó litros por consumidor)Whisky</v>
      </c>
      <c r="B379" s="11" t="s">
        <v>187</v>
      </c>
      <c r="C379" s="11" t="s">
        <v>149</v>
      </c>
      <c r="D379" s="12">
        <v>1.2299346554695501</v>
      </c>
      <c r="E379" s="12">
        <v>1.5663591952859399</v>
      </c>
      <c r="F379" s="12">
        <v>1.5207717953734099</v>
      </c>
      <c r="G379" s="12">
        <v>1.3222808797985299</v>
      </c>
      <c r="H379" s="12">
        <v>0</v>
      </c>
      <c r="I379" s="12">
        <v>0</v>
      </c>
      <c r="J379" s="12">
        <v>0</v>
      </c>
      <c r="K379" s="12">
        <v>0</v>
      </c>
      <c r="L379" s="12">
        <v>0</v>
      </c>
      <c r="M379" s="12"/>
      <c r="N379" s="12"/>
    </row>
    <row r="380" spans="1:14" x14ac:dyDescent="0.35">
      <c r="A380" s="11" t="str">
        <f t="shared" si="5"/>
        <v>CONSUMO MEDIO (kg ó litros por consumidor)Brandy</v>
      </c>
      <c r="B380" s="11" t="s">
        <v>187</v>
      </c>
      <c r="C380" s="11" t="s">
        <v>150</v>
      </c>
      <c r="D380" s="12">
        <v>0.93006259126853497</v>
      </c>
      <c r="E380" s="12">
        <v>0.94948766756833003</v>
      </c>
      <c r="F380" s="12">
        <v>0.51584704918922497</v>
      </c>
      <c r="G380" s="12">
        <v>0.39063283101038798</v>
      </c>
      <c r="H380" s="12">
        <v>0</v>
      </c>
      <c r="I380" s="12">
        <v>0</v>
      </c>
      <c r="J380" s="12">
        <v>0</v>
      </c>
      <c r="K380" s="12">
        <v>0</v>
      </c>
      <c r="L380" s="12">
        <v>0</v>
      </c>
      <c r="M380" s="12"/>
      <c r="N380" s="12"/>
    </row>
    <row r="381" spans="1:14" x14ac:dyDescent="0.35">
      <c r="A381" s="11" t="str">
        <f t="shared" si="5"/>
        <v>CONSUMO MEDIO (kg ó litros por consumidor)Ginebra</v>
      </c>
      <c r="B381" s="11" t="s">
        <v>187</v>
      </c>
      <c r="C381" s="11" t="s">
        <v>151</v>
      </c>
      <c r="D381" s="12">
        <v>0.91795421324931403</v>
      </c>
      <c r="E381" s="12">
        <v>0.99086800791530605</v>
      </c>
      <c r="F381" s="12">
        <v>0.96659735385586598</v>
      </c>
      <c r="G381" s="12">
        <v>1.0056652666247701</v>
      </c>
      <c r="H381" s="12">
        <v>0</v>
      </c>
      <c r="I381" s="12">
        <v>0</v>
      </c>
      <c r="J381" s="12">
        <v>0</v>
      </c>
      <c r="K381" s="12">
        <v>0</v>
      </c>
      <c r="L381" s="12">
        <v>0</v>
      </c>
      <c r="M381" s="12"/>
      <c r="N381" s="12"/>
    </row>
    <row r="382" spans="1:14" x14ac:dyDescent="0.35">
      <c r="A382" s="11" t="str">
        <f t="shared" si="5"/>
        <v>CONSUMO MEDIO (kg ó litros por consumidor)Ron</v>
      </c>
      <c r="B382" s="11" t="s">
        <v>187</v>
      </c>
      <c r="C382" s="11" t="s">
        <v>152</v>
      </c>
      <c r="D382" s="12">
        <v>0.96167129951954899</v>
      </c>
      <c r="E382" s="12">
        <v>1.4276042064710399</v>
      </c>
      <c r="F382" s="12">
        <v>1.02453494760449</v>
      </c>
      <c r="G382" s="12">
        <v>0.876341120567243</v>
      </c>
      <c r="H382" s="12">
        <v>0</v>
      </c>
      <c r="I382" s="12">
        <v>0</v>
      </c>
      <c r="J382" s="12">
        <v>0</v>
      </c>
      <c r="K382" s="12">
        <v>0</v>
      </c>
      <c r="L382" s="12">
        <v>0</v>
      </c>
      <c r="M382" s="12"/>
      <c r="N382" s="12"/>
    </row>
    <row r="383" spans="1:14" x14ac:dyDescent="0.35">
      <c r="A383" s="11" t="str">
        <f t="shared" si="5"/>
        <v>CONSUMO MEDIO (kg ó litros por consumidor)Anis</v>
      </c>
      <c r="B383" s="11" t="s">
        <v>187</v>
      </c>
      <c r="C383" s="11" t="s">
        <v>153</v>
      </c>
      <c r="D383" s="12">
        <v>0.60598728430124604</v>
      </c>
      <c r="E383" s="12">
        <v>0.56217472198629004</v>
      </c>
      <c r="F383" s="12">
        <v>0.43470617896480201</v>
      </c>
      <c r="G383" s="12">
        <v>0.37848225744068098</v>
      </c>
      <c r="H383" s="12">
        <v>0</v>
      </c>
      <c r="I383" s="12">
        <v>0</v>
      </c>
      <c r="J383" s="12">
        <v>0</v>
      </c>
      <c r="K383" s="12">
        <v>0</v>
      </c>
      <c r="L383" s="12">
        <v>0</v>
      </c>
      <c r="M383" s="12"/>
      <c r="N383" s="12"/>
    </row>
    <row r="384" spans="1:14" x14ac:dyDescent="0.35">
      <c r="A384" s="11" t="str">
        <f t="shared" si="5"/>
        <v>CONSUMO MEDIO (kg ó litros por consumidor)Otras Espirituosas</v>
      </c>
      <c r="B384" s="11" t="s">
        <v>187</v>
      </c>
      <c r="C384" s="11" t="s">
        <v>154</v>
      </c>
      <c r="D384" s="12">
        <v>2.08227824833634</v>
      </c>
      <c r="E384" s="12">
        <v>2.8121409192831002</v>
      </c>
      <c r="F384" s="12">
        <v>2.8568394657512499</v>
      </c>
      <c r="G384" s="12">
        <v>2.4741859956941799</v>
      </c>
      <c r="H384" s="12">
        <v>0</v>
      </c>
      <c r="I384" s="12">
        <v>0</v>
      </c>
      <c r="J384" s="12">
        <v>0</v>
      </c>
      <c r="K384" s="12">
        <v>0</v>
      </c>
      <c r="L384" s="12">
        <v>0</v>
      </c>
      <c r="M384" s="12"/>
      <c r="N384" s="12"/>
    </row>
    <row r="385" spans="1:14" x14ac:dyDescent="0.35">
      <c r="A385" s="11" t="str">
        <f t="shared" si="5"/>
        <v>CONSUMO MEDIO (kg ó litros por consumidor)T.Zumo+Horchata+Mosto</v>
      </c>
      <c r="B385" s="11" t="s">
        <v>187</v>
      </c>
      <c r="C385" s="11" t="s">
        <v>155</v>
      </c>
      <c r="D385" s="12">
        <v>3.0310317746152702</v>
      </c>
      <c r="E385" s="12">
        <v>2.8548278991607501</v>
      </c>
      <c r="F385" s="12">
        <v>2.9922533533598199</v>
      </c>
      <c r="G385" s="12">
        <v>3.1491909247894099</v>
      </c>
      <c r="H385" s="12">
        <v>0</v>
      </c>
      <c r="I385" s="12">
        <v>0</v>
      </c>
      <c r="J385" s="12">
        <v>0</v>
      </c>
      <c r="K385" s="12">
        <v>0</v>
      </c>
      <c r="L385" s="12">
        <v>0</v>
      </c>
      <c r="M385" s="12"/>
      <c r="N385" s="12"/>
    </row>
    <row r="386" spans="1:14" x14ac:dyDescent="0.35">
      <c r="A386" s="11" t="str">
        <f t="shared" si="5"/>
        <v>CONSUMO MEDIO (kg ó litros por consumidor)Agua Envasada</v>
      </c>
      <c r="B386" s="11" t="s">
        <v>187</v>
      </c>
      <c r="C386" s="11" t="s">
        <v>156</v>
      </c>
      <c r="D386" s="12">
        <v>23.547123450055398</v>
      </c>
      <c r="E386" s="12">
        <v>23.376111051967101</v>
      </c>
      <c r="F386" s="12">
        <v>25.2617873146847</v>
      </c>
      <c r="G386" s="12">
        <v>24.2730917293269</v>
      </c>
      <c r="H386" s="12">
        <v>0</v>
      </c>
      <c r="I386" s="12">
        <v>0</v>
      </c>
      <c r="J386" s="12">
        <v>0</v>
      </c>
      <c r="K386" s="12">
        <v>0</v>
      </c>
      <c r="L386" s="12">
        <v>0</v>
      </c>
      <c r="M386" s="12"/>
      <c r="N386" s="12"/>
    </row>
    <row r="387" spans="1:14" x14ac:dyDescent="0.35">
      <c r="A387" s="11" t="str">
        <f t="shared" si="5"/>
        <v>CONSUMO MEDIO (kg ó litros por consumidor)Bebidas Refrescantes</v>
      </c>
      <c r="B387" s="11" t="s">
        <v>187</v>
      </c>
      <c r="C387" s="11" t="s">
        <v>157</v>
      </c>
      <c r="D387" s="12">
        <v>12.724872801904301</v>
      </c>
      <c r="E387" s="12">
        <v>12.920325506133601</v>
      </c>
      <c r="F387" s="12">
        <v>12.898443535248999</v>
      </c>
      <c r="G387" s="12">
        <v>12.4579622940019</v>
      </c>
      <c r="H387" s="12">
        <v>0</v>
      </c>
      <c r="I387" s="12">
        <v>0</v>
      </c>
      <c r="J387" s="12">
        <v>0</v>
      </c>
      <c r="K387" s="12">
        <v>0</v>
      </c>
      <c r="L387" s="12">
        <v>0</v>
      </c>
      <c r="M387" s="12"/>
      <c r="N387" s="12"/>
    </row>
    <row r="388" spans="1:14" x14ac:dyDescent="0.35">
      <c r="A388" s="11" t="str">
        <f t="shared" ref="A388:A451" si="6">B388&amp;C388</f>
        <v>CONSUMO MEDIO (kg ó litros por consumidor)Colas</v>
      </c>
      <c r="B388" s="11" t="s">
        <v>187</v>
      </c>
      <c r="C388" s="11" t="s">
        <v>158</v>
      </c>
      <c r="D388" s="12">
        <v>8.8667727132927201</v>
      </c>
      <c r="E388" s="12">
        <v>9.2008328046385195</v>
      </c>
      <c r="F388" s="12">
        <v>7.9241645635068902</v>
      </c>
      <c r="G388" s="12">
        <v>7.7238046071012398</v>
      </c>
      <c r="H388" s="12">
        <v>0</v>
      </c>
      <c r="I388" s="12">
        <v>0</v>
      </c>
      <c r="J388" s="12">
        <v>0</v>
      </c>
      <c r="K388" s="12">
        <v>0</v>
      </c>
      <c r="L388" s="12">
        <v>0</v>
      </c>
      <c r="M388" s="12"/>
      <c r="N388" s="12"/>
    </row>
    <row r="389" spans="1:14" x14ac:dyDescent="0.35">
      <c r="A389" s="11" t="str">
        <f t="shared" si="6"/>
        <v>CONSUMO MEDIO (kg ó litros por consumidor)Cola Regular</v>
      </c>
      <c r="B389" s="11" t="s">
        <v>187</v>
      </c>
      <c r="C389" s="11" t="s">
        <v>159</v>
      </c>
      <c r="D389" s="12">
        <v>6.0543228712548203</v>
      </c>
      <c r="E389" s="12">
        <v>6.1929639644554397</v>
      </c>
      <c r="F389" s="12">
        <v>4.8204248106335301</v>
      </c>
      <c r="G389" s="12">
        <v>4.7158439475330001</v>
      </c>
      <c r="H389" s="12">
        <v>0</v>
      </c>
      <c r="I389" s="12">
        <v>0</v>
      </c>
      <c r="J389" s="12">
        <v>0</v>
      </c>
      <c r="K389" s="12">
        <v>0</v>
      </c>
      <c r="L389" s="12">
        <v>0</v>
      </c>
      <c r="M389" s="12"/>
      <c r="N389" s="12"/>
    </row>
    <row r="390" spans="1:14" x14ac:dyDescent="0.35">
      <c r="A390" s="11" t="str">
        <f t="shared" si="6"/>
        <v>CONSUMO MEDIO (kg ó litros por consumidor)Light/Zero</v>
      </c>
      <c r="B390" s="11" t="s">
        <v>187</v>
      </c>
      <c r="C390" s="11" t="s">
        <v>160</v>
      </c>
      <c r="D390" s="12">
        <v>6.6183162427487696</v>
      </c>
      <c r="E390" s="12">
        <v>6.6459398951546502</v>
      </c>
      <c r="F390" s="12">
        <v>6.1178540990252497</v>
      </c>
      <c r="G390" s="12">
        <v>6.1128907264033199</v>
      </c>
      <c r="H390" s="12">
        <v>0</v>
      </c>
      <c r="I390" s="12">
        <v>0</v>
      </c>
      <c r="J390" s="12">
        <v>0</v>
      </c>
      <c r="K390" s="12">
        <v>0</v>
      </c>
      <c r="L390" s="12">
        <v>0</v>
      </c>
      <c r="M390" s="12"/>
      <c r="N390" s="12"/>
    </row>
    <row r="391" spans="1:14" x14ac:dyDescent="0.35">
      <c r="A391" s="11" t="str">
        <f t="shared" si="6"/>
        <v>CONSUMO MEDIO (kg ó litros por consumidor)Otra Variedad Cola</v>
      </c>
      <c r="B391" s="11" t="s">
        <v>187</v>
      </c>
      <c r="C391" s="11" t="s">
        <v>161</v>
      </c>
      <c r="D391" s="12">
        <v>1.12690421567692</v>
      </c>
      <c r="E391" s="12" t="s">
        <v>213</v>
      </c>
      <c r="F391" s="12" t="s">
        <v>213</v>
      </c>
      <c r="G391" s="12" t="s">
        <v>213</v>
      </c>
      <c r="H391" s="12">
        <v>0</v>
      </c>
      <c r="I391" s="12">
        <v>0</v>
      </c>
      <c r="J391" s="12">
        <v>0</v>
      </c>
      <c r="K391" s="12">
        <v>0</v>
      </c>
      <c r="L391" s="12">
        <v>0</v>
      </c>
      <c r="M391" s="12"/>
      <c r="N391" s="12"/>
    </row>
    <row r="392" spans="1:14" x14ac:dyDescent="0.35">
      <c r="A392" s="11" t="str">
        <f t="shared" si="6"/>
        <v>CONSUMO MEDIO (kg ó litros por consumidor)Con Cafeina</v>
      </c>
      <c r="B392" s="11" t="s">
        <v>187</v>
      </c>
      <c r="C392" s="11" t="s">
        <v>162</v>
      </c>
      <c r="D392" s="12">
        <v>4.9697911874908698</v>
      </c>
      <c r="E392" s="12">
        <v>5.2805604496188501</v>
      </c>
      <c r="F392" s="12">
        <v>8.5330012789269407</v>
      </c>
      <c r="G392" s="12">
        <v>8.4567941454481907</v>
      </c>
      <c r="H392" s="12">
        <v>0</v>
      </c>
      <c r="I392" s="12">
        <v>0</v>
      </c>
      <c r="J392" s="12">
        <v>0</v>
      </c>
      <c r="K392" s="12">
        <v>0</v>
      </c>
      <c r="L392" s="12">
        <v>0</v>
      </c>
      <c r="M392" s="12"/>
      <c r="N392" s="12"/>
    </row>
    <row r="393" spans="1:14" x14ac:dyDescent="0.35">
      <c r="A393" s="11" t="str">
        <f t="shared" si="6"/>
        <v>CONSUMO MEDIO (kg ó litros por consumidor)Sin Cafeina</v>
      </c>
      <c r="B393" s="11" t="s">
        <v>187</v>
      </c>
      <c r="C393" s="11" t="s">
        <v>163</v>
      </c>
      <c r="D393" s="12">
        <v>3.8135099214993899</v>
      </c>
      <c r="E393" s="12">
        <v>3.6784215261767699</v>
      </c>
      <c r="F393" s="12">
        <v>4.0943776199147299</v>
      </c>
      <c r="G393" s="12">
        <v>4.7212270415215203</v>
      </c>
      <c r="H393" s="12">
        <v>0</v>
      </c>
      <c r="I393" s="12">
        <v>0</v>
      </c>
      <c r="J393" s="12">
        <v>0</v>
      </c>
      <c r="K393" s="12">
        <v>0</v>
      </c>
      <c r="L393" s="12">
        <v>0</v>
      </c>
      <c r="M393" s="12"/>
      <c r="N393" s="12"/>
    </row>
    <row r="394" spans="1:14" x14ac:dyDescent="0.35">
      <c r="A394" s="11" t="str">
        <f t="shared" si="6"/>
        <v>CONSUMO MEDIO (kg ó litros por consumidor)Frutas con gas</v>
      </c>
      <c r="B394" s="11" t="s">
        <v>187</v>
      </c>
      <c r="C394" s="11" t="s">
        <v>164</v>
      </c>
      <c r="D394" s="12">
        <v>3.6578818091221601</v>
      </c>
      <c r="E394" s="12">
        <v>3.3336977292867802</v>
      </c>
      <c r="F394" s="12">
        <v>4.2683913149882899</v>
      </c>
      <c r="G394" s="12">
        <v>3.9170116085928099</v>
      </c>
      <c r="H394" s="12">
        <v>0</v>
      </c>
      <c r="I394" s="12">
        <v>0</v>
      </c>
      <c r="J394" s="12">
        <v>0</v>
      </c>
      <c r="K394" s="12">
        <v>0</v>
      </c>
      <c r="L394" s="12">
        <v>0</v>
      </c>
      <c r="M394" s="12"/>
      <c r="N394" s="12"/>
    </row>
    <row r="395" spans="1:14" x14ac:dyDescent="0.35">
      <c r="A395" s="11" t="str">
        <f t="shared" si="6"/>
        <v>CONSUMO MEDIO (kg ó litros por consumidor)Frutas sin gas</v>
      </c>
      <c r="B395" s="11" t="s">
        <v>187</v>
      </c>
      <c r="C395" s="11" t="s">
        <v>165</v>
      </c>
      <c r="D395" s="12">
        <v>2.63486123534955</v>
      </c>
      <c r="E395" s="12">
        <v>2.5970817147863801</v>
      </c>
      <c r="F395" s="12">
        <v>2.0041848117915699</v>
      </c>
      <c r="G395" s="12">
        <v>2.1402965323930201</v>
      </c>
      <c r="H395" s="12">
        <v>0</v>
      </c>
      <c r="I395" s="12">
        <v>0</v>
      </c>
      <c r="J395" s="12">
        <v>0</v>
      </c>
      <c r="K395" s="12">
        <v>0</v>
      </c>
      <c r="L395" s="12">
        <v>0</v>
      </c>
      <c r="M395" s="12"/>
      <c r="N395" s="12"/>
    </row>
    <row r="396" spans="1:14" x14ac:dyDescent="0.35">
      <c r="A396" s="11" t="str">
        <f t="shared" si="6"/>
        <v>CONSUMO MEDIO (kg ó litros por consumidor)Mixers</v>
      </c>
      <c r="B396" s="11" t="s">
        <v>187</v>
      </c>
      <c r="C396" s="11" t="s">
        <v>166</v>
      </c>
      <c r="D396" s="12">
        <v>1.5687347531915901</v>
      </c>
      <c r="E396" s="12">
        <v>1.3445632707122901</v>
      </c>
      <c r="F396" s="12">
        <v>1.2705386884188601</v>
      </c>
      <c r="G396" s="12">
        <v>1.3841009322971201</v>
      </c>
      <c r="H396" s="12">
        <v>0</v>
      </c>
      <c r="I396" s="12">
        <v>0</v>
      </c>
      <c r="J396" s="12">
        <v>0</v>
      </c>
      <c r="K396" s="12">
        <v>0</v>
      </c>
      <c r="L396" s="12">
        <v>0</v>
      </c>
      <c r="M396" s="12"/>
      <c r="N396" s="12"/>
    </row>
    <row r="397" spans="1:14" x14ac:dyDescent="0.35">
      <c r="A397" s="11" t="str">
        <f t="shared" si="6"/>
        <v>CONSUMO MEDIO (kg ó litros por consumidor)Isotonicas</v>
      </c>
      <c r="B397" s="11" t="s">
        <v>187</v>
      </c>
      <c r="C397" s="11" t="s">
        <v>180</v>
      </c>
      <c r="D397" s="12">
        <v>3.7282807575330601</v>
      </c>
      <c r="E397" s="12">
        <v>3.1553531533714398</v>
      </c>
      <c r="F397" s="12">
        <v>3.2443803735089598</v>
      </c>
      <c r="G397" s="12">
        <v>3.0603189269861302</v>
      </c>
      <c r="H397" s="12">
        <v>0</v>
      </c>
      <c r="I397" s="12">
        <v>0</v>
      </c>
      <c r="J397" s="12">
        <v>0</v>
      </c>
      <c r="K397" s="12">
        <v>0</v>
      </c>
      <c r="L397" s="12">
        <v>0</v>
      </c>
      <c r="M397" s="12"/>
      <c r="N397" s="12"/>
    </row>
    <row r="398" spans="1:14" x14ac:dyDescent="0.35">
      <c r="A398" s="11" t="str">
        <f t="shared" si="6"/>
        <v>CONSUMO MEDIO (kg ó litros por consumidor)Energeticas</v>
      </c>
      <c r="B398" s="11" t="s">
        <v>187</v>
      </c>
      <c r="C398" s="11" t="s">
        <v>181</v>
      </c>
      <c r="D398" s="12">
        <v>6.7942857582095399</v>
      </c>
      <c r="E398" s="12">
        <v>6.67867422345679</v>
      </c>
      <c r="F398" s="12">
        <v>6.2784039783448504</v>
      </c>
      <c r="G398" s="12">
        <v>6.2182086842931996</v>
      </c>
      <c r="H398" s="12">
        <v>0</v>
      </c>
      <c r="I398" s="12">
        <v>0</v>
      </c>
      <c r="J398" s="12">
        <v>0</v>
      </c>
      <c r="K398" s="12">
        <v>0</v>
      </c>
      <c r="L398" s="12">
        <v>0</v>
      </c>
      <c r="M398" s="12"/>
      <c r="N398" s="12"/>
    </row>
    <row r="399" spans="1:14" x14ac:dyDescent="0.35">
      <c r="A399" s="11" t="str">
        <f t="shared" si="6"/>
        <v>CONSUMO MEDIO (kg ó litros por consumidor)Gaseosas</v>
      </c>
      <c r="B399" s="11" t="s">
        <v>187</v>
      </c>
      <c r="C399" s="11" t="s">
        <v>167</v>
      </c>
      <c r="D399" s="12">
        <v>0.51009041687534695</v>
      </c>
      <c r="E399" s="12">
        <v>1.11041127030769</v>
      </c>
      <c r="F399" s="12">
        <v>4.1720977023928896</v>
      </c>
      <c r="G399" s="12">
        <v>3.8293593789764202</v>
      </c>
      <c r="H399" s="12">
        <v>0</v>
      </c>
      <c r="I399" s="12">
        <v>0</v>
      </c>
      <c r="J399" s="12">
        <v>0</v>
      </c>
      <c r="K399" s="12">
        <v>0</v>
      </c>
      <c r="L399" s="12">
        <v>0</v>
      </c>
      <c r="M399" s="12"/>
      <c r="N399" s="12"/>
    </row>
    <row r="400" spans="1:14" x14ac:dyDescent="0.35">
      <c r="A400" s="11" t="str">
        <f t="shared" si="6"/>
        <v>CONSUMO MEDIO (kg ó litros por consumidor)Bebidas Zumo+Leche</v>
      </c>
      <c r="B400" s="11" t="s">
        <v>187</v>
      </c>
      <c r="C400" s="11" t="s">
        <v>168</v>
      </c>
      <c r="D400" s="12">
        <v>2.3729033344599402</v>
      </c>
      <c r="E400" s="12">
        <v>1.75995703931604</v>
      </c>
      <c r="F400" s="12">
        <v>2.1300378551280699</v>
      </c>
      <c r="G400" s="12">
        <v>1.61917987352036</v>
      </c>
      <c r="H400" s="12">
        <v>0</v>
      </c>
      <c r="I400" s="12">
        <v>0</v>
      </c>
      <c r="J400" s="12">
        <v>0</v>
      </c>
      <c r="K400" s="12">
        <v>0</v>
      </c>
      <c r="L400" s="12">
        <v>0</v>
      </c>
      <c r="M400" s="12"/>
      <c r="N400" s="12"/>
    </row>
    <row r="401" spans="1:14" x14ac:dyDescent="0.35">
      <c r="A401" s="11" t="str">
        <f t="shared" si="6"/>
        <v>CONSUMO MEDIO (kg ó litros por consumidor)Resto</v>
      </c>
      <c r="B401" s="11" t="s">
        <v>187</v>
      </c>
      <c r="C401" s="11" t="s">
        <v>78</v>
      </c>
      <c r="D401" s="12">
        <v>2.55302142526679</v>
      </c>
      <c r="E401" s="12">
        <v>2.70729328898515</v>
      </c>
      <c r="F401" s="12">
        <v>2.5797350025352999</v>
      </c>
      <c r="G401" s="12">
        <v>2.6172362963364502</v>
      </c>
      <c r="H401" s="12">
        <v>0</v>
      </c>
      <c r="I401" s="12">
        <v>0</v>
      </c>
      <c r="J401" s="12">
        <v>0</v>
      </c>
      <c r="K401" s="12">
        <v>0</v>
      </c>
      <c r="L401" s="12">
        <v>0</v>
      </c>
      <c r="M401" s="12"/>
      <c r="N401" s="12"/>
    </row>
    <row r="402" spans="1:14" x14ac:dyDescent="0.35">
      <c r="A402" s="11" t="str">
        <f t="shared" si="6"/>
        <v>VOLUMEN POR ACTO (consumiciones)TOTAL BEBIDAS</v>
      </c>
      <c r="B402" s="11" t="s">
        <v>205</v>
      </c>
      <c r="C402" s="11" t="s">
        <v>121</v>
      </c>
      <c r="D402" s="12">
        <v>2.3102042374234002</v>
      </c>
      <c r="E402" s="12">
        <v>2.3144587643178398</v>
      </c>
      <c r="F402" s="12">
        <v>2.33030512262523</v>
      </c>
      <c r="G402" s="12">
        <v>2.2911444550057798</v>
      </c>
      <c r="H402" s="12">
        <v>0</v>
      </c>
      <c r="I402" s="12">
        <v>0</v>
      </c>
      <c r="J402" s="12">
        <v>0</v>
      </c>
      <c r="K402" s="12">
        <v>0</v>
      </c>
      <c r="L402" s="12">
        <v>0</v>
      </c>
      <c r="M402" s="12"/>
      <c r="N402" s="12"/>
    </row>
    <row r="403" spans="1:14" x14ac:dyDescent="0.35">
      <c r="A403" s="11" t="str">
        <f t="shared" si="6"/>
        <v>VOLUMEN POR ACTO (consumiciones).Total Bebidas Caliente</v>
      </c>
      <c r="B403" s="11" t="s">
        <v>205</v>
      </c>
      <c r="C403" s="11" t="s">
        <v>122</v>
      </c>
      <c r="D403" s="12">
        <v>1.6257509448407299</v>
      </c>
      <c r="E403" s="12">
        <v>1.65925052404354</v>
      </c>
      <c r="F403" s="12">
        <v>1.66822194244135</v>
      </c>
      <c r="G403" s="12">
        <v>1.6623302591301301</v>
      </c>
      <c r="H403" s="12">
        <v>0</v>
      </c>
      <c r="I403" s="12">
        <v>0</v>
      </c>
      <c r="J403" s="12">
        <v>0</v>
      </c>
      <c r="K403" s="12">
        <v>0</v>
      </c>
      <c r="L403" s="12">
        <v>0</v>
      </c>
      <c r="M403" s="12"/>
      <c r="N403" s="12"/>
    </row>
    <row r="404" spans="1:14" x14ac:dyDescent="0.35">
      <c r="A404" s="11" t="str">
        <f t="shared" si="6"/>
        <v>VOLUMEN POR ACTO (consumiciones)Cafe</v>
      </c>
      <c r="B404" s="11" t="s">
        <v>205</v>
      </c>
      <c r="C404" s="11" t="s">
        <v>123</v>
      </c>
      <c r="D404" s="12">
        <v>1.5237341361164101</v>
      </c>
      <c r="E404" s="12">
        <v>1.5416511014008001</v>
      </c>
      <c r="F404" s="12">
        <v>1.5655852603074301</v>
      </c>
      <c r="G404" s="12">
        <v>1.55915971524701</v>
      </c>
      <c r="H404" s="12">
        <v>0</v>
      </c>
      <c r="I404" s="12">
        <v>0</v>
      </c>
      <c r="J404" s="12">
        <v>0</v>
      </c>
      <c r="K404" s="12">
        <v>0</v>
      </c>
      <c r="L404" s="12">
        <v>0</v>
      </c>
      <c r="M404" s="12"/>
      <c r="N404" s="12"/>
    </row>
    <row r="405" spans="1:14" x14ac:dyDescent="0.35">
      <c r="A405" s="11" t="str">
        <f t="shared" si="6"/>
        <v>VOLUMEN POR ACTO (consumiciones)Leche+bebidas vegetales</v>
      </c>
      <c r="B405" s="11" t="s">
        <v>205</v>
      </c>
      <c r="C405" s="11" t="s">
        <v>174</v>
      </c>
      <c r="D405" s="12">
        <v>1.5525600495624601</v>
      </c>
      <c r="E405" s="12">
        <v>1.5871302306081201</v>
      </c>
      <c r="F405" s="12">
        <v>1.5818032990625499</v>
      </c>
      <c r="G405" s="12">
        <v>1.5866470512869899</v>
      </c>
      <c r="H405" s="12">
        <v>0</v>
      </c>
      <c r="I405" s="12">
        <v>0</v>
      </c>
      <c r="J405" s="12">
        <v>0</v>
      </c>
      <c r="K405" s="12">
        <v>0</v>
      </c>
      <c r="L405" s="12">
        <v>0</v>
      </c>
      <c r="M405" s="12"/>
      <c r="N405" s="12"/>
    </row>
    <row r="406" spans="1:14" x14ac:dyDescent="0.35">
      <c r="A406" s="11" t="str">
        <f t="shared" si="6"/>
        <v>VOLUMEN POR ACTO (consumiciones)Leche</v>
      </c>
      <c r="B406" s="11" t="s">
        <v>205</v>
      </c>
      <c r="C406" s="11" t="s">
        <v>124</v>
      </c>
      <c r="D406" s="12">
        <v>1.55590628031653</v>
      </c>
      <c r="E406" s="12">
        <v>1.5891092413332599</v>
      </c>
      <c r="F406" s="12">
        <v>1.58260490851054</v>
      </c>
      <c r="G406" s="12">
        <v>1.5890807991057401</v>
      </c>
      <c r="H406" s="12">
        <v>0</v>
      </c>
      <c r="I406" s="12">
        <v>0</v>
      </c>
      <c r="J406" s="12">
        <v>0</v>
      </c>
      <c r="K406" s="12">
        <v>0</v>
      </c>
      <c r="L406" s="12">
        <v>0</v>
      </c>
      <c r="M406" s="12"/>
      <c r="N406" s="12"/>
    </row>
    <row r="407" spans="1:14" x14ac:dyDescent="0.35">
      <c r="A407" s="11" t="str">
        <f t="shared" si="6"/>
        <v>VOLUMEN POR ACTO (consumiciones)Leche Sola</v>
      </c>
      <c r="B407" s="11" t="s">
        <v>205</v>
      </c>
      <c r="C407" s="11" t="s">
        <v>125</v>
      </c>
      <c r="D407" s="12">
        <v>2.6487594472176501</v>
      </c>
      <c r="E407" s="12">
        <v>2.60387827805866</v>
      </c>
      <c r="F407" s="12">
        <v>2.2829666832909301</v>
      </c>
      <c r="G407" s="12">
        <v>1.6647079489024299</v>
      </c>
      <c r="H407" s="12">
        <v>0</v>
      </c>
      <c r="I407" s="12">
        <v>0</v>
      </c>
      <c r="J407" s="12">
        <v>0</v>
      </c>
      <c r="K407" s="12">
        <v>0</v>
      </c>
      <c r="L407" s="12">
        <v>0</v>
      </c>
      <c r="M407" s="12"/>
      <c r="N407" s="12"/>
    </row>
    <row r="408" spans="1:14" x14ac:dyDescent="0.35">
      <c r="A408" s="11" t="str">
        <f t="shared" si="6"/>
        <v>VOLUMEN POR ACTO (consumiciones)Leche Con Cacao</v>
      </c>
      <c r="B408" s="11" t="s">
        <v>205</v>
      </c>
      <c r="C408" s="11" t="s">
        <v>126</v>
      </c>
      <c r="D408" s="12">
        <v>1.255430175876</v>
      </c>
      <c r="E408" s="12">
        <v>1.27410079283124</v>
      </c>
      <c r="F408" s="12">
        <v>1.23662475819981</v>
      </c>
      <c r="G408" s="12">
        <v>1.24835643569066</v>
      </c>
      <c r="H408" s="12">
        <v>0</v>
      </c>
      <c r="I408" s="12">
        <v>0</v>
      </c>
      <c r="J408" s="12">
        <v>0</v>
      </c>
      <c r="K408" s="12">
        <v>0</v>
      </c>
      <c r="L408" s="12">
        <v>0</v>
      </c>
      <c r="M408" s="12"/>
      <c r="N408" s="12"/>
    </row>
    <row r="409" spans="1:14" x14ac:dyDescent="0.35">
      <c r="A409" s="11" t="str">
        <f t="shared" si="6"/>
        <v>VOLUMEN POR ACTO (consumiciones)Leche Con Cafe</v>
      </c>
      <c r="B409" s="11" t="s">
        <v>205</v>
      </c>
      <c r="C409" s="11" t="s">
        <v>127</v>
      </c>
      <c r="D409" s="12">
        <v>1.5392526653727301</v>
      </c>
      <c r="E409" s="12">
        <v>1.56767169577098</v>
      </c>
      <c r="F409" s="12">
        <v>1.56314022376588</v>
      </c>
      <c r="G409" s="12">
        <v>1.5758692680108399</v>
      </c>
      <c r="H409" s="12">
        <v>0</v>
      </c>
      <c r="I409" s="12">
        <v>0</v>
      </c>
      <c r="J409" s="12">
        <v>0</v>
      </c>
      <c r="K409" s="12">
        <v>0</v>
      </c>
      <c r="L409" s="12">
        <v>0</v>
      </c>
      <c r="M409" s="12"/>
      <c r="N409" s="12"/>
    </row>
    <row r="410" spans="1:14" x14ac:dyDescent="0.35">
      <c r="A410" s="11" t="str">
        <f t="shared" si="6"/>
        <v>VOLUMEN POR ACTO (consumiciones)Bebidas Vegetales</v>
      </c>
      <c r="B410" s="11" t="s">
        <v>205</v>
      </c>
      <c r="C410" s="11" t="s">
        <v>175</v>
      </c>
      <c r="D410" s="12">
        <v>1.31118650339848</v>
      </c>
      <c r="E410" s="12">
        <v>1.3049554239310199</v>
      </c>
      <c r="F410" s="12">
        <v>1.3364433641498299</v>
      </c>
      <c r="G410" s="12">
        <v>1.3480991110576701</v>
      </c>
      <c r="H410" s="12">
        <v>0</v>
      </c>
      <c r="I410" s="12">
        <v>0</v>
      </c>
      <c r="J410" s="12">
        <v>0</v>
      </c>
      <c r="K410" s="12">
        <v>0</v>
      </c>
      <c r="L410" s="12">
        <v>0</v>
      </c>
      <c r="M410" s="12"/>
      <c r="N410" s="12"/>
    </row>
    <row r="411" spans="1:14" x14ac:dyDescent="0.35">
      <c r="A411" s="11" t="str">
        <f t="shared" si="6"/>
        <v>VOLUMEN POR ACTO (consumiciones)Infusiones</v>
      </c>
      <c r="B411" s="11" t="s">
        <v>205</v>
      </c>
      <c r="C411" s="11" t="s">
        <v>128</v>
      </c>
      <c r="D411" s="12">
        <v>1.30979495913356</v>
      </c>
      <c r="E411" s="12">
        <v>1.28632328405647</v>
      </c>
      <c r="F411" s="12">
        <v>1.26834383278782</v>
      </c>
      <c r="G411" s="12">
        <v>1.2650999034583099</v>
      </c>
      <c r="H411" s="12">
        <v>0</v>
      </c>
      <c r="I411" s="12">
        <v>0</v>
      </c>
      <c r="J411" s="12">
        <v>0</v>
      </c>
      <c r="K411" s="12">
        <v>0</v>
      </c>
      <c r="L411" s="12">
        <v>0</v>
      </c>
      <c r="M411" s="12"/>
      <c r="N411" s="12"/>
    </row>
    <row r="412" spans="1:14" x14ac:dyDescent="0.35">
      <c r="A412" s="11" t="str">
        <f t="shared" si="6"/>
        <v>VOLUMEN POR ACTO (consumiciones)Resto Bebidas Caliente</v>
      </c>
      <c r="B412" s="11" t="s">
        <v>205</v>
      </c>
      <c r="C412" s="11" t="s">
        <v>129</v>
      </c>
      <c r="D412" s="12">
        <v>1.7141435807065</v>
      </c>
      <c r="E412" s="12">
        <v>1.81997980792416</v>
      </c>
      <c r="F412" s="12">
        <v>1.83323748798826</v>
      </c>
      <c r="G412" s="12">
        <v>1.8237738249029201</v>
      </c>
      <c r="H412" s="12">
        <v>0</v>
      </c>
      <c r="I412" s="12">
        <v>0</v>
      </c>
      <c r="J412" s="12">
        <v>0</v>
      </c>
      <c r="K412" s="12">
        <v>0</v>
      </c>
      <c r="L412" s="12">
        <v>0</v>
      </c>
      <c r="M412" s="12"/>
      <c r="N412" s="12"/>
    </row>
    <row r="413" spans="1:14" x14ac:dyDescent="0.35">
      <c r="A413" s="11" t="str">
        <f t="shared" si="6"/>
        <v>VOLUMEN POR ACTO (consumiciones).Total Bebidas Frias</v>
      </c>
      <c r="B413" s="11" t="s">
        <v>205</v>
      </c>
      <c r="C413" s="11" t="s">
        <v>130</v>
      </c>
      <c r="D413" s="12">
        <v>2.6007020319029102</v>
      </c>
      <c r="E413" s="12">
        <v>2.5617075556986602</v>
      </c>
      <c r="F413" s="12">
        <v>2.5625596241092499</v>
      </c>
      <c r="G413" s="12">
        <v>2.5120300973006899</v>
      </c>
      <c r="H413" s="12">
        <v>0</v>
      </c>
      <c r="I413" s="12">
        <v>0</v>
      </c>
      <c r="J413" s="12">
        <v>0</v>
      </c>
      <c r="K413" s="12">
        <v>0</v>
      </c>
      <c r="L413" s="12">
        <v>0</v>
      </c>
      <c r="M413" s="12"/>
      <c r="N413" s="12"/>
    </row>
    <row r="414" spans="1:14" x14ac:dyDescent="0.35">
      <c r="A414" s="11" t="str">
        <f t="shared" si="6"/>
        <v>VOLUMEN POR ACTO (consumiciones)Total bebidas de vino</v>
      </c>
      <c r="B414" s="11" t="s">
        <v>205</v>
      </c>
      <c r="C414" s="11" t="s">
        <v>131</v>
      </c>
      <c r="D414" s="12">
        <v>1.84481312202882</v>
      </c>
      <c r="E414" s="12">
        <v>1.8171399331110201</v>
      </c>
      <c r="F414" s="12">
        <v>1.85659205541274</v>
      </c>
      <c r="G414" s="12">
        <v>1.85757236212833</v>
      </c>
      <c r="H414" s="12">
        <v>0</v>
      </c>
      <c r="I414" s="12">
        <v>0</v>
      </c>
      <c r="J414" s="12">
        <v>0</v>
      </c>
      <c r="K414" s="12">
        <v>0</v>
      </c>
      <c r="L414" s="12">
        <v>0</v>
      </c>
      <c r="M414" s="12"/>
      <c r="N414" s="12"/>
    </row>
    <row r="415" spans="1:14" x14ac:dyDescent="0.35">
      <c r="A415" s="11" t="str">
        <f t="shared" si="6"/>
        <v>VOLUMEN POR ACTO (consumiciones)Vino</v>
      </c>
      <c r="B415" s="11" t="s">
        <v>205</v>
      </c>
      <c r="C415" s="11" t="s">
        <v>132</v>
      </c>
      <c r="D415" s="12">
        <v>1.7689690895511601</v>
      </c>
      <c r="E415" s="12">
        <v>1.7574993856341199</v>
      </c>
      <c r="F415" s="12">
        <v>1.78949624349485</v>
      </c>
      <c r="G415" s="12">
        <v>1.80027067095365</v>
      </c>
      <c r="H415" s="12">
        <v>0</v>
      </c>
      <c r="I415" s="12">
        <v>0</v>
      </c>
      <c r="J415" s="12">
        <v>0</v>
      </c>
      <c r="K415" s="12">
        <v>0</v>
      </c>
      <c r="L415" s="12">
        <v>0</v>
      </c>
      <c r="M415" s="12"/>
      <c r="N415" s="12"/>
    </row>
    <row r="416" spans="1:14" x14ac:dyDescent="0.35">
      <c r="A416" s="11" t="str">
        <f t="shared" si="6"/>
        <v>VOLUMEN POR ACTO (consumiciones)Tinto</v>
      </c>
      <c r="B416" s="11" t="s">
        <v>205</v>
      </c>
      <c r="C416" s="11" t="s">
        <v>133</v>
      </c>
      <c r="D416" s="12">
        <v>1.6909637756417899</v>
      </c>
      <c r="E416" s="12">
        <v>1.6481067998038199</v>
      </c>
      <c r="F416" s="12">
        <v>1.64190428043963</v>
      </c>
      <c r="G416" s="12">
        <v>1.6481228299730399</v>
      </c>
      <c r="H416" s="12">
        <v>0</v>
      </c>
      <c r="I416" s="12">
        <v>0</v>
      </c>
      <c r="J416" s="12">
        <v>0</v>
      </c>
      <c r="K416" s="12">
        <v>0</v>
      </c>
      <c r="L416" s="12">
        <v>0</v>
      </c>
      <c r="M416" s="12"/>
      <c r="N416" s="12"/>
    </row>
    <row r="417" spans="1:14" x14ac:dyDescent="0.35">
      <c r="A417" s="11" t="str">
        <f t="shared" si="6"/>
        <v>VOLUMEN POR ACTO (consumiciones)Blanco</v>
      </c>
      <c r="B417" s="11" t="s">
        <v>205</v>
      </c>
      <c r="C417" s="11" t="s">
        <v>134</v>
      </c>
      <c r="D417" s="12">
        <v>1.7660397134943999</v>
      </c>
      <c r="E417" s="12">
        <v>1.81529041890677</v>
      </c>
      <c r="F417" s="12">
        <v>1.8859861080896301</v>
      </c>
      <c r="G417" s="12">
        <v>1.86474157590379</v>
      </c>
      <c r="H417" s="12">
        <v>0</v>
      </c>
      <c r="I417" s="12">
        <v>0</v>
      </c>
      <c r="J417" s="12">
        <v>0</v>
      </c>
      <c r="K417" s="12">
        <v>0</v>
      </c>
      <c r="L417" s="12">
        <v>0</v>
      </c>
      <c r="M417" s="12"/>
      <c r="N417" s="12"/>
    </row>
    <row r="418" spans="1:14" x14ac:dyDescent="0.35">
      <c r="A418" s="11" t="str">
        <f t="shared" si="6"/>
        <v>VOLUMEN POR ACTO (consumiciones)Rosado</v>
      </c>
      <c r="B418" s="11" t="s">
        <v>205</v>
      </c>
      <c r="C418" s="11" t="s">
        <v>135</v>
      </c>
      <c r="D418" s="12">
        <v>1.4328916481430301</v>
      </c>
      <c r="E418" s="12">
        <v>1.5415954061446799</v>
      </c>
      <c r="F418" s="12">
        <v>1.5994389975004299</v>
      </c>
      <c r="G418" s="12">
        <v>1.5777266228434901</v>
      </c>
      <c r="H418" s="12">
        <v>0</v>
      </c>
      <c r="I418" s="12">
        <v>0</v>
      </c>
      <c r="J418" s="12">
        <v>0</v>
      </c>
      <c r="K418" s="12">
        <v>0</v>
      </c>
      <c r="L418" s="12">
        <v>0</v>
      </c>
      <c r="M418" s="12"/>
      <c r="N418" s="12"/>
    </row>
    <row r="419" spans="1:14" x14ac:dyDescent="0.35">
      <c r="A419" s="11" t="str">
        <f t="shared" si="6"/>
        <v>VOLUMEN POR ACTO (consumiciones)Resto vino</v>
      </c>
      <c r="B419" s="11" t="s">
        <v>205</v>
      </c>
      <c r="C419" s="11" t="s">
        <v>136</v>
      </c>
      <c r="D419" s="12">
        <v>1.97242474416253</v>
      </c>
      <c r="E419" s="12">
        <v>1.7828033236037899</v>
      </c>
      <c r="F419" s="12">
        <v>1.74145811101146</v>
      </c>
      <c r="G419" s="12">
        <v>2.12959173736526</v>
      </c>
      <c r="H419" s="12">
        <v>0</v>
      </c>
      <c r="I419" s="12">
        <v>0</v>
      </c>
      <c r="J419" s="12">
        <v>0</v>
      </c>
      <c r="K419" s="12">
        <v>0</v>
      </c>
      <c r="L419" s="12">
        <v>0</v>
      </c>
      <c r="M419" s="12"/>
      <c r="N419" s="12"/>
    </row>
    <row r="420" spans="1:14" x14ac:dyDescent="0.35">
      <c r="A420" s="11" t="str">
        <f t="shared" si="6"/>
        <v>VOLUMEN POR ACTO (consumiciones)Cava</v>
      </c>
      <c r="B420" s="11" t="s">
        <v>205</v>
      </c>
      <c r="C420" s="11" t="s">
        <v>137</v>
      </c>
      <c r="D420" s="12">
        <v>1.77215196414646</v>
      </c>
      <c r="E420" s="12">
        <v>1.7172166441969501</v>
      </c>
      <c r="F420" s="12">
        <v>1.87404249818048</v>
      </c>
      <c r="G420" s="12">
        <v>1.7757170162820699</v>
      </c>
      <c r="H420" s="12">
        <v>0</v>
      </c>
      <c r="I420" s="12">
        <v>0</v>
      </c>
      <c r="J420" s="12">
        <v>0</v>
      </c>
      <c r="K420" s="12">
        <v>0</v>
      </c>
      <c r="L420" s="12">
        <v>0</v>
      </c>
      <c r="M420" s="12"/>
      <c r="N420" s="12"/>
    </row>
    <row r="421" spans="1:14" x14ac:dyDescent="0.35">
      <c r="A421" s="11" t="str">
        <f t="shared" si="6"/>
        <v>VOLUMEN POR ACTO (consumiciones)Otr.Bebidas Deri.Vino</v>
      </c>
      <c r="B421" s="11" t="s">
        <v>205</v>
      </c>
      <c r="C421" s="11" t="s">
        <v>138</v>
      </c>
      <c r="D421" s="12">
        <v>1.98904363621854</v>
      </c>
      <c r="E421" s="12">
        <v>1.85976393131172</v>
      </c>
      <c r="F421" s="12">
        <v>1.90081516744589</v>
      </c>
      <c r="G421" s="12">
        <v>1.8884412210125301</v>
      </c>
      <c r="H421" s="12">
        <v>0</v>
      </c>
      <c r="I421" s="12">
        <v>0</v>
      </c>
      <c r="J421" s="12">
        <v>0</v>
      </c>
      <c r="K421" s="12">
        <v>0</v>
      </c>
      <c r="L421" s="12">
        <v>0</v>
      </c>
      <c r="M421" s="12"/>
      <c r="N421" s="12"/>
    </row>
    <row r="422" spans="1:14" x14ac:dyDescent="0.35">
      <c r="A422" s="11" t="str">
        <f t="shared" si="6"/>
        <v>VOLUMEN POR ACTO (consumiciones)Tinto de Verano</v>
      </c>
      <c r="B422" s="11" t="s">
        <v>205</v>
      </c>
      <c r="C422" s="11" t="s">
        <v>139</v>
      </c>
      <c r="D422" s="12">
        <v>2.1098960542887202</v>
      </c>
      <c r="E422" s="12">
        <v>1.9175340845361599</v>
      </c>
      <c r="F422" s="12">
        <v>1.93996991843398</v>
      </c>
      <c r="G422" s="12">
        <v>1.94397912869651</v>
      </c>
      <c r="H422" s="12">
        <v>0</v>
      </c>
      <c r="I422" s="12">
        <v>0</v>
      </c>
      <c r="J422" s="12">
        <v>0</v>
      </c>
      <c r="K422" s="12">
        <v>0</v>
      </c>
      <c r="L422" s="12">
        <v>0</v>
      </c>
      <c r="M422" s="12"/>
      <c r="N422" s="12"/>
    </row>
    <row r="423" spans="1:14" x14ac:dyDescent="0.35">
      <c r="A423" s="11" t="str">
        <f t="shared" si="6"/>
        <v>VOLUMEN POR ACTO (consumiciones)Sangria de Vino</v>
      </c>
      <c r="B423" s="11" t="s">
        <v>205</v>
      </c>
      <c r="C423" s="11" t="s">
        <v>140</v>
      </c>
      <c r="D423" s="12">
        <v>1.55835955237858</v>
      </c>
      <c r="E423" s="12">
        <v>1.5400012756628101</v>
      </c>
      <c r="F423" s="12">
        <v>1.87865784333732</v>
      </c>
      <c r="G423" s="12">
        <v>1.51720257722658</v>
      </c>
      <c r="H423" s="12">
        <v>0</v>
      </c>
      <c r="I423" s="12">
        <v>0</v>
      </c>
      <c r="J423" s="12">
        <v>0</v>
      </c>
      <c r="K423" s="12">
        <v>0</v>
      </c>
      <c r="L423" s="12">
        <v>0</v>
      </c>
      <c r="M423" s="12"/>
      <c r="N423" s="12"/>
    </row>
    <row r="424" spans="1:14" x14ac:dyDescent="0.35">
      <c r="A424" s="11" t="str">
        <f t="shared" si="6"/>
        <v>VOLUMEN POR ACTO (consumiciones)Sangria de Cava</v>
      </c>
      <c r="B424" s="11" t="s">
        <v>205</v>
      </c>
      <c r="C424" s="11" t="s">
        <v>141</v>
      </c>
      <c r="D424" s="12">
        <v>1.7013635477364999</v>
      </c>
      <c r="E424" s="12">
        <v>1.64370224406143</v>
      </c>
      <c r="F424" s="12">
        <v>1.7009242986628901</v>
      </c>
      <c r="G424" s="12">
        <v>1.7843040639158201</v>
      </c>
      <c r="H424" s="12">
        <v>0</v>
      </c>
      <c r="I424" s="12">
        <v>0</v>
      </c>
      <c r="J424" s="12">
        <v>0</v>
      </c>
      <c r="K424" s="12">
        <v>0</v>
      </c>
      <c r="L424" s="12">
        <v>0</v>
      </c>
      <c r="M424" s="12"/>
      <c r="N424" s="12"/>
    </row>
    <row r="425" spans="1:14" x14ac:dyDescent="0.35">
      <c r="A425" s="11" t="str">
        <f t="shared" si="6"/>
        <v>VOLUMEN POR ACTO (consumiciones)Calimocho</v>
      </c>
      <c r="B425" s="11" t="s">
        <v>205</v>
      </c>
      <c r="C425" s="11" t="s">
        <v>142</v>
      </c>
      <c r="D425" s="12">
        <v>1.71166302090787</v>
      </c>
      <c r="E425" s="12">
        <v>1.8771797624246001</v>
      </c>
      <c r="F425" s="12">
        <v>1.9159494479649899</v>
      </c>
      <c r="G425" s="12">
        <v>1.90558947496021</v>
      </c>
      <c r="H425" s="12">
        <v>0</v>
      </c>
      <c r="I425" s="12">
        <v>0</v>
      </c>
      <c r="J425" s="12">
        <v>0</v>
      </c>
      <c r="K425" s="12">
        <v>0</v>
      </c>
      <c r="L425" s="12">
        <v>0</v>
      </c>
      <c r="M425" s="12"/>
      <c r="N425" s="12"/>
    </row>
    <row r="426" spans="1:14" x14ac:dyDescent="0.35">
      <c r="A426" s="11" t="str">
        <f t="shared" si="6"/>
        <v>VOLUMEN POR ACTO (consumiciones)Rebujito</v>
      </c>
      <c r="B426" s="11" t="s">
        <v>205</v>
      </c>
      <c r="C426" s="11" t="s">
        <v>176</v>
      </c>
      <c r="D426" s="12">
        <v>2.8032672535260401</v>
      </c>
      <c r="E426" s="12">
        <v>2.70015936085123</v>
      </c>
      <c r="F426" s="12">
        <v>1.97154961095846</v>
      </c>
      <c r="G426" s="12">
        <v>2.4062831860899898</v>
      </c>
      <c r="H426" s="12">
        <v>0</v>
      </c>
      <c r="I426" s="12">
        <v>0</v>
      </c>
      <c r="J426" s="12">
        <v>0</v>
      </c>
      <c r="K426" s="12">
        <v>0</v>
      </c>
      <c r="L426" s="12">
        <v>0</v>
      </c>
      <c r="M426" s="12"/>
      <c r="N426" s="12"/>
    </row>
    <row r="427" spans="1:14" x14ac:dyDescent="0.35">
      <c r="A427" s="11" t="str">
        <f t="shared" si="6"/>
        <v>VOLUMEN POR ACTO (consumiciones)Espum/Lambrusc/Mosca</v>
      </c>
      <c r="B427" s="11" t="s">
        <v>205</v>
      </c>
      <c r="C427" s="11" t="s">
        <v>177</v>
      </c>
      <c r="D427" s="12">
        <v>1.6058240133028301</v>
      </c>
      <c r="E427" s="12">
        <v>1.67220833850435</v>
      </c>
      <c r="F427" s="12">
        <v>1.56685714486491</v>
      </c>
      <c r="G427" s="12">
        <v>1.66693240112691</v>
      </c>
      <c r="H427" s="12">
        <v>0</v>
      </c>
      <c r="I427" s="12">
        <v>0</v>
      </c>
      <c r="J427" s="12">
        <v>0</v>
      </c>
      <c r="K427" s="12">
        <v>0</v>
      </c>
      <c r="L427" s="12">
        <v>0</v>
      </c>
      <c r="M427" s="12"/>
      <c r="N427" s="12"/>
    </row>
    <row r="428" spans="1:14" x14ac:dyDescent="0.35">
      <c r="A428" s="11" t="str">
        <f t="shared" si="6"/>
        <v>VOLUMEN POR ACTO (consumiciones)Sidra</v>
      </c>
      <c r="B428" s="11" t="s">
        <v>205</v>
      </c>
      <c r="C428" s="11" t="s">
        <v>143</v>
      </c>
      <c r="D428" s="12">
        <v>2.41128308522834</v>
      </c>
      <c r="E428" s="12">
        <v>2.1924567052085</v>
      </c>
      <c r="F428" s="12">
        <v>2.39891178756009</v>
      </c>
      <c r="G428" s="12">
        <v>2.2807390248284198</v>
      </c>
      <c r="H428" s="12">
        <v>0</v>
      </c>
      <c r="I428" s="12">
        <v>0</v>
      </c>
      <c r="J428" s="12">
        <v>0</v>
      </c>
      <c r="K428" s="12">
        <v>0</v>
      </c>
      <c r="L428" s="12">
        <v>0</v>
      </c>
      <c r="M428" s="12"/>
      <c r="N428" s="12"/>
    </row>
    <row r="429" spans="1:14" x14ac:dyDescent="0.35">
      <c r="A429" s="11" t="str">
        <f t="shared" si="6"/>
        <v>VOLUMEN POR ACTO (consumiciones)Cerveza</v>
      </c>
      <c r="B429" s="11" t="s">
        <v>205</v>
      </c>
      <c r="C429" s="11" t="s">
        <v>144</v>
      </c>
      <c r="D429" s="12">
        <v>2.93383089898404</v>
      </c>
      <c r="E429" s="12">
        <v>2.92760596881591</v>
      </c>
      <c r="F429" s="12">
        <v>2.9071012886098702</v>
      </c>
      <c r="G429" s="12">
        <v>2.7948361415398599</v>
      </c>
      <c r="H429" s="12">
        <v>0</v>
      </c>
      <c r="I429" s="12">
        <v>0</v>
      </c>
      <c r="J429" s="12">
        <v>0</v>
      </c>
      <c r="K429" s="12">
        <v>0</v>
      </c>
      <c r="L429" s="12">
        <v>0</v>
      </c>
      <c r="M429" s="12"/>
      <c r="N429" s="12"/>
    </row>
    <row r="430" spans="1:14" x14ac:dyDescent="0.35">
      <c r="A430" s="11" t="str">
        <f t="shared" si="6"/>
        <v>VOLUMEN POR ACTO (consumiciones)Con alcohol</v>
      </c>
      <c r="B430" s="11" t="s">
        <v>205</v>
      </c>
      <c r="C430" s="11" t="s">
        <v>145</v>
      </c>
      <c r="D430" s="12">
        <v>2.9443491774448698</v>
      </c>
      <c r="E430" s="12">
        <v>2.9354940669933201</v>
      </c>
      <c r="F430" s="12">
        <v>2.89571521623082</v>
      </c>
      <c r="G430" s="12">
        <v>2.7761695606949601</v>
      </c>
      <c r="H430" s="12">
        <v>0</v>
      </c>
      <c r="I430" s="12">
        <v>0</v>
      </c>
      <c r="J430" s="12">
        <v>0</v>
      </c>
      <c r="K430" s="12">
        <v>0</v>
      </c>
      <c r="L430" s="12">
        <v>0</v>
      </c>
      <c r="M430" s="12"/>
      <c r="N430" s="12"/>
    </row>
    <row r="431" spans="1:14" x14ac:dyDescent="0.35">
      <c r="A431" s="11" t="str">
        <f t="shared" si="6"/>
        <v>VOLUMEN POR ACTO (consumiciones)Sin alcohol</v>
      </c>
      <c r="B431" s="11" t="s">
        <v>205</v>
      </c>
      <c r="C431" s="11" t="s">
        <v>146</v>
      </c>
      <c r="D431" s="12">
        <v>1.9954143633266199</v>
      </c>
      <c r="E431" s="12">
        <v>1.94516381623251</v>
      </c>
      <c r="F431" s="12">
        <v>2.0071758201523799</v>
      </c>
      <c r="G431" s="12">
        <v>1.9839944297079799</v>
      </c>
      <c r="H431" s="12">
        <v>0</v>
      </c>
      <c r="I431" s="12">
        <v>0</v>
      </c>
      <c r="J431" s="12">
        <v>0</v>
      </c>
      <c r="K431" s="12">
        <v>0</v>
      </c>
      <c r="L431" s="12">
        <v>0</v>
      </c>
      <c r="M431" s="12"/>
      <c r="N431" s="12"/>
    </row>
    <row r="432" spans="1:14" x14ac:dyDescent="0.35">
      <c r="A432" s="11" t="str">
        <f t="shared" si="6"/>
        <v>VOLUMEN POR ACTO (consumiciones)Cerveza Envasada</v>
      </c>
      <c r="B432" s="11" t="s">
        <v>205</v>
      </c>
      <c r="C432" s="11" t="s">
        <v>178</v>
      </c>
      <c r="D432" s="12">
        <v>2.9235440560888399</v>
      </c>
      <c r="E432" s="12">
        <v>2.8917636177144601</v>
      </c>
      <c r="F432" s="12">
        <v>2.86864539805185</v>
      </c>
      <c r="G432" s="12">
        <v>2.7443195562456899</v>
      </c>
      <c r="H432" s="12">
        <v>0</v>
      </c>
      <c r="I432" s="12">
        <v>0</v>
      </c>
      <c r="J432" s="12">
        <v>0</v>
      </c>
      <c r="K432" s="12">
        <v>0</v>
      </c>
      <c r="L432" s="12">
        <v>0</v>
      </c>
      <c r="M432" s="12"/>
      <c r="N432" s="12"/>
    </row>
    <row r="433" spans="1:14" x14ac:dyDescent="0.35">
      <c r="A433" s="11" t="str">
        <f t="shared" si="6"/>
        <v>VOLUMEN POR ACTO (consumiciones)Cerveza Surtidor</v>
      </c>
      <c r="B433" s="11" t="s">
        <v>205</v>
      </c>
      <c r="C433" s="11" t="s">
        <v>179</v>
      </c>
      <c r="D433" s="12">
        <v>2.6916556907267699</v>
      </c>
      <c r="E433" s="12">
        <v>2.6841736278511799</v>
      </c>
      <c r="F433" s="12">
        <v>2.69591954380599</v>
      </c>
      <c r="G433" s="12">
        <v>2.5943759781236402</v>
      </c>
      <c r="H433" s="12">
        <v>0</v>
      </c>
      <c r="I433" s="12">
        <v>0</v>
      </c>
      <c r="J433" s="12">
        <v>0</v>
      </c>
      <c r="K433" s="12">
        <v>0</v>
      </c>
      <c r="L433" s="12">
        <v>0</v>
      </c>
      <c r="M433" s="12"/>
      <c r="N433" s="12"/>
    </row>
    <row r="434" spans="1:14" x14ac:dyDescent="0.35">
      <c r="A434" s="11" t="str">
        <f t="shared" si="6"/>
        <v>VOLUMEN POR ACTO (consumiciones)Otras Cervezas</v>
      </c>
      <c r="B434" s="11" t="s">
        <v>205</v>
      </c>
      <c r="C434" s="11" t="s">
        <v>147</v>
      </c>
      <c r="D434" s="12">
        <v>2.4037155186567101</v>
      </c>
      <c r="E434" s="12">
        <v>2.3013289512744</v>
      </c>
      <c r="F434" s="12">
        <v>2.74067305474524</v>
      </c>
      <c r="G434" s="12">
        <v>2.0150556374728898</v>
      </c>
      <c r="H434" s="12">
        <v>0</v>
      </c>
      <c r="I434" s="12">
        <v>0</v>
      </c>
      <c r="J434" s="12">
        <v>0</v>
      </c>
      <c r="K434" s="12">
        <v>0</v>
      </c>
      <c r="L434" s="12">
        <v>0</v>
      </c>
      <c r="M434" s="12"/>
      <c r="N434" s="12"/>
    </row>
    <row r="435" spans="1:14" x14ac:dyDescent="0.35">
      <c r="A435" s="11" t="str">
        <f t="shared" si="6"/>
        <v>VOLUMEN POR ACTO (consumiciones)Espirituosas</v>
      </c>
      <c r="B435" s="11" t="s">
        <v>205</v>
      </c>
      <c r="C435" s="11" t="s">
        <v>148</v>
      </c>
      <c r="D435" s="12">
        <v>2.1276677018920198</v>
      </c>
      <c r="E435" s="12">
        <v>2.1829853847729699</v>
      </c>
      <c r="F435" s="12">
        <v>2.2714426845723801</v>
      </c>
      <c r="G435" s="12">
        <v>2.2033986187735501</v>
      </c>
      <c r="H435" s="12">
        <v>0</v>
      </c>
      <c r="I435" s="12">
        <v>0</v>
      </c>
      <c r="J435" s="12">
        <v>0</v>
      </c>
      <c r="K435" s="12">
        <v>0</v>
      </c>
      <c r="L435" s="12">
        <v>0</v>
      </c>
      <c r="M435" s="12"/>
      <c r="N435" s="12"/>
    </row>
    <row r="436" spans="1:14" x14ac:dyDescent="0.35">
      <c r="A436" s="11" t="str">
        <f t="shared" si="6"/>
        <v>VOLUMEN POR ACTO (consumiciones)Whisky</v>
      </c>
      <c r="B436" s="11" t="s">
        <v>205</v>
      </c>
      <c r="C436" s="11" t="s">
        <v>149</v>
      </c>
      <c r="D436" s="12">
        <v>1.8868284177466099</v>
      </c>
      <c r="E436" s="12">
        <v>1.9776744593226401</v>
      </c>
      <c r="F436" s="12">
        <v>2.0974009150075599</v>
      </c>
      <c r="G436" s="12">
        <v>1.92628352995452</v>
      </c>
      <c r="H436" s="12">
        <v>0</v>
      </c>
      <c r="I436" s="12">
        <v>0</v>
      </c>
      <c r="J436" s="12">
        <v>0</v>
      </c>
      <c r="K436" s="12">
        <v>0</v>
      </c>
      <c r="L436" s="12">
        <v>0</v>
      </c>
      <c r="M436" s="12"/>
      <c r="N436" s="12"/>
    </row>
    <row r="437" spans="1:14" x14ac:dyDescent="0.35">
      <c r="A437" s="11" t="str">
        <f t="shared" si="6"/>
        <v>VOLUMEN POR ACTO (consumiciones)Brandy</v>
      </c>
      <c r="B437" s="11" t="s">
        <v>205</v>
      </c>
      <c r="C437" s="11" t="s">
        <v>150</v>
      </c>
      <c r="D437" s="12">
        <v>1.3195646708172899</v>
      </c>
      <c r="E437" s="12">
        <v>1.30358224970839</v>
      </c>
      <c r="F437" s="12">
        <v>1.3473221405784399</v>
      </c>
      <c r="G437" s="12">
        <v>1.3585822698086401</v>
      </c>
      <c r="H437" s="12">
        <v>0</v>
      </c>
      <c r="I437" s="12">
        <v>0</v>
      </c>
      <c r="J437" s="12">
        <v>0</v>
      </c>
      <c r="K437" s="12">
        <v>0</v>
      </c>
      <c r="L437" s="12">
        <v>0</v>
      </c>
      <c r="M437" s="12"/>
      <c r="N437" s="12"/>
    </row>
    <row r="438" spans="1:14" x14ac:dyDescent="0.35">
      <c r="A438" s="11" t="str">
        <f t="shared" si="6"/>
        <v>VOLUMEN POR ACTO (consumiciones)Ginebra</v>
      </c>
      <c r="B438" s="11" t="s">
        <v>205</v>
      </c>
      <c r="C438" s="11" t="s">
        <v>151</v>
      </c>
      <c r="D438" s="12">
        <v>2.2745848771923098</v>
      </c>
      <c r="E438" s="12">
        <v>2.2968954443637499</v>
      </c>
      <c r="F438" s="12">
        <v>2.28547666239694</v>
      </c>
      <c r="G438" s="12">
        <v>2.3259811720093002</v>
      </c>
      <c r="H438" s="12">
        <v>0</v>
      </c>
      <c r="I438" s="12">
        <v>0</v>
      </c>
      <c r="J438" s="12">
        <v>0</v>
      </c>
      <c r="K438" s="12">
        <v>0</v>
      </c>
      <c r="L438" s="12">
        <v>0</v>
      </c>
      <c r="M438" s="12"/>
      <c r="N438" s="12"/>
    </row>
    <row r="439" spans="1:14" x14ac:dyDescent="0.35">
      <c r="A439" s="11" t="str">
        <f t="shared" si="6"/>
        <v>VOLUMEN POR ACTO (consumiciones)Ron</v>
      </c>
      <c r="B439" s="11" t="s">
        <v>205</v>
      </c>
      <c r="C439" s="11" t="s">
        <v>152</v>
      </c>
      <c r="D439" s="12">
        <v>2.1729561949673899</v>
      </c>
      <c r="E439" s="12">
        <v>2.3396253316156401</v>
      </c>
      <c r="F439" s="12">
        <v>2.2402492990126399</v>
      </c>
      <c r="G439" s="12">
        <v>2.1496577629003202</v>
      </c>
      <c r="H439" s="12">
        <v>0</v>
      </c>
      <c r="I439" s="12">
        <v>0</v>
      </c>
      <c r="J439" s="12">
        <v>0</v>
      </c>
      <c r="K439" s="12">
        <v>0</v>
      </c>
      <c r="L439" s="12">
        <v>0</v>
      </c>
      <c r="M439" s="12"/>
      <c r="N439" s="12"/>
    </row>
    <row r="440" spans="1:14" x14ac:dyDescent="0.35">
      <c r="A440" s="11" t="str">
        <f t="shared" si="6"/>
        <v>VOLUMEN POR ACTO (consumiciones)Anis</v>
      </c>
      <c r="B440" s="11" t="s">
        <v>205</v>
      </c>
      <c r="C440" s="11" t="s">
        <v>153</v>
      </c>
      <c r="D440" s="12">
        <v>1.6664690798102799</v>
      </c>
      <c r="E440" s="12">
        <v>1.4442216692502201</v>
      </c>
      <c r="F440" s="12">
        <v>1.61463920322927</v>
      </c>
      <c r="G440" s="12">
        <v>1.75578231408909</v>
      </c>
      <c r="H440" s="12">
        <v>0</v>
      </c>
      <c r="I440" s="12">
        <v>0</v>
      </c>
      <c r="J440" s="12">
        <v>0</v>
      </c>
      <c r="K440" s="12">
        <v>0</v>
      </c>
      <c r="L440" s="12">
        <v>0</v>
      </c>
      <c r="M440" s="12"/>
      <c r="N440" s="12"/>
    </row>
    <row r="441" spans="1:14" x14ac:dyDescent="0.35">
      <c r="A441" s="11" t="str">
        <f t="shared" si="6"/>
        <v>VOLUMEN POR ACTO (consumiciones)Otras Espirituosas</v>
      </c>
      <c r="B441" s="11" t="s">
        <v>205</v>
      </c>
      <c r="C441" s="11" t="s">
        <v>154</v>
      </c>
      <c r="D441" s="12">
        <v>1.8958237658952899</v>
      </c>
      <c r="E441" s="12">
        <v>1.93641015068973</v>
      </c>
      <c r="F441" s="12">
        <v>2.0090922877232802</v>
      </c>
      <c r="G441" s="12">
        <v>1.96120743551281</v>
      </c>
      <c r="H441" s="12">
        <v>0</v>
      </c>
      <c r="I441" s="12">
        <v>0</v>
      </c>
      <c r="J441" s="12">
        <v>0</v>
      </c>
      <c r="K441" s="12">
        <v>0</v>
      </c>
      <c r="L441" s="12">
        <v>0</v>
      </c>
      <c r="M441" s="12"/>
      <c r="N441" s="12"/>
    </row>
    <row r="442" spans="1:14" x14ac:dyDescent="0.35">
      <c r="A442" s="11" t="str">
        <f t="shared" si="6"/>
        <v>VOLUMEN POR ACTO (consumiciones)T.Zumo+Horchata+Mosto</v>
      </c>
      <c r="B442" s="11" t="s">
        <v>205</v>
      </c>
      <c r="C442" s="11" t="s">
        <v>155</v>
      </c>
      <c r="D442" s="12">
        <v>1.53133903323287</v>
      </c>
      <c r="E442" s="12">
        <v>1.4892682607533401</v>
      </c>
      <c r="F442" s="12">
        <v>1.5001142942294801</v>
      </c>
      <c r="G442" s="12">
        <v>1.51475041035116</v>
      </c>
      <c r="H442" s="12">
        <v>0</v>
      </c>
      <c r="I442" s="12">
        <v>0</v>
      </c>
      <c r="J442" s="12">
        <v>0</v>
      </c>
      <c r="K442" s="12">
        <v>0</v>
      </c>
      <c r="L442" s="12">
        <v>0</v>
      </c>
      <c r="M442" s="12"/>
      <c r="N442" s="12"/>
    </row>
    <row r="443" spans="1:14" x14ac:dyDescent="0.35">
      <c r="A443" s="11" t="str">
        <f t="shared" si="6"/>
        <v>VOLUMEN POR ACTO (consumiciones)Agua Envasada</v>
      </c>
      <c r="B443" s="11" t="s">
        <v>205</v>
      </c>
      <c r="C443" s="11" t="s">
        <v>156</v>
      </c>
      <c r="D443" s="12">
        <v>1.52551162467916</v>
      </c>
      <c r="E443" s="12">
        <v>1.4233465804196801</v>
      </c>
      <c r="F443" s="12">
        <v>1.4545294436962699</v>
      </c>
      <c r="G443" s="12">
        <v>1.44002691632871</v>
      </c>
      <c r="H443" s="12">
        <v>0</v>
      </c>
      <c r="I443" s="12">
        <v>0</v>
      </c>
      <c r="J443" s="12">
        <v>0</v>
      </c>
      <c r="K443" s="12">
        <v>0</v>
      </c>
      <c r="L443" s="12">
        <v>0</v>
      </c>
      <c r="M443" s="12"/>
      <c r="N443" s="12"/>
    </row>
    <row r="444" spans="1:14" x14ac:dyDescent="0.35">
      <c r="A444" s="11" t="str">
        <f t="shared" si="6"/>
        <v>VOLUMEN POR ACTO (consumiciones)Bebidas Refrescantes</v>
      </c>
      <c r="B444" s="11" t="s">
        <v>205</v>
      </c>
      <c r="C444" s="11" t="s">
        <v>157</v>
      </c>
      <c r="D444" s="12">
        <v>1.8856082005400601</v>
      </c>
      <c r="E444" s="12">
        <v>1.7742712443584201</v>
      </c>
      <c r="F444" s="12">
        <v>1.78374610356302</v>
      </c>
      <c r="G444" s="12">
        <v>1.7993577110557699</v>
      </c>
      <c r="H444" s="12">
        <v>0</v>
      </c>
      <c r="I444" s="12">
        <v>0</v>
      </c>
      <c r="J444" s="12">
        <v>0</v>
      </c>
      <c r="K444" s="12">
        <v>0</v>
      </c>
      <c r="L444" s="12">
        <v>0</v>
      </c>
      <c r="M444" s="12"/>
      <c r="N444" s="12"/>
    </row>
    <row r="445" spans="1:14" x14ac:dyDescent="0.35">
      <c r="A445" s="11" t="str">
        <f t="shared" si="6"/>
        <v>VOLUMEN POR ACTO (consumiciones)Colas</v>
      </c>
      <c r="B445" s="11" t="s">
        <v>205</v>
      </c>
      <c r="C445" s="11" t="s">
        <v>158</v>
      </c>
      <c r="D445" s="12">
        <v>1.7228709676237299</v>
      </c>
      <c r="E445" s="12">
        <v>1.7002556910823301</v>
      </c>
      <c r="F445" s="12">
        <v>1.70676047020508</v>
      </c>
      <c r="G445" s="12">
        <v>1.72217306046481</v>
      </c>
      <c r="H445" s="12">
        <v>0</v>
      </c>
      <c r="I445" s="12">
        <v>0</v>
      </c>
      <c r="J445" s="12">
        <v>0</v>
      </c>
      <c r="K445" s="12">
        <v>0</v>
      </c>
      <c r="L445" s="12">
        <v>0</v>
      </c>
      <c r="M445" s="12"/>
      <c r="N445" s="12"/>
    </row>
    <row r="446" spans="1:14" x14ac:dyDescent="0.35">
      <c r="A446" s="11" t="str">
        <f t="shared" si="6"/>
        <v>VOLUMEN POR ACTO (consumiciones)Cola Regular</v>
      </c>
      <c r="B446" s="11" t="s">
        <v>205</v>
      </c>
      <c r="C446" s="11" t="s">
        <v>159</v>
      </c>
      <c r="D446" s="12">
        <v>1.68582266419814</v>
      </c>
      <c r="E446" s="12">
        <v>1.6460224532764101</v>
      </c>
      <c r="F446" s="12">
        <v>1.6781103554373</v>
      </c>
      <c r="G446" s="12">
        <v>1.6611220286680399</v>
      </c>
      <c r="H446" s="12">
        <v>0</v>
      </c>
      <c r="I446" s="12">
        <v>0</v>
      </c>
      <c r="J446" s="12">
        <v>0</v>
      </c>
      <c r="K446" s="12">
        <v>0</v>
      </c>
      <c r="L446" s="12">
        <v>0</v>
      </c>
      <c r="M446" s="12"/>
      <c r="N446" s="12"/>
    </row>
    <row r="447" spans="1:14" x14ac:dyDescent="0.35">
      <c r="A447" s="11" t="str">
        <f t="shared" si="6"/>
        <v>VOLUMEN POR ACTO (consumiciones)Light/Zero</v>
      </c>
      <c r="B447" s="11" t="s">
        <v>205</v>
      </c>
      <c r="C447" s="11" t="s">
        <v>160</v>
      </c>
      <c r="D447" s="12">
        <v>1.7080280059181701</v>
      </c>
      <c r="E447" s="12">
        <v>1.6993539260078401</v>
      </c>
      <c r="F447" s="12">
        <v>1.6759903301881001</v>
      </c>
      <c r="G447" s="12">
        <v>1.72182571926636</v>
      </c>
      <c r="H447" s="12">
        <v>0</v>
      </c>
      <c r="I447" s="12">
        <v>0</v>
      </c>
      <c r="J447" s="12">
        <v>0</v>
      </c>
      <c r="K447" s="12">
        <v>0</v>
      </c>
      <c r="L447" s="12">
        <v>0</v>
      </c>
      <c r="M447" s="12"/>
      <c r="N447" s="12"/>
    </row>
    <row r="448" spans="1:14" x14ac:dyDescent="0.35">
      <c r="A448" s="11" t="str">
        <f t="shared" si="6"/>
        <v>VOLUMEN POR ACTO (consumiciones)Otra Variedad Cola</v>
      </c>
      <c r="B448" s="11" t="s">
        <v>205</v>
      </c>
      <c r="C448" s="11" t="s">
        <v>161</v>
      </c>
      <c r="D448" s="12">
        <v>1.8506064658767001</v>
      </c>
      <c r="E448" s="12" t="s">
        <v>213</v>
      </c>
      <c r="F448" s="12" t="s">
        <v>213</v>
      </c>
      <c r="G448" s="12" t="s">
        <v>213</v>
      </c>
      <c r="H448" s="12">
        <v>0</v>
      </c>
      <c r="I448" s="12">
        <v>0</v>
      </c>
      <c r="J448" s="12">
        <v>0</v>
      </c>
      <c r="K448" s="12">
        <v>0</v>
      </c>
      <c r="L448" s="12">
        <v>0</v>
      </c>
      <c r="M448" s="12"/>
      <c r="N448" s="12"/>
    </row>
    <row r="449" spans="1:14" x14ac:dyDescent="0.35">
      <c r="A449" s="11" t="str">
        <f t="shared" si="6"/>
        <v>VOLUMEN POR ACTO (consumiciones)Con Cafeina</v>
      </c>
      <c r="B449" s="11" t="s">
        <v>205</v>
      </c>
      <c r="C449" s="11" t="s">
        <v>162</v>
      </c>
      <c r="D449" s="12">
        <v>1.6966335030989299</v>
      </c>
      <c r="E449" s="12">
        <v>1.66846741789597</v>
      </c>
      <c r="F449" s="12">
        <v>1.6595197552100001</v>
      </c>
      <c r="G449" s="12">
        <v>1.6539355171550301</v>
      </c>
      <c r="H449" s="12">
        <v>0</v>
      </c>
      <c r="I449" s="12">
        <v>0</v>
      </c>
      <c r="J449" s="12">
        <v>0</v>
      </c>
      <c r="K449" s="12">
        <v>0</v>
      </c>
      <c r="L449" s="12">
        <v>0</v>
      </c>
      <c r="M449" s="12"/>
      <c r="N449" s="12"/>
    </row>
    <row r="450" spans="1:14" x14ac:dyDescent="0.35">
      <c r="A450" s="11" t="str">
        <f t="shared" si="6"/>
        <v>VOLUMEN POR ACTO (consumiciones)Sin Cafeina</v>
      </c>
      <c r="B450" s="11" t="s">
        <v>205</v>
      </c>
      <c r="C450" s="11" t="s">
        <v>163</v>
      </c>
      <c r="D450" s="12">
        <v>1.8171483099563099</v>
      </c>
      <c r="E450" s="12">
        <v>1.8223350525645601</v>
      </c>
      <c r="F450" s="12">
        <v>1.8711035758633801</v>
      </c>
      <c r="G450" s="12">
        <v>1.9583504585987901</v>
      </c>
      <c r="H450" s="12">
        <v>0</v>
      </c>
      <c r="I450" s="12">
        <v>0</v>
      </c>
      <c r="J450" s="12">
        <v>0</v>
      </c>
      <c r="K450" s="12">
        <v>0</v>
      </c>
      <c r="L450" s="12">
        <v>0</v>
      </c>
      <c r="M450" s="12"/>
      <c r="N450" s="12"/>
    </row>
    <row r="451" spans="1:14" x14ac:dyDescent="0.35">
      <c r="A451" s="11" t="str">
        <f t="shared" si="6"/>
        <v>VOLUMEN POR ACTO (consumiciones)Frutas con gas</v>
      </c>
      <c r="B451" s="11" t="s">
        <v>205</v>
      </c>
      <c r="C451" s="11" t="s">
        <v>164</v>
      </c>
      <c r="D451" s="12">
        <v>1.9091379389414</v>
      </c>
      <c r="E451" s="12">
        <v>1.58547659350607</v>
      </c>
      <c r="F451" s="12">
        <v>1.5734413970546399</v>
      </c>
      <c r="G451" s="12">
        <v>1.55817088788231</v>
      </c>
      <c r="H451" s="12">
        <v>0</v>
      </c>
      <c r="I451" s="12">
        <v>0</v>
      </c>
      <c r="J451" s="12">
        <v>0</v>
      </c>
      <c r="K451" s="12">
        <v>0</v>
      </c>
      <c r="L451" s="12">
        <v>0</v>
      </c>
      <c r="M451" s="12"/>
      <c r="N451" s="12"/>
    </row>
    <row r="452" spans="1:14" x14ac:dyDescent="0.35">
      <c r="A452" s="11" t="str">
        <f t="shared" ref="A452:A515" si="7">B452&amp;C452</f>
        <v>VOLUMEN POR ACTO (consumiciones)Frutas sin gas</v>
      </c>
      <c r="B452" s="11" t="s">
        <v>205</v>
      </c>
      <c r="C452" s="11" t="s">
        <v>165</v>
      </c>
      <c r="D452" s="12">
        <v>1.62156162411966</v>
      </c>
      <c r="E452" s="12">
        <v>1.5591097331191399</v>
      </c>
      <c r="F452" s="12">
        <v>1.4885669902952301</v>
      </c>
      <c r="G452" s="12">
        <v>1.47444691850889</v>
      </c>
      <c r="H452" s="12">
        <v>0</v>
      </c>
      <c r="I452" s="12">
        <v>0</v>
      </c>
      <c r="J452" s="12">
        <v>0</v>
      </c>
      <c r="K452" s="12">
        <v>0</v>
      </c>
      <c r="L452" s="12">
        <v>0</v>
      </c>
      <c r="M452" s="12"/>
      <c r="N452" s="12"/>
    </row>
    <row r="453" spans="1:14" x14ac:dyDescent="0.35">
      <c r="A453" s="11" t="str">
        <f t="shared" si="7"/>
        <v>VOLUMEN POR ACTO (consumiciones)Mixers</v>
      </c>
      <c r="B453" s="11" t="s">
        <v>205</v>
      </c>
      <c r="C453" s="11" t="s">
        <v>166</v>
      </c>
      <c r="D453" s="12">
        <v>1.6033426903891601</v>
      </c>
      <c r="E453" s="12">
        <v>1.50100479726202</v>
      </c>
      <c r="F453" s="12">
        <v>1.43919148076825</v>
      </c>
      <c r="G453" s="12">
        <v>1.5597408931421</v>
      </c>
      <c r="H453" s="12">
        <v>0</v>
      </c>
      <c r="I453" s="12">
        <v>0</v>
      </c>
      <c r="J453" s="12">
        <v>0</v>
      </c>
      <c r="K453" s="12">
        <v>0</v>
      </c>
      <c r="L453" s="12">
        <v>0</v>
      </c>
      <c r="M453" s="12"/>
      <c r="N453" s="12"/>
    </row>
    <row r="454" spans="1:14" x14ac:dyDescent="0.35">
      <c r="A454" s="11" t="str">
        <f t="shared" si="7"/>
        <v>VOLUMEN POR ACTO (consumiciones)Isotonicas</v>
      </c>
      <c r="B454" s="11" t="s">
        <v>205</v>
      </c>
      <c r="C454" s="11" t="s">
        <v>180</v>
      </c>
      <c r="D454" s="12">
        <v>1.6558797353864101</v>
      </c>
      <c r="E454" s="12">
        <v>1.4975931979991099</v>
      </c>
      <c r="F454" s="12">
        <v>1.4976181509901001</v>
      </c>
      <c r="G454" s="12">
        <v>1.4436146139144099</v>
      </c>
      <c r="H454" s="12">
        <v>0</v>
      </c>
      <c r="I454" s="12">
        <v>0</v>
      </c>
      <c r="J454" s="12">
        <v>0</v>
      </c>
      <c r="K454" s="12">
        <v>0</v>
      </c>
      <c r="L454" s="12">
        <v>0</v>
      </c>
      <c r="M454" s="12"/>
      <c r="N454" s="12"/>
    </row>
    <row r="455" spans="1:14" x14ac:dyDescent="0.35">
      <c r="A455" s="11" t="str">
        <f t="shared" si="7"/>
        <v>VOLUMEN POR ACTO (consumiciones)Energeticas</v>
      </c>
      <c r="B455" s="11" t="s">
        <v>205</v>
      </c>
      <c r="C455" s="11" t="s">
        <v>181</v>
      </c>
      <c r="D455" s="12">
        <v>1.7334287853472301</v>
      </c>
      <c r="E455" s="12">
        <v>1.5479681705647099</v>
      </c>
      <c r="F455" s="12">
        <v>1.55055930831391</v>
      </c>
      <c r="G455" s="12">
        <v>1.5839445358700099</v>
      </c>
      <c r="H455" s="12">
        <v>0</v>
      </c>
      <c r="I455" s="12">
        <v>0</v>
      </c>
      <c r="J455" s="12">
        <v>0</v>
      </c>
      <c r="K455" s="12">
        <v>0</v>
      </c>
      <c r="L455" s="12">
        <v>0</v>
      </c>
      <c r="M455" s="12"/>
      <c r="N455" s="12"/>
    </row>
    <row r="456" spans="1:14" x14ac:dyDescent="0.35">
      <c r="A456" s="11" t="str">
        <f t="shared" si="7"/>
        <v>VOLUMEN POR ACTO (consumiciones)Gaseosas</v>
      </c>
      <c r="B456" s="11" t="s">
        <v>205</v>
      </c>
      <c r="C456" s="11" t="s">
        <v>167</v>
      </c>
      <c r="D456" s="12">
        <v>1.3944760200680599</v>
      </c>
      <c r="E456" s="12">
        <v>1.2193467944871099</v>
      </c>
      <c r="F456" s="12">
        <v>1.22685580146327</v>
      </c>
      <c r="G456" s="12">
        <v>1.4342070615998399</v>
      </c>
      <c r="H456" s="12">
        <v>0</v>
      </c>
      <c r="I456" s="12">
        <v>0</v>
      </c>
      <c r="J456" s="12">
        <v>0</v>
      </c>
      <c r="K456" s="12">
        <v>0</v>
      </c>
      <c r="L456" s="12">
        <v>0</v>
      </c>
      <c r="M456" s="12"/>
      <c r="N456" s="12"/>
    </row>
    <row r="457" spans="1:14" x14ac:dyDescent="0.35">
      <c r="A457" s="11" t="str">
        <f t="shared" si="7"/>
        <v>VOLUMEN POR ACTO (consumiciones)Bebidas Zumo+Leche</v>
      </c>
      <c r="B457" s="11" t="s">
        <v>205</v>
      </c>
      <c r="C457" s="11" t="s">
        <v>168</v>
      </c>
      <c r="D457" s="12">
        <v>2.2189282429925399</v>
      </c>
      <c r="E457" s="12">
        <v>1.79793794532433</v>
      </c>
      <c r="F457" s="12">
        <v>1.7440697745985501</v>
      </c>
      <c r="G457" s="12">
        <v>1.4740238213833801</v>
      </c>
      <c r="H457" s="12">
        <v>0</v>
      </c>
      <c r="I457" s="12">
        <v>0</v>
      </c>
      <c r="J457" s="12">
        <v>0</v>
      </c>
      <c r="K457" s="12">
        <v>0</v>
      </c>
      <c r="L457" s="12">
        <v>0</v>
      </c>
      <c r="M457" s="12"/>
      <c r="N457" s="12"/>
    </row>
    <row r="458" spans="1:14" x14ac:dyDescent="0.35">
      <c r="A458" s="11" t="str">
        <f t="shared" si="7"/>
        <v>VOLUMEN POR ACTO (consumiciones)Resto</v>
      </c>
      <c r="B458" s="11" t="s">
        <v>205</v>
      </c>
      <c r="C458" s="11" t="s">
        <v>78</v>
      </c>
      <c r="D458" s="12">
        <v>1.4936231059137901</v>
      </c>
      <c r="E458" s="12">
        <v>1.4265469776131301</v>
      </c>
      <c r="F458" s="12">
        <v>1.42065310669648</v>
      </c>
      <c r="G458" s="12">
        <v>1.4054937765291899</v>
      </c>
      <c r="H458" s="12">
        <v>0</v>
      </c>
      <c r="I458" s="12">
        <v>0</v>
      </c>
      <c r="J458" s="12">
        <v>0</v>
      </c>
      <c r="K458" s="12">
        <v>0</v>
      </c>
      <c r="L458" s="12">
        <v>0</v>
      </c>
      <c r="M458" s="12"/>
      <c r="N458" s="12"/>
    </row>
    <row r="459" spans="1:14" x14ac:dyDescent="0.35">
      <c r="A459" s="11" t="str">
        <f t="shared" si="7"/>
        <v>CONSUMO PER CAPITA (kg ó litros por individuo)TOTAL BEBIDAS</v>
      </c>
      <c r="B459" s="11" t="s">
        <v>120</v>
      </c>
      <c r="C459" s="11" t="s">
        <v>121</v>
      </c>
      <c r="D459" s="12">
        <v>58.110520851957602</v>
      </c>
      <c r="E459" s="12">
        <v>62.420193204829602</v>
      </c>
      <c r="F459" s="12">
        <v>67.173766427469801</v>
      </c>
      <c r="G459" s="12">
        <v>64.156037677497494</v>
      </c>
      <c r="H459" s="12">
        <v>0</v>
      </c>
      <c r="I459" s="12">
        <v>0</v>
      </c>
      <c r="J459" s="12">
        <v>0</v>
      </c>
      <c r="K459" s="12">
        <v>0</v>
      </c>
      <c r="L459" s="12">
        <v>0</v>
      </c>
      <c r="M459" s="12"/>
      <c r="N459" s="12"/>
    </row>
    <row r="460" spans="1:14" x14ac:dyDescent="0.35">
      <c r="A460" s="11" t="str">
        <f t="shared" si="7"/>
        <v>CONSUMO PER CAPITA (kg ó litros por individuo).Total Bebidas Caliente</v>
      </c>
      <c r="B460" s="11" t="s">
        <v>120</v>
      </c>
      <c r="C460" s="11" t="s">
        <v>122</v>
      </c>
      <c r="D460" s="12">
        <v>6.7498372192159204</v>
      </c>
      <c r="E460" s="12">
        <v>7.8244559511282903</v>
      </c>
      <c r="F460" s="12">
        <v>8.2323629491627308</v>
      </c>
      <c r="G460" s="12">
        <v>8.10766319380126</v>
      </c>
      <c r="H460" s="12">
        <v>0</v>
      </c>
      <c r="I460" s="12">
        <v>0</v>
      </c>
      <c r="J460" s="12">
        <v>0</v>
      </c>
      <c r="K460" s="12">
        <v>0</v>
      </c>
      <c r="L460" s="12">
        <v>0</v>
      </c>
      <c r="M460" s="12"/>
      <c r="N460" s="12"/>
    </row>
    <row r="461" spans="1:14" x14ac:dyDescent="0.35">
      <c r="A461" s="11" t="str">
        <f t="shared" si="7"/>
        <v>CONSUMO PER CAPITA (kg ó litros por individuo)Cafe</v>
      </c>
      <c r="B461" s="11" t="s">
        <v>120</v>
      </c>
      <c r="C461" s="11" t="s">
        <v>123</v>
      </c>
      <c r="D461" s="12">
        <v>1.6410791109854801</v>
      </c>
      <c r="E461" s="12">
        <v>1.9058316571084799</v>
      </c>
      <c r="F461" s="12">
        <v>2.04525168350678</v>
      </c>
      <c r="G461" s="12">
        <v>1.9969496253199699</v>
      </c>
      <c r="H461" s="12">
        <v>0</v>
      </c>
      <c r="I461" s="12">
        <v>0</v>
      </c>
      <c r="J461" s="12">
        <v>0</v>
      </c>
      <c r="K461" s="12">
        <v>0</v>
      </c>
      <c r="L461" s="12">
        <v>0</v>
      </c>
      <c r="M461" s="12"/>
      <c r="N461" s="12"/>
    </row>
    <row r="462" spans="1:14" x14ac:dyDescent="0.35">
      <c r="A462" s="11" t="str">
        <f t="shared" si="7"/>
        <v>CONSUMO PER CAPITA (kg ó litros por individuo)Leche+bebidas vegetales</v>
      </c>
      <c r="B462" s="11" t="s">
        <v>120</v>
      </c>
      <c r="C462" s="11" t="s">
        <v>174</v>
      </c>
      <c r="D462" s="12">
        <v>4.5900163321473997</v>
      </c>
      <c r="E462" s="12">
        <v>5.3521807607332796</v>
      </c>
      <c r="F462" s="12">
        <v>5.4952763718377797</v>
      </c>
      <c r="G462" s="12">
        <v>5.4632242695570596</v>
      </c>
      <c r="H462" s="12">
        <v>0</v>
      </c>
      <c r="I462" s="12">
        <v>0</v>
      </c>
      <c r="J462" s="12">
        <v>0</v>
      </c>
      <c r="K462" s="12">
        <v>0</v>
      </c>
      <c r="L462" s="12">
        <v>0</v>
      </c>
      <c r="M462" s="12"/>
      <c r="N462" s="12"/>
    </row>
    <row r="463" spans="1:14" x14ac:dyDescent="0.35">
      <c r="A463" s="11" t="str">
        <f t="shared" si="7"/>
        <v>CONSUMO PER CAPITA (kg ó litros por individuo)Leche</v>
      </c>
      <c r="B463" s="11" t="s">
        <v>120</v>
      </c>
      <c r="C463" s="11" t="s">
        <v>124</v>
      </c>
      <c r="D463" s="12">
        <v>4.3920219504050699</v>
      </c>
      <c r="E463" s="12">
        <v>5.1421830576163501</v>
      </c>
      <c r="F463" s="12">
        <v>5.2189271279318703</v>
      </c>
      <c r="G463" s="12">
        <v>5.0812931152131</v>
      </c>
      <c r="H463" s="12">
        <v>0</v>
      </c>
      <c r="I463" s="12">
        <v>0</v>
      </c>
      <c r="J463" s="12">
        <v>0</v>
      </c>
      <c r="K463" s="12">
        <v>0</v>
      </c>
      <c r="L463" s="12">
        <v>0</v>
      </c>
      <c r="M463" s="12"/>
      <c r="N463" s="12"/>
    </row>
    <row r="464" spans="1:14" x14ac:dyDescent="0.35">
      <c r="A464" s="11" t="str">
        <f t="shared" si="7"/>
        <v>CONSUMO PER CAPITA (kg ó litros por individuo)Leche Sola</v>
      </c>
      <c r="B464" s="11" t="s">
        <v>120</v>
      </c>
      <c r="C464" s="11" t="s">
        <v>125</v>
      </c>
      <c r="D464" s="12">
        <v>8.5019495741665299E-2</v>
      </c>
      <c r="E464" s="12">
        <v>0.111612052561242</v>
      </c>
      <c r="F464" s="12">
        <v>0.10713733289470299</v>
      </c>
      <c r="G464" s="12">
        <v>6.2334750491215001E-2</v>
      </c>
      <c r="H464" s="12">
        <v>0</v>
      </c>
      <c r="I464" s="12">
        <v>0</v>
      </c>
      <c r="J464" s="12">
        <v>0</v>
      </c>
      <c r="K464" s="12">
        <v>0</v>
      </c>
      <c r="L464" s="12">
        <v>0</v>
      </c>
      <c r="M464" s="12"/>
      <c r="N464" s="12"/>
    </row>
    <row r="465" spans="1:14" x14ac:dyDescent="0.35">
      <c r="A465" s="11" t="str">
        <f t="shared" si="7"/>
        <v>CONSUMO PER CAPITA (kg ó litros por individuo)Leche Con Cacao</v>
      </c>
      <c r="B465" s="11" t="s">
        <v>120</v>
      </c>
      <c r="C465" s="11" t="s">
        <v>126</v>
      </c>
      <c r="D465" s="12">
        <v>0.22368467894695501</v>
      </c>
      <c r="E465" s="12">
        <v>0.27758506196837701</v>
      </c>
      <c r="F465" s="12">
        <v>0.26863667857817303</v>
      </c>
      <c r="G465" s="12">
        <v>0.240797904659655</v>
      </c>
      <c r="H465" s="12">
        <v>0</v>
      </c>
      <c r="I465" s="12">
        <v>0</v>
      </c>
      <c r="J465" s="12">
        <v>0</v>
      </c>
      <c r="K465" s="12">
        <v>0</v>
      </c>
      <c r="L465" s="12">
        <v>0</v>
      </c>
      <c r="M465" s="12"/>
      <c r="N465" s="12"/>
    </row>
    <row r="466" spans="1:14" x14ac:dyDescent="0.35">
      <c r="A466" s="11" t="str">
        <f t="shared" si="7"/>
        <v>CONSUMO PER CAPITA (kg ó litros por individuo)Leche Con Cafe</v>
      </c>
      <c r="B466" s="11" t="s">
        <v>120</v>
      </c>
      <c r="C466" s="11" t="s">
        <v>127</v>
      </c>
      <c r="D466" s="12">
        <v>4.0833176883922597</v>
      </c>
      <c r="E466" s="12">
        <v>4.7529852498966401</v>
      </c>
      <c r="F466" s="12">
        <v>4.8431535634451697</v>
      </c>
      <c r="G466" s="12">
        <v>4.7781595653386804</v>
      </c>
      <c r="H466" s="12">
        <v>0</v>
      </c>
      <c r="I466" s="12">
        <v>0</v>
      </c>
      <c r="J466" s="12">
        <v>0</v>
      </c>
      <c r="K466" s="12">
        <v>0</v>
      </c>
      <c r="L466" s="12">
        <v>0</v>
      </c>
      <c r="M466" s="12"/>
      <c r="N466" s="12"/>
    </row>
    <row r="467" spans="1:14" x14ac:dyDescent="0.35">
      <c r="A467" s="11" t="str">
        <f t="shared" si="7"/>
        <v>CONSUMO PER CAPITA (kg ó litros por individuo)Bebidas Vegetales</v>
      </c>
      <c r="B467" s="11" t="s">
        <v>120</v>
      </c>
      <c r="C467" s="11" t="s">
        <v>175</v>
      </c>
      <c r="D467" s="12">
        <v>0.197995178038816</v>
      </c>
      <c r="E467" s="12">
        <v>0.209997251478276</v>
      </c>
      <c r="F467" s="12">
        <v>0.276348734292302</v>
      </c>
      <c r="G467" s="12">
        <v>0.381930381842778</v>
      </c>
      <c r="H467" s="12">
        <v>0</v>
      </c>
      <c r="I467" s="12">
        <v>0</v>
      </c>
      <c r="J467" s="12">
        <v>0</v>
      </c>
      <c r="K467" s="12">
        <v>0</v>
      </c>
      <c r="L467" s="12">
        <v>0</v>
      </c>
      <c r="M467" s="12"/>
      <c r="N467" s="12"/>
    </row>
    <row r="468" spans="1:14" x14ac:dyDescent="0.35">
      <c r="A468" s="11" t="str">
        <f t="shared" si="7"/>
        <v>CONSUMO PER CAPITA (kg ó litros por individuo)Infusiones</v>
      </c>
      <c r="B468" s="11" t="s">
        <v>120</v>
      </c>
      <c r="C468" s="11" t="s">
        <v>128</v>
      </c>
      <c r="D468" s="12">
        <v>0.31562419840699502</v>
      </c>
      <c r="E468" s="12">
        <v>0.33658553838071698</v>
      </c>
      <c r="F468" s="12">
        <v>0.39130406825703401</v>
      </c>
      <c r="G468" s="12">
        <v>0.36389244243025798</v>
      </c>
      <c r="H468" s="12">
        <v>0</v>
      </c>
      <c r="I468" s="12">
        <v>0</v>
      </c>
      <c r="J468" s="12">
        <v>0</v>
      </c>
      <c r="K468" s="12">
        <v>0</v>
      </c>
      <c r="L468" s="12">
        <v>0</v>
      </c>
      <c r="M468" s="12"/>
      <c r="N468" s="12"/>
    </row>
    <row r="469" spans="1:14" x14ac:dyDescent="0.35">
      <c r="A469" s="11" t="str">
        <f t="shared" si="7"/>
        <v>CONSUMO PER CAPITA (kg ó litros por individuo)Resto Bebidas Caliente</v>
      </c>
      <c r="B469" s="11" t="s">
        <v>120</v>
      </c>
      <c r="C469" s="11" t="s">
        <v>129</v>
      </c>
      <c r="D469" s="12">
        <v>0.203117175832154</v>
      </c>
      <c r="E469" s="12">
        <v>0.229858905006253</v>
      </c>
      <c r="F469" s="12">
        <v>0.30052969907753602</v>
      </c>
      <c r="G469" s="12">
        <v>0.28359729817302998</v>
      </c>
      <c r="H469" s="12">
        <v>0</v>
      </c>
      <c r="I469" s="12">
        <v>0</v>
      </c>
      <c r="J469" s="12">
        <v>0</v>
      </c>
      <c r="K469" s="12">
        <v>0</v>
      </c>
      <c r="L469" s="12">
        <v>0</v>
      </c>
      <c r="M469" s="12"/>
      <c r="N469" s="12"/>
    </row>
    <row r="470" spans="1:14" x14ac:dyDescent="0.35">
      <c r="A470" s="11" t="str">
        <f t="shared" si="7"/>
        <v>CONSUMO PER CAPITA (kg ó litros por individuo).Total Bebidas Frias</v>
      </c>
      <c r="B470" s="11" t="s">
        <v>120</v>
      </c>
      <c r="C470" s="11" t="s">
        <v>130</v>
      </c>
      <c r="D470" s="12">
        <v>51.360701730513398</v>
      </c>
      <c r="E470" s="12">
        <v>54.595739677643003</v>
      </c>
      <c r="F470" s="12">
        <v>58.941403849563997</v>
      </c>
      <c r="G470" s="12">
        <v>56.048364587505503</v>
      </c>
      <c r="H470" s="12">
        <v>0</v>
      </c>
      <c r="I470" s="12">
        <v>0</v>
      </c>
      <c r="J470" s="12">
        <v>0</v>
      </c>
      <c r="K470" s="12">
        <v>0</v>
      </c>
      <c r="L470" s="12">
        <v>0</v>
      </c>
      <c r="M470" s="12"/>
      <c r="N470" s="12"/>
    </row>
    <row r="471" spans="1:14" x14ac:dyDescent="0.35">
      <c r="A471" s="11" t="str">
        <f t="shared" si="7"/>
        <v>CONSUMO PER CAPITA (kg ó litros por individuo)Total bebidas de vino</v>
      </c>
      <c r="B471" s="11" t="s">
        <v>120</v>
      </c>
      <c r="C471" s="11" t="s">
        <v>131</v>
      </c>
      <c r="D471" s="12">
        <v>3.1599409119581399</v>
      </c>
      <c r="E471" s="12">
        <v>3.7562192754338</v>
      </c>
      <c r="F471" s="12">
        <v>4.16909077260968</v>
      </c>
      <c r="G471" s="12">
        <v>3.9855960487169702</v>
      </c>
      <c r="H471" s="12">
        <v>0</v>
      </c>
      <c r="I471" s="12">
        <v>0</v>
      </c>
      <c r="J471" s="12">
        <v>0</v>
      </c>
      <c r="K471" s="12">
        <v>0</v>
      </c>
      <c r="L471" s="12">
        <v>0</v>
      </c>
      <c r="M471" s="12"/>
      <c r="N471" s="12"/>
    </row>
    <row r="472" spans="1:14" x14ac:dyDescent="0.35">
      <c r="A472" s="11" t="str">
        <f t="shared" si="7"/>
        <v>CONSUMO PER CAPITA (kg ó litros por individuo)Vino</v>
      </c>
      <c r="B472" s="11" t="s">
        <v>120</v>
      </c>
      <c r="C472" s="11" t="s">
        <v>132</v>
      </c>
      <c r="D472" s="12">
        <v>2.1712280476038699</v>
      </c>
      <c r="E472" s="12">
        <v>2.54424001800861</v>
      </c>
      <c r="F472" s="12">
        <v>2.7478686535761501</v>
      </c>
      <c r="G472" s="12">
        <v>2.6649005887313901</v>
      </c>
      <c r="H472" s="12">
        <v>0</v>
      </c>
      <c r="I472" s="12">
        <v>0</v>
      </c>
      <c r="J472" s="12">
        <v>0</v>
      </c>
      <c r="K472" s="12">
        <v>0</v>
      </c>
      <c r="L472" s="12">
        <v>0</v>
      </c>
      <c r="M472" s="12"/>
      <c r="N472" s="12"/>
    </row>
    <row r="473" spans="1:14" x14ac:dyDescent="0.35">
      <c r="A473" s="11" t="str">
        <f t="shared" si="7"/>
        <v>CONSUMO PER CAPITA (kg ó litros por individuo)Tinto</v>
      </c>
      <c r="B473" s="11" t="s">
        <v>120</v>
      </c>
      <c r="C473" s="11" t="s">
        <v>133</v>
      </c>
      <c r="D473" s="12">
        <v>1.3221549464955999</v>
      </c>
      <c r="E473" s="12">
        <v>1.5051057544656601</v>
      </c>
      <c r="F473" s="12">
        <v>1.6143833157371399</v>
      </c>
      <c r="G473" s="12">
        <v>1.47194892051259</v>
      </c>
      <c r="H473" s="12">
        <v>0</v>
      </c>
      <c r="I473" s="12">
        <v>0</v>
      </c>
      <c r="J473" s="12">
        <v>0</v>
      </c>
      <c r="K473" s="12">
        <v>0</v>
      </c>
      <c r="L473" s="12">
        <v>0</v>
      </c>
      <c r="M473" s="12"/>
      <c r="N473" s="12"/>
    </row>
    <row r="474" spans="1:14" x14ac:dyDescent="0.35">
      <c r="A474" s="11" t="str">
        <f t="shared" si="7"/>
        <v>CONSUMO PER CAPITA (kg ó litros por individuo)Blanco</v>
      </c>
      <c r="B474" s="11" t="s">
        <v>120</v>
      </c>
      <c r="C474" s="11" t="s">
        <v>134</v>
      </c>
      <c r="D474" s="12">
        <v>0.71946065558154604</v>
      </c>
      <c r="E474" s="12">
        <v>0.88482678055480501</v>
      </c>
      <c r="F474" s="12">
        <v>0.97378559374671503</v>
      </c>
      <c r="G474" s="12">
        <v>1.0293245091932199</v>
      </c>
      <c r="H474" s="12">
        <v>0</v>
      </c>
      <c r="I474" s="12">
        <v>0</v>
      </c>
      <c r="J474" s="12">
        <v>0</v>
      </c>
      <c r="K474" s="12">
        <v>0</v>
      </c>
      <c r="L474" s="12">
        <v>0</v>
      </c>
      <c r="M474" s="12"/>
      <c r="N474" s="12"/>
    </row>
    <row r="475" spans="1:14" x14ac:dyDescent="0.35">
      <c r="A475" s="11" t="str">
        <f t="shared" si="7"/>
        <v>CONSUMO PER CAPITA (kg ó litros por individuo)Rosado</v>
      </c>
      <c r="B475" s="11" t="s">
        <v>120</v>
      </c>
      <c r="C475" s="11" t="s">
        <v>135</v>
      </c>
      <c r="D475" s="12">
        <v>0.10077239857753501</v>
      </c>
      <c r="E475" s="12">
        <v>0.12635566058269301</v>
      </c>
      <c r="F475" s="12">
        <v>0.120384079790348</v>
      </c>
      <c r="G475" s="12">
        <v>0.128505425217327</v>
      </c>
      <c r="H475" s="12">
        <v>0</v>
      </c>
      <c r="I475" s="12">
        <v>0</v>
      </c>
      <c r="J475" s="12">
        <v>0</v>
      </c>
      <c r="K475" s="12">
        <v>0</v>
      </c>
      <c r="L475" s="12">
        <v>0</v>
      </c>
      <c r="M475" s="12"/>
      <c r="N475" s="12"/>
    </row>
    <row r="476" spans="1:14" x14ac:dyDescent="0.35">
      <c r="A476" s="11" t="str">
        <f t="shared" si="7"/>
        <v>CONSUMO PER CAPITA (kg ó litros por individuo)Resto vino</v>
      </c>
      <c r="B476" s="11" t="s">
        <v>120</v>
      </c>
      <c r="C476" s="11" t="s">
        <v>136</v>
      </c>
      <c r="D476" s="12">
        <v>2.8839480438905499E-2</v>
      </c>
      <c r="E476" s="12">
        <v>2.7951637708216601E-2</v>
      </c>
      <c r="F476" s="12">
        <v>3.9316352559228503E-2</v>
      </c>
      <c r="G476" s="12">
        <v>3.5122135255516503E-2</v>
      </c>
      <c r="H476" s="12">
        <v>0</v>
      </c>
      <c r="I476" s="12">
        <v>0</v>
      </c>
      <c r="J476" s="12">
        <v>0</v>
      </c>
      <c r="K476" s="12">
        <v>0</v>
      </c>
      <c r="L476" s="12">
        <v>0</v>
      </c>
      <c r="M476" s="12"/>
      <c r="N476" s="12"/>
    </row>
    <row r="477" spans="1:14" x14ac:dyDescent="0.35">
      <c r="A477" s="11" t="str">
        <f t="shared" si="7"/>
        <v>CONSUMO PER CAPITA (kg ó litros por individuo)Cava</v>
      </c>
      <c r="B477" s="11" t="s">
        <v>120</v>
      </c>
      <c r="C477" s="11" t="s">
        <v>137</v>
      </c>
      <c r="D477" s="12">
        <v>0.14391104445994099</v>
      </c>
      <c r="E477" s="12">
        <v>0.115912439901634</v>
      </c>
      <c r="F477" s="12">
        <v>0.12351821816903601</v>
      </c>
      <c r="G477" s="12">
        <v>0.105871668491425</v>
      </c>
      <c r="H477" s="12">
        <v>0</v>
      </c>
      <c r="I477" s="12">
        <v>0</v>
      </c>
      <c r="J477" s="12">
        <v>0</v>
      </c>
      <c r="K477" s="12">
        <v>0</v>
      </c>
      <c r="L477" s="12">
        <v>0</v>
      </c>
      <c r="M477" s="12"/>
      <c r="N477" s="12"/>
    </row>
    <row r="478" spans="1:14" x14ac:dyDescent="0.35">
      <c r="A478" s="11" t="str">
        <f t="shared" si="7"/>
        <v>CONSUMO PER CAPITA (kg ó litros por individuo)Otr.Bebidas Deri.Vino</v>
      </c>
      <c r="B478" s="11" t="s">
        <v>120</v>
      </c>
      <c r="C478" s="11" t="s">
        <v>138</v>
      </c>
      <c r="D478" s="12">
        <v>0.84480190982338599</v>
      </c>
      <c r="E478" s="12">
        <v>1.0960662951118401</v>
      </c>
      <c r="F478" s="12">
        <v>1.29770478718503</v>
      </c>
      <c r="G478" s="12">
        <v>1.21482305720814</v>
      </c>
      <c r="H478" s="12">
        <v>0</v>
      </c>
      <c r="I478" s="12">
        <v>0</v>
      </c>
      <c r="J478" s="12">
        <v>0</v>
      </c>
      <c r="K478" s="12">
        <v>0</v>
      </c>
      <c r="L478" s="12">
        <v>0</v>
      </c>
      <c r="M478" s="12"/>
      <c r="N478" s="12"/>
    </row>
    <row r="479" spans="1:14" x14ac:dyDescent="0.35">
      <c r="A479" s="11" t="str">
        <f t="shared" si="7"/>
        <v>CONSUMO PER CAPITA (kg ó litros por individuo)Tinto de Verano</v>
      </c>
      <c r="B479" s="11" t="s">
        <v>120</v>
      </c>
      <c r="C479" s="11" t="s">
        <v>139</v>
      </c>
      <c r="D479" s="12">
        <v>0.64018495109400098</v>
      </c>
      <c r="E479" s="12">
        <v>0.80489129266508497</v>
      </c>
      <c r="F479" s="12">
        <v>0.91308452180611699</v>
      </c>
      <c r="G479" s="12">
        <v>0.870925894474749</v>
      </c>
      <c r="H479" s="12">
        <v>0</v>
      </c>
      <c r="I479" s="12">
        <v>0</v>
      </c>
      <c r="J479" s="12">
        <v>0</v>
      </c>
      <c r="K479" s="12">
        <v>0</v>
      </c>
      <c r="L479" s="12">
        <v>0</v>
      </c>
      <c r="M479" s="12"/>
      <c r="N479" s="12"/>
    </row>
    <row r="480" spans="1:14" x14ac:dyDescent="0.35">
      <c r="A480" s="11" t="str">
        <f t="shared" si="7"/>
        <v>CONSUMO PER CAPITA (kg ó litros por individuo)Sangria de Vino</v>
      </c>
      <c r="B480" s="11" t="s">
        <v>120</v>
      </c>
      <c r="C480" s="11" t="s">
        <v>140</v>
      </c>
      <c r="D480" s="12">
        <v>6.4553082156862604E-2</v>
      </c>
      <c r="E480" s="12">
        <v>9.1959551910739998E-2</v>
      </c>
      <c r="F480" s="12">
        <v>0.14251151048247901</v>
      </c>
      <c r="G480" s="12">
        <v>9.3966695236129702E-2</v>
      </c>
      <c r="H480" s="12">
        <v>0</v>
      </c>
      <c r="I480" s="12">
        <v>0</v>
      </c>
      <c r="J480" s="12">
        <v>0</v>
      </c>
      <c r="K480" s="12">
        <v>0</v>
      </c>
      <c r="L480" s="12">
        <v>0</v>
      </c>
      <c r="M480" s="12"/>
      <c r="N480" s="12"/>
    </row>
    <row r="481" spans="1:14" x14ac:dyDescent="0.35">
      <c r="A481" s="11" t="str">
        <f t="shared" si="7"/>
        <v>CONSUMO PER CAPITA (kg ó litros por individuo)Sangria de Cava</v>
      </c>
      <c r="B481" s="11" t="s">
        <v>120</v>
      </c>
      <c r="C481" s="11" t="s">
        <v>141</v>
      </c>
      <c r="D481" s="12">
        <v>2.7627492405527702E-2</v>
      </c>
      <c r="E481" s="12">
        <v>5.42683850878714E-2</v>
      </c>
      <c r="F481" s="12">
        <v>7.1582713206329196E-2</v>
      </c>
      <c r="G481" s="12">
        <v>6.9576981355879502E-2</v>
      </c>
      <c r="H481" s="12">
        <v>0</v>
      </c>
      <c r="I481" s="12">
        <v>0</v>
      </c>
      <c r="J481" s="12">
        <v>0</v>
      </c>
      <c r="K481" s="12">
        <v>0</v>
      </c>
      <c r="L481" s="12">
        <v>0</v>
      </c>
      <c r="M481" s="12"/>
      <c r="N481" s="12"/>
    </row>
    <row r="482" spans="1:14" x14ac:dyDescent="0.35">
      <c r="A482" s="11" t="str">
        <f t="shared" si="7"/>
        <v>CONSUMO PER CAPITA (kg ó litros por individuo)Calimocho</v>
      </c>
      <c r="B482" s="11" t="s">
        <v>120</v>
      </c>
      <c r="C482" s="11" t="s">
        <v>142</v>
      </c>
      <c r="D482" s="12">
        <v>3.2359447137764299E-2</v>
      </c>
      <c r="E482" s="12">
        <v>4.8079278774817803E-2</v>
      </c>
      <c r="F482" s="12">
        <v>6.0394826693073202E-2</v>
      </c>
      <c r="G482" s="12">
        <v>6.6119954950798407E-2</v>
      </c>
      <c r="H482" s="12">
        <v>0</v>
      </c>
      <c r="I482" s="12">
        <v>0</v>
      </c>
      <c r="J482" s="12">
        <v>0</v>
      </c>
      <c r="K482" s="12">
        <v>0</v>
      </c>
      <c r="L482" s="12">
        <v>0</v>
      </c>
      <c r="M482" s="12"/>
      <c r="N482" s="12"/>
    </row>
    <row r="483" spans="1:14" x14ac:dyDescent="0.35">
      <c r="A483" s="11" t="str">
        <f t="shared" si="7"/>
        <v>CONSUMO PER CAPITA (kg ó litros por individuo)Rebujito</v>
      </c>
      <c r="B483" s="11" t="s">
        <v>120</v>
      </c>
      <c r="C483" s="11" t="s">
        <v>176</v>
      </c>
      <c r="D483" s="12">
        <v>3.78802843957029E-3</v>
      </c>
      <c r="E483" s="12">
        <v>6.2945092700605497E-3</v>
      </c>
      <c r="F483" s="12">
        <v>2.0194597443157901E-2</v>
      </c>
      <c r="G483" s="12">
        <v>2.4078844368690299E-2</v>
      </c>
      <c r="H483" s="12">
        <v>0</v>
      </c>
      <c r="I483" s="12">
        <v>0</v>
      </c>
      <c r="J483" s="12">
        <v>0</v>
      </c>
      <c r="K483" s="12">
        <v>0</v>
      </c>
      <c r="L483" s="12">
        <v>0</v>
      </c>
      <c r="M483" s="12"/>
      <c r="N483" s="12"/>
    </row>
    <row r="484" spans="1:14" x14ac:dyDescent="0.35">
      <c r="A484" s="11" t="str">
        <f t="shared" si="7"/>
        <v>CONSUMO PER CAPITA (kg ó litros por individuo)Espum/Lambrusc/Mosca</v>
      </c>
      <c r="B484" s="11" t="s">
        <v>120</v>
      </c>
      <c r="C484" s="11" t="s">
        <v>177</v>
      </c>
      <c r="D484" s="12">
        <v>7.6288734637775593E-2</v>
      </c>
      <c r="E484" s="12">
        <v>9.0573389416792202E-2</v>
      </c>
      <c r="F484" s="12">
        <v>8.9936295397281193E-2</v>
      </c>
      <c r="G484" s="12">
        <v>9.0154921637148694E-2</v>
      </c>
      <c r="H484" s="12">
        <v>0</v>
      </c>
      <c r="I484" s="12">
        <v>0</v>
      </c>
      <c r="J484" s="12">
        <v>0</v>
      </c>
      <c r="K484" s="12">
        <v>0</v>
      </c>
      <c r="L484" s="12">
        <v>0</v>
      </c>
      <c r="M484" s="12"/>
      <c r="N484" s="12"/>
    </row>
    <row r="485" spans="1:14" x14ac:dyDescent="0.35">
      <c r="A485" s="11" t="str">
        <f t="shared" si="7"/>
        <v>CONSUMO PER CAPITA (kg ó litros por individuo)Sidra</v>
      </c>
      <c r="B485" s="11" t="s">
        <v>120</v>
      </c>
      <c r="C485" s="11" t="s">
        <v>143</v>
      </c>
      <c r="D485" s="12">
        <v>0.56566757526438705</v>
      </c>
      <c r="E485" s="12">
        <v>0.50821244966543599</v>
      </c>
      <c r="F485" s="12">
        <v>0.54655971817166504</v>
      </c>
      <c r="G485" s="12">
        <v>0.62136902631661295</v>
      </c>
      <c r="H485" s="12">
        <v>0</v>
      </c>
      <c r="I485" s="12">
        <v>0</v>
      </c>
      <c r="J485" s="12">
        <v>0</v>
      </c>
      <c r="K485" s="12">
        <v>0</v>
      </c>
      <c r="L485" s="12">
        <v>0</v>
      </c>
      <c r="M485" s="12"/>
      <c r="N485" s="12"/>
    </row>
    <row r="486" spans="1:14" x14ac:dyDescent="0.35">
      <c r="A486" s="11" t="str">
        <f t="shared" si="7"/>
        <v>CONSUMO PER CAPITA (kg ó litros por individuo)Cerveza</v>
      </c>
      <c r="B486" s="11" t="s">
        <v>120</v>
      </c>
      <c r="C486" s="11" t="s">
        <v>144</v>
      </c>
      <c r="D486" s="12">
        <v>18.791743121905899</v>
      </c>
      <c r="E486" s="12">
        <v>21.392608069598602</v>
      </c>
      <c r="F486" s="12">
        <v>22.7624932079639</v>
      </c>
      <c r="G486" s="12">
        <v>21.1972136387479</v>
      </c>
      <c r="H486" s="12">
        <v>0</v>
      </c>
      <c r="I486" s="12">
        <v>0</v>
      </c>
      <c r="J486" s="12">
        <v>0</v>
      </c>
      <c r="K486" s="12">
        <v>0</v>
      </c>
      <c r="L486" s="12">
        <v>0</v>
      </c>
      <c r="M486" s="12"/>
      <c r="N486" s="12"/>
    </row>
    <row r="487" spans="1:14" x14ac:dyDescent="0.35">
      <c r="A487" s="11" t="str">
        <f t="shared" si="7"/>
        <v>CONSUMO PER CAPITA (kg ó litros por individuo)Con alcohol</v>
      </c>
      <c r="B487" s="11" t="s">
        <v>120</v>
      </c>
      <c r="C487" s="11" t="s">
        <v>145</v>
      </c>
      <c r="D487" s="12">
        <v>17.120022245449899</v>
      </c>
      <c r="E487" s="12">
        <v>19.543396570860001</v>
      </c>
      <c r="F487" s="12">
        <v>20.642415694112</v>
      </c>
      <c r="G487" s="12">
        <v>18.960812296104901</v>
      </c>
      <c r="H487" s="12">
        <v>0</v>
      </c>
      <c r="I487" s="12">
        <v>0</v>
      </c>
      <c r="J487" s="12">
        <v>0</v>
      </c>
      <c r="K487" s="12">
        <v>0</v>
      </c>
      <c r="L487" s="12">
        <v>0</v>
      </c>
      <c r="M487" s="12"/>
      <c r="N487" s="12"/>
    </row>
    <row r="488" spans="1:14" x14ac:dyDescent="0.35">
      <c r="A488" s="11" t="str">
        <f t="shared" si="7"/>
        <v>CONSUMO PER CAPITA (kg ó litros por individuo)Sin alcohol</v>
      </c>
      <c r="B488" s="11" t="s">
        <v>120</v>
      </c>
      <c r="C488" s="11" t="s">
        <v>146</v>
      </c>
      <c r="D488" s="12">
        <v>1.65680575393567</v>
      </c>
      <c r="E488" s="12">
        <v>1.82615709577878</v>
      </c>
      <c r="F488" s="12">
        <v>2.0843229615992098</v>
      </c>
      <c r="G488" s="12">
        <v>2.2154630150749601</v>
      </c>
      <c r="H488" s="12">
        <v>0</v>
      </c>
      <c r="I488" s="12">
        <v>0</v>
      </c>
      <c r="J488" s="12">
        <v>0</v>
      </c>
      <c r="K488" s="12">
        <v>0</v>
      </c>
      <c r="L488" s="12">
        <v>0</v>
      </c>
      <c r="M488" s="12"/>
      <c r="N488" s="12"/>
    </row>
    <row r="489" spans="1:14" x14ac:dyDescent="0.35">
      <c r="A489" s="11" t="str">
        <f t="shared" si="7"/>
        <v>CONSUMO PER CAPITA (kg ó litros por individuo)Cerveza Envasada</v>
      </c>
      <c r="B489" s="11" t="s">
        <v>120</v>
      </c>
      <c r="C489" s="11" t="s">
        <v>178</v>
      </c>
      <c r="D489" s="12">
        <v>8.3897111570515808</v>
      </c>
      <c r="E489" s="12">
        <v>9.5560658097508604</v>
      </c>
      <c r="F489" s="12">
        <v>9.3374735936576894</v>
      </c>
      <c r="G489" s="12">
        <v>8.67071106210037</v>
      </c>
      <c r="H489" s="12">
        <v>0</v>
      </c>
      <c r="I489" s="12">
        <v>0</v>
      </c>
      <c r="J489" s="12">
        <v>0</v>
      </c>
      <c r="K489" s="12">
        <v>0</v>
      </c>
      <c r="L489" s="12">
        <v>0</v>
      </c>
      <c r="M489" s="12"/>
      <c r="N489" s="12"/>
    </row>
    <row r="490" spans="1:14" x14ac:dyDescent="0.35">
      <c r="A490" s="11" t="str">
        <f t="shared" si="7"/>
        <v>CONSUMO PER CAPITA (kg ó litros por individuo)Cerveza Surtidor</v>
      </c>
      <c r="B490" s="11" t="s">
        <v>120</v>
      </c>
      <c r="C490" s="11" t="s">
        <v>179</v>
      </c>
      <c r="D490" s="12">
        <v>10.4020330650762</v>
      </c>
      <c r="E490" s="12">
        <v>11.8365398675419</v>
      </c>
      <c r="F490" s="12">
        <v>13.425018436866999</v>
      </c>
      <c r="G490" s="12">
        <v>12.526502998448301</v>
      </c>
      <c r="H490" s="12">
        <v>0</v>
      </c>
      <c r="I490" s="12">
        <v>0</v>
      </c>
      <c r="J490" s="12">
        <v>0</v>
      </c>
      <c r="K490" s="12">
        <v>0</v>
      </c>
      <c r="L490" s="12">
        <v>0</v>
      </c>
      <c r="M490" s="12"/>
      <c r="N490" s="12"/>
    </row>
    <row r="491" spans="1:14" x14ac:dyDescent="0.35">
      <c r="A491" s="11" t="str">
        <f t="shared" si="7"/>
        <v>CONSUMO PER CAPITA (kg ó litros por individuo)Otras Cervezas</v>
      </c>
      <c r="B491" s="11" t="s">
        <v>120</v>
      </c>
      <c r="C491" s="11" t="s">
        <v>147</v>
      </c>
      <c r="D491" s="12">
        <v>1.4915648346514499E-2</v>
      </c>
      <c r="E491" s="12">
        <v>2.3052672743680801E-2</v>
      </c>
      <c r="F491" s="12">
        <v>3.5755754479427297E-2</v>
      </c>
      <c r="G491" s="12">
        <v>2.0937574362875001E-2</v>
      </c>
      <c r="H491" s="12">
        <v>0</v>
      </c>
      <c r="I491" s="12">
        <v>0</v>
      </c>
      <c r="J491" s="12">
        <v>0</v>
      </c>
      <c r="K491" s="12">
        <v>0</v>
      </c>
      <c r="L491" s="12">
        <v>0</v>
      </c>
      <c r="M491" s="12"/>
      <c r="N491" s="12"/>
    </row>
    <row r="492" spans="1:14" x14ac:dyDescent="0.35">
      <c r="A492" s="11" t="str">
        <f t="shared" si="7"/>
        <v>CONSUMO PER CAPITA (kg ó litros por individuo)Espirituosas</v>
      </c>
      <c r="B492" s="11" t="s">
        <v>120</v>
      </c>
      <c r="C492" s="11" t="s">
        <v>148</v>
      </c>
      <c r="D492" s="12">
        <v>0.91368213203261595</v>
      </c>
      <c r="E492" s="12">
        <v>1.3776498360498599</v>
      </c>
      <c r="F492" s="12">
        <v>1.40948272513043</v>
      </c>
      <c r="G492" s="12">
        <v>1.2701723420357101</v>
      </c>
      <c r="H492" s="12">
        <v>0</v>
      </c>
      <c r="I492" s="12">
        <v>0</v>
      </c>
      <c r="J492" s="12">
        <v>0</v>
      </c>
      <c r="K492" s="12">
        <v>0</v>
      </c>
      <c r="L492" s="12">
        <v>0</v>
      </c>
      <c r="M492" s="12"/>
      <c r="N492" s="12"/>
    </row>
    <row r="493" spans="1:14" x14ac:dyDescent="0.35">
      <c r="A493" s="11" t="str">
        <f t="shared" si="7"/>
        <v>CONSUMO PER CAPITA (kg ó litros por individuo)Whisky</v>
      </c>
      <c r="B493" s="11" t="s">
        <v>120</v>
      </c>
      <c r="C493" s="11" t="s">
        <v>149</v>
      </c>
      <c r="D493" s="12">
        <v>8.3026492930540902E-2</v>
      </c>
      <c r="E493" s="12">
        <v>0.111432046239998</v>
      </c>
      <c r="F493" s="12">
        <v>0.123085839962215</v>
      </c>
      <c r="G493" s="12">
        <v>0.102869260817937</v>
      </c>
      <c r="H493" s="12">
        <v>0</v>
      </c>
      <c r="I493" s="12">
        <v>0</v>
      </c>
      <c r="J493" s="12">
        <v>0</v>
      </c>
      <c r="K493" s="12">
        <v>0</v>
      </c>
      <c r="L493" s="12">
        <v>0</v>
      </c>
      <c r="M493" s="12"/>
      <c r="N493" s="12"/>
    </row>
    <row r="494" spans="1:14" x14ac:dyDescent="0.35">
      <c r="A494" s="11" t="str">
        <f t="shared" si="7"/>
        <v>CONSUMO PER CAPITA (kg ó litros por individuo)Brandy</v>
      </c>
      <c r="B494" s="11" t="s">
        <v>120</v>
      </c>
      <c r="C494" s="11" t="s">
        <v>150</v>
      </c>
      <c r="D494" s="12">
        <v>1.6405978588070001E-2</v>
      </c>
      <c r="E494" s="12">
        <v>1.76662624915431E-2</v>
      </c>
      <c r="F494" s="12">
        <v>8.6159611314354807E-3</v>
      </c>
      <c r="G494" s="12">
        <v>6.9140487620797698E-3</v>
      </c>
      <c r="H494" s="12">
        <v>0</v>
      </c>
      <c r="I494" s="12">
        <v>0</v>
      </c>
      <c r="J494" s="12">
        <v>0</v>
      </c>
      <c r="K494" s="12">
        <v>0</v>
      </c>
      <c r="L494" s="12">
        <v>0</v>
      </c>
      <c r="M494" s="12"/>
      <c r="N494" s="12"/>
    </row>
    <row r="495" spans="1:14" x14ac:dyDescent="0.35">
      <c r="A495" s="11" t="str">
        <f t="shared" si="7"/>
        <v>CONSUMO PER CAPITA (kg ó litros por individuo)Ginebra</v>
      </c>
      <c r="B495" s="11" t="s">
        <v>120</v>
      </c>
      <c r="C495" s="11" t="s">
        <v>151</v>
      </c>
      <c r="D495" s="12">
        <v>0.139193895330638</v>
      </c>
      <c r="E495" s="12">
        <v>0.17466456448766501</v>
      </c>
      <c r="F495" s="12">
        <v>0.18469568249954199</v>
      </c>
      <c r="G495" s="12">
        <v>0.18122822240222999</v>
      </c>
      <c r="H495" s="12">
        <v>0</v>
      </c>
      <c r="I495" s="12">
        <v>0</v>
      </c>
      <c r="J495" s="12">
        <v>0</v>
      </c>
      <c r="K495" s="12">
        <v>0</v>
      </c>
      <c r="L495" s="12">
        <v>0</v>
      </c>
      <c r="M495" s="12"/>
      <c r="N495" s="12"/>
    </row>
    <row r="496" spans="1:14" x14ac:dyDescent="0.35">
      <c r="A496" s="11" t="str">
        <f t="shared" si="7"/>
        <v>CONSUMO PER CAPITA (kg ó litros por individuo)Ron</v>
      </c>
      <c r="B496" s="11" t="s">
        <v>120</v>
      </c>
      <c r="C496" s="11" t="s">
        <v>152</v>
      </c>
      <c r="D496" s="12">
        <v>7.8481773569391497E-2</v>
      </c>
      <c r="E496" s="12">
        <v>0.132752472602438</v>
      </c>
      <c r="F496" s="12">
        <v>0.10575587825706199</v>
      </c>
      <c r="G496" s="12">
        <v>9.13425247766287E-2</v>
      </c>
      <c r="H496" s="12">
        <v>0</v>
      </c>
      <c r="I496" s="12">
        <v>0</v>
      </c>
      <c r="J496" s="12">
        <v>0</v>
      </c>
      <c r="K496" s="12">
        <v>0</v>
      </c>
      <c r="L496" s="12">
        <v>0</v>
      </c>
      <c r="M496" s="12"/>
      <c r="N496" s="12"/>
    </row>
    <row r="497" spans="1:14" x14ac:dyDescent="0.35">
      <c r="A497" s="11" t="str">
        <f t="shared" si="7"/>
        <v>CONSUMO PER CAPITA (kg ó litros por individuo)Anis</v>
      </c>
      <c r="B497" s="11" t="s">
        <v>120</v>
      </c>
      <c r="C497" s="11" t="s">
        <v>153</v>
      </c>
      <c r="D497" s="12">
        <v>1.04400640715259E-2</v>
      </c>
      <c r="E497" s="12">
        <v>7.67080662053628E-3</v>
      </c>
      <c r="F497" s="12">
        <v>9.0842984572876897E-3</v>
      </c>
      <c r="G497" s="12">
        <v>7.6933369353678E-3</v>
      </c>
      <c r="H497" s="12">
        <v>0</v>
      </c>
      <c r="I497" s="12">
        <v>0</v>
      </c>
      <c r="J497" s="12">
        <v>0</v>
      </c>
      <c r="K497" s="12">
        <v>0</v>
      </c>
      <c r="L497" s="12">
        <v>0</v>
      </c>
      <c r="M497" s="12"/>
      <c r="N497" s="12"/>
    </row>
    <row r="498" spans="1:14" x14ac:dyDescent="0.35">
      <c r="A498" s="11" t="str">
        <f t="shared" si="7"/>
        <v>CONSUMO PER CAPITA (kg ó litros por individuo)Otras Espirituosas</v>
      </c>
      <c r="B498" s="11" t="s">
        <v>120</v>
      </c>
      <c r="C498" s="11" t="s">
        <v>154</v>
      </c>
      <c r="D498" s="12">
        <v>0.58613384083380204</v>
      </c>
      <c r="E498" s="12">
        <v>0.93346346281729198</v>
      </c>
      <c r="F498" s="12">
        <v>0.97824525490936798</v>
      </c>
      <c r="G498" s="12">
        <v>0.88012412269052298</v>
      </c>
      <c r="H498" s="12">
        <v>0</v>
      </c>
      <c r="I498" s="12">
        <v>0</v>
      </c>
      <c r="J498" s="12">
        <v>0</v>
      </c>
      <c r="K498" s="12">
        <v>0</v>
      </c>
      <c r="L498" s="12">
        <v>0</v>
      </c>
      <c r="M498" s="12"/>
      <c r="N498" s="12"/>
    </row>
    <row r="499" spans="1:14" x14ac:dyDescent="0.35">
      <c r="A499" s="11" t="str">
        <f t="shared" si="7"/>
        <v>CONSUMO PER CAPITA (kg ó litros por individuo)T.Zumo+Horchata+Mosto</v>
      </c>
      <c r="B499" s="11" t="s">
        <v>120</v>
      </c>
      <c r="C499" s="11" t="s">
        <v>155</v>
      </c>
      <c r="D499" s="12">
        <v>1.2213933538911099</v>
      </c>
      <c r="E499" s="12">
        <v>1.1618958276114999</v>
      </c>
      <c r="F499" s="12">
        <v>1.27766944075916</v>
      </c>
      <c r="G499" s="12">
        <v>1.27794671598502</v>
      </c>
      <c r="H499" s="12">
        <v>0</v>
      </c>
      <c r="I499" s="12">
        <v>0</v>
      </c>
      <c r="J499" s="12">
        <v>0</v>
      </c>
      <c r="K499" s="12">
        <v>0</v>
      </c>
      <c r="L499" s="12">
        <v>0</v>
      </c>
      <c r="M499" s="12"/>
      <c r="N499" s="12"/>
    </row>
    <row r="500" spans="1:14" x14ac:dyDescent="0.35">
      <c r="A500" s="11" t="str">
        <f t="shared" si="7"/>
        <v>CONSUMO PER CAPITA (kg ó litros por individuo)Agua Envasada</v>
      </c>
      <c r="B500" s="11" t="s">
        <v>120</v>
      </c>
      <c r="C500" s="11" t="s">
        <v>156</v>
      </c>
      <c r="D500" s="12">
        <v>16.6208524681265</v>
      </c>
      <c r="E500" s="12">
        <v>16.228299395940699</v>
      </c>
      <c r="F500" s="12">
        <v>18.418803633878401</v>
      </c>
      <c r="G500" s="12">
        <v>17.6286654097803</v>
      </c>
      <c r="H500" s="12">
        <v>0</v>
      </c>
      <c r="I500" s="12">
        <v>0</v>
      </c>
      <c r="J500" s="12">
        <v>0</v>
      </c>
      <c r="K500" s="12">
        <v>0</v>
      </c>
      <c r="L500" s="12">
        <v>0</v>
      </c>
      <c r="M500" s="12"/>
      <c r="N500" s="12"/>
    </row>
    <row r="501" spans="1:14" x14ac:dyDescent="0.35">
      <c r="A501" s="11" t="str">
        <f t="shared" si="7"/>
        <v>CONSUMO PER CAPITA (kg ó litros por individuo)Bebidas Refrescantes</v>
      </c>
      <c r="B501" s="11" t="s">
        <v>120</v>
      </c>
      <c r="C501" s="11" t="s">
        <v>157</v>
      </c>
      <c r="D501" s="12">
        <v>10.087408776050101</v>
      </c>
      <c r="E501" s="12">
        <v>10.1708505216797</v>
      </c>
      <c r="F501" s="12">
        <v>10.357304406393</v>
      </c>
      <c r="G501" s="12">
        <v>10.067406400998401</v>
      </c>
      <c r="H501" s="12">
        <v>0</v>
      </c>
      <c r="I501" s="12">
        <v>0</v>
      </c>
      <c r="J501" s="12">
        <v>0</v>
      </c>
      <c r="K501" s="12">
        <v>0</v>
      </c>
      <c r="L501" s="12">
        <v>0</v>
      </c>
      <c r="M501" s="12"/>
      <c r="N501" s="12"/>
    </row>
    <row r="502" spans="1:14" x14ac:dyDescent="0.35">
      <c r="A502" s="11" t="str">
        <f t="shared" si="7"/>
        <v>CONSUMO PER CAPITA (kg ó litros por individuo)Colas</v>
      </c>
      <c r="B502" s="11" t="s">
        <v>120</v>
      </c>
      <c r="C502" s="11" t="s">
        <v>158</v>
      </c>
      <c r="D502" s="12">
        <v>5.9338535555715204</v>
      </c>
      <c r="E502" s="12">
        <v>6.1594763591498101</v>
      </c>
      <c r="F502" s="12">
        <v>5.5194080420055203</v>
      </c>
      <c r="G502" s="12">
        <v>5.3417400129654196</v>
      </c>
      <c r="H502" s="12">
        <v>0</v>
      </c>
      <c r="I502" s="12">
        <v>0</v>
      </c>
      <c r="J502" s="12">
        <v>0</v>
      </c>
      <c r="K502" s="12">
        <v>0</v>
      </c>
      <c r="L502" s="12">
        <v>0</v>
      </c>
      <c r="M502" s="12"/>
      <c r="N502" s="12"/>
    </row>
    <row r="503" spans="1:14" x14ac:dyDescent="0.35">
      <c r="A503" s="11" t="str">
        <f t="shared" si="7"/>
        <v>CONSUMO PER CAPITA (kg ó litros por individuo)Cola Regular</v>
      </c>
      <c r="B503" s="11" t="s">
        <v>120</v>
      </c>
      <c r="C503" s="11" t="s">
        <v>159</v>
      </c>
      <c r="D503" s="12">
        <v>2.9948797860778802</v>
      </c>
      <c r="E503" s="12">
        <v>3.0652960735919099</v>
      </c>
      <c r="F503" s="12">
        <v>2.52057265705885</v>
      </c>
      <c r="G503" s="12">
        <v>2.4431212400289999</v>
      </c>
      <c r="H503" s="12">
        <v>0</v>
      </c>
      <c r="I503" s="12">
        <v>0</v>
      </c>
      <c r="J503" s="12">
        <v>0</v>
      </c>
      <c r="K503" s="12">
        <v>0</v>
      </c>
      <c r="L503" s="12">
        <v>0</v>
      </c>
      <c r="M503" s="12"/>
      <c r="N503" s="12"/>
    </row>
    <row r="504" spans="1:14" x14ac:dyDescent="0.35">
      <c r="A504" s="11" t="str">
        <f t="shared" si="7"/>
        <v>CONSUMO PER CAPITA (kg ó litros por individuo)Light/Zero</v>
      </c>
      <c r="B504" s="11" t="s">
        <v>120</v>
      </c>
      <c r="C504" s="11" t="s">
        <v>160</v>
      </c>
      <c r="D504" s="12">
        <v>2.92947127501251</v>
      </c>
      <c r="E504" s="12">
        <v>3.0941808083106701</v>
      </c>
      <c r="F504" s="12">
        <v>2.9988356511957699</v>
      </c>
      <c r="G504" s="12">
        <v>2.8986190826929401</v>
      </c>
      <c r="H504" s="12">
        <v>0</v>
      </c>
      <c r="I504" s="12">
        <v>0</v>
      </c>
      <c r="J504" s="12">
        <v>0</v>
      </c>
      <c r="K504" s="12">
        <v>0</v>
      </c>
      <c r="L504" s="12">
        <v>0</v>
      </c>
      <c r="M504" s="12"/>
      <c r="N504" s="12"/>
    </row>
    <row r="505" spans="1:14" x14ac:dyDescent="0.35">
      <c r="A505" s="11" t="str">
        <f t="shared" si="7"/>
        <v>CONSUMO PER CAPITA (kg ó litros por individuo)Otra Variedad Cola</v>
      </c>
      <c r="B505" s="11" t="s">
        <v>120</v>
      </c>
      <c r="C505" s="11" t="s">
        <v>161</v>
      </c>
      <c r="D505" s="12">
        <v>9.5019616866337097E-3</v>
      </c>
      <c r="E505" s="12" t="s">
        <v>213</v>
      </c>
      <c r="F505" s="12" t="s">
        <v>213</v>
      </c>
      <c r="G505" s="12" t="s">
        <v>213</v>
      </c>
      <c r="H505" s="12">
        <v>0</v>
      </c>
      <c r="I505" s="12">
        <v>0</v>
      </c>
      <c r="J505" s="12">
        <v>0</v>
      </c>
      <c r="K505" s="12">
        <v>0</v>
      </c>
      <c r="L505" s="12">
        <v>0</v>
      </c>
      <c r="M505" s="12"/>
      <c r="N505" s="12"/>
    </row>
    <row r="506" spans="1:14" x14ac:dyDescent="0.35">
      <c r="A506" s="11" t="str">
        <f t="shared" si="7"/>
        <v>CONSUMO PER CAPITA (kg ó litros por individuo)Con Cafeina</v>
      </c>
      <c r="B506" s="11" t="s">
        <v>120</v>
      </c>
      <c r="C506" s="11" t="s">
        <v>162</v>
      </c>
      <c r="D506" s="12">
        <v>3.0865245994877601</v>
      </c>
      <c r="E506" s="12">
        <v>3.2721520882108202</v>
      </c>
      <c r="F506" s="12">
        <v>5.5298456108137204</v>
      </c>
      <c r="G506" s="12">
        <v>5.3428799175790598</v>
      </c>
      <c r="H506" s="12">
        <v>0</v>
      </c>
      <c r="I506" s="12">
        <v>0</v>
      </c>
      <c r="J506" s="12">
        <v>0</v>
      </c>
      <c r="K506" s="12">
        <v>0</v>
      </c>
      <c r="L506" s="12">
        <v>0</v>
      </c>
      <c r="M506" s="12"/>
      <c r="N506" s="12"/>
    </row>
    <row r="507" spans="1:14" x14ac:dyDescent="0.35">
      <c r="A507" s="11" t="str">
        <f t="shared" si="7"/>
        <v>CONSUMO PER CAPITA (kg ó litros por individuo)Sin Cafeina</v>
      </c>
      <c r="B507" s="11" t="s">
        <v>120</v>
      </c>
      <c r="C507" s="11" t="s">
        <v>163</v>
      </c>
      <c r="D507" s="12">
        <v>0.82648064963100298</v>
      </c>
      <c r="E507" s="12">
        <v>0.90752470956792297</v>
      </c>
      <c r="F507" s="12">
        <v>1.0591765936845501</v>
      </c>
      <c r="G507" s="12">
        <v>1.23647614273877</v>
      </c>
      <c r="H507" s="12">
        <v>0</v>
      </c>
      <c r="I507" s="12">
        <v>0</v>
      </c>
      <c r="J507" s="12">
        <v>0</v>
      </c>
      <c r="K507" s="12">
        <v>0</v>
      </c>
      <c r="L507" s="12">
        <v>0</v>
      </c>
      <c r="M507" s="12"/>
      <c r="N507" s="12"/>
    </row>
    <row r="508" spans="1:14" x14ac:dyDescent="0.35">
      <c r="A508" s="11" t="str">
        <f t="shared" si="7"/>
        <v>CONSUMO PER CAPITA (kg ó litros por individuo)Frutas con gas</v>
      </c>
      <c r="B508" s="11" t="s">
        <v>120</v>
      </c>
      <c r="C508" s="11" t="s">
        <v>164</v>
      </c>
      <c r="D508" s="12">
        <v>1.3147645296627499</v>
      </c>
      <c r="E508" s="12">
        <v>1.1427569111431199</v>
      </c>
      <c r="F508" s="12">
        <v>1.59791625319641</v>
      </c>
      <c r="G508" s="12">
        <v>1.4876007102055699</v>
      </c>
      <c r="H508" s="12">
        <v>0</v>
      </c>
      <c r="I508" s="12">
        <v>0</v>
      </c>
      <c r="J508" s="12">
        <v>0</v>
      </c>
      <c r="K508" s="12">
        <v>0</v>
      </c>
      <c r="L508" s="12">
        <v>0</v>
      </c>
      <c r="M508" s="12"/>
      <c r="N508" s="12"/>
    </row>
    <row r="509" spans="1:14" x14ac:dyDescent="0.35">
      <c r="A509" s="11" t="str">
        <f t="shared" si="7"/>
        <v>CONSUMO PER CAPITA (kg ó litros por individuo)Frutas sin gas</v>
      </c>
      <c r="B509" s="11" t="s">
        <v>120</v>
      </c>
      <c r="C509" s="11" t="s">
        <v>165</v>
      </c>
      <c r="D509" s="12">
        <v>0.31052076796105599</v>
      </c>
      <c r="E509" s="12">
        <v>0.41588601777086098</v>
      </c>
      <c r="F509" s="12">
        <v>0.36073502804069602</v>
      </c>
      <c r="G509" s="12">
        <v>0.35471626699552</v>
      </c>
      <c r="H509" s="12">
        <v>0</v>
      </c>
      <c r="I509" s="12">
        <v>0</v>
      </c>
      <c r="J509" s="12">
        <v>0</v>
      </c>
      <c r="K509" s="12">
        <v>0</v>
      </c>
      <c r="L509" s="12">
        <v>0</v>
      </c>
      <c r="M509" s="12"/>
      <c r="N509" s="12"/>
    </row>
    <row r="510" spans="1:14" x14ac:dyDescent="0.35">
      <c r="A510" s="11" t="str">
        <f t="shared" si="7"/>
        <v>CONSUMO PER CAPITA (kg ó litros por individuo)Mixers</v>
      </c>
      <c r="B510" s="11" t="s">
        <v>120</v>
      </c>
      <c r="C510" s="11" t="s">
        <v>166</v>
      </c>
      <c r="D510" s="12">
        <v>0.15673183425829301</v>
      </c>
      <c r="E510" s="12">
        <v>0.11402851175562401</v>
      </c>
      <c r="F510" s="12">
        <v>0.11640887643254499</v>
      </c>
      <c r="G510" s="12">
        <v>0.13294643784552501</v>
      </c>
      <c r="H510" s="12">
        <v>0</v>
      </c>
      <c r="I510" s="12">
        <v>0</v>
      </c>
      <c r="J510" s="12">
        <v>0</v>
      </c>
      <c r="K510" s="12">
        <v>0</v>
      </c>
      <c r="L510" s="12">
        <v>0</v>
      </c>
      <c r="M510" s="12"/>
      <c r="N510" s="12"/>
    </row>
    <row r="511" spans="1:14" x14ac:dyDescent="0.35">
      <c r="A511" s="11" t="str">
        <f t="shared" si="7"/>
        <v>CONSUMO PER CAPITA (kg ó litros por individuo)Isotonicas</v>
      </c>
      <c r="B511" s="11" t="s">
        <v>120</v>
      </c>
      <c r="C511" s="11" t="s">
        <v>180</v>
      </c>
      <c r="D511" s="12">
        <v>1.1958598476175299</v>
      </c>
      <c r="E511" s="12">
        <v>1.07234960899112</v>
      </c>
      <c r="F511" s="12">
        <v>1.1966037246888801</v>
      </c>
      <c r="G511" s="12">
        <v>1.1291441462256899</v>
      </c>
      <c r="H511" s="12">
        <v>0</v>
      </c>
      <c r="I511" s="12">
        <v>0</v>
      </c>
      <c r="J511" s="12">
        <v>0</v>
      </c>
      <c r="K511" s="12">
        <v>0</v>
      </c>
      <c r="L511" s="12">
        <v>0</v>
      </c>
      <c r="M511" s="12"/>
      <c r="N511" s="12"/>
    </row>
    <row r="512" spans="1:14" x14ac:dyDescent="0.35">
      <c r="A512" s="11" t="str">
        <f t="shared" si="7"/>
        <v>CONSUMO PER CAPITA (kg ó litros por individuo)Energeticas</v>
      </c>
      <c r="B512" s="11" t="s">
        <v>120</v>
      </c>
      <c r="C512" s="11" t="s">
        <v>181</v>
      </c>
      <c r="D512" s="12">
        <v>0.44618903477024602</v>
      </c>
      <c r="E512" s="12">
        <v>0.47844733152719299</v>
      </c>
      <c r="F512" s="12">
        <v>0.46226143096247102</v>
      </c>
      <c r="G512" s="12">
        <v>0.59586911230333595</v>
      </c>
      <c r="H512" s="12">
        <v>0</v>
      </c>
      <c r="I512" s="12">
        <v>0</v>
      </c>
      <c r="J512" s="12">
        <v>0</v>
      </c>
      <c r="K512" s="12">
        <v>0</v>
      </c>
      <c r="L512" s="12">
        <v>0</v>
      </c>
      <c r="M512" s="12"/>
      <c r="N512" s="12"/>
    </row>
    <row r="513" spans="1:14" x14ac:dyDescent="0.35">
      <c r="A513" s="11" t="str">
        <f t="shared" si="7"/>
        <v>CONSUMO PER CAPITA (kg ó litros por individuo)Gaseosas</v>
      </c>
      <c r="B513" s="11" t="s">
        <v>120</v>
      </c>
      <c r="C513" s="11" t="s">
        <v>167</v>
      </c>
      <c r="D513" s="12">
        <v>3.0458876035752501E-2</v>
      </c>
      <c r="E513" s="12">
        <v>7.4186887884412397E-2</v>
      </c>
      <c r="F513" s="12">
        <v>0.30156648137896003</v>
      </c>
      <c r="G513" s="12">
        <v>0.25671565753532399</v>
      </c>
      <c r="H513" s="12">
        <v>0</v>
      </c>
      <c r="I513" s="12">
        <v>0</v>
      </c>
      <c r="J513" s="12">
        <v>0</v>
      </c>
      <c r="K513" s="12">
        <v>0</v>
      </c>
      <c r="L513" s="12">
        <v>0</v>
      </c>
      <c r="M513" s="12"/>
      <c r="N513" s="12"/>
    </row>
    <row r="514" spans="1:14" x14ac:dyDescent="0.35">
      <c r="A514" s="11" t="str">
        <f t="shared" si="7"/>
        <v>CONSUMO PER CAPITA (kg ó litros por individuo)Bebidas Zumo+Leche</v>
      </c>
      <c r="B514" s="11" t="s">
        <v>120</v>
      </c>
      <c r="C514" s="11" t="s">
        <v>168</v>
      </c>
      <c r="D514" s="12">
        <v>0.120539146977463</v>
      </c>
      <c r="E514" s="12">
        <v>8.2856788659544794E-2</v>
      </c>
      <c r="F514" s="12">
        <v>9.9866121925187401E-2</v>
      </c>
      <c r="G514" s="12">
        <v>8.0672625523587296E-2</v>
      </c>
      <c r="H514" s="12">
        <v>0</v>
      </c>
      <c r="I514" s="12">
        <v>0</v>
      </c>
      <c r="J514" s="12">
        <v>0</v>
      </c>
      <c r="K514" s="12">
        <v>0</v>
      </c>
      <c r="L514" s="12">
        <v>0</v>
      </c>
      <c r="M514" s="12"/>
      <c r="N514" s="12"/>
    </row>
    <row r="515" spans="1:14" x14ac:dyDescent="0.35">
      <c r="A515" s="11" t="str">
        <f t="shared" si="7"/>
        <v>CONSUMO PER CAPITA (kg ó litros por individuo)Resto</v>
      </c>
      <c r="B515" s="11" t="s">
        <v>120</v>
      </c>
      <c r="C515" s="11" t="s">
        <v>78</v>
      </c>
      <c r="D515" s="12">
        <v>0.57849346488762399</v>
      </c>
      <c r="E515" s="12">
        <v>0.63086079189120103</v>
      </c>
      <c r="F515" s="12">
        <v>0.70253716945243605</v>
      </c>
      <c r="G515" s="12">
        <v>0.68800232726862998</v>
      </c>
      <c r="H515" s="12">
        <v>0</v>
      </c>
      <c r="I515" s="12">
        <v>0</v>
      </c>
      <c r="J515" s="12">
        <v>0</v>
      </c>
      <c r="K515" s="12">
        <v>0</v>
      </c>
      <c r="L515" s="12">
        <v>0</v>
      </c>
      <c r="M515" s="12"/>
      <c r="N515" s="12"/>
    </row>
    <row r="516" spans="1:14" x14ac:dyDescent="0.35">
      <c r="A516" s="11" t="str">
        <f t="shared" ref="A516:A579" si="8">B516&amp;C516</f>
        <v>GASTO PER CAPITA (€ por individuo)TOTAL BEBIDAS</v>
      </c>
      <c r="B516" s="11" t="s">
        <v>188</v>
      </c>
      <c r="C516" s="11" t="s">
        <v>121</v>
      </c>
      <c r="D516" s="12">
        <v>255.765166197063</v>
      </c>
      <c r="E516" s="12">
        <v>298.45995442574002</v>
      </c>
      <c r="F516" s="12">
        <v>331.924025606383</v>
      </c>
      <c r="G516" s="12">
        <v>327.69653143190197</v>
      </c>
      <c r="H516" s="12">
        <v>0</v>
      </c>
      <c r="I516" s="12">
        <v>0</v>
      </c>
      <c r="J516" s="12">
        <v>0</v>
      </c>
      <c r="K516" s="12">
        <v>0</v>
      </c>
      <c r="L516" s="12">
        <v>0</v>
      </c>
      <c r="M516" s="12"/>
      <c r="N516" s="12"/>
    </row>
    <row r="517" spans="1:14" x14ac:dyDescent="0.35">
      <c r="A517" s="11" t="str">
        <f t="shared" si="8"/>
        <v>GASTO PER CAPITA (€ por individuo).Total Bebidas Caliente</v>
      </c>
      <c r="B517" s="11" t="s">
        <v>188</v>
      </c>
      <c r="C517" s="11" t="s">
        <v>122</v>
      </c>
      <c r="D517" s="12">
        <v>73.463559718569599</v>
      </c>
      <c r="E517" s="12">
        <v>86.2495930049555</v>
      </c>
      <c r="F517" s="12">
        <v>93.056785245476206</v>
      </c>
      <c r="G517" s="12">
        <v>92.022558532184604</v>
      </c>
      <c r="H517" s="12">
        <v>0</v>
      </c>
      <c r="I517" s="12">
        <v>0</v>
      </c>
      <c r="J517" s="12">
        <v>0</v>
      </c>
      <c r="K517" s="12">
        <v>0</v>
      </c>
      <c r="L517" s="12">
        <v>0</v>
      </c>
      <c r="M517" s="12"/>
      <c r="N517" s="12"/>
    </row>
    <row r="518" spans="1:14" x14ac:dyDescent="0.35">
      <c r="A518" s="11" t="str">
        <f t="shared" si="8"/>
        <v>GASTO PER CAPITA (€ por individuo)Cafe</v>
      </c>
      <c r="B518" s="11" t="s">
        <v>188</v>
      </c>
      <c r="C518" s="11" t="s">
        <v>123</v>
      </c>
      <c r="D518" s="12">
        <v>29.609781364375799</v>
      </c>
      <c r="E518" s="12">
        <v>34.740533760754701</v>
      </c>
      <c r="F518" s="12">
        <v>38.310077239856703</v>
      </c>
      <c r="G518" s="12">
        <v>38.194541535003097</v>
      </c>
      <c r="H518" s="12">
        <v>0</v>
      </c>
      <c r="I518" s="12">
        <v>0</v>
      </c>
      <c r="J518" s="12">
        <v>0</v>
      </c>
      <c r="K518" s="12">
        <v>0</v>
      </c>
      <c r="L518" s="12">
        <v>0</v>
      </c>
      <c r="M518" s="12"/>
      <c r="N518" s="12"/>
    </row>
    <row r="519" spans="1:14" x14ac:dyDescent="0.35">
      <c r="A519" s="11" t="str">
        <f t="shared" si="8"/>
        <v>GASTO PER CAPITA (€ por individuo)Leche+bebidas vegetales</v>
      </c>
      <c r="B519" s="11" t="s">
        <v>188</v>
      </c>
      <c r="C519" s="11" t="s">
        <v>174</v>
      </c>
      <c r="D519" s="12">
        <v>38.504114637379097</v>
      </c>
      <c r="E519" s="12">
        <v>45.4468861462923</v>
      </c>
      <c r="F519" s="12">
        <v>47.054747387026602</v>
      </c>
      <c r="G519" s="12">
        <v>46.6428653990478</v>
      </c>
      <c r="H519" s="12">
        <v>0</v>
      </c>
      <c r="I519" s="12">
        <v>0</v>
      </c>
      <c r="J519" s="12">
        <v>0</v>
      </c>
      <c r="K519" s="12">
        <v>0</v>
      </c>
      <c r="L519" s="12">
        <v>0</v>
      </c>
      <c r="M519" s="12"/>
      <c r="N519" s="12"/>
    </row>
    <row r="520" spans="1:14" x14ac:dyDescent="0.35">
      <c r="A520" s="11" t="str">
        <f t="shared" si="8"/>
        <v>GASTO PER CAPITA (€ por individuo)Leche</v>
      </c>
      <c r="B520" s="11" t="s">
        <v>188</v>
      </c>
      <c r="C520" s="11" t="s">
        <v>124</v>
      </c>
      <c r="D520" s="12">
        <v>37.297519134113898</v>
      </c>
      <c r="E520" s="12">
        <v>44.133613066105703</v>
      </c>
      <c r="F520" s="12">
        <v>45.247930488217797</v>
      </c>
      <c r="G520" s="12">
        <v>44.1817956261891</v>
      </c>
      <c r="H520" s="12">
        <v>0</v>
      </c>
      <c r="I520" s="12">
        <v>0</v>
      </c>
      <c r="J520" s="12">
        <v>0</v>
      </c>
      <c r="K520" s="12">
        <v>0</v>
      </c>
      <c r="L520" s="12">
        <v>0</v>
      </c>
      <c r="M520" s="12"/>
      <c r="N520" s="12"/>
    </row>
    <row r="521" spans="1:14" x14ac:dyDescent="0.35">
      <c r="A521" s="11" t="str">
        <f t="shared" si="8"/>
        <v>GASTO PER CAPITA (€ por individuo)Leche Sola</v>
      </c>
      <c r="B521" s="11" t="s">
        <v>188</v>
      </c>
      <c r="C521" s="11" t="s">
        <v>125</v>
      </c>
      <c r="D521" s="12">
        <v>0.342703494406148</v>
      </c>
      <c r="E521" s="12">
        <v>0.34150527465848002</v>
      </c>
      <c r="F521" s="12">
        <v>0.36958230842297701</v>
      </c>
      <c r="G521" s="12">
        <v>0.304157579083708</v>
      </c>
      <c r="H521" s="12">
        <v>0</v>
      </c>
      <c r="I521" s="12">
        <v>0</v>
      </c>
      <c r="J521" s="12">
        <v>0</v>
      </c>
      <c r="K521" s="12">
        <v>0</v>
      </c>
      <c r="L521" s="12">
        <v>0</v>
      </c>
      <c r="M521" s="12"/>
      <c r="N521" s="12"/>
    </row>
    <row r="522" spans="1:14" x14ac:dyDescent="0.35">
      <c r="A522" s="11" t="str">
        <f t="shared" si="8"/>
        <v>GASTO PER CAPITA (€ por individuo)Leche Con Cacao</v>
      </c>
      <c r="B522" s="11" t="s">
        <v>188</v>
      </c>
      <c r="C522" s="11" t="s">
        <v>126</v>
      </c>
      <c r="D522" s="12">
        <v>1.3018428040824099</v>
      </c>
      <c r="E522" s="12">
        <v>1.60612805236179</v>
      </c>
      <c r="F522" s="12">
        <v>1.59472520819115</v>
      </c>
      <c r="G522" s="12">
        <v>1.41054723574548</v>
      </c>
      <c r="H522" s="12">
        <v>0</v>
      </c>
      <c r="I522" s="12">
        <v>0</v>
      </c>
      <c r="J522" s="12">
        <v>0</v>
      </c>
      <c r="K522" s="12">
        <v>0</v>
      </c>
      <c r="L522" s="12">
        <v>0</v>
      </c>
      <c r="M522" s="12"/>
      <c r="N522" s="12"/>
    </row>
    <row r="523" spans="1:14" x14ac:dyDescent="0.35">
      <c r="A523" s="11" t="str">
        <f t="shared" si="8"/>
        <v>GASTO PER CAPITA (€ por individuo)Leche Con Cafe</v>
      </c>
      <c r="B523" s="11" t="s">
        <v>188</v>
      </c>
      <c r="C523" s="11" t="s">
        <v>127</v>
      </c>
      <c r="D523" s="12">
        <v>35.6529797199223</v>
      </c>
      <c r="E523" s="12">
        <v>42.185962961593802</v>
      </c>
      <c r="F523" s="12">
        <v>43.2836272298767</v>
      </c>
      <c r="G523" s="12">
        <v>42.4670944641246</v>
      </c>
      <c r="H523" s="12">
        <v>0</v>
      </c>
      <c r="I523" s="12">
        <v>0</v>
      </c>
      <c r="J523" s="12">
        <v>0</v>
      </c>
      <c r="K523" s="12">
        <v>0</v>
      </c>
      <c r="L523" s="12">
        <v>0</v>
      </c>
      <c r="M523" s="12"/>
      <c r="N523" s="12"/>
    </row>
    <row r="524" spans="1:14" x14ac:dyDescent="0.35">
      <c r="A524" s="11" t="str">
        <f t="shared" si="8"/>
        <v>GASTO PER CAPITA (€ por individuo)Bebidas Vegetales</v>
      </c>
      <c r="B524" s="11" t="s">
        <v>188</v>
      </c>
      <c r="C524" s="11" t="s">
        <v>175</v>
      </c>
      <c r="D524" s="12">
        <v>1.2065980972775701</v>
      </c>
      <c r="E524" s="12">
        <v>1.3132722265463701</v>
      </c>
      <c r="F524" s="12">
        <v>1.80680864935832</v>
      </c>
      <c r="G524" s="12">
        <v>2.4610685351802299</v>
      </c>
      <c r="H524" s="12">
        <v>0</v>
      </c>
      <c r="I524" s="12">
        <v>0</v>
      </c>
      <c r="J524" s="12">
        <v>0</v>
      </c>
      <c r="K524" s="12">
        <v>0</v>
      </c>
      <c r="L524" s="12">
        <v>0</v>
      </c>
      <c r="M524" s="12"/>
      <c r="N524" s="12"/>
    </row>
    <row r="525" spans="1:14" x14ac:dyDescent="0.35">
      <c r="A525" s="11" t="str">
        <f t="shared" si="8"/>
        <v>GASTO PER CAPITA (€ por individuo)Infusiones</v>
      </c>
      <c r="B525" s="11" t="s">
        <v>188</v>
      </c>
      <c r="C525" s="11" t="s">
        <v>128</v>
      </c>
      <c r="D525" s="12">
        <v>2.76148302017305</v>
      </c>
      <c r="E525" s="12">
        <v>3.0298353550048498</v>
      </c>
      <c r="F525" s="12">
        <v>3.6609693236018401</v>
      </c>
      <c r="G525" s="12">
        <v>3.30884891771414</v>
      </c>
      <c r="H525" s="12">
        <v>0</v>
      </c>
      <c r="I525" s="12">
        <v>0</v>
      </c>
      <c r="J525" s="12">
        <v>0</v>
      </c>
      <c r="K525" s="12">
        <v>0</v>
      </c>
      <c r="L525" s="12">
        <v>0</v>
      </c>
      <c r="M525" s="12"/>
      <c r="N525" s="12"/>
    </row>
    <row r="526" spans="1:14" x14ac:dyDescent="0.35">
      <c r="A526" s="11" t="str">
        <f t="shared" si="8"/>
        <v>GASTO PER CAPITA (€ por individuo)Resto Bebidas Caliente</v>
      </c>
      <c r="B526" s="11" t="s">
        <v>188</v>
      </c>
      <c r="C526" s="11" t="s">
        <v>129</v>
      </c>
      <c r="D526" s="12">
        <v>2.5881852552768199</v>
      </c>
      <c r="E526" s="12">
        <v>3.0323627793510499</v>
      </c>
      <c r="F526" s="12">
        <v>4.0310154290984501</v>
      </c>
      <c r="G526" s="12">
        <v>3.8762893674335102</v>
      </c>
      <c r="H526" s="12">
        <v>0</v>
      </c>
      <c r="I526" s="12">
        <v>0</v>
      </c>
      <c r="J526" s="12">
        <v>0</v>
      </c>
      <c r="K526" s="12">
        <v>0</v>
      </c>
      <c r="L526" s="12">
        <v>0</v>
      </c>
      <c r="M526" s="12"/>
      <c r="N526" s="12"/>
    </row>
    <row r="527" spans="1:14" x14ac:dyDescent="0.35">
      <c r="A527" s="11" t="str">
        <f t="shared" si="8"/>
        <v>GASTO PER CAPITA (€ por individuo).Total Bebidas Frias</v>
      </c>
      <c r="B527" s="11" t="s">
        <v>188</v>
      </c>
      <c r="C527" s="11" t="s">
        <v>130</v>
      </c>
      <c r="D527" s="12">
        <v>182.30167662002401</v>
      </c>
      <c r="E527" s="12">
        <v>212.21030547046499</v>
      </c>
      <c r="F527" s="12">
        <v>238.867361668576</v>
      </c>
      <c r="G527" s="12">
        <v>235.67403831896701</v>
      </c>
      <c r="H527" s="12">
        <v>0</v>
      </c>
      <c r="I527" s="12">
        <v>0</v>
      </c>
      <c r="J527" s="12">
        <v>0</v>
      </c>
      <c r="K527" s="12">
        <v>0</v>
      </c>
      <c r="L527" s="12">
        <v>0</v>
      </c>
      <c r="M527" s="12"/>
      <c r="N527" s="12"/>
    </row>
    <row r="528" spans="1:14" x14ac:dyDescent="0.35">
      <c r="A528" s="11" t="str">
        <f t="shared" si="8"/>
        <v>GASTO PER CAPITA (€ por individuo)Total bebidas de vino</v>
      </c>
      <c r="B528" s="11" t="s">
        <v>188</v>
      </c>
      <c r="C528" s="11" t="s">
        <v>131</v>
      </c>
      <c r="D528" s="12">
        <v>22.992268258317601</v>
      </c>
      <c r="E528" s="12">
        <v>27.425353458838199</v>
      </c>
      <c r="F528" s="12">
        <v>30.287364422066599</v>
      </c>
      <c r="G528" s="12">
        <v>30.8379606641526</v>
      </c>
      <c r="H528" s="12">
        <v>0</v>
      </c>
      <c r="I528" s="12">
        <v>0</v>
      </c>
      <c r="J528" s="12">
        <v>0</v>
      </c>
      <c r="K528" s="12">
        <v>0</v>
      </c>
      <c r="L528" s="12">
        <v>0</v>
      </c>
      <c r="M528" s="12"/>
      <c r="N528" s="12"/>
    </row>
    <row r="529" spans="1:14" x14ac:dyDescent="0.35">
      <c r="A529" s="11" t="str">
        <f t="shared" si="8"/>
        <v>GASTO PER CAPITA (€ por individuo)Vino</v>
      </c>
      <c r="B529" s="11" t="s">
        <v>188</v>
      </c>
      <c r="C529" s="11" t="s">
        <v>132</v>
      </c>
      <c r="D529" s="12">
        <v>18.4300786706679</v>
      </c>
      <c r="E529" s="12">
        <v>22.125173132938901</v>
      </c>
      <c r="F529" s="12">
        <v>23.963641765460899</v>
      </c>
      <c r="G529" s="12">
        <v>23.217257511736101</v>
      </c>
      <c r="H529" s="12">
        <v>0</v>
      </c>
      <c r="I529" s="12">
        <v>0</v>
      </c>
      <c r="J529" s="12">
        <v>0</v>
      </c>
      <c r="K529" s="12">
        <v>0</v>
      </c>
      <c r="L529" s="12">
        <v>0</v>
      </c>
      <c r="M529" s="12"/>
      <c r="N529" s="12"/>
    </row>
    <row r="530" spans="1:14" x14ac:dyDescent="0.35">
      <c r="A530" s="11" t="str">
        <f t="shared" si="8"/>
        <v>GASTO PER CAPITA (€ por individuo)Tinto</v>
      </c>
      <c r="B530" s="11" t="s">
        <v>188</v>
      </c>
      <c r="C530" s="11" t="s">
        <v>133</v>
      </c>
      <c r="D530" s="12">
        <v>11.030332825614099</v>
      </c>
      <c r="E530" s="12">
        <v>12.952816747187599</v>
      </c>
      <c r="F530" s="12">
        <v>14.051254201309</v>
      </c>
      <c r="G530" s="12">
        <v>12.497994733845999</v>
      </c>
      <c r="H530" s="12">
        <v>0</v>
      </c>
      <c r="I530" s="12">
        <v>0</v>
      </c>
      <c r="J530" s="12">
        <v>0</v>
      </c>
      <c r="K530" s="12">
        <v>0</v>
      </c>
      <c r="L530" s="12">
        <v>0</v>
      </c>
      <c r="M530" s="12"/>
      <c r="N530" s="12"/>
    </row>
    <row r="531" spans="1:14" x14ac:dyDescent="0.35">
      <c r="A531" s="11" t="str">
        <f t="shared" si="8"/>
        <v>GASTO PER CAPITA (€ por individuo)Blanco</v>
      </c>
      <c r="B531" s="11" t="s">
        <v>188</v>
      </c>
      <c r="C531" s="11" t="s">
        <v>134</v>
      </c>
      <c r="D531" s="12">
        <v>6.33190104764439</v>
      </c>
      <c r="E531" s="12">
        <v>7.9682609309569896</v>
      </c>
      <c r="F531" s="12">
        <v>8.6313731460287997</v>
      </c>
      <c r="G531" s="12">
        <v>9.3469295343915704</v>
      </c>
      <c r="H531" s="12">
        <v>0</v>
      </c>
      <c r="I531" s="12">
        <v>0</v>
      </c>
      <c r="J531" s="12">
        <v>0</v>
      </c>
      <c r="K531" s="12">
        <v>0</v>
      </c>
      <c r="L531" s="12">
        <v>0</v>
      </c>
      <c r="M531" s="12"/>
      <c r="N531" s="12"/>
    </row>
    <row r="532" spans="1:14" x14ac:dyDescent="0.35">
      <c r="A532" s="11" t="str">
        <f t="shared" si="8"/>
        <v>GASTO PER CAPITA (€ por individuo)Rosado</v>
      </c>
      <c r="B532" s="11" t="s">
        <v>188</v>
      </c>
      <c r="C532" s="11" t="s">
        <v>135</v>
      </c>
      <c r="D532" s="12">
        <v>0.86159385401184796</v>
      </c>
      <c r="E532" s="12">
        <v>0.99995286395111205</v>
      </c>
      <c r="F532" s="12">
        <v>0.99215044935666297</v>
      </c>
      <c r="G532" s="12">
        <v>1.0883652959313099</v>
      </c>
      <c r="H532" s="12">
        <v>0</v>
      </c>
      <c r="I532" s="12">
        <v>0</v>
      </c>
      <c r="J532" s="12">
        <v>0</v>
      </c>
      <c r="K532" s="12">
        <v>0</v>
      </c>
      <c r="L532" s="12">
        <v>0</v>
      </c>
      <c r="M532" s="12"/>
      <c r="N532" s="12"/>
    </row>
    <row r="533" spans="1:14" x14ac:dyDescent="0.35">
      <c r="A533" s="11" t="str">
        <f t="shared" si="8"/>
        <v>GASTO PER CAPITA (€ por individuo)Resto vino</v>
      </c>
      <c r="B533" s="11" t="s">
        <v>188</v>
      </c>
      <c r="C533" s="11" t="s">
        <v>136</v>
      </c>
      <c r="D533" s="12">
        <v>0.20624337437914</v>
      </c>
      <c r="E533" s="12">
        <v>0.20414062477935599</v>
      </c>
      <c r="F533" s="12">
        <v>0.28886820289604098</v>
      </c>
      <c r="G533" s="12">
        <v>0.283971759607345</v>
      </c>
      <c r="H533" s="12">
        <v>0</v>
      </c>
      <c r="I533" s="12">
        <v>0</v>
      </c>
      <c r="J533" s="12">
        <v>0</v>
      </c>
      <c r="K533" s="12">
        <v>0</v>
      </c>
      <c r="L533" s="12">
        <v>0</v>
      </c>
      <c r="M533" s="12"/>
      <c r="N533" s="12"/>
    </row>
    <row r="534" spans="1:14" x14ac:dyDescent="0.35">
      <c r="A534" s="11" t="str">
        <f t="shared" si="8"/>
        <v>GASTO PER CAPITA (€ por individuo)Cava</v>
      </c>
      <c r="B534" s="11" t="s">
        <v>188</v>
      </c>
      <c r="C534" s="11" t="s">
        <v>137</v>
      </c>
      <c r="D534" s="12">
        <v>0.89740632899391604</v>
      </c>
      <c r="E534" s="12">
        <v>0.69619962336357</v>
      </c>
      <c r="F534" s="12">
        <v>0.73468048327495905</v>
      </c>
      <c r="G534" s="12">
        <v>1.4836156166974801</v>
      </c>
      <c r="H534" s="12">
        <v>0</v>
      </c>
      <c r="I534" s="12">
        <v>0</v>
      </c>
      <c r="J534" s="12">
        <v>0</v>
      </c>
      <c r="K534" s="12">
        <v>0</v>
      </c>
      <c r="L534" s="12">
        <v>0</v>
      </c>
      <c r="M534" s="12"/>
      <c r="N534" s="12"/>
    </row>
    <row r="535" spans="1:14" x14ac:dyDescent="0.35">
      <c r="A535" s="11" t="str">
        <f t="shared" si="8"/>
        <v>GASTO PER CAPITA (€ por individuo)Otr.Bebidas Deri.Vino</v>
      </c>
      <c r="B535" s="11" t="s">
        <v>188</v>
      </c>
      <c r="C535" s="11" t="s">
        <v>138</v>
      </c>
      <c r="D535" s="12">
        <v>3.6647859707227699</v>
      </c>
      <c r="E535" s="12">
        <v>4.6039759660080097</v>
      </c>
      <c r="F535" s="12">
        <v>5.5890478854615502</v>
      </c>
      <c r="G535" s="12">
        <v>6.1370935170144296</v>
      </c>
      <c r="H535" s="12">
        <v>0</v>
      </c>
      <c r="I535" s="12">
        <v>0</v>
      </c>
      <c r="J535" s="12">
        <v>0</v>
      </c>
      <c r="K535" s="12">
        <v>0</v>
      </c>
      <c r="L535" s="12">
        <v>0</v>
      </c>
      <c r="M535" s="12"/>
      <c r="N535" s="12"/>
    </row>
    <row r="536" spans="1:14" x14ac:dyDescent="0.35">
      <c r="A536" s="11" t="str">
        <f t="shared" si="8"/>
        <v>GASTO PER CAPITA (€ por individuo)Tinto de Verano</v>
      </c>
      <c r="B536" s="11" t="s">
        <v>188</v>
      </c>
      <c r="C536" s="11" t="s">
        <v>139</v>
      </c>
      <c r="D536" s="12">
        <v>2.5754271363239298</v>
      </c>
      <c r="E536" s="12">
        <v>3.21617457049084</v>
      </c>
      <c r="F536" s="12">
        <v>3.83884621969997</v>
      </c>
      <c r="G536" s="12">
        <v>3.7401447820945299</v>
      </c>
      <c r="H536" s="12">
        <v>0</v>
      </c>
      <c r="I536" s="12">
        <v>0</v>
      </c>
      <c r="J536" s="12">
        <v>0</v>
      </c>
      <c r="K536" s="12">
        <v>0</v>
      </c>
      <c r="L536" s="12">
        <v>0</v>
      </c>
      <c r="M536" s="12"/>
      <c r="N536" s="12"/>
    </row>
    <row r="537" spans="1:14" x14ac:dyDescent="0.35">
      <c r="A537" s="11" t="str">
        <f t="shared" si="8"/>
        <v>GASTO PER CAPITA (€ por individuo)Sangria de Vino</v>
      </c>
      <c r="B537" s="11" t="s">
        <v>188</v>
      </c>
      <c r="C537" s="11" t="s">
        <v>140</v>
      </c>
      <c r="D537" s="12">
        <v>0.17736091555146799</v>
      </c>
      <c r="E537" s="12">
        <v>0.23056882846148599</v>
      </c>
      <c r="F537" s="12">
        <v>0.35898473071648601</v>
      </c>
      <c r="G537" s="12">
        <v>0.27918112422204</v>
      </c>
      <c r="H537" s="12">
        <v>0</v>
      </c>
      <c r="I537" s="12">
        <v>0</v>
      </c>
      <c r="J537" s="12">
        <v>0</v>
      </c>
      <c r="K537" s="12">
        <v>0</v>
      </c>
      <c r="L537" s="12">
        <v>0</v>
      </c>
      <c r="M537" s="12"/>
      <c r="N537" s="12"/>
    </row>
    <row r="538" spans="1:14" x14ac:dyDescent="0.35">
      <c r="A538" s="11" t="str">
        <f t="shared" si="8"/>
        <v>GASTO PER CAPITA (€ por individuo)Sangria de Cava</v>
      </c>
      <c r="B538" s="11" t="s">
        <v>188</v>
      </c>
      <c r="C538" s="11" t="s">
        <v>141</v>
      </c>
      <c r="D538" s="12">
        <v>0.13435953994229699</v>
      </c>
      <c r="E538" s="12">
        <v>0.244168749668984</v>
      </c>
      <c r="F538" s="12">
        <v>0.33169457839483102</v>
      </c>
      <c r="G538" s="12">
        <v>0.95465808508205197</v>
      </c>
      <c r="H538" s="12">
        <v>0</v>
      </c>
      <c r="I538" s="12">
        <v>0</v>
      </c>
      <c r="J538" s="12">
        <v>0</v>
      </c>
      <c r="K538" s="12">
        <v>0</v>
      </c>
      <c r="L538" s="12">
        <v>0</v>
      </c>
      <c r="M538" s="12"/>
      <c r="N538" s="12"/>
    </row>
    <row r="539" spans="1:14" x14ac:dyDescent="0.35">
      <c r="A539" s="11" t="str">
        <f t="shared" si="8"/>
        <v>GASTO PER CAPITA (€ por individuo)Calimocho</v>
      </c>
      <c r="B539" s="11" t="s">
        <v>188</v>
      </c>
      <c r="C539" s="11" t="s">
        <v>142</v>
      </c>
      <c r="D539" s="12">
        <v>0.21572290723078</v>
      </c>
      <c r="E539" s="12">
        <v>0.28318926188740201</v>
      </c>
      <c r="F539" s="12">
        <v>0.36101703940295699</v>
      </c>
      <c r="G539" s="12">
        <v>0.483213498916095</v>
      </c>
      <c r="H539" s="12">
        <v>0</v>
      </c>
      <c r="I539" s="12">
        <v>0</v>
      </c>
      <c r="J539" s="12">
        <v>0</v>
      </c>
      <c r="K539" s="12">
        <v>0</v>
      </c>
      <c r="L539" s="12">
        <v>0</v>
      </c>
      <c r="M539" s="12"/>
      <c r="N539" s="12"/>
    </row>
    <row r="540" spans="1:14" x14ac:dyDescent="0.35">
      <c r="A540" s="11" t="str">
        <f t="shared" si="8"/>
        <v>GASTO PER CAPITA (€ por individuo)Rebujito</v>
      </c>
      <c r="B540" s="11" t="s">
        <v>188</v>
      </c>
      <c r="C540" s="11" t="s">
        <v>176</v>
      </c>
      <c r="D540" s="12">
        <v>2.5723985131937799E-2</v>
      </c>
      <c r="E540" s="12">
        <v>3.7353290122899903E-2</v>
      </c>
      <c r="F540" s="12">
        <v>5.5807868210526301E-2</v>
      </c>
      <c r="G540" s="12">
        <v>5.1097396935817899E-2</v>
      </c>
      <c r="H540" s="12">
        <v>0</v>
      </c>
      <c r="I540" s="12">
        <v>0</v>
      </c>
      <c r="J540" s="12">
        <v>0</v>
      </c>
      <c r="K540" s="12">
        <v>0</v>
      </c>
      <c r="L540" s="12">
        <v>0</v>
      </c>
      <c r="M540" s="12"/>
      <c r="N540" s="12"/>
    </row>
    <row r="541" spans="1:14" x14ac:dyDescent="0.35">
      <c r="A541" s="11" t="str">
        <f t="shared" si="8"/>
        <v>GASTO PER CAPITA (€ por individuo)Espum/Lambrusc/Mosca</v>
      </c>
      <c r="B541" s="11" t="s">
        <v>188</v>
      </c>
      <c r="C541" s="11" t="s">
        <v>177</v>
      </c>
      <c r="D541" s="12">
        <v>0.53619106979162101</v>
      </c>
      <c r="E541" s="12">
        <v>0.59252107825674805</v>
      </c>
      <c r="F541" s="12">
        <v>0.64269531327521801</v>
      </c>
      <c r="G541" s="12">
        <v>0.62879852106227196</v>
      </c>
      <c r="H541" s="12">
        <v>0</v>
      </c>
      <c r="I541" s="12">
        <v>0</v>
      </c>
      <c r="J541" s="12">
        <v>0</v>
      </c>
      <c r="K541" s="12">
        <v>0</v>
      </c>
      <c r="L541" s="12">
        <v>0</v>
      </c>
      <c r="M541" s="12"/>
      <c r="N541" s="12"/>
    </row>
    <row r="542" spans="1:14" x14ac:dyDescent="0.35">
      <c r="A542" s="11" t="str">
        <f t="shared" si="8"/>
        <v>GASTO PER CAPITA (€ por individuo)Sidra</v>
      </c>
      <c r="B542" s="11" t="s">
        <v>188</v>
      </c>
      <c r="C542" s="11" t="s">
        <v>143</v>
      </c>
      <c r="D542" s="12">
        <v>1.96942563535626</v>
      </c>
      <c r="E542" s="12">
        <v>1.7926976664377601</v>
      </c>
      <c r="F542" s="12">
        <v>1.9691499065371001</v>
      </c>
      <c r="G542" s="12">
        <v>2.42580229089904</v>
      </c>
      <c r="H542" s="12">
        <v>0</v>
      </c>
      <c r="I542" s="12">
        <v>0</v>
      </c>
      <c r="J542" s="12">
        <v>0</v>
      </c>
      <c r="K542" s="12">
        <v>0</v>
      </c>
      <c r="L542" s="12">
        <v>0</v>
      </c>
      <c r="M542" s="12"/>
      <c r="N542" s="12"/>
    </row>
    <row r="543" spans="1:14" x14ac:dyDescent="0.35">
      <c r="A543" s="11" t="str">
        <f t="shared" si="8"/>
        <v>GASTO PER CAPITA (€ por individuo)Cerveza</v>
      </c>
      <c r="B543" s="11" t="s">
        <v>188</v>
      </c>
      <c r="C543" s="11" t="s">
        <v>144</v>
      </c>
      <c r="D543" s="12">
        <v>77.307096492724398</v>
      </c>
      <c r="E543" s="12">
        <v>91.0443780746035</v>
      </c>
      <c r="F543" s="12">
        <v>98.852251148511897</v>
      </c>
      <c r="G543" s="12">
        <v>94.954637731902096</v>
      </c>
      <c r="H543" s="12">
        <v>0</v>
      </c>
      <c r="I543" s="12">
        <v>0</v>
      </c>
      <c r="J543" s="12">
        <v>0</v>
      </c>
      <c r="K543" s="12">
        <v>0</v>
      </c>
      <c r="L543" s="12">
        <v>0</v>
      </c>
      <c r="M543" s="12"/>
      <c r="N543" s="12"/>
    </row>
    <row r="544" spans="1:14" x14ac:dyDescent="0.35">
      <c r="A544" s="11" t="str">
        <f t="shared" si="8"/>
        <v>GASTO PER CAPITA (€ por individuo)Con alcohol</v>
      </c>
      <c r="B544" s="11" t="s">
        <v>188</v>
      </c>
      <c r="C544" s="11" t="s">
        <v>145</v>
      </c>
      <c r="D544" s="12">
        <v>69.546727616735694</v>
      </c>
      <c r="E544" s="12">
        <v>81.954109993215297</v>
      </c>
      <c r="F544" s="12">
        <v>88.480726604811395</v>
      </c>
      <c r="G544" s="12">
        <v>83.676182881250099</v>
      </c>
      <c r="H544" s="12">
        <v>0</v>
      </c>
      <c r="I544" s="12">
        <v>0</v>
      </c>
      <c r="J544" s="12">
        <v>0</v>
      </c>
      <c r="K544" s="12">
        <v>0</v>
      </c>
      <c r="L544" s="12">
        <v>0</v>
      </c>
      <c r="M544" s="12"/>
      <c r="N544" s="12"/>
    </row>
    <row r="545" spans="1:14" x14ac:dyDescent="0.35">
      <c r="A545" s="11" t="str">
        <f t="shared" si="8"/>
        <v>GASTO PER CAPITA (€ por individuo)Sin alcohol</v>
      </c>
      <c r="B545" s="11" t="s">
        <v>188</v>
      </c>
      <c r="C545" s="11" t="s">
        <v>146</v>
      </c>
      <c r="D545" s="12">
        <v>7.7017473413199999</v>
      </c>
      <c r="E545" s="12">
        <v>9.0080379994030704</v>
      </c>
      <c r="F545" s="12">
        <v>10.245028855133199</v>
      </c>
      <c r="G545" s="12">
        <v>11.201641454979899</v>
      </c>
      <c r="H545" s="12">
        <v>0</v>
      </c>
      <c r="I545" s="12">
        <v>0</v>
      </c>
      <c r="J545" s="12">
        <v>0</v>
      </c>
      <c r="K545" s="12">
        <v>0</v>
      </c>
      <c r="L545" s="12">
        <v>0</v>
      </c>
      <c r="M545" s="12"/>
      <c r="N545" s="12"/>
    </row>
    <row r="546" spans="1:14" x14ac:dyDescent="0.35">
      <c r="A546" s="11" t="str">
        <f t="shared" si="8"/>
        <v>GASTO PER CAPITA (€ por individuo)Cerveza Envasada</v>
      </c>
      <c r="B546" s="11" t="s">
        <v>188</v>
      </c>
      <c r="C546" s="11" t="s">
        <v>178</v>
      </c>
      <c r="D546" s="12">
        <v>41.188537150185901</v>
      </c>
      <c r="E546" s="12">
        <v>49.478165008637603</v>
      </c>
      <c r="F546" s="12">
        <v>50.755084910546401</v>
      </c>
      <c r="G546" s="12">
        <v>48.897345413967599</v>
      </c>
      <c r="H546" s="12">
        <v>0</v>
      </c>
      <c r="I546" s="12">
        <v>0</v>
      </c>
      <c r="J546" s="12">
        <v>0</v>
      </c>
      <c r="K546" s="12">
        <v>0</v>
      </c>
      <c r="L546" s="12">
        <v>0</v>
      </c>
      <c r="M546" s="12"/>
      <c r="N546" s="12"/>
    </row>
    <row r="547" spans="1:14" x14ac:dyDescent="0.35">
      <c r="A547" s="11" t="str">
        <f t="shared" si="8"/>
        <v>GASTO PER CAPITA (€ por individuo)Cerveza Surtidor</v>
      </c>
      <c r="B547" s="11" t="s">
        <v>188</v>
      </c>
      <c r="C547" s="11" t="s">
        <v>179</v>
      </c>
      <c r="D547" s="12">
        <v>36.118568634400802</v>
      </c>
      <c r="E547" s="12">
        <v>41.566201334447797</v>
      </c>
      <c r="F547" s="12">
        <v>48.097163530400401</v>
      </c>
      <c r="G547" s="12">
        <v>46.057289990301904</v>
      </c>
      <c r="H547" s="12">
        <v>0</v>
      </c>
      <c r="I547" s="12">
        <v>0</v>
      </c>
      <c r="J547" s="12">
        <v>0</v>
      </c>
      <c r="K547" s="12">
        <v>0</v>
      </c>
      <c r="L547" s="12">
        <v>0</v>
      </c>
      <c r="M547" s="12"/>
      <c r="N547" s="12"/>
    </row>
    <row r="548" spans="1:14" x14ac:dyDescent="0.35">
      <c r="A548" s="11" t="str">
        <f t="shared" si="8"/>
        <v>GASTO PER CAPITA (€ por individuo)Otras Cervezas</v>
      </c>
      <c r="B548" s="11" t="s">
        <v>188</v>
      </c>
      <c r="C548" s="11" t="s">
        <v>147</v>
      </c>
      <c r="D548" s="12">
        <v>5.86125044091758E-2</v>
      </c>
      <c r="E548" s="12">
        <v>8.22357332354966E-2</v>
      </c>
      <c r="F548" s="12">
        <v>0.12649038039106</v>
      </c>
      <c r="G548" s="12">
        <v>7.6813536877731806E-2</v>
      </c>
      <c r="H548" s="12">
        <v>0</v>
      </c>
      <c r="I548" s="12">
        <v>0</v>
      </c>
      <c r="J548" s="12">
        <v>0</v>
      </c>
      <c r="K548" s="12">
        <v>0</v>
      </c>
      <c r="L548" s="12">
        <v>0</v>
      </c>
      <c r="M548" s="12"/>
      <c r="N548" s="12"/>
    </row>
    <row r="549" spans="1:14" x14ac:dyDescent="0.35">
      <c r="A549" s="11" t="str">
        <f t="shared" si="8"/>
        <v>GASTO PER CAPITA (€ por individuo)Espirituosas</v>
      </c>
      <c r="B549" s="11" t="s">
        <v>188</v>
      </c>
      <c r="C549" s="11" t="s">
        <v>148</v>
      </c>
      <c r="D549" s="12">
        <v>21.177439725497798</v>
      </c>
      <c r="E549" s="12">
        <v>28.586372587705299</v>
      </c>
      <c r="F549" s="12">
        <v>31.618559325268301</v>
      </c>
      <c r="G549" s="12">
        <v>31.527573696486101</v>
      </c>
      <c r="H549" s="12">
        <v>0</v>
      </c>
      <c r="I549" s="12">
        <v>0</v>
      </c>
      <c r="J549" s="12">
        <v>0</v>
      </c>
      <c r="K549" s="12">
        <v>0</v>
      </c>
      <c r="L549" s="12">
        <v>0</v>
      </c>
      <c r="M549" s="12"/>
      <c r="N549" s="12"/>
    </row>
    <row r="550" spans="1:14" x14ac:dyDescent="0.35">
      <c r="A550" s="11" t="str">
        <f t="shared" si="8"/>
        <v>GASTO PER CAPITA (€ por individuo)Whisky</v>
      </c>
      <c r="B550" s="11" t="s">
        <v>188</v>
      </c>
      <c r="C550" s="11" t="s">
        <v>149</v>
      </c>
      <c r="D550" s="12">
        <v>3.45282551711305</v>
      </c>
      <c r="E550" s="12">
        <v>4.4924643995381501</v>
      </c>
      <c r="F550" s="12">
        <v>5.0978107593119502</v>
      </c>
      <c r="G550" s="12">
        <v>4.5374915804364599</v>
      </c>
      <c r="H550" s="12">
        <v>0</v>
      </c>
      <c r="I550" s="12">
        <v>0</v>
      </c>
      <c r="J550" s="12">
        <v>0</v>
      </c>
      <c r="K550" s="12">
        <v>0</v>
      </c>
      <c r="L550" s="12">
        <v>0</v>
      </c>
      <c r="M550" s="12"/>
      <c r="N550" s="12"/>
    </row>
    <row r="551" spans="1:14" x14ac:dyDescent="0.35">
      <c r="A551" s="11" t="str">
        <f t="shared" si="8"/>
        <v>GASTO PER CAPITA (€ por individuo)Brandy</v>
      </c>
      <c r="B551" s="11" t="s">
        <v>188</v>
      </c>
      <c r="C551" s="11" t="s">
        <v>150</v>
      </c>
      <c r="D551" s="12">
        <v>0.32941973143321202</v>
      </c>
      <c r="E551" s="12">
        <v>0.35818180116103299</v>
      </c>
      <c r="F551" s="12">
        <v>0.230669845188712</v>
      </c>
      <c r="G551" s="12">
        <v>0.329375592456505</v>
      </c>
      <c r="H551" s="12">
        <v>0</v>
      </c>
      <c r="I551" s="12">
        <v>0</v>
      </c>
      <c r="J551" s="12">
        <v>0</v>
      </c>
      <c r="K551" s="12">
        <v>0</v>
      </c>
      <c r="L551" s="12">
        <v>0</v>
      </c>
      <c r="M551" s="12"/>
      <c r="N551" s="12"/>
    </row>
    <row r="552" spans="1:14" x14ac:dyDescent="0.35">
      <c r="A552" s="11" t="str">
        <f t="shared" si="8"/>
        <v>GASTO PER CAPITA (€ por individuo)Ginebra</v>
      </c>
      <c r="B552" s="11" t="s">
        <v>188</v>
      </c>
      <c r="C552" s="11" t="s">
        <v>151</v>
      </c>
      <c r="D552" s="12">
        <v>6.4977417673480202</v>
      </c>
      <c r="E552" s="12">
        <v>8.4309947832930803</v>
      </c>
      <c r="F552" s="12">
        <v>9.5862107208430096</v>
      </c>
      <c r="G552" s="12">
        <v>9.8857669646239898</v>
      </c>
      <c r="H552" s="12">
        <v>0</v>
      </c>
      <c r="I552" s="12">
        <v>0</v>
      </c>
      <c r="J552" s="12">
        <v>0</v>
      </c>
      <c r="K552" s="12">
        <v>0</v>
      </c>
      <c r="L552" s="12">
        <v>0</v>
      </c>
      <c r="M552" s="12"/>
      <c r="N552" s="12"/>
    </row>
    <row r="553" spans="1:14" x14ac:dyDescent="0.35">
      <c r="A553" s="11" t="str">
        <f t="shared" si="8"/>
        <v>GASTO PER CAPITA (€ por individuo)Ron</v>
      </c>
      <c r="B553" s="11" t="s">
        <v>188</v>
      </c>
      <c r="C553" s="11" t="s">
        <v>152</v>
      </c>
      <c r="D553" s="12">
        <v>3.1360002174102402</v>
      </c>
      <c r="E553" s="12">
        <v>4.3415845683883196</v>
      </c>
      <c r="F553" s="12">
        <v>4.5536512476864504</v>
      </c>
      <c r="G553" s="12">
        <v>4.4203508169471002</v>
      </c>
      <c r="H553" s="12">
        <v>0</v>
      </c>
      <c r="I553" s="12">
        <v>0</v>
      </c>
      <c r="J553" s="12">
        <v>0</v>
      </c>
      <c r="K553" s="12">
        <v>0</v>
      </c>
      <c r="L553" s="12">
        <v>0</v>
      </c>
      <c r="M553" s="12"/>
      <c r="N553" s="12"/>
    </row>
    <row r="554" spans="1:14" x14ac:dyDescent="0.35">
      <c r="A554" s="11" t="str">
        <f t="shared" si="8"/>
        <v>GASTO PER CAPITA (€ por individuo)Anis</v>
      </c>
      <c r="B554" s="11" t="s">
        <v>188</v>
      </c>
      <c r="C554" s="11" t="s">
        <v>153</v>
      </c>
      <c r="D554" s="12">
        <v>0.19375635688670501</v>
      </c>
      <c r="E554" s="12">
        <v>0.13939779267650401</v>
      </c>
      <c r="F554" s="12">
        <v>0.20650066451579799</v>
      </c>
      <c r="G554" s="12">
        <v>0.188830187007447</v>
      </c>
      <c r="H554" s="12">
        <v>0</v>
      </c>
      <c r="I554" s="12">
        <v>0</v>
      </c>
      <c r="J554" s="12">
        <v>0</v>
      </c>
      <c r="K554" s="12">
        <v>0</v>
      </c>
      <c r="L554" s="12">
        <v>0</v>
      </c>
      <c r="M554" s="12"/>
      <c r="N554" s="12"/>
    </row>
    <row r="555" spans="1:14" x14ac:dyDescent="0.35">
      <c r="A555" s="11" t="str">
        <f t="shared" si="8"/>
        <v>GASTO PER CAPITA (€ por individuo)Otras Espirituosas</v>
      </c>
      <c r="B555" s="11" t="s">
        <v>188</v>
      </c>
      <c r="C555" s="11" t="s">
        <v>154</v>
      </c>
      <c r="D555" s="12">
        <v>7.5676943818136699</v>
      </c>
      <c r="E555" s="12">
        <v>10.8237465905083</v>
      </c>
      <c r="F555" s="12">
        <v>11.9437328899423</v>
      </c>
      <c r="G555" s="12">
        <v>12.165751492306001</v>
      </c>
      <c r="H555" s="12">
        <v>0</v>
      </c>
      <c r="I555" s="12">
        <v>0</v>
      </c>
      <c r="J555" s="12">
        <v>0</v>
      </c>
      <c r="K555" s="12">
        <v>0</v>
      </c>
      <c r="L555" s="12">
        <v>0</v>
      </c>
      <c r="M555" s="12"/>
      <c r="N555" s="12"/>
    </row>
    <row r="556" spans="1:14" ht="14.25" customHeight="1" x14ac:dyDescent="0.35">
      <c r="A556" s="11" t="str">
        <f t="shared" si="8"/>
        <v>GASTO PER CAPITA (€ por individuo)T.Zumo+Horchata+Mosto</v>
      </c>
      <c r="B556" s="11" t="s">
        <v>188</v>
      </c>
      <c r="C556" s="11" t="s">
        <v>155</v>
      </c>
      <c r="D556" s="12">
        <v>5.5461803422576299</v>
      </c>
      <c r="E556" s="12">
        <v>5.79507776678384</v>
      </c>
      <c r="F556" s="12">
        <v>6.7223150995836001</v>
      </c>
      <c r="G556" s="12">
        <v>6.4406000471982701</v>
      </c>
      <c r="H556" s="12">
        <v>0</v>
      </c>
      <c r="I556" s="12">
        <v>0</v>
      </c>
      <c r="J556" s="12">
        <v>0</v>
      </c>
      <c r="K556" s="12">
        <v>0</v>
      </c>
      <c r="L556" s="12">
        <v>0</v>
      </c>
      <c r="M556" s="12"/>
      <c r="N556" s="12"/>
    </row>
    <row r="557" spans="1:14" x14ac:dyDescent="0.35">
      <c r="A557" s="11" t="str">
        <f t="shared" si="8"/>
        <v>GASTO PER CAPITA (€ por individuo)Agua Envasada</v>
      </c>
      <c r="B557" s="11" t="s">
        <v>188</v>
      </c>
      <c r="C557" s="11" t="s">
        <v>156</v>
      </c>
      <c r="D557" s="12">
        <v>14.5003033412971</v>
      </c>
      <c r="E557" s="12">
        <v>15.4733350070297</v>
      </c>
      <c r="F557" s="12">
        <v>18.782913823845799</v>
      </c>
      <c r="G557" s="12">
        <v>18.414391521207499</v>
      </c>
      <c r="H557" s="12">
        <v>0</v>
      </c>
      <c r="I557" s="12">
        <v>0</v>
      </c>
      <c r="J557" s="12">
        <v>0</v>
      </c>
      <c r="K557" s="12">
        <v>0</v>
      </c>
      <c r="L557" s="12">
        <v>0</v>
      </c>
      <c r="M557" s="12"/>
      <c r="N557" s="12"/>
    </row>
    <row r="558" spans="1:14" x14ac:dyDescent="0.35">
      <c r="A558" s="11" t="str">
        <f t="shared" si="8"/>
        <v>GASTO PER CAPITA (€ por individuo)Bebidas Refrescantes</v>
      </c>
      <c r="B558" s="11" t="s">
        <v>188</v>
      </c>
      <c r="C558" s="11" t="s">
        <v>157</v>
      </c>
      <c r="D558" s="12">
        <v>38.808924942971501</v>
      </c>
      <c r="E558" s="12">
        <v>42.093094362847999</v>
      </c>
      <c r="F558" s="12">
        <v>50.634792653769502</v>
      </c>
      <c r="G558" s="12">
        <v>51.073077072475499</v>
      </c>
      <c r="H558" s="12">
        <v>0</v>
      </c>
      <c r="I558" s="12">
        <v>0</v>
      </c>
      <c r="J558" s="12">
        <v>0</v>
      </c>
      <c r="K558" s="12">
        <v>0</v>
      </c>
      <c r="L558" s="12">
        <v>0</v>
      </c>
      <c r="M558" s="12"/>
      <c r="N558" s="12"/>
    </row>
    <row r="559" spans="1:14" x14ac:dyDescent="0.35">
      <c r="A559" s="11" t="str">
        <f t="shared" si="8"/>
        <v>GASTO PER CAPITA (€ por individuo)Colas</v>
      </c>
      <c r="B559" s="11" t="s">
        <v>188</v>
      </c>
      <c r="C559" s="11" t="s">
        <v>158</v>
      </c>
      <c r="D559" s="12">
        <v>22.875771137900301</v>
      </c>
      <c r="E559" s="12">
        <v>25.4071367014133</v>
      </c>
      <c r="F559" s="12">
        <v>30.760955043007801</v>
      </c>
      <c r="G559" s="12">
        <v>30.5312248392929</v>
      </c>
      <c r="H559" s="12">
        <v>0</v>
      </c>
      <c r="I559" s="12">
        <v>0</v>
      </c>
      <c r="J559" s="12">
        <v>0</v>
      </c>
      <c r="K559" s="12">
        <v>0</v>
      </c>
      <c r="L559" s="12">
        <v>0</v>
      </c>
      <c r="M559" s="12"/>
      <c r="N559" s="12"/>
    </row>
    <row r="560" spans="1:14" x14ac:dyDescent="0.35">
      <c r="A560" s="11" t="str">
        <f t="shared" si="8"/>
        <v>GASTO PER CAPITA (€ por individuo)Cola Regular</v>
      </c>
      <c r="B560" s="11" t="s">
        <v>188</v>
      </c>
      <c r="C560" s="11" t="s">
        <v>159</v>
      </c>
      <c r="D560" s="12">
        <v>11.4510403302996</v>
      </c>
      <c r="E560" s="12">
        <v>12.5823207449073</v>
      </c>
      <c r="F560" s="12">
        <v>15.0459743116</v>
      </c>
      <c r="G560" s="12">
        <v>14.9235150485309</v>
      </c>
      <c r="H560" s="12">
        <v>0</v>
      </c>
      <c r="I560" s="12">
        <v>0</v>
      </c>
      <c r="J560" s="12">
        <v>0</v>
      </c>
      <c r="K560" s="12">
        <v>0</v>
      </c>
      <c r="L560" s="12">
        <v>0</v>
      </c>
      <c r="M560" s="12"/>
      <c r="N560" s="12"/>
    </row>
    <row r="561" spans="1:14" x14ac:dyDescent="0.35">
      <c r="A561" s="11" t="str">
        <f t="shared" si="8"/>
        <v>GASTO PER CAPITA (€ por individuo)Light/Zero</v>
      </c>
      <c r="B561" s="11" t="s">
        <v>188</v>
      </c>
      <c r="C561" s="11" t="s">
        <v>160</v>
      </c>
      <c r="D561" s="12">
        <v>11.382613700149101</v>
      </c>
      <c r="E561" s="12">
        <v>12.8248180937846</v>
      </c>
      <c r="F561" s="12">
        <v>15.7149766795264</v>
      </c>
      <c r="G561" s="12">
        <v>15.607716999940701</v>
      </c>
      <c r="H561" s="12">
        <v>0</v>
      </c>
      <c r="I561" s="12">
        <v>0</v>
      </c>
      <c r="J561" s="12">
        <v>0</v>
      </c>
      <c r="K561" s="12">
        <v>0</v>
      </c>
      <c r="L561" s="12">
        <v>0</v>
      </c>
      <c r="M561" s="12"/>
      <c r="N561" s="12"/>
    </row>
    <row r="562" spans="1:14" x14ac:dyDescent="0.35">
      <c r="A562" s="11" t="str">
        <f t="shared" si="8"/>
        <v>GASTO PER CAPITA (€ por individuo)Otra Variedad Cola</v>
      </c>
      <c r="B562" s="11" t="s">
        <v>188</v>
      </c>
      <c r="C562" s="11" t="s">
        <v>161</v>
      </c>
      <c r="D562" s="12">
        <v>4.2114207324330598E-2</v>
      </c>
      <c r="E562" s="12" t="s">
        <v>213</v>
      </c>
      <c r="F562" s="12" t="s">
        <v>213</v>
      </c>
      <c r="G562" s="12" t="s">
        <v>213</v>
      </c>
      <c r="H562" s="12">
        <v>0</v>
      </c>
      <c r="I562" s="12">
        <v>0</v>
      </c>
      <c r="J562" s="12">
        <v>0</v>
      </c>
      <c r="K562" s="12">
        <v>0</v>
      </c>
      <c r="L562" s="12">
        <v>0</v>
      </c>
      <c r="M562" s="12"/>
      <c r="N562" s="12"/>
    </row>
    <row r="563" spans="1:14" x14ac:dyDescent="0.35">
      <c r="A563" s="11" t="str">
        <f t="shared" si="8"/>
        <v>GASTO PER CAPITA (€ por individuo)Con Cafeina</v>
      </c>
      <c r="B563" s="11" t="s">
        <v>188</v>
      </c>
      <c r="C563" s="11" t="s">
        <v>162</v>
      </c>
      <c r="D563" s="12">
        <v>19.266918852168899</v>
      </c>
      <c r="E563" s="12">
        <v>21.118657569075499</v>
      </c>
      <c r="F563" s="12">
        <v>24.539922543239101</v>
      </c>
      <c r="G563" s="12">
        <v>24.259084852924801</v>
      </c>
      <c r="H563" s="12">
        <v>0</v>
      </c>
      <c r="I563" s="12">
        <v>0</v>
      </c>
      <c r="J563" s="12">
        <v>0</v>
      </c>
      <c r="K563" s="12">
        <v>0</v>
      </c>
      <c r="L563" s="12">
        <v>0</v>
      </c>
      <c r="M563" s="12"/>
      <c r="N563" s="12"/>
    </row>
    <row r="564" spans="1:14" x14ac:dyDescent="0.35">
      <c r="A564" s="11" t="str">
        <f t="shared" si="8"/>
        <v>GASTO PER CAPITA (€ por individuo)Sin Cafeina</v>
      </c>
      <c r="B564" s="11" t="s">
        <v>188</v>
      </c>
      <c r="C564" s="11" t="s">
        <v>163</v>
      </c>
      <c r="D564" s="12">
        <v>3.1285993753101899</v>
      </c>
      <c r="E564" s="12">
        <v>3.6134758871236001</v>
      </c>
      <c r="F564" s="12">
        <v>5.22809367995582</v>
      </c>
      <c r="G564" s="12">
        <v>5.3363699444293102</v>
      </c>
      <c r="H564" s="12">
        <v>0</v>
      </c>
      <c r="I564" s="12">
        <v>0</v>
      </c>
      <c r="J564" s="12">
        <v>0</v>
      </c>
      <c r="K564" s="12">
        <v>0</v>
      </c>
      <c r="L564" s="12">
        <v>0</v>
      </c>
    </row>
    <row r="565" spans="1:14" x14ac:dyDescent="0.35">
      <c r="A565" s="11" t="str">
        <f t="shared" si="8"/>
        <v>GASTO PER CAPITA (€ por individuo)Frutas con gas</v>
      </c>
      <c r="B565" s="11" t="s">
        <v>188</v>
      </c>
      <c r="C565" s="11" t="s">
        <v>164</v>
      </c>
      <c r="D565" s="12">
        <v>4.2240214251357502</v>
      </c>
      <c r="E565" s="12">
        <v>4.0735434856071899</v>
      </c>
      <c r="F565" s="12">
        <v>5.1827367303623699</v>
      </c>
      <c r="G565" s="12">
        <v>5.4644764640870198</v>
      </c>
      <c r="H565" s="12">
        <v>0</v>
      </c>
      <c r="I565" s="12">
        <v>0</v>
      </c>
      <c r="J565" s="12">
        <v>0</v>
      </c>
      <c r="K565" s="12">
        <v>0</v>
      </c>
      <c r="L565" s="12">
        <v>0</v>
      </c>
    </row>
    <row r="566" spans="1:14" x14ac:dyDescent="0.35">
      <c r="A566" s="11" t="str">
        <f t="shared" si="8"/>
        <v>GASTO PER CAPITA (€ por individuo)Frutas sin gas</v>
      </c>
      <c r="B566" s="11" t="s">
        <v>188</v>
      </c>
      <c r="C566" s="11" t="s">
        <v>165</v>
      </c>
      <c r="D566" s="12">
        <v>0.94399440318250705</v>
      </c>
      <c r="E566" s="12">
        <v>1.57537759693766</v>
      </c>
      <c r="F566" s="12">
        <v>1.4784291415794999</v>
      </c>
      <c r="G566" s="12">
        <v>1.4482309498208601</v>
      </c>
      <c r="H566" s="12">
        <v>0</v>
      </c>
      <c r="I566" s="12">
        <v>0</v>
      </c>
      <c r="J566" s="12">
        <v>0</v>
      </c>
      <c r="K566" s="12">
        <v>0</v>
      </c>
      <c r="L566" s="12">
        <v>0</v>
      </c>
    </row>
    <row r="567" spans="1:14" x14ac:dyDescent="0.35">
      <c r="A567" s="11" t="str">
        <f t="shared" si="8"/>
        <v>GASTO PER CAPITA (€ por individuo)Mixers</v>
      </c>
      <c r="B567" s="11" t="s">
        <v>188</v>
      </c>
      <c r="C567" s="11" t="s">
        <v>166</v>
      </c>
      <c r="D567" s="12">
        <v>1.0184923080483299</v>
      </c>
      <c r="E567" s="12">
        <v>0.74805343980625905</v>
      </c>
      <c r="F567" s="12">
        <v>0.77077194293880302</v>
      </c>
      <c r="G567" s="12">
        <v>0.86117012712398899</v>
      </c>
      <c r="H567" s="12">
        <v>0</v>
      </c>
      <c r="I567" s="12">
        <v>0</v>
      </c>
      <c r="J567" s="12">
        <v>0</v>
      </c>
      <c r="K567" s="12">
        <v>0</v>
      </c>
      <c r="L567" s="12">
        <v>0</v>
      </c>
    </row>
    <row r="568" spans="1:14" x14ac:dyDescent="0.35">
      <c r="A568" s="11" t="str">
        <f t="shared" si="8"/>
        <v>GASTO PER CAPITA (€ por individuo)Isotonicas</v>
      </c>
      <c r="B568" s="11" t="s">
        <v>188</v>
      </c>
      <c r="C568" s="11" t="s">
        <v>180</v>
      </c>
      <c r="D568" s="12">
        <v>4.8857976879943203</v>
      </c>
      <c r="E568" s="12">
        <v>4.8793314008431601</v>
      </c>
      <c r="F568" s="12">
        <v>5.97950306779593</v>
      </c>
      <c r="G568" s="12">
        <v>6.0293285545218298</v>
      </c>
      <c r="H568" s="12">
        <v>0</v>
      </c>
      <c r="I568" s="12">
        <v>0</v>
      </c>
      <c r="J568" s="12">
        <v>0</v>
      </c>
      <c r="K568" s="12">
        <v>0</v>
      </c>
      <c r="L568" s="12">
        <v>0</v>
      </c>
    </row>
    <row r="569" spans="1:14" x14ac:dyDescent="0.35">
      <c r="A569" s="11" t="str">
        <f t="shared" si="8"/>
        <v>GASTO PER CAPITA (€ por individuo)Energeticas</v>
      </c>
      <c r="B569" s="11" t="s">
        <v>188</v>
      </c>
      <c r="C569" s="11" t="s">
        <v>181</v>
      </c>
      <c r="D569" s="12">
        <v>1.1010089776326</v>
      </c>
      <c r="E569" s="12">
        <v>1.1894675757414299</v>
      </c>
      <c r="F569" s="12">
        <v>1.2646332886664799</v>
      </c>
      <c r="G569" s="12">
        <v>1.7586970233483501</v>
      </c>
      <c r="H569" s="12">
        <v>0</v>
      </c>
      <c r="I569" s="12">
        <v>0</v>
      </c>
      <c r="J569" s="12">
        <v>0</v>
      </c>
      <c r="K569" s="12">
        <v>0</v>
      </c>
      <c r="L569" s="12">
        <v>0</v>
      </c>
    </row>
    <row r="570" spans="1:14" x14ac:dyDescent="0.35">
      <c r="A570" s="11" t="str">
        <f t="shared" si="8"/>
        <v>GASTO PER CAPITA (€ por individuo)Gaseosas</v>
      </c>
      <c r="B570" s="11" t="s">
        <v>188</v>
      </c>
      <c r="C570" s="11" t="s">
        <v>167</v>
      </c>
      <c r="D570" s="12">
        <v>0.52909498820414502</v>
      </c>
      <c r="E570" s="12">
        <v>0.69893556528724798</v>
      </c>
      <c r="F570" s="12">
        <v>0.69772783343713995</v>
      </c>
      <c r="G570" s="12">
        <v>0.54045028813847795</v>
      </c>
      <c r="H570" s="12">
        <v>0</v>
      </c>
      <c r="I570" s="12">
        <v>0</v>
      </c>
      <c r="J570" s="12">
        <v>0</v>
      </c>
      <c r="K570" s="12">
        <v>0</v>
      </c>
      <c r="L570" s="12">
        <v>0</v>
      </c>
    </row>
    <row r="571" spans="1:14" x14ac:dyDescent="0.35">
      <c r="A571" s="11" t="str">
        <f t="shared" si="8"/>
        <v>GASTO PER CAPITA (€ por individuo)Bebidas Zumo+Leche</v>
      </c>
      <c r="B571" s="11" t="s">
        <v>188</v>
      </c>
      <c r="C571" s="11" t="s">
        <v>168</v>
      </c>
      <c r="D571" s="12">
        <v>0.45626595134132403</v>
      </c>
      <c r="E571" s="12">
        <v>0.31323131458462999</v>
      </c>
      <c r="F571" s="12">
        <v>0.36400331078818499</v>
      </c>
      <c r="G571" s="12">
        <v>0.28127353686594297</v>
      </c>
      <c r="H571" s="12">
        <v>0</v>
      </c>
      <c r="I571" s="12">
        <v>0</v>
      </c>
      <c r="J571" s="12">
        <v>0</v>
      </c>
      <c r="K571" s="12">
        <v>0</v>
      </c>
      <c r="L571" s="12">
        <v>0</v>
      </c>
    </row>
    <row r="572" spans="1:14" x14ac:dyDescent="0.35">
      <c r="A572" s="11" t="str">
        <f t="shared" si="8"/>
        <v>GASTO PER CAPITA (€ por individuo)Resto</v>
      </c>
      <c r="B572" s="11" t="s">
        <v>188</v>
      </c>
      <c r="C572" s="11" t="s">
        <v>78</v>
      </c>
      <c r="D572" s="12">
        <v>2.7744759532490701</v>
      </c>
      <c r="E572" s="12">
        <v>3.2080009291503</v>
      </c>
      <c r="F572" s="12">
        <v>4.1360309692861401</v>
      </c>
      <c r="G572" s="12">
        <v>4.1582154044981801</v>
      </c>
      <c r="H572" s="12">
        <v>0</v>
      </c>
      <c r="I572" s="12">
        <v>0</v>
      </c>
      <c r="J572" s="12">
        <v>0</v>
      </c>
      <c r="K572" s="12">
        <v>0</v>
      </c>
      <c r="L572" s="12">
        <v>0</v>
      </c>
    </row>
    <row r="573" spans="1:14" x14ac:dyDescent="0.35">
      <c r="A573" s="11" t="str">
        <f t="shared" si="8"/>
        <v>PRECIO MEDIO (kg ó litros)TOTAL BEBIDAS</v>
      </c>
      <c r="B573" s="11" t="s">
        <v>189</v>
      </c>
      <c r="C573" s="11" t="s">
        <v>121</v>
      </c>
      <c r="D573" s="12">
        <v>4.4013573178710796</v>
      </c>
      <c r="E573" s="12">
        <v>4.7814647648775201</v>
      </c>
      <c r="F573" s="12">
        <v>4.9412745966057301</v>
      </c>
      <c r="G573" s="12">
        <v>5.1078050218621902</v>
      </c>
      <c r="H573" s="12">
        <v>0</v>
      </c>
      <c r="I573" s="12">
        <v>0</v>
      </c>
      <c r="J573" s="12">
        <v>0</v>
      </c>
      <c r="K573" s="12">
        <v>0</v>
      </c>
      <c r="L573" s="12">
        <v>0</v>
      </c>
    </row>
    <row r="574" spans="1:14" x14ac:dyDescent="0.35">
      <c r="A574" s="11" t="str">
        <f t="shared" si="8"/>
        <v>PRECIO MEDIO (kg ó litros).Total Bebidas Caliente</v>
      </c>
      <c r="B574" s="11" t="s">
        <v>189</v>
      </c>
      <c r="C574" s="11" t="s">
        <v>122</v>
      </c>
      <c r="D574" s="12">
        <v>10.883752797686499</v>
      </c>
      <c r="E574" s="12">
        <v>11.023078606828699</v>
      </c>
      <c r="F574" s="12">
        <v>11.3037758199109</v>
      </c>
      <c r="G574" s="12">
        <v>11.350071695447401</v>
      </c>
      <c r="H574" s="12">
        <v>0</v>
      </c>
      <c r="I574" s="12">
        <v>0</v>
      </c>
      <c r="J574" s="12">
        <v>0</v>
      </c>
      <c r="K574" s="12">
        <v>0</v>
      </c>
      <c r="L574" s="12">
        <v>0</v>
      </c>
    </row>
    <row r="575" spans="1:14" x14ac:dyDescent="0.35">
      <c r="A575" s="11" t="str">
        <f t="shared" si="8"/>
        <v>PRECIO MEDIO (kg ó litros)Cafe</v>
      </c>
      <c r="B575" s="11" t="s">
        <v>189</v>
      </c>
      <c r="C575" s="11" t="s">
        <v>123</v>
      </c>
      <c r="D575" s="12">
        <v>18.042872623364801</v>
      </c>
      <c r="E575" s="12">
        <v>18.228542710568099</v>
      </c>
      <c r="F575" s="12">
        <v>18.731228801225299</v>
      </c>
      <c r="G575" s="12">
        <v>19.1264421749663</v>
      </c>
      <c r="H575" s="12">
        <v>0</v>
      </c>
      <c r="I575" s="12">
        <v>0</v>
      </c>
      <c r="J575" s="12">
        <v>0</v>
      </c>
      <c r="K575" s="12">
        <v>0</v>
      </c>
      <c r="L575" s="12">
        <v>0</v>
      </c>
    </row>
    <row r="576" spans="1:14" x14ac:dyDescent="0.35">
      <c r="A576" s="11" t="str">
        <f t="shared" si="8"/>
        <v>PRECIO MEDIO (kg ó litros)Leche+bebidas vegetales</v>
      </c>
      <c r="B576" s="11" t="s">
        <v>189</v>
      </c>
      <c r="C576" s="11" t="s">
        <v>174</v>
      </c>
      <c r="D576" s="12">
        <v>8.3886661508599101</v>
      </c>
      <c r="E576" s="12">
        <v>8.4912838668897805</v>
      </c>
      <c r="F576" s="12">
        <v>8.5627626716233998</v>
      </c>
      <c r="G576" s="12">
        <v>8.5376076649384007</v>
      </c>
      <c r="H576" s="12">
        <v>0</v>
      </c>
      <c r="I576" s="12">
        <v>0</v>
      </c>
      <c r="J576" s="12">
        <v>0</v>
      </c>
      <c r="K576" s="12">
        <v>0</v>
      </c>
      <c r="L576" s="12">
        <v>0</v>
      </c>
    </row>
    <row r="577" spans="1:12" x14ac:dyDescent="0.35">
      <c r="A577" s="11" t="str">
        <f t="shared" si="8"/>
        <v>PRECIO MEDIO (kg ó litros)Leche</v>
      </c>
      <c r="B577" s="11" t="s">
        <v>189</v>
      </c>
      <c r="C577" s="11" t="s">
        <v>124</v>
      </c>
      <c r="D577" s="12">
        <v>8.4921067233450405</v>
      </c>
      <c r="E577" s="12">
        <v>8.5826608216012801</v>
      </c>
      <c r="F577" s="12">
        <v>8.6699678648604408</v>
      </c>
      <c r="G577" s="12">
        <v>8.6949905515017996</v>
      </c>
      <c r="H577" s="12">
        <v>0</v>
      </c>
      <c r="I577" s="12">
        <v>0</v>
      </c>
      <c r="J577" s="12">
        <v>0</v>
      </c>
      <c r="K577" s="12">
        <v>0</v>
      </c>
      <c r="L577" s="12">
        <v>0</v>
      </c>
    </row>
    <row r="578" spans="1:12" x14ac:dyDescent="0.35">
      <c r="A578" s="11" t="str">
        <f t="shared" si="8"/>
        <v>PRECIO MEDIO (kg ó litros)Leche Sola</v>
      </c>
      <c r="B578" s="11" t="s">
        <v>189</v>
      </c>
      <c r="C578" s="11" t="s">
        <v>125</v>
      </c>
      <c r="D578" s="12">
        <v>4.0308812868928898</v>
      </c>
      <c r="E578" s="12">
        <v>3.0597526595176099</v>
      </c>
      <c r="F578" s="12">
        <v>3.4496127394379901</v>
      </c>
      <c r="G578" s="12">
        <v>4.8794224198679297</v>
      </c>
      <c r="H578" s="12">
        <v>0</v>
      </c>
      <c r="I578" s="12">
        <v>0</v>
      </c>
      <c r="J578" s="12">
        <v>0</v>
      </c>
      <c r="K578" s="12">
        <v>0</v>
      </c>
      <c r="L578" s="12">
        <v>0</v>
      </c>
    </row>
    <row r="579" spans="1:12" x14ac:dyDescent="0.35">
      <c r="A579" s="11" t="str">
        <f t="shared" si="8"/>
        <v>PRECIO MEDIO (kg ó litros)Leche Con Cacao</v>
      </c>
      <c r="B579" s="11" t="s">
        <v>189</v>
      </c>
      <c r="C579" s="11" t="s">
        <v>126</v>
      </c>
      <c r="D579" s="12">
        <v>5.8199909363981304</v>
      </c>
      <c r="E579" s="12">
        <v>5.78607523392151</v>
      </c>
      <c r="F579" s="12">
        <v>5.9363643737393996</v>
      </c>
      <c r="G579" s="12">
        <v>5.8578052734269397</v>
      </c>
      <c r="H579" s="12">
        <v>0</v>
      </c>
      <c r="I579" s="12">
        <v>0</v>
      </c>
      <c r="J579" s="12">
        <v>0</v>
      </c>
      <c r="K579" s="12">
        <v>0</v>
      </c>
      <c r="L579" s="12">
        <v>0</v>
      </c>
    </row>
    <row r="580" spans="1:12" x14ac:dyDescent="0.35">
      <c r="A580" s="11" t="str">
        <f t="shared" ref="A580:A629" si="9">B580&amp;C580</f>
        <v>PRECIO MEDIO (kg ó litros)Leche Con Cafe</v>
      </c>
      <c r="B580" s="11" t="s">
        <v>189</v>
      </c>
      <c r="C580" s="11" t="s">
        <v>127</v>
      </c>
      <c r="D580" s="12">
        <v>8.7313754257411293</v>
      </c>
      <c r="E580" s="12">
        <v>8.8756772309594805</v>
      </c>
      <c r="F580" s="12">
        <v>8.9370751232358199</v>
      </c>
      <c r="G580" s="12">
        <v>8.8877514204811803</v>
      </c>
      <c r="H580" s="12">
        <v>0</v>
      </c>
      <c r="I580" s="12">
        <v>0</v>
      </c>
      <c r="J580" s="12">
        <v>0</v>
      </c>
      <c r="K580" s="12">
        <v>0</v>
      </c>
      <c r="L580" s="12">
        <v>0</v>
      </c>
    </row>
    <row r="581" spans="1:12" x14ac:dyDescent="0.35">
      <c r="A581" s="11" t="str">
        <f t="shared" si="9"/>
        <v>PRECIO MEDIO (kg ó litros)Bebidas Vegetales</v>
      </c>
      <c r="B581" s="11" t="s">
        <v>189</v>
      </c>
      <c r="C581" s="11" t="s">
        <v>175</v>
      </c>
      <c r="D581" s="12">
        <v>6.0940781953842302</v>
      </c>
      <c r="E581" s="12">
        <v>6.2537591197103204</v>
      </c>
      <c r="F581" s="12">
        <v>6.5381470046727497</v>
      </c>
      <c r="G581" s="12">
        <v>6.4437621414295698</v>
      </c>
      <c r="H581" s="12">
        <v>0</v>
      </c>
      <c r="I581" s="12">
        <v>0</v>
      </c>
      <c r="J581" s="12">
        <v>0</v>
      </c>
      <c r="K581" s="12">
        <v>0</v>
      </c>
      <c r="L581" s="12">
        <v>0</v>
      </c>
    </row>
    <row r="582" spans="1:12" x14ac:dyDescent="0.35">
      <c r="A582" s="11" t="str">
        <f t="shared" si="9"/>
        <v>PRECIO MEDIO (kg ó litros)Infusiones</v>
      </c>
      <c r="B582" s="11" t="s">
        <v>189</v>
      </c>
      <c r="C582" s="11" t="s">
        <v>128</v>
      </c>
      <c r="D582" s="12">
        <v>8.7492753537614991</v>
      </c>
      <c r="E582" s="12">
        <v>9.0016801362920091</v>
      </c>
      <c r="F582" s="12">
        <v>9.3558171779524404</v>
      </c>
      <c r="G582" s="12">
        <v>9.0929311299129303</v>
      </c>
      <c r="H582" s="12">
        <v>0</v>
      </c>
      <c r="I582" s="12">
        <v>0</v>
      </c>
      <c r="J582" s="12">
        <v>0</v>
      </c>
      <c r="K582" s="12">
        <v>0</v>
      </c>
      <c r="L582" s="12">
        <v>0</v>
      </c>
    </row>
    <row r="583" spans="1:12" x14ac:dyDescent="0.35">
      <c r="A583" s="11" t="str">
        <f t="shared" si="9"/>
        <v>PRECIO MEDIO (kg ó litros)Resto Bebidas Caliente</v>
      </c>
      <c r="B583" s="11" t="s">
        <v>189</v>
      </c>
      <c r="C583" s="11" t="s">
        <v>129</v>
      </c>
      <c r="D583" s="12">
        <v>12.7423259243008</v>
      </c>
      <c r="E583" s="12">
        <v>13.192278886339301</v>
      </c>
      <c r="F583" s="12">
        <v>13.4130351891061</v>
      </c>
      <c r="G583" s="12">
        <v>13.6682873652361</v>
      </c>
      <c r="H583" s="12">
        <v>0</v>
      </c>
      <c r="I583" s="12">
        <v>0</v>
      </c>
      <c r="J583" s="12">
        <v>0</v>
      </c>
      <c r="K583" s="12">
        <v>0</v>
      </c>
      <c r="L583" s="12">
        <v>0</v>
      </c>
    </row>
    <row r="584" spans="1:12" x14ac:dyDescent="0.35">
      <c r="A584" s="11" t="str">
        <f t="shared" si="9"/>
        <v>PRECIO MEDIO (kg ó litros).Total Bebidas Frias</v>
      </c>
      <c r="B584" s="11" t="s">
        <v>189</v>
      </c>
      <c r="C584" s="11" t="s">
        <v>130</v>
      </c>
      <c r="D584" s="12">
        <v>3.5494389772271902</v>
      </c>
      <c r="E584" s="12">
        <v>3.88693892093865</v>
      </c>
      <c r="F584" s="12">
        <v>4.0526242347100601</v>
      </c>
      <c r="G584" s="12">
        <v>4.20483345149208</v>
      </c>
      <c r="H584" s="12">
        <v>0</v>
      </c>
      <c r="I584" s="12">
        <v>0</v>
      </c>
      <c r="J584" s="12">
        <v>0</v>
      </c>
      <c r="K584" s="12">
        <v>0</v>
      </c>
      <c r="L584" s="12">
        <v>0</v>
      </c>
    </row>
    <row r="585" spans="1:12" x14ac:dyDescent="0.35">
      <c r="A585" s="11" t="str">
        <f t="shared" si="9"/>
        <v>PRECIO MEDIO (kg ó litros)Total bebidas de vino</v>
      </c>
      <c r="B585" s="11" t="s">
        <v>189</v>
      </c>
      <c r="C585" s="11" t="s">
        <v>131</v>
      </c>
      <c r="D585" s="12">
        <v>7.2761703142321998</v>
      </c>
      <c r="E585" s="12">
        <v>7.3013185460720704</v>
      </c>
      <c r="F585" s="12">
        <v>7.2647409408905599</v>
      </c>
      <c r="G585" s="12">
        <v>7.7373522773538097</v>
      </c>
      <c r="H585" s="12">
        <v>0</v>
      </c>
      <c r="I585" s="12">
        <v>0</v>
      </c>
      <c r="J585" s="12">
        <v>0</v>
      </c>
      <c r="K585" s="12">
        <v>0</v>
      </c>
      <c r="L585" s="12">
        <v>0</v>
      </c>
    </row>
    <row r="586" spans="1:12" x14ac:dyDescent="0.35">
      <c r="A586" s="11" t="str">
        <f t="shared" si="9"/>
        <v>PRECIO MEDIO (kg ó litros)Vino</v>
      </c>
      <c r="B586" s="11" t="s">
        <v>189</v>
      </c>
      <c r="C586" s="11" t="s">
        <v>132</v>
      </c>
      <c r="D586" s="12">
        <v>8.4883200965495007</v>
      </c>
      <c r="E586" s="12">
        <v>8.6961815616186904</v>
      </c>
      <c r="F586" s="12">
        <v>8.7208104849822199</v>
      </c>
      <c r="G586" s="12">
        <v>8.7122415034583405</v>
      </c>
      <c r="H586" s="12">
        <v>0</v>
      </c>
      <c r="I586" s="12">
        <v>0</v>
      </c>
      <c r="J586" s="12">
        <v>0</v>
      </c>
      <c r="K586" s="12">
        <v>0</v>
      </c>
      <c r="L586" s="12">
        <v>0</v>
      </c>
    </row>
    <row r="587" spans="1:12" x14ac:dyDescent="0.35">
      <c r="A587" s="11" t="str">
        <f t="shared" si="9"/>
        <v>PRECIO MEDIO (kg ó litros)Tinto</v>
      </c>
      <c r="B587" s="11" t="s">
        <v>189</v>
      </c>
      <c r="C587" s="11" t="s">
        <v>133</v>
      </c>
      <c r="D587" s="12">
        <v>8.3426930064817206</v>
      </c>
      <c r="E587" s="12">
        <v>8.6059180285215504</v>
      </c>
      <c r="F587" s="12">
        <v>8.7037905213317099</v>
      </c>
      <c r="G587" s="12">
        <v>8.4907801892294898</v>
      </c>
      <c r="H587" s="12">
        <v>0</v>
      </c>
      <c r="I587" s="12">
        <v>0</v>
      </c>
      <c r="J587" s="12">
        <v>0</v>
      </c>
      <c r="K587" s="12">
        <v>0</v>
      </c>
      <c r="L587" s="12">
        <v>0</v>
      </c>
    </row>
    <row r="588" spans="1:12" x14ac:dyDescent="0.35">
      <c r="A588" s="11" t="str">
        <f t="shared" si="9"/>
        <v>PRECIO MEDIO (kg ó litros)Blanco</v>
      </c>
      <c r="B588" s="11" t="s">
        <v>189</v>
      </c>
      <c r="C588" s="11" t="s">
        <v>134</v>
      </c>
      <c r="D588" s="12">
        <v>8.8008996718885992</v>
      </c>
      <c r="E588" s="12">
        <v>9.0054472876156897</v>
      </c>
      <c r="F588" s="12">
        <v>8.8637305803826205</v>
      </c>
      <c r="G588" s="12">
        <v>9.0806441029152491</v>
      </c>
      <c r="H588" s="12">
        <v>0</v>
      </c>
      <c r="I588" s="12">
        <v>0</v>
      </c>
      <c r="J588" s="12">
        <v>0</v>
      </c>
      <c r="K588" s="12">
        <v>0</v>
      </c>
      <c r="L588" s="12">
        <v>0</v>
      </c>
    </row>
    <row r="589" spans="1:12" x14ac:dyDescent="0.35">
      <c r="A589" s="11" t="str">
        <f t="shared" si="9"/>
        <v>PRECIO MEDIO (kg ó litros)Rosado</v>
      </c>
      <c r="B589" s="11" t="s">
        <v>189</v>
      </c>
      <c r="C589" s="11" t="s">
        <v>135</v>
      </c>
      <c r="D589" s="12">
        <v>8.5498992400079903</v>
      </c>
      <c r="E589" s="12">
        <v>7.91379554615754</v>
      </c>
      <c r="F589" s="12">
        <v>8.2415419969527406</v>
      </c>
      <c r="G589" s="12">
        <v>8.4694112648604207</v>
      </c>
      <c r="H589" s="12">
        <v>0</v>
      </c>
      <c r="I589" s="12">
        <v>0</v>
      </c>
      <c r="J589" s="12">
        <v>0</v>
      </c>
      <c r="K589" s="12">
        <v>0</v>
      </c>
      <c r="L589" s="12">
        <v>0</v>
      </c>
    </row>
    <row r="590" spans="1:12" x14ac:dyDescent="0.35">
      <c r="A590" s="11" t="str">
        <f t="shared" si="9"/>
        <v>PRECIO MEDIO (kg ó litros)Resto vino</v>
      </c>
      <c r="B590" s="11" t="s">
        <v>189</v>
      </c>
      <c r="C590" s="11" t="s">
        <v>136</v>
      </c>
      <c r="D590" s="12">
        <v>7.1514247566301501</v>
      </c>
      <c r="E590" s="12">
        <v>7.3033511277712</v>
      </c>
      <c r="F590" s="12">
        <v>7.3472787807788702</v>
      </c>
      <c r="G590" s="12">
        <v>8.0852646782841209</v>
      </c>
      <c r="H590" s="12">
        <v>0</v>
      </c>
      <c r="I590" s="12">
        <v>0</v>
      </c>
      <c r="J590" s="12">
        <v>0</v>
      </c>
      <c r="K590" s="12">
        <v>0</v>
      </c>
      <c r="L590" s="12">
        <v>0</v>
      </c>
    </row>
    <row r="591" spans="1:12" x14ac:dyDescent="0.35">
      <c r="A591" s="11" t="str">
        <f t="shared" si="9"/>
        <v>PRECIO MEDIO (kg ó litros)Cava</v>
      </c>
      <c r="B591" s="11" t="s">
        <v>189</v>
      </c>
      <c r="C591" s="11" t="s">
        <v>137</v>
      </c>
      <c r="D591" s="12">
        <v>6.2358405663834597</v>
      </c>
      <c r="E591" s="12">
        <v>6.0062545828073297</v>
      </c>
      <c r="F591" s="12">
        <v>5.9479524086846798</v>
      </c>
      <c r="G591" s="12">
        <v>14.0133393365539</v>
      </c>
      <c r="H591" s="12">
        <v>0</v>
      </c>
      <c r="I591" s="12">
        <v>0</v>
      </c>
      <c r="J591" s="12">
        <v>0</v>
      </c>
      <c r="K591" s="12">
        <v>0</v>
      </c>
      <c r="L591" s="12">
        <v>0</v>
      </c>
    </row>
    <row r="592" spans="1:12" x14ac:dyDescent="0.35">
      <c r="A592" s="11" t="str">
        <f t="shared" si="9"/>
        <v>PRECIO MEDIO (kg ó litros)Otr.Bebidas Deri.Vino</v>
      </c>
      <c r="B592" s="11" t="s">
        <v>189</v>
      </c>
      <c r="C592" s="11" t="s">
        <v>138</v>
      </c>
      <c r="D592" s="12">
        <v>4.3380417682636701</v>
      </c>
      <c r="E592" s="12">
        <v>4.2004539201146001</v>
      </c>
      <c r="F592" s="12">
        <v>4.30687159410519</v>
      </c>
      <c r="G592" s="12">
        <v>5.0518414847331599</v>
      </c>
      <c r="H592" s="12">
        <v>0</v>
      </c>
      <c r="I592" s="12">
        <v>0</v>
      </c>
      <c r="J592" s="12">
        <v>0</v>
      </c>
      <c r="K592" s="12">
        <v>0</v>
      </c>
      <c r="L592" s="12">
        <v>0</v>
      </c>
    </row>
    <row r="593" spans="1:12" x14ac:dyDescent="0.35">
      <c r="A593" s="11" t="str">
        <f t="shared" si="9"/>
        <v>PRECIO MEDIO (kg ó litros)Tinto de Verano</v>
      </c>
      <c r="B593" s="11" t="s">
        <v>189</v>
      </c>
      <c r="C593" s="11" t="s">
        <v>139</v>
      </c>
      <c r="D593" s="12">
        <v>4.0229423261556203</v>
      </c>
      <c r="E593" s="12">
        <v>3.99578750546763</v>
      </c>
      <c r="F593" s="12">
        <v>4.2042616296973003</v>
      </c>
      <c r="G593" s="12">
        <v>4.2944466410086397</v>
      </c>
      <c r="H593" s="12">
        <v>0</v>
      </c>
      <c r="I593" s="12">
        <v>0</v>
      </c>
      <c r="J593" s="12">
        <v>0</v>
      </c>
      <c r="K593" s="12">
        <v>0</v>
      </c>
      <c r="L593" s="12">
        <v>0</v>
      </c>
    </row>
    <row r="594" spans="1:12" x14ac:dyDescent="0.35">
      <c r="A594" s="11" t="str">
        <f t="shared" si="9"/>
        <v>PRECIO MEDIO (kg ó litros)Sangria de Vino</v>
      </c>
      <c r="B594" s="11" t="s">
        <v>189</v>
      </c>
      <c r="C594" s="11" t="s">
        <v>140</v>
      </c>
      <c r="D594" s="12">
        <v>2.7475204843121901</v>
      </c>
      <c r="E594" s="12">
        <v>2.5072852539047399</v>
      </c>
      <c r="F594" s="12">
        <v>2.5189876207271098</v>
      </c>
      <c r="G594" s="12">
        <v>2.9710646258281601</v>
      </c>
      <c r="H594" s="12">
        <v>0</v>
      </c>
      <c r="I594" s="12">
        <v>0</v>
      </c>
      <c r="J594" s="12">
        <v>0</v>
      </c>
      <c r="K594" s="12">
        <v>0</v>
      </c>
      <c r="L594" s="12">
        <v>0</v>
      </c>
    </row>
    <row r="595" spans="1:12" x14ac:dyDescent="0.35">
      <c r="A595" s="11" t="str">
        <f t="shared" si="9"/>
        <v>PRECIO MEDIO (kg ó litros)Sangria de Cava</v>
      </c>
      <c r="B595" s="11" t="s">
        <v>189</v>
      </c>
      <c r="C595" s="11" t="s">
        <v>141</v>
      </c>
      <c r="D595" s="12">
        <v>4.8632549769668696</v>
      </c>
      <c r="E595" s="12">
        <v>4.4992816586236399</v>
      </c>
      <c r="F595" s="12">
        <v>4.6337245898846904</v>
      </c>
      <c r="G595" s="12">
        <v>13.720889674691</v>
      </c>
      <c r="H595" s="12">
        <v>0</v>
      </c>
      <c r="I595" s="12">
        <v>0</v>
      </c>
      <c r="J595" s="12">
        <v>0</v>
      </c>
      <c r="K595" s="12">
        <v>0</v>
      </c>
      <c r="L595" s="12">
        <v>0</v>
      </c>
    </row>
    <row r="596" spans="1:12" x14ac:dyDescent="0.35">
      <c r="A596" s="11" t="str">
        <f t="shared" si="9"/>
        <v>PRECIO MEDIO (kg ó litros)Calimocho</v>
      </c>
      <c r="B596" s="11" t="s">
        <v>189</v>
      </c>
      <c r="C596" s="11" t="s">
        <v>142</v>
      </c>
      <c r="D596" s="12">
        <v>6.6664583703293596</v>
      </c>
      <c r="E596" s="12">
        <v>5.8900480436434304</v>
      </c>
      <c r="F596" s="12">
        <v>5.9776152887671499</v>
      </c>
      <c r="G596" s="12">
        <v>7.3081341219253204</v>
      </c>
      <c r="H596" s="12">
        <v>0</v>
      </c>
      <c r="I596" s="12">
        <v>0</v>
      </c>
      <c r="J596" s="12">
        <v>0</v>
      </c>
      <c r="K596" s="12">
        <v>0</v>
      </c>
      <c r="L596" s="12">
        <v>0</v>
      </c>
    </row>
    <row r="597" spans="1:12" x14ac:dyDescent="0.35">
      <c r="A597" s="11" t="str">
        <f t="shared" si="9"/>
        <v>PRECIO MEDIO (kg ó litros)Rebujito</v>
      </c>
      <c r="B597" s="11" t="s">
        <v>189</v>
      </c>
      <c r="C597" s="11" t="s">
        <v>176</v>
      </c>
      <c r="D597" s="12">
        <v>6.7908637810691603</v>
      </c>
      <c r="E597" s="12">
        <v>5.9342656465005996</v>
      </c>
      <c r="F597" s="12">
        <v>2.76350486151604</v>
      </c>
      <c r="G597" s="12">
        <v>2.12208676435734</v>
      </c>
      <c r="H597" s="12">
        <v>0</v>
      </c>
      <c r="I597" s="12">
        <v>0</v>
      </c>
      <c r="J597" s="12">
        <v>0</v>
      </c>
      <c r="K597" s="12">
        <v>0</v>
      </c>
      <c r="L597" s="12">
        <v>0</v>
      </c>
    </row>
    <row r="598" spans="1:12" x14ac:dyDescent="0.35">
      <c r="A598" s="11" t="str">
        <f t="shared" si="9"/>
        <v>PRECIO MEDIO (kg ó litros)Espum/Lambrusc/Mosca</v>
      </c>
      <c r="B598" s="11" t="s">
        <v>189</v>
      </c>
      <c r="C598" s="11" t="s">
        <v>177</v>
      </c>
      <c r="D598" s="12">
        <v>7.0284436140865898</v>
      </c>
      <c r="E598" s="12">
        <v>6.5418892024691599</v>
      </c>
      <c r="F598" s="12">
        <v>7.1461172648506404</v>
      </c>
      <c r="G598" s="12">
        <v>6.9746444192257302</v>
      </c>
      <c r="H598" s="12">
        <v>0</v>
      </c>
      <c r="I598" s="12">
        <v>0</v>
      </c>
      <c r="J598" s="12">
        <v>0</v>
      </c>
      <c r="K598" s="12">
        <v>0</v>
      </c>
      <c r="L598" s="12">
        <v>0</v>
      </c>
    </row>
    <row r="599" spans="1:12" x14ac:dyDescent="0.35">
      <c r="A599" s="11" t="str">
        <f t="shared" si="9"/>
        <v>PRECIO MEDIO (kg ó litros)Sidra</v>
      </c>
      <c r="B599" s="11" t="s">
        <v>189</v>
      </c>
      <c r="C599" s="11" t="s">
        <v>143</v>
      </c>
      <c r="D599" s="12">
        <v>3.4815954130582201</v>
      </c>
      <c r="E599" s="12">
        <v>3.5274572034154699</v>
      </c>
      <c r="F599" s="12">
        <v>3.6028083319499702</v>
      </c>
      <c r="G599" s="12">
        <v>3.9039639701367999</v>
      </c>
      <c r="H599" s="12">
        <v>0</v>
      </c>
      <c r="I599" s="12">
        <v>0</v>
      </c>
      <c r="J599" s="12">
        <v>0</v>
      </c>
      <c r="K599" s="12">
        <v>0</v>
      </c>
      <c r="L599" s="12">
        <v>0</v>
      </c>
    </row>
    <row r="600" spans="1:12" x14ac:dyDescent="0.35">
      <c r="A600" s="11" t="str">
        <f t="shared" si="9"/>
        <v>PRECIO MEDIO (kg ó litros)Cerveza</v>
      </c>
      <c r="B600" s="11" t="s">
        <v>189</v>
      </c>
      <c r="C600" s="11" t="s">
        <v>144</v>
      </c>
      <c r="D600" s="12">
        <v>4.11388640166148</v>
      </c>
      <c r="E600" s="12">
        <v>4.2558802451014897</v>
      </c>
      <c r="F600" s="12">
        <v>4.3427690563319601</v>
      </c>
      <c r="G600" s="12">
        <v>4.4795811067511204</v>
      </c>
      <c r="H600" s="12">
        <v>0</v>
      </c>
      <c r="I600" s="12">
        <v>0</v>
      </c>
      <c r="J600" s="12">
        <v>0</v>
      </c>
      <c r="K600" s="12">
        <v>0</v>
      </c>
      <c r="L600" s="12">
        <v>0</v>
      </c>
    </row>
    <row r="601" spans="1:12" x14ac:dyDescent="0.35">
      <c r="A601" s="11" t="str">
        <f t="shared" si="9"/>
        <v>PRECIO MEDIO (kg ó litros)Con alcohol</v>
      </c>
      <c r="B601" s="11" t="s">
        <v>189</v>
      </c>
      <c r="C601" s="11" t="s">
        <v>145</v>
      </c>
      <c r="D601" s="12">
        <v>4.0623035776264702</v>
      </c>
      <c r="E601" s="12">
        <v>4.1934425111862197</v>
      </c>
      <c r="F601" s="12">
        <v>4.2863552365167097</v>
      </c>
      <c r="G601" s="12">
        <v>4.4131117156009001</v>
      </c>
      <c r="H601" s="12">
        <v>0</v>
      </c>
      <c r="I601" s="12">
        <v>0</v>
      </c>
      <c r="J601" s="12">
        <v>0</v>
      </c>
      <c r="K601" s="12">
        <v>0</v>
      </c>
      <c r="L601" s="12">
        <v>0</v>
      </c>
    </row>
    <row r="602" spans="1:12" x14ac:dyDescent="0.35">
      <c r="A602" s="11" t="str">
        <f t="shared" si="9"/>
        <v>PRECIO MEDIO (kg ó litros)Sin alcohol</v>
      </c>
      <c r="B602" s="11" t="s">
        <v>189</v>
      </c>
      <c r="C602" s="11" t="s">
        <v>146</v>
      </c>
      <c r="D602" s="12">
        <v>4.6485517828658098</v>
      </c>
      <c r="E602" s="12">
        <v>4.9327837239334098</v>
      </c>
      <c r="F602" s="12">
        <v>4.9152789869342799</v>
      </c>
      <c r="G602" s="12">
        <v>5.0561175604192501</v>
      </c>
      <c r="H602" s="12">
        <v>0</v>
      </c>
      <c r="I602" s="12">
        <v>0</v>
      </c>
      <c r="J602" s="12">
        <v>0</v>
      </c>
      <c r="K602" s="12">
        <v>0</v>
      </c>
      <c r="L602" s="12">
        <v>0</v>
      </c>
    </row>
    <row r="603" spans="1:12" x14ac:dyDescent="0.35">
      <c r="A603" s="11" t="str">
        <f t="shared" si="9"/>
        <v>PRECIO MEDIO (kg ó litros)Cerveza Envasada</v>
      </c>
      <c r="B603" s="11" t="s">
        <v>189</v>
      </c>
      <c r="C603" s="11" t="s">
        <v>178</v>
      </c>
      <c r="D603" s="12">
        <v>4.9094106315646897</v>
      </c>
      <c r="E603" s="12">
        <v>5.1776710200290603</v>
      </c>
      <c r="F603" s="12">
        <v>5.4356335684869697</v>
      </c>
      <c r="G603" s="12">
        <v>5.6393697199411497</v>
      </c>
      <c r="H603" s="12">
        <v>0</v>
      </c>
      <c r="I603" s="12">
        <v>0</v>
      </c>
      <c r="J603" s="12">
        <v>0</v>
      </c>
      <c r="K603" s="12">
        <v>0</v>
      </c>
      <c r="L603" s="12">
        <v>0</v>
      </c>
    </row>
    <row r="604" spans="1:12" x14ac:dyDescent="0.35">
      <c r="A604" s="11" t="str">
        <f t="shared" si="9"/>
        <v>PRECIO MEDIO (kg ó litros)Cerveza Surtidor</v>
      </c>
      <c r="B604" s="11" t="s">
        <v>189</v>
      </c>
      <c r="C604" s="11" t="s">
        <v>179</v>
      </c>
      <c r="D604" s="12">
        <v>3.4722605098867998</v>
      </c>
      <c r="E604" s="12">
        <v>3.5116851545805501</v>
      </c>
      <c r="F604" s="12">
        <v>3.5826515811940101</v>
      </c>
      <c r="G604" s="12">
        <v>3.6767875276928699</v>
      </c>
      <c r="H604" s="12">
        <v>0</v>
      </c>
      <c r="I604" s="12">
        <v>0</v>
      </c>
      <c r="J604" s="12">
        <v>0</v>
      </c>
      <c r="K604" s="12">
        <v>0</v>
      </c>
      <c r="L604" s="12">
        <v>0</v>
      </c>
    </row>
    <row r="605" spans="1:12" x14ac:dyDescent="0.35">
      <c r="A605" s="11" t="str">
        <f t="shared" si="9"/>
        <v>PRECIO MEDIO (kg ó litros)Otras Cervezas</v>
      </c>
      <c r="B605" s="11" t="s">
        <v>189</v>
      </c>
      <c r="C605" s="11" t="s">
        <v>147</v>
      </c>
      <c r="D605" s="12">
        <v>3.9295981674757399</v>
      </c>
      <c r="E605" s="12">
        <v>3.5672971264487701</v>
      </c>
      <c r="F605" s="12">
        <v>3.53762302691272</v>
      </c>
      <c r="G605" s="12">
        <v>3.66869320898661</v>
      </c>
      <c r="H605" s="12">
        <v>0</v>
      </c>
      <c r="I605" s="12">
        <v>0</v>
      </c>
      <c r="J605" s="12">
        <v>0</v>
      </c>
      <c r="K605" s="12">
        <v>0</v>
      </c>
      <c r="L605" s="12">
        <v>0</v>
      </c>
    </row>
    <row r="606" spans="1:12" x14ac:dyDescent="0.35">
      <c r="A606" s="11" t="str">
        <f t="shared" si="9"/>
        <v>PRECIO MEDIO (kg ó litros)Espirituosas</v>
      </c>
      <c r="B606" s="11" t="s">
        <v>189</v>
      </c>
      <c r="C606" s="11" t="s">
        <v>148</v>
      </c>
      <c r="D606" s="12">
        <v>23.178126159023801</v>
      </c>
      <c r="E606" s="12">
        <v>20.7501005260314</v>
      </c>
      <c r="F606" s="12">
        <v>22.432739870822001</v>
      </c>
      <c r="G606" s="12">
        <v>24.821492842425499</v>
      </c>
      <c r="H606" s="12">
        <v>0</v>
      </c>
      <c r="I606" s="12">
        <v>0</v>
      </c>
      <c r="J606" s="12">
        <v>0</v>
      </c>
      <c r="K606" s="12">
        <v>0</v>
      </c>
      <c r="L606" s="12">
        <v>0</v>
      </c>
    </row>
    <row r="607" spans="1:12" x14ac:dyDescent="0.35">
      <c r="A607" s="11" t="str">
        <f t="shared" si="9"/>
        <v>PRECIO MEDIO (kg ó litros)Whisky</v>
      </c>
      <c r="B607" s="11" t="s">
        <v>189</v>
      </c>
      <c r="C607" s="11" t="s">
        <v>149</v>
      </c>
      <c r="D607" s="12">
        <v>41.587033189534402</v>
      </c>
      <c r="E607" s="12">
        <v>40.315730986958997</v>
      </c>
      <c r="F607" s="12">
        <v>41.416711791355503</v>
      </c>
      <c r="G607" s="12">
        <v>44.109304804543498</v>
      </c>
      <c r="H607" s="12">
        <v>0</v>
      </c>
      <c r="I607" s="12">
        <v>0</v>
      </c>
      <c r="J607" s="12">
        <v>0</v>
      </c>
      <c r="K607" s="12">
        <v>0</v>
      </c>
      <c r="L607" s="12">
        <v>0</v>
      </c>
    </row>
    <row r="608" spans="1:12" x14ac:dyDescent="0.35">
      <c r="A608" s="11" t="str">
        <f t="shared" si="9"/>
        <v>PRECIO MEDIO (kg ó litros)Brandy</v>
      </c>
      <c r="B608" s="11" t="s">
        <v>189</v>
      </c>
      <c r="C608" s="11" t="s">
        <v>150</v>
      </c>
      <c r="D608" s="12">
        <v>20.0792491386498</v>
      </c>
      <c r="E608" s="12">
        <v>20.274905421137898</v>
      </c>
      <c r="F608" s="12">
        <v>26.772386930473701</v>
      </c>
      <c r="G608" s="12">
        <v>47.638598423397298</v>
      </c>
      <c r="H608" s="12">
        <v>0</v>
      </c>
      <c r="I608" s="12">
        <v>0</v>
      </c>
      <c r="J608" s="12">
        <v>0</v>
      </c>
      <c r="K608" s="12">
        <v>0</v>
      </c>
      <c r="L608" s="12">
        <v>0</v>
      </c>
    </row>
    <row r="609" spans="1:12" x14ac:dyDescent="0.35">
      <c r="A609" s="11" t="str">
        <f t="shared" si="9"/>
        <v>PRECIO MEDIO (kg ó litros)Ginebra</v>
      </c>
      <c r="B609" s="11" t="s">
        <v>189</v>
      </c>
      <c r="C609" s="11" t="s">
        <v>151</v>
      </c>
      <c r="D609" s="12">
        <v>46.681226586219303</v>
      </c>
      <c r="E609" s="12">
        <v>48.269635046028398</v>
      </c>
      <c r="F609" s="12">
        <v>51.902733139778697</v>
      </c>
      <c r="G609" s="12">
        <v>54.548716715230398</v>
      </c>
      <c r="H609" s="12">
        <v>0</v>
      </c>
      <c r="I609" s="12">
        <v>0</v>
      </c>
      <c r="J609" s="12">
        <v>0</v>
      </c>
      <c r="K609" s="12">
        <v>0</v>
      </c>
      <c r="L609" s="12">
        <v>0</v>
      </c>
    </row>
    <row r="610" spans="1:12" x14ac:dyDescent="0.35">
      <c r="A610" s="11" t="str">
        <f t="shared" si="9"/>
        <v>PRECIO MEDIO (kg ó litros)Ron</v>
      </c>
      <c r="B610" s="11" t="s">
        <v>189</v>
      </c>
      <c r="C610" s="11" t="s">
        <v>152</v>
      </c>
      <c r="D610" s="12">
        <v>39.958325032467201</v>
      </c>
      <c r="E610" s="12">
        <v>32.704359348472003</v>
      </c>
      <c r="F610" s="12">
        <v>43.0581384480381</v>
      </c>
      <c r="G610" s="12">
        <v>48.393131542583603</v>
      </c>
      <c r="H610" s="12">
        <v>0</v>
      </c>
      <c r="I610" s="12">
        <v>0</v>
      </c>
      <c r="J610" s="12">
        <v>0</v>
      </c>
      <c r="K610" s="12">
        <v>0</v>
      </c>
      <c r="L610" s="12">
        <v>0</v>
      </c>
    </row>
    <row r="611" spans="1:12" x14ac:dyDescent="0.35">
      <c r="A611" s="11" t="str">
        <f t="shared" si="9"/>
        <v>PRECIO MEDIO (kg ó litros)Anis</v>
      </c>
      <c r="B611" s="11" t="s">
        <v>189</v>
      </c>
      <c r="C611" s="11" t="s">
        <v>153</v>
      </c>
      <c r="D611" s="12">
        <v>18.558924117635801</v>
      </c>
      <c r="E611" s="12">
        <v>18.172507739056801</v>
      </c>
      <c r="F611" s="12">
        <v>22.7316028295104</v>
      </c>
      <c r="G611" s="12">
        <v>24.544640198891699</v>
      </c>
      <c r="H611" s="12">
        <v>0</v>
      </c>
      <c r="I611" s="12">
        <v>0</v>
      </c>
      <c r="J611" s="12">
        <v>0</v>
      </c>
      <c r="K611" s="12">
        <v>0</v>
      </c>
      <c r="L611" s="12">
        <v>0</v>
      </c>
    </row>
    <row r="612" spans="1:12" x14ac:dyDescent="0.35">
      <c r="A612" s="11" t="str">
        <f t="shared" si="9"/>
        <v>PRECIO MEDIO (kg ó litros)Otras Espirituosas</v>
      </c>
      <c r="B612" s="11" t="s">
        <v>189</v>
      </c>
      <c r="C612" s="11" t="s">
        <v>154</v>
      </c>
      <c r="D612" s="12">
        <v>12.9112053503826</v>
      </c>
      <c r="E612" s="12">
        <v>11.5952546849997</v>
      </c>
      <c r="F612" s="12">
        <v>12.2093440576401</v>
      </c>
      <c r="G612" s="12">
        <v>13.822767924046399</v>
      </c>
      <c r="H612" s="12">
        <v>0</v>
      </c>
      <c r="I612" s="12">
        <v>0</v>
      </c>
      <c r="J612" s="12">
        <v>0</v>
      </c>
      <c r="K612" s="12">
        <v>0</v>
      </c>
      <c r="L612" s="12">
        <v>0</v>
      </c>
    </row>
    <row r="613" spans="1:12" x14ac:dyDescent="0.35">
      <c r="A613" s="11" t="str">
        <f t="shared" si="9"/>
        <v>PRECIO MEDIO (kg ó litros)T.Zumo+Horchata+Mosto</v>
      </c>
      <c r="B613" s="11" t="s">
        <v>189</v>
      </c>
      <c r="C613" s="11" t="s">
        <v>155</v>
      </c>
      <c r="D613" s="12">
        <v>4.5408633709923301</v>
      </c>
      <c r="E613" s="12">
        <v>4.9876052818751804</v>
      </c>
      <c r="F613" s="12">
        <v>5.2613883412515197</v>
      </c>
      <c r="G613" s="12">
        <v>5.0398032771139096</v>
      </c>
      <c r="H613" s="12">
        <v>0</v>
      </c>
      <c r="I613" s="12">
        <v>0</v>
      </c>
      <c r="J613" s="12">
        <v>0</v>
      </c>
      <c r="K613" s="12">
        <v>0</v>
      </c>
      <c r="L613" s="12">
        <v>0</v>
      </c>
    </row>
    <row r="614" spans="1:12" x14ac:dyDescent="0.35">
      <c r="A614" s="11" t="str">
        <f t="shared" si="9"/>
        <v>PRECIO MEDIO (kg ó litros)Agua Envasada</v>
      </c>
      <c r="B614" s="11" t="s">
        <v>189</v>
      </c>
      <c r="C614" s="11" t="s">
        <v>156</v>
      </c>
      <c r="D614" s="12">
        <v>0.87241634381293598</v>
      </c>
      <c r="E614" s="12">
        <v>0.95347852720169102</v>
      </c>
      <c r="F614" s="12">
        <v>1.01976839523375</v>
      </c>
      <c r="G614" s="12">
        <v>1.0445709356416299</v>
      </c>
      <c r="H614" s="12">
        <v>0</v>
      </c>
      <c r="I614" s="12">
        <v>0</v>
      </c>
      <c r="J614" s="12">
        <v>0</v>
      </c>
      <c r="K614" s="12">
        <v>0</v>
      </c>
      <c r="L614" s="12">
        <v>0</v>
      </c>
    </row>
    <row r="615" spans="1:12" x14ac:dyDescent="0.35">
      <c r="A615" s="11" t="str">
        <f t="shared" si="9"/>
        <v>PRECIO MEDIO (kg ó litros)Bebidas Refrescantes</v>
      </c>
      <c r="B615" s="11" t="s">
        <v>189</v>
      </c>
      <c r="C615" s="11" t="s">
        <v>157</v>
      </c>
      <c r="D615" s="12">
        <v>3.8472640302941898</v>
      </c>
      <c r="E615" s="12">
        <v>4.1386012185632097</v>
      </c>
      <c r="F615" s="12">
        <v>4.8888002772724803</v>
      </c>
      <c r="G615" s="12">
        <v>5.0731116871780104</v>
      </c>
      <c r="H615" s="12">
        <v>0</v>
      </c>
      <c r="I615" s="12">
        <v>0</v>
      </c>
      <c r="J615" s="12">
        <v>0</v>
      </c>
      <c r="K615" s="12">
        <v>0</v>
      </c>
      <c r="L615" s="12">
        <v>0</v>
      </c>
    </row>
    <row r="616" spans="1:12" x14ac:dyDescent="0.35">
      <c r="A616" s="11" t="str">
        <f t="shared" si="9"/>
        <v>PRECIO MEDIO (kg ó litros)Colas</v>
      </c>
      <c r="B616" s="11" t="s">
        <v>189</v>
      </c>
      <c r="C616" s="11" t="s">
        <v>158</v>
      </c>
      <c r="D616" s="12">
        <v>3.8551290360749402</v>
      </c>
      <c r="E616" s="12">
        <v>4.1248858214499604</v>
      </c>
      <c r="F616" s="12">
        <v>5.5732344499448399</v>
      </c>
      <c r="G616" s="12">
        <v>5.7155954361664598</v>
      </c>
      <c r="H616" s="12">
        <v>0</v>
      </c>
      <c r="I616" s="12">
        <v>0</v>
      </c>
      <c r="J616" s="12">
        <v>0</v>
      </c>
      <c r="K616" s="12">
        <v>0</v>
      </c>
      <c r="L616" s="12">
        <v>0</v>
      </c>
    </row>
    <row r="617" spans="1:12" x14ac:dyDescent="0.35">
      <c r="A617" s="11" t="str">
        <f t="shared" si="9"/>
        <v>PRECIO MEDIO (kg ó litros)Cola Regular</v>
      </c>
      <c r="B617" s="11" t="s">
        <v>189</v>
      </c>
      <c r="C617" s="11" t="s">
        <v>159</v>
      </c>
      <c r="D617" s="12">
        <v>3.82353922302037</v>
      </c>
      <c r="E617" s="12">
        <v>4.1047652307737401</v>
      </c>
      <c r="F617" s="12">
        <v>5.9692682412720197</v>
      </c>
      <c r="G617" s="12">
        <v>6.1083808711653296</v>
      </c>
      <c r="H617" s="12">
        <v>0</v>
      </c>
      <c r="I617" s="12">
        <v>0</v>
      </c>
      <c r="J617" s="12">
        <v>0</v>
      </c>
      <c r="K617" s="12">
        <v>0</v>
      </c>
      <c r="L617" s="12">
        <v>0</v>
      </c>
    </row>
    <row r="618" spans="1:12" x14ac:dyDescent="0.35">
      <c r="A618" s="11" t="str">
        <f t="shared" si="9"/>
        <v>PRECIO MEDIO (kg ó litros)Light/Zero</v>
      </c>
      <c r="B618" s="11" t="s">
        <v>189</v>
      </c>
      <c r="C618" s="11" t="s">
        <v>160</v>
      </c>
      <c r="D618" s="12">
        <v>3.88555224870758</v>
      </c>
      <c r="E618" s="12">
        <v>4.1448185766450303</v>
      </c>
      <c r="F618" s="12">
        <v>5.2403594285869302</v>
      </c>
      <c r="G618" s="12">
        <v>5.3845353786329504</v>
      </c>
      <c r="H618" s="12">
        <v>0</v>
      </c>
      <c r="I618" s="12">
        <v>0</v>
      </c>
      <c r="J618" s="12">
        <v>0</v>
      </c>
      <c r="K618" s="12">
        <v>0</v>
      </c>
      <c r="L618" s="12">
        <v>0</v>
      </c>
    </row>
    <row r="619" spans="1:12" x14ac:dyDescent="0.35">
      <c r="A619" s="11" t="str">
        <f t="shared" si="9"/>
        <v>PRECIO MEDIO (kg ó litros)Otra Variedad Cola</v>
      </c>
      <c r="B619" s="11" t="s">
        <v>189</v>
      </c>
      <c r="C619" s="11" t="s">
        <v>161</v>
      </c>
      <c r="D619" s="12">
        <v>4.4321592438719302</v>
      </c>
      <c r="E619" s="12" t="s">
        <v>213</v>
      </c>
      <c r="F619" s="12" t="s">
        <v>213</v>
      </c>
      <c r="G619" s="12" t="s">
        <v>213</v>
      </c>
      <c r="H619" s="12">
        <v>0</v>
      </c>
      <c r="I619" s="12">
        <v>0</v>
      </c>
      <c r="J619" s="12">
        <v>0</v>
      </c>
      <c r="K619" s="12">
        <v>0</v>
      </c>
      <c r="L619" s="12">
        <v>0</v>
      </c>
    </row>
    <row r="620" spans="1:12" x14ac:dyDescent="0.35">
      <c r="A620" s="11" t="str">
        <f t="shared" si="9"/>
        <v>PRECIO MEDIO (kg ó litros)Con Cafeina</v>
      </c>
      <c r="B620" s="11" t="s">
        <v>189</v>
      </c>
      <c r="C620" s="11" t="s">
        <v>162</v>
      </c>
      <c r="D620" s="12">
        <v>6.2422696567415699</v>
      </c>
      <c r="E620" s="12">
        <v>6.4540574520247898</v>
      </c>
      <c r="F620" s="12">
        <v>4.4377229077156901</v>
      </c>
      <c r="G620" s="12">
        <v>4.5404510726711198</v>
      </c>
      <c r="H620" s="12">
        <v>0</v>
      </c>
      <c r="I620" s="12">
        <v>0</v>
      </c>
      <c r="J620" s="12">
        <v>0</v>
      </c>
      <c r="K620" s="12">
        <v>0</v>
      </c>
      <c r="L620" s="12">
        <v>0</v>
      </c>
    </row>
    <row r="621" spans="1:12" x14ac:dyDescent="0.35">
      <c r="A621" s="11" t="str">
        <f t="shared" si="9"/>
        <v>PRECIO MEDIO (kg ó litros)Sin Cafeina</v>
      </c>
      <c r="B621" s="11" t="s">
        <v>189</v>
      </c>
      <c r="C621" s="11" t="s">
        <v>163</v>
      </c>
      <c r="D621" s="12">
        <v>3.78544782228962</v>
      </c>
      <c r="E621" s="12">
        <v>3.9816831971924902</v>
      </c>
      <c r="F621" s="12">
        <v>4.9359981245137599</v>
      </c>
      <c r="G621" s="12">
        <v>4.3157888453952298</v>
      </c>
      <c r="H621" s="12">
        <v>0</v>
      </c>
      <c r="I621" s="12">
        <v>0</v>
      </c>
      <c r="J621" s="12">
        <v>0</v>
      </c>
      <c r="K621" s="12">
        <v>0</v>
      </c>
      <c r="L621" s="12">
        <v>0</v>
      </c>
    </row>
    <row r="622" spans="1:12" x14ac:dyDescent="0.35">
      <c r="A622" s="11" t="str">
        <f t="shared" si="9"/>
        <v>PRECIO MEDIO (kg ó litros)Frutas con gas</v>
      </c>
      <c r="B622" s="11" t="s">
        <v>189</v>
      </c>
      <c r="C622" s="11" t="s">
        <v>164</v>
      </c>
      <c r="D622" s="12">
        <v>3.2127588855924301</v>
      </c>
      <c r="E622" s="12">
        <v>3.5646631806692302</v>
      </c>
      <c r="F622" s="12">
        <v>3.2434345166681999</v>
      </c>
      <c r="G622" s="12">
        <v>3.67334892125178</v>
      </c>
      <c r="H622" s="12">
        <v>0</v>
      </c>
      <c r="I622" s="12">
        <v>0</v>
      </c>
      <c r="J622" s="12">
        <v>0</v>
      </c>
      <c r="K622" s="12">
        <v>0</v>
      </c>
      <c r="L622" s="12">
        <v>0</v>
      </c>
    </row>
    <row r="623" spans="1:12" x14ac:dyDescent="0.35">
      <c r="A623" s="11" t="str">
        <f t="shared" si="9"/>
        <v>PRECIO MEDIO (kg ó litros)Frutas sin gas</v>
      </c>
      <c r="B623" s="11" t="s">
        <v>189</v>
      </c>
      <c r="C623" s="11" t="s">
        <v>165</v>
      </c>
      <c r="D623" s="12">
        <v>3.0400362892986901</v>
      </c>
      <c r="E623" s="12">
        <v>3.7880032740259999</v>
      </c>
      <c r="F623" s="12">
        <v>4.0983797709068401</v>
      </c>
      <c r="G623" s="12">
        <v>4.0827869612169598</v>
      </c>
      <c r="H623" s="12">
        <v>0</v>
      </c>
      <c r="I623" s="12">
        <v>0</v>
      </c>
      <c r="J623" s="12">
        <v>0</v>
      </c>
      <c r="K623" s="12">
        <v>0</v>
      </c>
      <c r="L623" s="12">
        <v>0</v>
      </c>
    </row>
    <row r="624" spans="1:12" x14ac:dyDescent="0.35">
      <c r="A624" s="11" t="str">
        <f t="shared" si="9"/>
        <v>PRECIO MEDIO (kg ó litros)Mixers</v>
      </c>
      <c r="B624" s="11" t="s">
        <v>189</v>
      </c>
      <c r="C624" s="11" t="s">
        <v>166</v>
      </c>
      <c r="D624" s="12">
        <v>6.4983116727253902</v>
      </c>
      <c r="E624" s="12">
        <v>6.5602315446282402</v>
      </c>
      <c r="F624" s="12">
        <v>6.6212471639603603</v>
      </c>
      <c r="G624" s="12">
        <v>6.4775720288543104</v>
      </c>
      <c r="H624" s="12">
        <v>0</v>
      </c>
      <c r="I624" s="12">
        <v>0</v>
      </c>
      <c r="J624" s="12">
        <v>0</v>
      </c>
      <c r="K624" s="12">
        <v>0</v>
      </c>
      <c r="L624" s="12">
        <v>0</v>
      </c>
    </row>
    <row r="625" spans="1:12" x14ac:dyDescent="0.35">
      <c r="A625" s="11" t="str">
        <f t="shared" si="9"/>
        <v>PRECIO MEDIO (kg ó litros)Isotonicas</v>
      </c>
      <c r="B625" s="11" t="s">
        <v>189</v>
      </c>
      <c r="C625" s="11" t="s">
        <v>180</v>
      </c>
      <c r="D625" s="12">
        <v>4.0855938910635103</v>
      </c>
      <c r="E625" s="12">
        <v>4.5501311884970903</v>
      </c>
      <c r="F625" s="12">
        <v>4.9970620552352099</v>
      </c>
      <c r="G625" s="12">
        <v>5.3397332614047901</v>
      </c>
      <c r="H625" s="12">
        <v>0</v>
      </c>
      <c r="I625" s="12">
        <v>0</v>
      </c>
      <c r="J625" s="12">
        <v>0</v>
      </c>
      <c r="K625" s="12">
        <v>0</v>
      </c>
      <c r="L625" s="12">
        <v>0</v>
      </c>
    </row>
    <row r="626" spans="1:12" x14ac:dyDescent="0.35">
      <c r="A626" s="11" t="str">
        <f t="shared" si="9"/>
        <v>PRECIO MEDIO (kg ó litros)Energeticas</v>
      </c>
      <c r="B626" s="11" t="s">
        <v>189</v>
      </c>
      <c r="C626" s="11" t="s">
        <v>181</v>
      </c>
      <c r="D626" s="12">
        <v>2.4675841220516199</v>
      </c>
      <c r="E626" s="12">
        <v>2.4860992994666198</v>
      </c>
      <c r="F626" s="12">
        <v>2.7357534156232699</v>
      </c>
      <c r="G626" s="12">
        <v>2.95148210745494</v>
      </c>
      <c r="H626" s="12">
        <v>0</v>
      </c>
      <c r="I626" s="12">
        <v>0</v>
      </c>
      <c r="J626" s="12">
        <v>0</v>
      </c>
      <c r="K626" s="12">
        <v>0</v>
      </c>
      <c r="L626" s="12">
        <v>0</v>
      </c>
    </row>
    <row r="627" spans="1:12" x14ac:dyDescent="0.35">
      <c r="A627" s="11" t="str">
        <f t="shared" si="9"/>
        <v>PRECIO MEDIO (kg ó litros)Gaseosas</v>
      </c>
      <c r="B627" s="11" t="s">
        <v>189</v>
      </c>
      <c r="C627" s="11" t="s">
        <v>167</v>
      </c>
      <c r="D627" s="12">
        <v>17.37079817335</v>
      </c>
      <c r="E627" s="12">
        <v>9.4212816471858396</v>
      </c>
      <c r="F627" s="12">
        <v>2.3136783313804301</v>
      </c>
      <c r="G627" s="12">
        <v>2.1052486370610701</v>
      </c>
      <c r="H627" s="12">
        <v>0</v>
      </c>
      <c r="I627" s="12">
        <v>0</v>
      </c>
      <c r="J627" s="12">
        <v>0</v>
      </c>
      <c r="K627" s="12">
        <v>0</v>
      </c>
      <c r="L627" s="12">
        <v>0</v>
      </c>
    </row>
    <row r="628" spans="1:12" x14ac:dyDescent="0.35">
      <c r="A628" s="11" t="str">
        <f t="shared" si="9"/>
        <v>PRECIO MEDIO (kg ó litros)Bebidas Zumo+Leche</v>
      </c>
      <c r="B628" s="11" t="s">
        <v>189</v>
      </c>
      <c r="C628" s="11" t="s">
        <v>168</v>
      </c>
      <c r="D628" s="12">
        <v>3.7852097246600902</v>
      </c>
      <c r="E628" s="12">
        <v>3.7803940950654602</v>
      </c>
      <c r="F628" s="12">
        <v>3.6449128470300498</v>
      </c>
      <c r="G628" s="12">
        <v>3.4866044713482598</v>
      </c>
      <c r="H628" s="12">
        <v>0</v>
      </c>
      <c r="I628" s="12">
        <v>0</v>
      </c>
      <c r="J628" s="12">
        <v>0</v>
      </c>
      <c r="K628" s="12">
        <v>0</v>
      </c>
      <c r="L628" s="12">
        <v>0</v>
      </c>
    </row>
    <row r="629" spans="1:12" x14ac:dyDescent="0.35">
      <c r="A629" s="11" t="str">
        <f t="shared" si="9"/>
        <v>PRECIO MEDIO (kg ó litros)Resto</v>
      </c>
      <c r="B629" s="11" t="s">
        <v>189</v>
      </c>
      <c r="C629" s="11" t="s">
        <v>78</v>
      </c>
      <c r="D629" s="12">
        <v>4.7960368122533996</v>
      </c>
      <c r="E629" s="12">
        <v>5.0851169867972299</v>
      </c>
      <c r="F629" s="12">
        <v>5.8872770710620204</v>
      </c>
      <c r="G629" s="12">
        <v>6.0438972946593204</v>
      </c>
      <c r="H629" s="12">
        <v>0</v>
      </c>
      <c r="I629" s="12">
        <v>0</v>
      </c>
      <c r="J629" s="12">
        <v>0</v>
      </c>
      <c r="K629" s="12">
        <v>0</v>
      </c>
      <c r="L629" s="1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3093-920C-4842-9C51-98AEDC11F5CC}">
  <sheetPr>
    <tabColor rgb="FFFFFF00"/>
  </sheetPr>
  <dimension ref="A1:O563"/>
  <sheetViews>
    <sheetView zoomScale="80" zoomScaleNormal="80" workbookViewId="0">
      <selection activeCell="J6" sqref="J6"/>
    </sheetView>
  </sheetViews>
  <sheetFormatPr baseColWidth="10" defaultRowHeight="14.5" x14ac:dyDescent="0.35"/>
  <cols>
    <col min="2" max="2" width="35.54296875" style="11" bestFit="1" customWidth="1"/>
    <col min="3" max="3" width="41.6328125" bestFit="1" customWidth="1"/>
    <col min="5" max="5" width="49.26953125" bestFit="1" customWidth="1"/>
    <col min="8" max="8" width="22.26953125" bestFit="1" customWidth="1"/>
    <col min="12" max="12" width="49.26953125" bestFit="1" customWidth="1"/>
    <col min="15" max="15" width="35.7265625" customWidth="1"/>
  </cols>
  <sheetData>
    <row r="1" spans="1:15" x14ac:dyDescent="0.35">
      <c r="B1" s="1" t="s">
        <v>34</v>
      </c>
      <c r="D1" s="109" t="s">
        <v>117</v>
      </c>
      <c r="E1" s="109"/>
      <c r="G1" s="109" t="s">
        <v>169</v>
      </c>
      <c r="H1" s="109"/>
      <c r="K1" s="109" t="s">
        <v>170</v>
      </c>
      <c r="L1" s="109"/>
      <c r="N1" s="109" t="s">
        <v>171</v>
      </c>
      <c r="O1" s="109"/>
    </row>
    <row r="2" spans="1:15" x14ac:dyDescent="0.35">
      <c r="A2">
        <v>1</v>
      </c>
      <c r="B2" s="11" t="s">
        <v>190</v>
      </c>
      <c r="C2" t="s">
        <v>182</v>
      </c>
      <c r="D2">
        <v>1</v>
      </c>
      <c r="E2" t="s">
        <v>118</v>
      </c>
      <c r="G2">
        <v>1</v>
      </c>
      <c r="H2" t="s">
        <v>121</v>
      </c>
      <c r="K2">
        <v>1</v>
      </c>
      <c r="L2" t="s">
        <v>118</v>
      </c>
      <c r="N2">
        <v>1</v>
      </c>
      <c r="O2" t="s">
        <v>121</v>
      </c>
    </row>
    <row r="3" spans="1:15" x14ac:dyDescent="0.35">
      <c r="A3">
        <v>2</v>
      </c>
      <c r="B3" s="11" t="s">
        <v>191</v>
      </c>
      <c r="C3" t="s">
        <v>183</v>
      </c>
      <c r="D3">
        <v>2</v>
      </c>
      <c r="E3" t="s">
        <v>119</v>
      </c>
      <c r="G3">
        <v>2</v>
      </c>
      <c r="H3" t="s">
        <v>122</v>
      </c>
      <c r="K3">
        <v>2</v>
      </c>
      <c r="L3" t="s">
        <v>119</v>
      </c>
      <c r="N3">
        <v>2</v>
      </c>
      <c r="O3" t="s">
        <v>130</v>
      </c>
    </row>
    <row r="4" spans="1:15" x14ac:dyDescent="0.35">
      <c r="A4">
        <v>3</v>
      </c>
      <c r="B4" s="11" t="s">
        <v>192</v>
      </c>
      <c r="C4" t="s">
        <v>184</v>
      </c>
      <c r="D4">
        <v>3</v>
      </c>
      <c r="E4" t="s">
        <v>120</v>
      </c>
      <c r="G4">
        <v>3</v>
      </c>
      <c r="H4" t="s">
        <v>123</v>
      </c>
      <c r="K4">
        <v>3</v>
      </c>
      <c r="L4" t="s">
        <v>120</v>
      </c>
      <c r="N4">
        <v>3</v>
      </c>
      <c r="O4" t="s">
        <v>122</v>
      </c>
    </row>
    <row r="5" spans="1:15" x14ac:dyDescent="0.35">
      <c r="A5">
        <v>4</v>
      </c>
      <c r="B5" s="11" t="s">
        <v>193</v>
      </c>
      <c r="C5" t="s">
        <v>185</v>
      </c>
      <c r="G5">
        <v>4</v>
      </c>
      <c r="H5" t="s">
        <v>174</v>
      </c>
    </row>
    <row r="6" spans="1:15" x14ac:dyDescent="0.35">
      <c r="A6">
        <v>5</v>
      </c>
      <c r="B6" s="11" t="s">
        <v>194</v>
      </c>
      <c r="C6" t="s">
        <v>186</v>
      </c>
      <c r="G6">
        <v>5</v>
      </c>
      <c r="H6" t="s">
        <v>124</v>
      </c>
    </row>
    <row r="7" spans="1:15" x14ac:dyDescent="0.35">
      <c r="A7">
        <v>6</v>
      </c>
      <c r="B7" s="11" t="s">
        <v>195</v>
      </c>
      <c r="C7" t="s">
        <v>201</v>
      </c>
      <c r="G7">
        <v>6</v>
      </c>
      <c r="H7" t="s">
        <v>125</v>
      </c>
    </row>
    <row r="8" spans="1:15" x14ac:dyDescent="0.35">
      <c r="A8">
        <v>7</v>
      </c>
      <c r="B8" s="11" t="s">
        <v>196</v>
      </c>
      <c r="C8" t="s">
        <v>187</v>
      </c>
      <c r="G8">
        <v>7</v>
      </c>
      <c r="H8" t="s">
        <v>126</v>
      </c>
    </row>
    <row r="9" spans="1:15" x14ac:dyDescent="0.35">
      <c r="A9">
        <v>8</v>
      </c>
      <c r="B9" s="11" t="s">
        <v>197</v>
      </c>
      <c r="C9" t="s">
        <v>205</v>
      </c>
      <c r="G9">
        <v>8</v>
      </c>
      <c r="H9" t="s">
        <v>127</v>
      </c>
    </row>
    <row r="10" spans="1:15" x14ac:dyDescent="0.35">
      <c r="A10">
        <v>9</v>
      </c>
      <c r="B10" s="11" t="s">
        <v>198</v>
      </c>
      <c r="C10" t="s">
        <v>120</v>
      </c>
      <c r="G10">
        <v>9</v>
      </c>
      <c r="H10" t="s">
        <v>175</v>
      </c>
    </row>
    <row r="11" spans="1:15" x14ac:dyDescent="0.35">
      <c r="A11">
        <v>10</v>
      </c>
      <c r="B11" s="11" t="s">
        <v>199</v>
      </c>
      <c r="C11" t="s">
        <v>188</v>
      </c>
      <c r="G11">
        <v>10</v>
      </c>
      <c r="H11" t="s">
        <v>128</v>
      </c>
    </row>
    <row r="12" spans="1:15" x14ac:dyDescent="0.35">
      <c r="A12">
        <v>11</v>
      </c>
      <c r="B12" s="11" t="s">
        <v>200</v>
      </c>
      <c r="C12" t="s">
        <v>189</v>
      </c>
      <c r="G12">
        <v>11</v>
      </c>
      <c r="H12" t="s">
        <v>129</v>
      </c>
    </row>
    <row r="13" spans="1:15" x14ac:dyDescent="0.35">
      <c r="B13"/>
      <c r="G13">
        <v>12</v>
      </c>
      <c r="H13" t="s">
        <v>130</v>
      </c>
    </row>
    <row r="14" spans="1:15" x14ac:dyDescent="0.35">
      <c r="B14"/>
      <c r="G14">
        <v>13</v>
      </c>
      <c r="H14" t="s">
        <v>131</v>
      </c>
    </row>
    <row r="15" spans="1:15" x14ac:dyDescent="0.35">
      <c r="B15"/>
      <c r="G15">
        <v>14</v>
      </c>
      <c r="H15" t="s">
        <v>132</v>
      </c>
    </row>
    <row r="16" spans="1:15" x14ac:dyDescent="0.35">
      <c r="B16"/>
      <c r="G16">
        <v>15</v>
      </c>
      <c r="H16" t="s">
        <v>133</v>
      </c>
    </row>
    <row r="17" spans="2:8" x14ac:dyDescent="0.35">
      <c r="B17"/>
      <c r="G17">
        <v>16</v>
      </c>
      <c r="H17" t="s">
        <v>134</v>
      </c>
    </row>
    <row r="18" spans="2:8" x14ac:dyDescent="0.35">
      <c r="B18"/>
      <c r="G18">
        <v>17</v>
      </c>
      <c r="H18" t="s">
        <v>135</v>
      </c>
    </row>
    <row r="19" spans="2:8" x14ac:dyDescent="0.35">
      <c r="B19"/>
      <c r="G19">
        <v>18</v>
      </c>
      <c r="H19" t="s">
        <v>136</v>
      </c>
    </row>
    <row r="20" spans="2:8" x14ac:dyDescent="0.35">
      <c r="B20"/>
      <c r="G20">
        <v>19</v>
      </c>
      <c r="H20" t="s">
        <v>137</v>
      </c>
    </row>
    <row r="21" spans="2:8" x14ac:dyDescent="0.35">
      <c r="B21"/>
      <c r="G21">
        <v>20</v>
      </c>
      <c r="H21" t="s">
        <v>138</v>
      </c>
    </row>
    <row r="22" spans="2:8" x14ac:dyDescent="0.35">
      <c r="B22"/>
      <c r="G22">
        <v>21</v>
      </c>
      <c r="H22" t="s">
        <v>139</v>
      </c>
    </row>
    <row r="23" spans="2:8" x14ac:dyDescent="0.35">
      <c r="B23"/>
      <c r="G23">
        <v>22</v>
      </c>
      <c r="H23" t="s">
        <v>140</v>
      </c>
    </row>
    <row r="24" spans="2:8" x14ac:dyDescent="0.35">
      <c r="B24"/>
      <c r="G24">
        <v>23</v>
      </c>
      <c r="H24" t="s">
        <v>141</v>
      </c>
    </row>
    <row r="25" spans="2:8" x14ac:dyDescent="0.35">
      <c r="B25"/>
      <c r="G25">
        <v>24</v>
      </c>
      <c r="H25" t="s">
        <v>142</v>
      </c>
    </row>
    <row r="26" spans="2:8" x14ac:dyDescent="0.35">
      <c r="B26"/>
      <c r="G26">
        <v>25</v>
      </c>
      <c r="H26" t="s">
        <v>176</v>
      </c>
    </row>
    <row r="27" spans="2:8" x14ac:dyDescent="0.35">
      <c r="B27"/>
      <c r="G27">
        <v>26</v>
      </c>
      <c r="H27" t="s">
        <v>177</v>
      </c>
    </row>
    <row r="28" spans="2:8" x14ac:dyDescent="0.35">
      <c r="B28"/>
      <c r="G28">
        <v>27</v>
      </c>
      <c r="H28" t="s">
        <v>143</v>
      </c>
    </row>
    <row r="29" spans="2:8" x14ac:dyDescent="0.35">
      <c r="B29"/>
      <c r="G29">
        <v>28</v>
      </c>
      <c r="H29" t="s">
        <v>144</v>
      </c>
    </row>
    <row r="30" spans="2:8" x14ac:dyDescent="0.35">
      <c r="B30"/>
      <c r="G30">
        <v>29</v>
      </c>
      <c r="H30" t="s">
        <v>145</v>
      </c>
    </row>
    <row r="31" spans="2:8" x14ac:dyDescent="0.35">
      <c r="B31"/>
      <c r="G31">
        <v>30</v>
      </c>
      <c r="H31" t="s">
        <v>146</v>
      </c>
    </row>
    <row r="32" spans="2:8" x14ac:dyDescent="0.35">
      <c r="B32"/>
      <c r="G32">
        <v>31</v>
      </c>
      <c r="H32" t="s">
        <v>178</v>
      </c>
    </row>
    <row r="33" spans="2:8" x14ac:dyDescent="0.35">
      <c r="B33"/>
      <c r="G33">
        <v>32</v>
      </c>
      <c r="H33" t="s">
        <v>179</v>
      </c>
    </row>
    <row r="34" spans="2:8" x14ac:dyDescent="0.35">
      <c r="B34"/>
      <c r="G34">
        <v>33</v>
      </c>
      <c r="H34" t="s">
        <v>147</v>
      </c>
    </row>
    <row r="35" spans="2:8" x14ac:dyDescent="0.35">
      <c r="B35"/>
      <c r="G35">
        <v>34</v>
      </c>
      <c r="H35" t="s">
        <v>148</v>
      </c>
    </row>
    <row r="36" spans="2:8" x14ac:dyDescent="0.35">
      <c r="B36"/>
      <c r="G36">
        <v>35</v>
      </c>
      <c r="H36" t="s">
        <v>149</v>
      </c>
    </row>
    <row r="37" spans="2:8" x14ac:dyDescent="0.35">
      <c r="B37"/>
      <c r="G37">
        <v>36</v>
      </c>
      <c r="H37" t="s">
        <v>150</v>
      </c>
    </row>
    <row r="38" spans="2:8" x14ac:dyDescent="0.35">
      <c r="B38"/>
      <c r="G38">
        <v>37</v>
      </c>
      <c r="H38" t="s">
        <v>151</v>
      </c>
    </row>
    <row r="39" spans="2:8" x14ac:dyDescent="0.35">
      <c r="B39"/>
      <c r="G39">
        <v>38</v>
      </c>
      <c r="H39" t="s">
        <v>152</v>
      </c>
    </row>
    <row r="40" spans="2:8" x14ac:dyDescent="0.35">
      <c r="B40"/>
      <c r="G40">
        <v>39</v>
      </c>
      <c r="H40" t="s">
        <v>153</v>
      </c>
    </row>
    <row r="41" spans="2:8" x14ac:dyDescent="0.35">
      <c r="B41"/>
      <c r="G41">
        <v>40</v>
      </c>
      <c r="H41" t="s">
        <v>154</v>
      </c>
    </row>
    <row r="42" spans="2:8" x14ac:dyDescent="0.35">
      <c r="B42"/>
      <c r="G42">
        <v>41</v>
      </c>
      <c r="H42" t="s">
        <v>155</v>
      </c>
    </row>
    <row r="43" spans="2:8" x14ac:dyDescent="0.35">
      <c r="B43"/>
      <c r="G43">
        <v>42</v>
      </c>
      <c r="H43" t="s">
        <v>156</v>
      </c>
    </row>
    <row r="44" spans="2:8" x14ac:dyDescent="0.35">
      <c r="B44"/>
      <c r="G44">
        <v>43</v>
      </c>
      <c r="H44" t="s">
        <v>157</v>
      </c>
    </row>
    <row r="45" spans="2:8" x14ac:dyDescent="0.35">
      <c r="B45"/>
      <c r="G45">
        <v>44</v>
      </c>
      <c r="H45" t="s">
        <v>158</v>
      </c>
    </row>
    <row r="46" spans="2:8" x14ac:dyDescent="0.35">
      <c r="B46"/>
      <c r="G46">
        <v>45</v>
      </c>
      <c r="H46" t="s">
        <v>159</v>
      </c>
    </row>
    <row r="47" spans="2:8" x14ac:dyDescent="0.35">
      <c r="B47"/>
      <c r="G47">
        <v>46</v>
      </c>
      <c r="H47" t="s">
        <v>160</v>
      </c>
    </row>
    <row r="48" spans="2:8" x14ac:dyDescent="0.35">
      <c r="B48"/>
      <c r="G48">
        <v>47</v>
      </c>
      <c r="H48" t="s">
        <v>161</v>
      </c>
    </row>
    <row r="49" spans="2:8" x14ac:dyDescent="0.35">
      <c r="B49"/>
      <c r="G49">
        <v>48</v>
      </c>
      <c r="H49" t="s">
        <v>162</v>
      </c>
    </row>
    <row r="50" spans="2:8" x14ac:dyDescent="0.35">
      <c r="B50"/>
      <c r="G50">
        <v>49</v>
      </c>
      <c r="H50" t="s">
        <v>163</v>
      </c>
    </row>
    <row r="51" spans="2:8" x14ac:dyDescent="0.35">
      <c r="B51"/>
      <c r="G51">
        <v>50</v>
      </c>
      <c r="H51" t="s">
        <v>164</v>
      </c>
    </row>
    <row r="52" spans="2:8" x14ac:dyDescent="0.35">
      <c r="B52"/>
      <c r="G52">
        <v>51</v>
      </c>
      <c r="H52" t="s">
        <v>165</v>
      </c>
    </row>
    <row r="53" spans="2:8" x14ac:dyDescent="0.35">
      <c r="B53"/>
      <c r="G53">
        <v>52</v>
      </c>
      <c r="H53" t="s">
        <v>166</v>
      </c>
    </row>
    <row r="54" spans="2:8" x14ac:dyDescent="0.35">
      <c r="B54"/>
      <c r="G54">
        <v>53</v>
      </c>
      <c r="H54" t="s">
        <v>180</v>
      </c>
    </row>
    <row r="55" spans="2:8" x14ac:dyDescent="0.35">
      <c r="B55"/>
      <c r="G55">
        <v>54</v>
      </c>
      <c r="H55" t="s">
        <v>181</v>
      </c>
    </row>
    <row r="56" spans="2:8" x14ac:dyDescent="0.35">
      <c r="B56"/>
      <c r="G56">
        <v>55</v>
      </c>
      <c r="H56" t="s">
        <v>167</v>
      </c>
    </row>
    <row r="57" spans="2:8" x14ac:dyDescent="0.35">
      <c r="B57"/>
      <c r="G57">
        <v>56</v>
      </c>
      <c r="H57" t="s">
        <v>168</v>
      </c>
    </row>
    <row r="58" spans="2:8" x14ac:dyDescent="0.35">
      <c r="B58"/>
      <c r="G58">
        <v>57</v>
      </c>
      <c r="H58" t="s">
        <v>78</v>
      </c>
    </row>
    <row r="59" spans="2:8" x14ac:dyDescent="0.35">
      <c r="B59"/>
    </row>
    <row r="60" spans="2:8" x14ac:dyDescent="0.35">
      <c r="B60"/>
    </row>
    <row r="61" spans="2:8" x14ac:dyDescent="0.35">
      <c r="B61"/>
    </row>
    <row r="62" spans="2:8" x14ac:dyDescent="0.35">
      <c r="B62"/>
    </row>
    <row r="63" spans="2:8" x14ac:dyDescent="0.35">
      <c r="B63"/>
    </row>
    <row r="64" spans="2:8"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row r="205" spans="2:2" x14ac:dyDescent="0.35">
      <c r="B205"/>
    </row>
    <row r="206" spans="2:2" x14ac:dyDescent="0.35">
      <c r="B206"/>
    </row>
    <row r="207" spans="2:2" x14ac:dyDescent="0.35">
      <c r="B207"/>
    </row>
    <row r="208" spans="2:2"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row r="269" spans="2:2" x14ac:dyDescent="0.35">
      <c r="B269"/>
    </row>
    <row r="270" spans="2:2" x14ac:dyDescent="0.35">
      <c r="B270"/>
    </row>
    <row r="271" spans="2:2" x14ac:dyDescent="0.35">
      <c r="B271"/>
    </row>
    <row r="272" spans="2:2"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row r="280" spans="2:2" x14ac:dyDescent="0.35">
      <c r="B280"/>
    </row>
    <row r="281" spans="2:2" x14ac:dyDescent="0.35">
      <c r="B281"/>
    </row>
    <row r="282" spans="2:2" x14ac:dyDescent="0.35">
      <c r="B282"/>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row r="316" spans="2:2" x14ac:dyDescent="0.35">
      <c r="B316"/>
    </row>
    <row r="317" spans="2:2" x14ac:dyDescent="0.35">
      <c r="B317"/>
    </row>
    <row r="318" spans="2:2" x14ac:dyDescent="0.35">
      <c r="B318"/>
    </row>
    <row r="319" spans="2:2" x14ac:dyDescent="0.35">
      <c r="B319"/>
    </row>
    <row r="320" spans="2:2" x14ac:dyDescent="0.35">
      <c r="B320"/>
    </row>
    <row r="321" spans="2:2" x14ac:dyDescent="0.35">
      <c r="B321"/>
    </row>
    <row r="322" spans="2:2" x14ac:dyDescent="0.35">
      <c r="B322"/>
    </row>
    <row r="323" spans="2:2" x14ac:dyDescent="0.35">
      <c r="B323"/>
    </row>
    <row r="324" spans="2:2" x14ac:dyDescent="0.35">
      <c r="B324"/>
    </row>
    <row r="325" spans="2:2" x14ac:dyDescent="0.35">
      <c r="B325"/>
    </row>
    <row r="326" spans="2:2" x14ac:dyDescent="0.35">
      <c r="B326"/>
    </row>
    <row r="327" spans="2:2" x14ac:dyDescent="0.35">
      <c r="B327"/>
    </row>
    <row r="328" spans="2:2" x14ac:dyDescent="0.35">
      <c r="B328"/>
    </row>
    <row r="329" spans="2:2" x14ac:dyDescent="0.35">
      <c r="B329"/>
    </row>
    <row r="330" spans="2:2" x14ac:dyDescent="0.35">
      <c r="B330"/>
    </row>
    <row r="331" spans="2:2" x14ac:dyDescent="0.35">
      <c r="B331"/>
    </row>
    <row r="332" spans="2:2" x14ac:dyDescent="0.35">
      <c r="B332"/>
    </row>
    <row r="333" spans="2:2" x14ac:dyDescent="0.35">
      <c r="B333"/>
    </row>
    <row r="334" spans="2:2" x14ac:dyDescent="0.35">
      <c r="B334"/>
    </row>
    <row r="335" spans="2:2" x14ac:dyDescent="0.35">
      <c r="B335"/>
    </row>
    <row r="336" spans="2:2" x14ac:dyDescent="0.35">
      <c r="B336"/>
    </row>
    <row r="337" spans="2:2" x14ac:dyDescent="0.35">
      <c r="B337"/>
    </row>
    <row r="338" spans="2:2" x14ac:dyDescent="0.35">
      <c r="B338"/>
    </row>
    <row r="339" spans="2:2" x14ac:dyDescent="0.35">
      <c r="B339"/>
    </row>
    <row r="340" spans="2:2" x14ac:dyDescent="0.35">
      <c r="B340"/>
    </row>
    <row r="341" spans="2:2" x14ac:dyDescent="0.35">
      <c r="B341"/>
    </row>
    <row r="342" spans="2:2" x14ac:dyDescent="0.35">
      <c r="B342"/>
    </row>
    <row r="343" spans="2:2" x14ac:dyDescent="0.35">
      <c r="B343"/>
    </row>
    <row r="344" spans="2:2" x14ac:dyDescent="0.35">
      <c r="B344"/>
    </row>
    <row r="345" spans="2:2" x14ac:dyDescent="0.35">
      <c r="B345"/>
    </row>
    <row r="346" spans="2:2" x14ac:dyDescent="0.35">
      <c r="B346"/>
    </row>
    <row r="347" spans="2:2" x14ac:dyDescent="0.35">
      <c r="B347"/>
    </row>
    <row r="348" spans="2:2" x14ac:dyDescent="0.35">
      <c r="B348"/>
    </row>
    <row r="349" spans="2:2" x14ac:dyDescent="0.35">
      <c r="B349"/>
    </row>
    <row r="350" spans="2:2" x14ac:dyDescent="0.35">
      <c r="B350"/>
    </row>
    <row r="351" spans="2:2" x14ac:dyDescent="0.35">
      <c r="B351"/>
    </row>
    <row r="352" spans="2:2" x14ac:dyDescent="0.35">
      <c r="B352"/>
    </row>
    <row r="353" spans="2:2" x14ac:dyDescent="0.35">
      <c r="B353"/>
    </row>
    <row r="354" spans="2:2" x14ac:dyDescent="0.35">
      <c r="B354"/>
    </row>
    <row r="355" spans="2:2" x14ac:dyDescent="0.35">
      <c r="B355"/>
    </row>
    <row r="356" spans="2:2" x14ac:dyDescent="0.35">
      <c r="B356"/>
    </row>
    <row r="357" spans="2:2" x14ac:dyDescent="0.35">
      <c r="B357"/>
    </row>
    <row r="358" spans="2:2" x14ac:dyDescent="0.35">
      <c r="B358"/>
    </row>
    <row r="359" spans="2:2" x14ac:dyDescent="0.35">
      <c r="B359"/>
    </row>
    <row r="360" spans="2:2" x14ac:dyDescent="0.35">
      <c r="B360"/>
    </row>
    <row r="361" spans="2:2" x14ac:dyDescent="0.35">
      <c r="B361"/>
    </row>
    <row r="362" spans="2:2" x14ac:dyDescent="0.35">
      <c r="B362"/>
    </row>
    <row r="363" spans="2:2" x14ac:dyDescent="0.35">
      <c r="B363"/>
    </row>
    <row r="364" spans="2:2" x14ac:dyDescent="0.35">
      <c r="B364"/>
    </row>
    <row r="365" spans="2:2" x14ac:dyDescent="0.35">
      <c r="B365"/>
    </row>
    <row r="366" spans="2:2" x14ac:dyDescent="0.35">
      <c r="B366"/>
    </row>
    <row r="367" spans="2:2" x14ac:dyDescent="0.35">
      <c r="B367"/>
    </row>
    <row r="368" spans="2:2" x14ac:dyDescent="0.35">
      <c r="B368"/>
    </row>
    <row r="369" spans="2:2" x14ac:dyDescent="0.35">
      <c r="B369"/>
    </row>
    <row r="370" spans="2:2" x14ac:dyDescent="0.35">
      <c r="B370"/>
    </row>
    <row r="371" spans="2:2" x14ac:dyDescent="0.35">
      <c r="B371"/>
    </row>
    <row r="372" spans="2:2" x14ac:dyDescent="0.35">
      <c r="B372"/>
    </row>
    <row r="373" spans="2:2" x14ac:dyDescent="0.35">
      <c r="B373"/>
    </row>
    <row r="374" spans="2:2" x14ac:dyDescent="0.35">
      <c r="B374"/>
    </row>
    <row r="375" spans="2:2" x14ac:dyDescent="0.35">
      <c r="B375"/>
    </row>
    <row r="376" spans="2:2" x14ac:dyDescent="0.35">
      <c r="B376"/>
    </row>
    <row r="377" spans="2:2" x14ac:dyDescent="0.35">
      <c r="B377"/>
    </row>
    <row r="378" spans="2:2" x14ac:dyDescent="0.35">
      <c r="B378"/>
    </row>
    <row r="379" spans="2:2" x14ac:dyDescent="0.35">
      <c r="B379"/>
    </row>
    <row r="380" spans="2:2" x14ac:dyDescent="0.35">
      <c r="B380"/>
    </row>
    <row r="381" spans="2:2" x14ac:dyDescent="0.35">
      <c r="B381"/>
    </row>
    <row r="382" spans="2:2" x14ac:dyDescent="0.35">
      <c r="B382"/>
    </row>
    <row r="383" spans="2:2" x14ac:dyDescent="0.35">
      <c r="B383"/>
    </row>
    <row r="384" spans="2:2" x14ac:dyDescent="0.35">
      <c r="B384"/>
    </row>
    <row r="385" spans="2:2" x14ac:dyDescent="0.35">
      <c r="B385"/>
    </row>
    <row r="386" spans="2:2" x14ac:dyDescent="0.35">
      <c r="B386"/>
    </row>
    <row r="387" spans="2:2" x14ac:dyDescent="0.35">
      <c r="B387"/>
    </row>
    <row r="388" spans="2:2" x14ac:dyDescent="0.35">
      <c r="B388"/>
    </row>
    <row r="389" spans="2:2" x14ac:dyDescent="0.35">
      <c r="B389"/>
    </row>
    <row r="390" spans="2:2" x14ac:dyDescent="0.35">
      <c r="B390"/>
    </row>
    <row r="391" spans="2:2" x14ac:dyDescent="0.35">
      <c r="B391"/>
    </row>
    <row r="392" spans="2:2" x14ac:dyDescent="0.35">
      <c r="B392"/>
    </row>
    <row r="393" spans="2:2" x14ac:dyDescent="0.35">
      <c r="B393"/>
    </row>
    <row r="394" spans="2:2" x14ac:dyDescent="0.35">
      <c r="B394"/>
    </row>
    <row r="395" spans="2:2" x14ac:dyDescent="0.35">
      <c r="B395"/>
    </row>
    <row r="396" spans="2:2" x14ac:dyDescent="0.35">
      <c r="B396"/>
    </row>
    <row r="397" spans="2:2" x14ac:dyDescent="0.35">
      <c r="B397"/>
    </row>
    <row r="398" spans="2:2" x14ac:dyDescent="0.35">
      <c r="B398"/>
    </row>
    <row r="399" spans="2:2" x14ac:dyDescent="0.35">
      <c r="B399"/>
    </row>
    <row r="400" spans="2:2" x14ac:dyDescent="0.35">
      <c r="B400"/>
    </row>
    <row r="401" spans="2:2" x14ac:dyDescent="0.35">
      <c r="B401"/>
    </row>
    <row r="402" spans="2:2" x14ac:dyDescent="0.35">
      <c r="B402"/>
    </row>
    <row r="403" spans="2:2" x14ac:dyDescent="0.35">
      <c r="B403"/>
    </row>
    <row r="404" spans="2:2" x14ac:dyDescent="0.35">
      <c r="B404"/>
    </row>
    <row r="405" spans="2:2" x14ac:dyDescent="0.35">
      <c r="B405"/>
    </row>
    <row r="406" spans="2:2" x14ac:dyDescent="0.35">
      <c r="B406"/>
    </row>
    <row r="407" spans="2:2" x14ac:dyDescent="0.35">
      <c r="B407"/>
    </row>
    <row r="408" spans="2:2" x14ac:dyDescent="0.35">
      <c r="B408"/>
    </row>
    <row r="409" spans="2:2" x14ac:dyDescent="0.35">
      <c r="B409"/>
    </row>
    <row r="410" spans="2:2" x14ac:dyDescent="0.35">
      <c r="B410"/>
    </row>
    <row r="411" spans="2:2" x14ac:dyDescent="0.35">
      <c r="B411"/>
    </row>
    <row r="412" spans="2:2" x14ac:dyDescent="0.35">
      <c r="B412"/>
    </row>
    <row r="413" spans="2:2" x14ac:dyDescent="0.35">
      <c r="B413"/>
    </row>
    <row r="414" spans="2:2" x14ac:dyDescent="0.35">
      <c r="B414"/>
    </row>
    <row r="415" spans="2:2" x14ac:dyDescent="0.35">
      <c r="B415"/>
    </row>
    <row r="416" spans="2:2" x14ac:dyDescent="0.35">
      <c r="B416"/>
    </row>
    <row r="417" spans="2:2" x14ac:dyDescent="0.35">
      <c r="B417"/>
    </row>
    <row r="418" spans="2:2" x14ac:dyDescent="0.35">
      <c r="B418"/>
    </row>
    <row r="419" spans="2:2" x14ac:dyDescent="0.35">
      <c r="B419"/>
    </row>
    <row r="420" spans="2:2" x14ac:dyDescent="0.35">
      <c r="B420"/>
    </row>
    <row r="421" spans="2:2" x14ac:dyDescent="0.35">
      <c r="B421"/>
    </row>
    <row r="422" spans="2:2" x14ac:dyDescent="0.35">
      <c r="B422"/>
    </row>
    <row r="423" spans="2:2" x14ac:dyDescent="0.35">
      <c r="B423"/>
    </row>
    <row r="424" spans="2:2" x14ac:dyDescent="0.35">
      <c r="B424"/>
    </row>
    <row r="425" spans="2:2" x14ac:dyDescent="0.35">
      <c r="B425"/>
    </row>
    <row r="426" spans="2:2" x14ac:dyDescent="0.35">
      <c r="B426"/>
    </row>
    <row r="427" spans="2:2" x14ac:dyDescent="0.35">
      <c r="B427"/>
    </row>
    <row r="428" spans="2:2" x14ac:dyDescent="0.35">
      <c r="B428"/>
    </row>
    <row r="429" spans="2:2" x14ac:dyDescent="0.35">
      <c r="B429"/>
    </row>
    <row r="430" spans="2:2" x14ac:dyDescent="0.35">
      <c r="B430"/>
    </row>
    <row r="431" spans="2:2" x14ac:dyDescent="0.35">
      <c r="B431"/>
    </row>
    <row r="432" spans="2:2" x14ac:dyDescent="0.35">
      <c r="B432"/>
    </row>
    <row r="433" spans="2:2" x14ac:dyDescent="0.35">
      <c r="B433"/>
    </row>
    <row r="434" spans="2:2" x14ac:dyDescent="0.35">
      <c r="B434"/>
    </row>
    <row r="435" spans="2:2" x14ac:dyDescent="0.35">
      <c r="B435"/>
    </row>
    <row r="436" spans="2:2" x14ac:dyDescent="0.35">
      <c r="B436"/>
    </row>
    <row r="437" spans="2:2" x14ac:dyDescent="0.35">
      <c r="B437"/>
    </row>
    <row r="438" spans="2:2" x14ac:dyDescent="0.35">
      <c r="B438"/>
    </row>
    <row r="439" spans="2:2" x14ac:dyDescent="0.35">
      <c r="B439"/>
    </row>
    <row r="440" spans="2:2" x14ac:dyDescent="0.35">
      <c r="B440"/>
    </row>
    <row r="441" spans="2:2" x14ac:dyDescent="0.35">
      <c r="B441"/>
    </row>
    <row r="442" spans="2:2" x14ac:dyDescent="0.35">
      <c r="B442"/>
    </row>
    <row r="443" spans="2:2" x14ac:dyDescent="0.35">
      <c r="B443"/>
    </row>
    <row r="444" spans="2:2" x14ac:dyDescent="0.35">
      <c r="B444"/>
    </row>
    <row r="445" spans="2:2" x14ac:dyDescent="0.35">
      <c r="B445"/>
    </row>
    <row r="446" spans="2:2" x14ac:dyDescent="0.35">
      <c r="B446"/>
    </row>
    <row r="447" spans="2:2" x14ac:dyDescent="0.35">
      <c r="B447"/>
    </row>
    <row r="448" spans="2:2" x14ac:dyDescent="0.35">
      <c r="B448"/>
    </row>
    <row r="449" spans="2:2" x14ac:dyDescent="0.35">
      <c r="B449"/>
    </row>
    <row r="450" spans="2:2" x14ac:dyDescent="0.35">
      <c r="B450"/>
    </row>
    <row r="451" spans="2:2" x14ac:dyDescent="0.35">
      <c r="B451"/>
    </row>
    <row r="452" spans="2:2" x14ac:dyDescent="0.35">
      <c r="B452"/>
    </row>
    <row r="453" spans="2:2" x14ac:dyDescent="0.35">
      <c r="B453"/>
    </row>
    <row r="454" spans="2:2" x14ac:dyDescent="0.35">
      <c r="B454"/>
    </row>
    <row r="455" spans="2:2" x14ac:dyDescent="0.35">
      <c r="B455"/>
    </row>
    <row r="456" spans="2:2" x14ac:dyDescent="0.35">
      <c r="B456"/>
    </row>
    <row r="457" spans="2:2" x14ac:dyDescent="0.35">
      <c r="B457"/>
    </row>
    <row r="458" spans="2:2" x14ac:dyDescent="0.35">
      <c r="B458"/>
    </row>
    <row r="459" spans="2:2" x14ac:dyDescent="0.35">
      <c r="B459"/>
    </row>
    <row r="460" spans="2:2" x14ac:dyDescent="0.35">
      <c r="B460"/>
    </row>
    <row r="461" spans="2:2" x14ac:dyDescent="0.35">
      <c r="B461"/>
    </row>
    <row r="462" spans="2:2" x14ac:dyDescent="0.35">
      <c r="B462"/>
    </row>
    <row r="463" spans="2:2" x14ac:dyDescent="0.35">
      <c r="B463"/>
    </row>
    <row r="464" spans="2:2" x14ac:dyDescent="0.35">
      <c r="B464"/>
    </row>
    <row r="465" spans="2:2" x14ac:dyDescent="0.35">
      <c r="B465"/>
    </row>
    <row r="466" spans="2:2" x14ac:dyDescent="0.35">
      <c r="B466"/>
    </row>
    <row r="467" spans="2:2" x14ac:dyDescent="0.35">
      <c r="B467"/>
    </row>
    <row r="468" spans="2:2" x14ac:dyDescent="0.35">
      <c r="B468"/>
    </row>
    <row r="469" spans="2:2" x14ac:dyDescent="0.35">
      <c r="B469"/>
    </row>
    <row r="470" spans="2:2" x14ac:dyDescent="0.35">
      <c r="B470"/>
    </row>
    <row r="471" spans="2:2" x14ac:dyDescent="0.35">
      <c r="B471"/>
    </row>
    <row r="472" spans="2:2" x14ac:dyDescent="0.35">
      <c r="B472"/>
    </row>
    <row r="473" spans="2:2" x14ac:dyDescent="0.35">
      <c r="B473"/>
    </row>
    <row r="474" spans="2:2" x14ac:dyDescent="0.35">
      <c r="B474"/>
    </row>
    <row r="475" spans="2:2" x14ac:dyDescent="0.35">
      <c r="B475"/>
    </row>
    <row r="476" spans="2:2" x14ac:dyDescent="0.35">
      <c r="B476"/>
    </row>
    <row r="477" spans="2:2" x14ac:dyDescent="0.35">
      <c r="B477"/>
    </row>
    <row r="478" spans="2:2" x14ac:dyDescent="0.35">
      <c r="B478"/>
    </row>
    <row r="479" spans="2:2" x14ac:dyDescent="0.35">
      <c r="B479"/>
    </row>
    <row r="480" spans="2:2" x14ac:dyDescent="0.35">
      <c r="B480"/>
    </row>
    <row r="481" spans="2:2" x14ac:dyDescent="0.35">
      <c r="B481"/>
    </row>
    <row r="482" spans="2:2" x14ac:dyDescent="0.35">
      <c r="B482"/>
    </row>
    <row r="483" spans="2:2" x14ac:dyDescent="0.35">
      <c r="B483"/>
    </row>
    <row r="484" spans="2:2" x14ac:dyDescent="0.35">
      <c r="B484"/>
    </row>
    <row r="485" spans="2:2" x14ac:dyDescent="0.35">
      <c r="B485"/>
    </row>
    <row r="486" spans="2:2" x14ac:dyDescent="0.35">
      <c r="B486"/>
    </row>
    <row r="487" spans="2:2" x14ac:dyDescent="0.35">
      <c r="B487"/>
    </row>
    <row r="488" spans="2:2" x14ac:dyDescent="0.35">
      <c r="B488"/>
    </row>
    <row r="489" spans="2:2" x14ac:dyDescent="0.35">
      <c r="B489"/>
    </row>
    <row r="490" spans="2:2" x14ac:dyDescent="0.35">
      <c r="B490"/>
    </row>
    <row r="491" spans="2:2" x14ac:dyDescent="0.35">
      <c r="B491"/>
    </row>
    <row r="492" spans="2:2" x14ac:dyDescent="0.35">
      <c r="B492"/>
    </row>
    <row r="493" spans="2:2" x14ac:dyDescent="0.35">
      <c r="B493"/>
    </row>
    <row r="494" spans="2:2" x14ac:dyDescent="0.35">
      <c r="B494"/>
    </row>
    <row r="495" spans="2:2" x14ac:dyDescent="0.35">
      <c r="B495"/>
    </row>
    <row r="496" spans="2:2" x14ac:dyDescent="0.35">
      <c r="B496"/>
    </row>
    <row r="497" spans="2:2" x14ac:dyDescent="0.35">
      <c r="B497"/>
    </row>
    <row r="498" spans="2:2" x14ac:dyDescent="0.35">
      <c r="B498"/>
    </row>
    <row r="499" spans="2:2" x14ac:dyDescent="0.35">
      <c r="B499"/>
    </row>
    <row r="500" spans="2:2" x14ac:dyDescent="0.35">
      <c r="B500"/>
    </row>
    <row r="501" spans="2:2" x14ac:dyDescent="0.35">
      <c r="B501"/>
    </row>
    <row r="502" spans="2:2" x14ac:dyDescent="0.35">
      <c r="B502"/>
    </row>
    <row r="503" spans="2:2" x14ac:dyDescent="0.35">
      <c r="B503"/>
    </row>
    <row r="504" spans="2:2" x14ac:dyDescent="0.35">
      <c r="B504"/>
    </row>
    <row r="505" spans="2:2" x14ac:dyDescent="0.35">
      <c r="B505"/>
    </row>
    <row r="506" spans="2:2" x14ac:dyDescent="0.35">
      <c r="B506"/>
    </row>
    <row r="507" spans="2:2" x14ac:dyDescent="0.35">
      <c r="B507"/>
    </row>
    <row r="508" spans="2:2" x14ac:dyDescent="0.35">
      <c r="B508"/>
    </row>
    <row r="509" spans="2:2" x14ac:dyDescent="0.35">
      <c r="B509"/>
    </row>
    <row r="510" spans="2:2" x14ac:dyDescent="0.35">
      <c r="B510"/>
    </row>
    <row r="511" spans="2:2" x14ac:dyDescent="0.35">
      <c r="B511"/>
    </row>
    <row r="512" spans="2:2" x14ac:dyDescent="0.35">
      <c r="B512"/>
    </row>
    <row r="513" spans="2:2" x14ac:dyDescent="0.35">
      <c r="B513"/>
    </row>
    <row r="514" spans="2:2" x14ac:dyDescent="0.35">
      <c r="B514"/>
    </row>
    <row r="515" spans="2:2" x14ac:dyDescent="0.35">
      <c r="B515"/>
    </row>
    <row r="516" spans="2:2" x14ac:dyDescent="0.35">
      <c r="B516"/>
    </row>
    <row r="517" spans="2:2" x14ac:dyDescent="0.35">
      <c r="B517"/>
    </row>
    <row r="518" spans="2:2" x14ac:dyDescent="0.35">
      <c r="B518"/>
    </row>
    <row r="519" spans="2:2" x14ac:dyDescent="0.35">
      <c r="B519"/>
    </row>
    <row r="520" spans="2:2" x14ac:dyDescent="0.35">
      <c r="B520"/>
    </row>
    <row r="521" spans="2:2" x14ac:dyDescent="0.35">
      <c r="B521"/>
    </row>
    <row r="522" spans="2:2" x14ac:dyDescent="0.35">
      <c r="B522"/>
    </row>
    <row r="523" spans="2:2" x14ac:dyDescent="0.35">
      <c r="B523"/>
    </row>
    <row r="524" spans="2:2" x14ac:dyDescent="0.35">
      <c r="B524"/>
    </row>
    <row r="525" spans="2:2" x14ac:dyDescent="0.35">
      <c r="B525"/>
    </row>
    <row r="526" spans="2:2" x14ac:dyDescent="0.35">
      <c r="B526"/>
    </row>
    <row r="527" spans="2:2" x14ac:dyDescent="0.35">
      <c r="B527"/>
    </row>
    <row r="528" spans="2:2" x14ac:dyDescent="0.35">
      <c r="B528"/>
    </row>
    <row r="529" spans="2:2" x14ac:dyDescent="0.35">
      <c r="B529"/>
    </row>
    <row r="530" spans="2:2" x14ac:dyDescent="0.35">
      <c r="B530"/>
    </row>
    <row r="531" spans="2:2" x14ac:dyDescent="0.35">
      <c r="B531"/>
    </row>
    <row r="532" spans="2:2" x14ac:dyDescent="0.35">
      <c r="B532"/>
    </row>
    <row r="533" spans="2:2" x14ac:dyDescent="0.35">
      <c r="B533"/>
    </row>
    <row r="534" spans="2:2" x14ac:dyDescent="0.35">
      <c r="B534"/>
    </row>
    <row r="535" spans="2:2" x14ac:dyDescent="0.35">
      <c r="B535"/>
    </row>
    <row r="536" spans="2:2" x14ac:dyDescent="0.35">
      <c r="B536"/>
    </row>
    <row r="537" spans="2:2" x14ac:dyDescent="0.35">
      <c r="B537"/>
    </row>
    <row r="538" spans="2:2" x14ac:dyDescent="0.35">
      <c r="B538"/>
    </row>
    <row r="539" spans="2:2" x14ac:dyDescent="0.35">
      <c r="B539"/>
    </row>
    <row r="540" spans="2:2" x14ac:dyDescent="0.35">
      <c r="B540"/>
    </row>
    <row r="541" spans="2:2" x14ac:dyDescent="0.35">
      <c r="B541"/>
    </row>
    <row r="542" spans="2:2" x14ac:dyDescent="0.35">
      <c r="B542"/>
    </row>
    <row r="543" spans="2:2" x14ac:dyDescent="0.35">
      <c r="B543"/>
    </row>
    <row r="544" spans="2:2" x14ac:dyDescent="0.35">
      <c r="B544"/>
    </row>
    <row r="545" spans="2:2" x14ac:dyDescent="0.35">
      <c r="B545"/>
    </row>
    <row r="546" spans="2:2" x14ac:dyDescent="0.35">
      <c r="B546"/>
    </row>
    <row r="547" spans="2:2" x14ac:dyDescent="0.35">
      <c r="B547"/>
    </row>
    <row r="548" spans="2:2" x14ac:dyDescent="0.35">
      <c r="B548"/>
    </row>
    <row r="549" spans="2:2" x14ac:dyDescent="0.35">
      <c r="B549"/>
    </row>
    <row r="550" spans="2:2" x14ac:dyDescent="0.35">
      <c r="B550"/>
    </row>
    <row r="551" spans="2:2" x14ac:dyDescent="0.35">
      <c r="B551"/>
    </row>
    <row r="552" spans="2:2" x14ac:dyDescent="0.35">
      <c r="B552"/>
    </row>
    <row r="553" spans="2:2" x14ac:dyDescent="0.35">
      <c r="B553"/>
    </row>
    <row r="554" spans="2:2" x14ac:dyDescent="0.35">
      <c r="B554"/>
    </row>
    <row r="555" spans="2:2" x14ac:dyDescent="0.35">
      <c r="B555"/>
    </row>
    <row r="556" spans="2:2" x14ac:dyDescent="0.35">
      <c r="B556"/>
    </row>
    <row r="557" spans="2:2" x14ac:dyDescent="0.35">
      <c r="B557"/>
    </row>
    <row r="558" spans="2:2" x14ac:dyDescent="0.35">
      <c r="B558"/>
    </row>
    <row r="559" spans="2:2" x14ac:dyDescent="0.35">
      <c r="B559"/>
    </row>
    <row r="560" spans="2:2" x14ac:dyDescent="0.35">
      <c r="B560"/>
    </row>
    <row r="561" spans="2:2" x14ac:dyDescent="0.35">
      <c r="B561"/>
    </row>
    <row r="562" spans="2:2" x14ac:dyDescent="0.35">
      <c r="B562"/>
    </row>
    <row r="563" spans="2:2" x14ac:dyDescent="0.35">
      <c r="B563"/>
    </row>
  </sheetData>
  <mergeCells count="4">
    <mergeCell ref="D1:E1"/>
    <mergeCell ref="G1:H1"/>
    <mergeCell ref="K1:L1"/>
    <mergeCell ref="N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rgb="FFFFFF00"/>
  </sheetPr>
  <dimension ref="A2:O4961"/>
  <sheetViews>
    <sheetView topLeftCell="C1" zoomScale="85" zoomScaleNormal="85" workbookViewId="0">
      <selection activeCell="J6" sqref="J6"/>
    </sheetView>
  </sheetViews>
  <sheetFormatPr baseColWidth="10" defaultColWidth="11.453125" defaultRowHeight="14.5" x14ac:dyDescent="0.35"/>
  <cols>
    <col min="1" max="1" width="94.26953125" style="11" customWidth="1"/>
    <col min="2" max="2" width="60" style="11" customWidth="1"/>
    <col min="3" max="3" width="22.26953125" style="11" bestFit="1" customWidth="1"/>
    <col min="4" max="4" width="18.1796875" style="11" bestFit="1" customWidth="1"/>
    <col min="5" max="6" width="12.26953125" style="11" bestFit="1" customWidth="1"/>
    <col min="7" max="7" width="11.453125" style="11"/>
    <col min="8" max="9" width="12.26953125" style="11" bestFit="1" customWidth="1"/>
    <col min="10" max="12" width="11.453125" style="11"/>
    <col min="13" max="13" width="12.1796875" style="11" bestFit="1" customWidth="1"/>
    <col min="14" max="16384" width="11.453125" style="11"/>
  </cols>
  <sheetData>
    <row r="2" spans="1:15" x14ac:dyDescent="0.35">
      <c r="B2" s="11">
        <v>0</v>
      </c>
      <c r="C2" s="11">
        <v>0</v>
      </c>
      <c r="D2" s="11">
        <v>0</v>
      </c>
      <c r="E2" s="11" t="s">
        <v>209</v>
      </c>
      <c r="F2" s="11" t="s">
        <v>210</v>
      </c>
      <c r="G2" s="11" t="s">
        <v>211</v>
      </c>
      <c r="H2" s="11" t="s">
        <v>212</v>
      </c>
      <c r="I2" s="11">
        <v>0</v>
      </c>
      <c r="J2" s="11">
        <v>0</v>
      </c>
      <c r="K2" s="11">
        <v>0</v>
      </c>
      <c r="L2" s="11">
        <v>0</v>
      </c>
      <c r="M2" s="11">
        <v>0</v>
      </c>
    </row>
    <row r="3" spans="1:15" x14ac:dyDescent="0.35">
      <c r="A3" s="11" t="str">
        <f>B3&amp;C3&amp;D3</f>
        <v>DISTRIBUCION VOLUMEN X CRITERIO (Consumiciones)TOTAL BEBIDAST.ESPAÑA</v>
      </c>
      <c r="B3" s="11" t="s">
        <v>118</v>
      </c>
      <c r="C3" s="11" t="s">
        <v>121</v>
      </c>
      <c r="D3" s="11" t="s">
        <v>36</v>
      </c>
      <c r="E3" s="12">
        <v>100</v>
      </c>
      <c r="F3" s="12">
        <v>100</v>
      </c>
      <c r="G3" s="12">
        <v>100</v>
      </c>
      <c r="H3" s="12">
        <v>100</v>
      </c>
      <c r="I3" s="12">
        <v>0</v>
      </c>
      <c r="J3" s="12">
        <v>0</v>
      </c>
      <c r="K3" s="12">
        <v>0</v>
      </c>
      <c r="L3" s="12">
        <v>0</v>
      </c>
      <c r="M3" s="12">
        <v>0</v>
      </c>
      <c r="N3" s="12"/>
      <c r="O3" s="12"/>
    </row>
    <row r="4" spans="1:15" x14ac:dyDescent="0.35">
      <c r="A4" s="11" t="str">
        <f t="shared" ref="A4:A67" si="0">B4&amp;C4&amp;D4</f>
        <v>DISTRIBUCION VOLUMEN X CRITERIO (Consumiciones)TOTAL BEBIDASBCN AM</v>
      </c>
      <c r="B4" s="11" t="s">
        <v>118</v>
      </c>
      <c r="C4" s="11" t="s">
        <v>121</v>
      </c>
      <c r="D4" s="11" t="s">
        <v>1</v>
      </c>
      <c r="E4" s="12">
        <v>8.1116900416766597</v>
      </c>
      <c r="F4" s="12">
        <v>8.6041126167202808</v>
      </c>
      <c r="G4" s="12">
        <v>8.5281012390597706</v>
      </c>
      <c r="H4" s="12">
        <v>8.9281573611944793</v>
      </c>
      <c r="I4" s="12">
        <v>0</v>
      </c>
      <c r="J4" s="12">
        <v>0</v>
      </c>
      <c r="K4" s="12">
        <v>0</v>
      </c>
      <c r="L4" s="12">
        <v>0</v>
      </c>
      <c r="M4" s="12">
        <v>0</v>
      </c>
      <c r="N4" s="12"/>
      <c r="O4" s="12"/>
    </row>
    <row r="5" spans="1:15" x14ac:dyDescent="0.35">
      <c r="A5" s="11" t="str">
        <f>B5&amp;C5&amp;D5</f>
        <v>DISTRIBUCION VOLUMEN X CRITERIO (Consumiciones)TOTAL BEBIDASREST.CAT ARAGON</v>
      </c>
      <c r="B5" s="11" t="s">
        <v>118</v>
      </c>
      <c r="C5" s="11" t="s">
        <v>121</v>
      </c>
      <c r="D5" s="11" t="s">
        <v>2</v>
      </c>
      <c r="E5" s="12">
        <v>13.058904557897501</v>
      </c>
      <c r="F5" s="12">
        <v>12.9663140494165</v>
      </c>
      <c r="G5" s="12">
        <v>13.162738404640701</v>
      </c>
      <c r="H5" s="12">
        <v>13.7472096176368</v>
      </c>
      <c r="I5" s="12">
        <v>0</v>
      </c>
      <c r="J5" s="12">
        <v>0</v>
      </c>
      <c r="K5" s="12">
        <v>0</v>
      </c>
      <c r="L5" s="12">
        <v>0</v>
      </c>
      <c r="M5" s="12">
        <v>0</v>
      </c>
      <c r="N5" s="12"/>
      <c r="O5" s="12"/>
    </row>
    <row r="6" spans="1:15" x14ac:dyDescent="0.35">
      <c r="A6" s="11" t="str">
        <f t="shared" si="0"/>
        <v>DISTRIBUCION VOLUMEN X CRITERIO (Consumiciones)TOTAL BEBIDASLEVANTE</v>
      </c>
      <c r="B6" s="11" t="s">
        <v>118</v>
      </c>
      <c r="C6" s="11" t="s">
        <v>121</v>
      </c>
      <c r="D6" s="11" t="s">
        <v>3</v>
      </c>
      <c r="E6" s="12">
        <v>14.365990925025599</v>
      </c>
      <c r="F6" s="12">
        <v>14.181158860290401</v>
      </c>
      <c r="G6" s="12">
        <v>14.391288083235001</v>
      </c>
      <c r="H6" s="12">
        <v>14.224968412745699</v>
      </c>
      <c r="I6" s="12">
        <v>0</v>
      </c>
      <c r="J6" s="12">
        <v>0</v>
      </c>
      <c r="K6" s="12">
        <v>0</v>
      </c>
      <c r="L6" s="12">
        <v>0</v>
      </c>
      <c r="M6" s="12">
        <v>0</v>
      </c>
      <c r="N6" s="12"/>
      <c r="O6" s="12"/>
    </row>
    <row r="7" spans="1:15" x14ac:dyDescent="0.35">
      <c r="A7" s="11" t="str">
        <f t="shared" si="0"/>
        <v>DISTRIBUCION VOLUMEN X CRITERIO (Consumiciones)TOTAL BEBIDASANDALUCIA</v>
      </c>
      <c r="B7" s="11" t="s">
        <v>118</v>
      </c>
      <c r="C7" s="11" t="s">
        <v>121</v>
      </c>
      <c r="D7" s="11" t="s">
        <v>4</v>
      </c>
      <c r="E7" s="12">
        <v>21.037675879990299</v>
      </c>
      <c r="F7" s="12">
        <v>20.649534075662199</v>
      </c>
      <c r="G7" s="12">
        <v>20.6526172504954</v>
      </c>
      <c r="H7" s="12">
        <v>19.117473803217401</v>
      </c>
      <c r="I7" s="12">
        <v>0</v>
      </c>
      <c r="J7" s="12">
        <v>0</v>
      </c>
      <c r="K7" s="12">
        <v>0</v>
      </c>
      <c r="L7" s="12">
        <v>0</v>
      </c>
      <c r="M7" s="12">
        <v>0</v>
      </c>
      <c r="N7" s="12"/>
      <c r="O7" s="12"/>
    </row>
    <row r="8" spans="1:15" x14ac:dyDescent="0.35">
      <c r="A8" s="11" t="str">
        <f t="shared" si="0"/>
        <v>DISTRIBUCION VOLUMEN X CRITERIO (Consumiciones)TOTAL BEBIDASMDD AM</v>
      </c>
      <c r="B8" s="11" t="s">
        <v>118</v>
      </c>
      <c r="C8" s="11" t="s">
        <v>121</v>
      </c>
      <c r="D8" s="11" t="s">
        <v>5</v>
      </c>
      <c r="E8" s="12">
        <v>12.0559177835153</v>
      </c>
      <c r="F8" s="12">
        <v>12.7746215675754</v>
      </c>
      <c r="G8" s="12">
        <v>12.585988600879</v>
      </c>
      <c r="H8" s="12">
        <v>12.6034697706828</v>
      </c>
      <c r="I8" s="12">
        <v>0</v>
      </c>
      <c r="J8" s="12">
        <v>0</v>
      </c>
      <c r="K8" s="12">
        <v>0</v>
      </c>
      <c r="L8" s="12">
        <v>0</v>
      </c>
      <c r="M8" s="12">
        <v>0</v>
      </c>
      <c r="N8" s="12"/>
      <c r="O8" s="12"/>
    </row>
    <row r="9" spans="1:15" x14ac:dyDescent="0.35">
      <c r="A9" s="11" t="str">
        <f t="shared" si="0"/>
        <v>DISTRIBUCION VOLUMEN X CRITERIO (Consumiciones)TOTAL BEBIDASRTO CENTRO</v>
      </c>
      <c r="B9" s="11" t="s">
        <v>118</v>
      </c>
      <c r="C9" s="11" t="s">
        <v>121</v>
      </c>
      <c r="D9" s="11" t="s">
        <v>6</v>
      </c>
      <c r="E9" s="12">
        <v>10.397045568294001</v>
      </c>
      <c r="F9" s="12">
        <v>9.7239031218880996</v>
      </c>
      <c r="G9" s="12">
        <v>8.9932942500619202</v>
      </c>
      <c r="H9" s="12">
        <v>8.8373189941890598</v>
      </c>
      <c r="I9" s="12">
        <v>0</v>
      </c>
      <c r="J9" s="12">
        <v>0</v>
      </c>
      <c r="K9" s="12">
        <v>0</v>
      </c>
      <c r="L9" s="12">
        <v>0</v>
      </c>
      <c r="M9" s="12">
        <v>0</v>
      </c>
      <c r="N9" s="12"/>
      <c r="O9" s="12"/>
    </row>
    <row r="10" spans="1:15" x14ac:dyDescent="0.35">
      <c r="A10" s="11" t="str">
        <f t="shared" si="0"/>
        <v>DISTRIBUCION VOLUMEN X CRITERIO (Consumiciones)TOTAL BEBIDASNORTE-CENTRO</v>
      </c>
      <c r="B10" s="11" t="s">
        <v>118</v>
      </c>
      <c r="C10" s="11" t="s">
        <v>121</v>
      </c>
      <c r="D10" s="11" t="s">
        <v>7</v>
      </c>
      <c r="E10" s="12">
        <v>9.9542763342897604</v>
      </c>
      <c r="F10" s="12">
        <v>9.9573194023391505</v>
      </c>
      <c r="G10" s="12">
        <v>10.695484517134</v>
      </c>
      <c r="H10" s="12">
        <v>10.856443450069801</v>
      </c>
      <c r="I10" s="12">
        <v>0</v>
      </c>
      <c r="J10" s="12">
        <v>0</v>
      </c>
      <c r="K10" s="12">
        <v>0</v>
      </c>
      <c r="L10" s="12">
        <v>0</v>
      </c>
      <c r="M10" s="12">
        <v>0</v>
      </c>
      <c r="N10" s="12"/>
      <c r="O10" s="12"/>
    </row>
    <row r="11" spans="1:15" x14ac:dyDescent="0.35">
      <c r="A11" s="11" t="str">
        <f t="shared" si="0"/>
        <v>DISTRIBUCION VOLUMEN X CRITERIO (Consumiciones)TOTAL BEBIDASNOROESTE</v>
      </c>
      <c r="B11" s="11" t="s">
        <v>118</v>
      </c>
      <c r="C11" s="11" t="s">
        <v>121</v>
      </c>
      <c r="D11" s="11" t="s">
        <v>8</v>
      </c>
      <c r="E11" s="12">
        <v>11.0185072536545</v>
      </c>
      <c r="F11" s="12">
        <v>11.1430274741167</v>
      </c>
      <c r="G11" s="12">
        <v>10.990476756152001</v>
      </c>
      <c r="H11" s="12">
        <v>11.684954392622201</v>
      </c>
      <c r="I11" s="12">
        <v>0</v>
      </c>
      <c r="J11" s="12">
        <v>0</v>
      </c>
      <c r="K11" s="12">
        <v>0</v>
      </c>
      <c r="L11" s="12">
        <v>0</v>
      </c>
      <c r="M11" s="12">
        <v>0</v>
      </c>
      <c r="N11" s="12"/>
      <c r="O11" s="12"/>
    </row>
    <row r="12" spans="1:15" x14ac:dyDescent="0.35">
      <c r="A12" s="11" t="str">
        <f t="shared" si="0"/>
        <v>DISTRIBUCION VOLUMEN X CRITERIO (Consumiciones)TOTAL BEBIDAS&lt;2MIL</v>
      </c>
      <c r="B12" s="11" t="s">
        <v>118</v>
      </c>
      <c r="C12" s="11" t="s">
        <v>121</v>
      </c>
      <c r="D12" s="11" t="s">
        <v>9</v>
      </c>
      <c r="E12" s="12">
        <v>6.0836857566892801</v>
      </c>
      <c r="F12" s="12">
        <v>5.5970492317271603</v>
      </c>
      <c r="G12" s="12">
        <v>5.40624387819686</v>
      </c>
      <c r="H12" s="12">
        <v>5.7184977479651904</v>
      </c>
      <c r="I12" s="12">
        <v>0</v>
      </c>
      <c r="J12" s="12">
        <v>0</v>
      </c>
      <c r="K12" s="12">
        <v>0</v>
      </c>
      <c r="L12" s="12">
        <v>0</v>
      </c>
      <c r="M12" s="12">
        <v>0</v>
      </c>
      <c r="N12" s="12"/>
      <c r="O12" s="12"/>
    </row>
    <row r="13" spans="1:15" x14ac:dyDescent="0.35">
      <c r="A13" s="11" t="str">
        <f t="shared" si="0"/>
        <v>DISTRIBUCION VOLUMEN X CRITERIO (Consumiciones)TOTAL BEBIDAS2-5MIL</v>
      </c>
      <c r="B13" s="11" t="s">
        <v>118</v>
      </c>
      <c r="C13" s="11" t="s">
        <v>121</v>
      </c>
      <c r="D13" s="11" t="s">
        <v>10</v>
      </c>
      <c r="E13" s="12">
        <v>5.25576331302487</v>
      </c>
      <c r="F13" s="12">
        <v>5.1264512985603101</v>
      </c>
      <c r="G13" s="12">
        <v>5.3420322084155396</v>
      </c>
      <c r="H13" s="12">
        <v>5.4697496946215596</v>
      </c>
      <c r="I13" s="12">
        <v>0</v>
      </c>
      <c r="J13" s="12">
        <v>0</v>
      </c>
      <c r="K13" s="12">
        <v>0</v>
      </c>
      <c r="L13" s="12">
        <v>0</v>
      </c>
      <c r="M13" s="12">
        <v>0</v>
      </c>
      <c r="N13" s="12"/>
      <c r="O13" s="12"/>
    </row>
    <row r="14" spans="1:15" x14ac:dyDescent="0.35">
      <c r="A14" s="11" t="str">
        <f t="shared" si="0"/>
        <v>DISTRIBUCION VOLUMEN X CRITERIO (Consumiciones)TOTAL BEBIDAS5-10MIL</v>
      </c>
      <c r="B14" s="11" t="s">
        <v>118</v>
      </c>
      <c r="C14" s="11" t="s">
        <v>121</v>
      </c>
      <c r="D14" s="11" t="s">
        <v>11</v>
      </c>
      <c r="E14" s="12">
        <v>6.7433445097472804</v>
      </c>
      <c r="F14" s="12">
        <v>7.9634031723040497</v>
      </c>
      <c r="G14" s="12">
        <v>7.8387375033478301</v>
      </c>
      <c r="H14" s="12">
        <v>8.0405814013687102</v>
      </c>
      <c r="I14" s="12">
        <v>0</v>
      </c>
      <c r="J14" s="12">
        <v>0</v>
      </c>
      <c r="K14" s="12">
        <v>0</v>
      </c>
      <c r="L14" s="12">
        <v>0</v>
      </c>
      <c r="M14" s="12">
        <v>0</v>
      </c>
      <c r="N14" s="12"/>
      <c r="O14" s="12"/>
    </row>
    <row r="15" spans="1:15" x14ac:dyDescent="0.35">
      <c r="A15" s="11" t="str">
        <f t="shared" si="0"/>
        <v>DISTRIBUCION VOLUMEN X CRITERIO (Consumiciones)TOTAL BEBIDAS10-30MIL</v>
      </c>
      <c r="B15" s="11" t="s">
        <v>118</v>
      </c>
      <c r="C15" s="11" t="s">
        <v>121</v>
      </c>
      <c r="D15" s="11" t="s">
        <v>12</v>
      </c>
      <c r="E15" s="12">
        <v>19.144794890190902</v>
      </c>
      <c r="F15" s="12">
        <v>18.463027444676801</v>
      </c>
      <c r="G15" s="12">
        <v>18.3349213126072</v>
      </c>
      <c r="H15" s="12">
        <v>17.514618287446101</v>
      </c>
      <c r="I15" s="12">
        <v>0</v>
      </c>
      <c r="J15" s="12">
        <v>0</v>
      </c>
      <c r="K15" s="12">
        <v>0</v>
      </c>
      <c r="L15" s="12">
        <v>0</v>
      </c>
      <c r="M15" s="12">
        <v>0</v>
      </c>
      <c r="N15" s="12"/>
      <c r="O15" s="12"/>
    </row>
    <row r="16" spans="1:15" x14ac:dyDescent="0.35">
      <c r="A16" s="11" t="str">
        <f t="shared" si="0"/>
        <v>DISTRIBUCION VOLUMEN X CRITERIO (Consumiciones)TOTAL BEBIDAS30-100MIL</v>
      </c>
      <c r="B16" s="11" t="s">
        <v>118</v>
      </c>
      <c r="C16" s="11" t="s">
        <v>121</v>
      </c>
      <c r="D16" s="11" t="s">
        <v>13</v>
      </c>
      <c r="E16" s="12">
        <v>20.445244166344199</v>
      </c>
      <c r="F16" s="12">
        <v>20.196276285293902</v>
      </c>
      <c r="G16" s="12">
        <v>20.4871940392607</v>
      </c>
      <c r="H16" s="12">
        <v>20.268341245888099</v>
      </c>
      <c r="I16" s="12">
        <v>0</v>
      </c>
      <c r="J16" s="12">
        <v>0</v>
      </c>
      <c r="K16" s="12">
        <v>0</v>
      </c>
      <c r="L16" s="12">
        <v>0</v>
      </c>
      <c r="M16" s="12">
        <v>0</v>
      </c>
      <c r="N16" s="12"/>
      <c r="O16" s="12"/>
    </row>
    <row r="17" spans="1:15" x14ac:dyDescent="0.35">
      <c r="A17" s="11" t="str">
        <f t="shared" si="0"/>
        <v>DISTRIBUCION VOLUMEN X CRITERIO (Consumiciones)TOTAL BEBIDAS100-200MIL</v>
      </c>
      <c r="B17" s="11" t="s">
        <v>118</v>
      </c>
      <c r="C17" s="11" t="s">
        <v>121</v>
      </c>
      <c r="D17" s="11" t="s">
        <v>14</v>
      </c>
      <c r="E17" s="12">
        <v>10.830971466850499</v>
      </c>
      <c r="F17" s="12">
        <v>10.5129900191139</v>
      </c>
      <c r="G17" s="12">
        <v>10.7510565261589</v>
      </c>
      <c r="H17" s="12">
        <v>10.6758916840519</v>
      </c>
      <c r="I17" s="12">
        <v>0</v>
      </c>
      <c r="J17" s="12">
        <v>0</v>
      </c>
      <c r="K17" s="12">
        <v>0</v>
      </c>
      <c r="L17" s="12">
        <v>0</v>
      </c>
      <c r="M17" s="12">
        <v>0</v>
      </c>
      <c r="N17" s="12"/>
      <c r="O17" s="12"/>
    </row>
    <row r="18" spans="1:15" x14ac:dyDescent="0.35">
      <c r="A18" s="11" t="str">
        <f t="shared" si="0"/>
        <v>DISTRIBUCION VOLUMEN X CRITERIO (Consumiciones)TOTAL BEBIDAS200-500MIL</v>
      </c>
      <c r="B18" s="11" t="s">
        <v>118</v>
      </c>
      <c r="C18" s="11" t="s">
        <v>121</v>
      </c>
      <c r="D18" s="11" t="s">
        <v>15</v>
      </c>
      <c r="E18" s="12">
        <v>12.953515497031701</v>
      </c>
      <c r="F18" s="12">
        <v>13.159275393998801</v>
      </c>
      <c r="G18" s="12">
        <v>13.5769694053565</v>
      </c>
      <c r="H18" s="12">
        <v>13.500179798988899</v>
      </c>
      <c r="I18" s="12">
        <v>0</v>
      </c>
      <c r="J18" s="12">
        <v>0</v>
      </c>
      <c r="K18" s="12">
        <v>0</v>
      </c>
      <c r="L18" s="12">
        <v>0</v>
      </c>
      <c r="M18" s="12">
        <v>0</v>
      </c>
      <c r="N18" s="12"/>
      <c r="O18" s="12"/>
    </row>
    <row r="19" spans="1:15" x14ac:dyDescent="0.35">
      <c r="A19" s="11" t="str">
        <f t="shared" si="0"/>
        <v>DISTRIBUCION VOLUMEN X CRITERIO (Consumiciones)TOTAL BEBIDAS&gt;500MIL</v>
      </c>
      <c r="B19" s="11" t="s">
        <v>118</v>
      </c>
      <c r="C19" s="11" t="s">
        <v>121</v>
      </c>
      <c r="D19" s="11" t="s">
        <v>16</v>
      </c>
      <c r="E19" s="12">
        <v>18.542683737858798</v>
      </c>
      <c r="F19" s="12">
        <v>18.981524210328001</v>
      </c>
      <c r="G19" s="12">
        <v>18.262828779143199</v>
      </c>
      <c r="H19" s="12">
        <v>18.812137341241701</v>
      </c>
      <c r="I19" s="12">
        <v>0</v>
      </c>
      <c r="J19" s="12">
        <v>0</v>
      </c>
      <c r="K19" s="12">
        <v>0</v>
      </c>
      <c r="L19" s="12">
        <v>0</v>
      </c>
      <c r="M19" s="12">
        <v>0</v>
      </c>
      <c r="N19" s="12"/>
      <c r="O19" s="12"/>
    </row>
    <row r="20" spans="1:15" x14ac:dyDescent="0.35">
      <c r="A20" s="11" t="str">
        <f t="shared" si="0"/>
        <v>DISTRIBUCION VOLUMEN X CRITERIO (Consumiciones)TOTAL BEBIDASDE 15 A 19 AÑOS</v>
      </c>
      <c r="B20" s="11" t="s">
        <v>118</v>
      </c>
      <c r="C20" s="11" t="s">
        <v>121</v>
      </c>
      <c r="D20" s="11" t="s">
        <v>39</v>
      </c>
      <c r="E20" s="12">
        <v>1.98844708926762</v>
      </c>
      <c r="F20" s="12">
        <v>1.9238255475650601</v>
      </c>
      <c r="G20" s="12">
        <v>1.49488200228702</v>
      </c>
      <c r="H20" s="12">
        <v>1.55166667366274</v>
      </c>
      <c r="I20" s="12">
        <v>0</v>
      </c>
      <c r="J20" s="12">
        <v>0</v>
      </c>
      <c r="K20" s="12">
        <v>0</v>
      </c>
      <c r="L20" s="12">
        <v>0</v>
      </c>
      <c r="M20" s="12">
        <v>0</v>
      </c>
      <c r="N20" s="12"/>
      <c r="O20" s="12"/>
    </row>
    <row r="21" spans="1:15" x14ac:dyDescent="0.35">
      <c r="A21" s="11" t="str">
        <f t="shared" si="0"/>
        <v>DISTRIBUCION VOLUMEN X CRITERIO (Consumiciones)TOTAL BEBIDASDE 20 A 24 AÑOS</v>
      </c>
      <c r="B21" s="11" t="s">
        <v>118</v>
      </c>
      <c r="C21" s="11" t="s">
        <v>121</v>
      </c>
      <c r="D21" s="11" t="s">
        <v>40</v>
      </c>
      <c r="E21" s="12">
        <v>3.1323297758058399</v>
      </c>
      <c r="F21" s="12">
        <v>2.2447285892292399</v>
      </c>
      <c r="G21" s="12">
        <v>2.0726685108477998</v>
      </c>
      <c r="H21" s="12">
        <v>2.1831235212057898</v>
      </c>
      <c r="I21" s="12">
        <v>0</v>
      </c>
      <c r="J21" s="12">
        <v>0</v>
      </c>
      <c r="K21" s="12">
        <v>0</v>
      </c>
      <c r="L21" s="12">
        <v>0</v>
      </c>
      <c r="M21" s="12">
        <v>0</v>
      </c>
      <c r="N21" s="12"/>
      <c r="O21" s="12"/>
    </row>
    <row r="22" spans="1:15" x14ac:dyDescent="0.35">
      <c r="A22" s="11" t="str">
        <f t="shared" si="0"/>
        <v>DISTRIBUCION VOLUMEN X CRITERIO (Consumiciones)TOTAL BEBIDASDE 25 A 34 AÑOS</v>
      </c>
      <c r="B22" s="11" t="s">
        <v>118</v>
      </c>
      <c r="C22" s="11" t="s">
        <v>121</v>
      </c>
      <c r="D22" s="11" t="s">
        <v>41</v>
      </c>
      <c r="E22" s="12">
        <v>7.8923890072951304</v>
      </c>
      <c r="F22" s="12">
        <v>7.6805527648916598</v>
      </c>
      <c r="G22" s="12">
        <v>6.9496139670973598</v>
      </c>
      <c r="H22" s="12">
        <v>6.8121709223758096</v>
      </c>
      <c r="I22" s="12">
        <v>0</v>
      </c>
      <c r="J22" s="12">
        <v>0</v>
      </c>
      <c r="K22" s="12">
        <v>0</v>
      </c>
      <c r="L22" s="12">
        <v>0</v>
      </c>
      <c r="M22" s="12">
        <v>0</v>
      </c>
      <c r="N22" s="12"/>
      <c r="O22" s="12"/>
    </row>
    <row r="23" spans="1:15" x14ac:dyDescent="0.35">
      <c r="A23" s="11" t="str">
        <f t="shared" si="0"/>
        <v>DISTRIBUCION VOLUMEN X CRITERIO (Consumiciones)TOTAL BEBIDASDE 35 A 49 AÑOS</v>
      </c>
      <c r="B23" s="11" t="s">
        <v>118</v>
      </c>
      <c r="C23" s="11" t="s">
        <v>121</v>
      </c>
      <c r="D23" s="11" t="s">
        <v>42</v>
      </c>
      <c r="E23" s="12">
        <v>27.393328830725501</v>
      </c>
      <c r="F23" s="12">
        <v>26.779333434901201</v>
      </c>
      <c r="G23" s="12">
        <v>25.957153712670099</v>
      </c>
      <c r="H23" s="12">
        <v>24.136971849215101</v>
      </c>
      <c r="I23" s="12">
        <v>0</v>
      </c>
      <c r="J23" s="12">
        <v>0</v>
      </c>
      <c r="K23" s="12">
        <v>0</v>
      </c>
      <c r="L23" s="12">
        <v>0</v>
      </c>
      <c r="M23" s="12">
        <v>0</v>
      </c>
      <c r="N23" s="12"/>
      <c r="O23" s="12"/>
    </row>
    <row r="24" spans="1:15" x14ac:dyDescent="0.35">
      <c r="A24" s="11" t="str">
        <f t="shared" si="0"/>
        <v>DISTRIBUCION VOLUMEN X CRITERIO (Consumiciones)TOTAL BEBIDASDE 50 A 59 AÑOS</v>
      </c>
      <c r="B24" s="11" t="s">
        <v>118</v>
      </c>
      <c r="C24" s="11" t="s">
        <v>121</v>
      </c>
      <c r="D24" s="11" t="s">
        <v>43</v>
      </c>
      <c r="E24" s="12">
        <v>25.711092453158599</v>
      </c>
      <c r="F24" s="12">
        <v>26.3680864828582</v>
      </c>
      <c r="G24" s="12">
        <v>25.107205629647598</v>
      </c>
      <c r="H24" s="12">
        <v>25.215052183683198</v>
      </c>
      <c r="I24" s="12">
        <v>0</v>
      </c>
      <c r="J24" s="12">
        <v>0</v>
      </c>
      <c r="K24" s="12">
        <v>0</v>
      </c>
      <c r="L24" s="12">
        <v>0</v>
      </c>
      <c r="M24" s="12">
        <v>0</v>
      </c>
      <c r="N24" s="12"/>
      <c r="O24" s="12"/>
    </row>
    <row r="25" spans="1:15" x14ac:dyDescent="0.35">
      <c r="A25" s="11" t="str">
        <f t="shared" si="0"/>
        <v>DISTRIBUCION VOLUMEN X CRITERIO (Consumiciones)TOTAL BEBIDASDE 60 A 75 AÑOS</v>
      </c>
      <c r="B25" s="11" t="s">
        <v>118</v>
      </c>
      <c r="C25" s="11" t="s">
        <v>121</v>
      </c>
      <c r="D25" s="11" t="s">
        <v>44</v>
      </c>
      <c r="E25" s="12">
        <v>33.882407837141102</v>
      </c>
      <c r="F25" s="12">
        <v>35.003477596550198</v>
      </c>
      <c r="G25" s="12">
        <v>38.418468003693398</v>
      </c>
      <c r="H25" s="12">
        <v>40.101009253001699</v>
      </c>
      <c r="I25" s="12">
        <v>0</v>
      </c>
      <c r="J25" s="12">
        <v>0</v>
      </c>
      <c r="K25" s="12">
        <v>0</v>
      </c>
      <c r="L25" s="12">
        <v>0</v>
      </c>
      <c r="M25" s="12">
        <v>0</v>
      </c>
      <c r="N25" s="12"/>
      <c r="O25" s="12"/>
    </row>
    <row r="26" spans="1:15" x14ac:dyDescent="0.35">
      <c r="A26" s="11" t="str">
        <f t="shared" si="0"/>
        <v>DISTRIBUCION VOLUMEN X CRITERIO (Consumiciones)TOTAL BEBIDASALTA Y MEDIA ALTA</v>
      </c>
      <c r="B26" s="11" t="s">
        <v>118</v>
      </c>
      <c r="C26" s="11" t="s">
        <v>121</v>
      </c>
      <c r="D26" s="11" t="s">
        <v>17</v>
      </c>
      <c r="E26" s="12">
        <v>25.511328865104201</v>
      </c>
      <c r="F26" s="12">
        <v>27.221668996104398</v>
      </c>
      <c r="G26" s="12">
        <v>26.357068378650901</v>
      </c>
      <c r="H26" s="12">
        <v>26.482460153885501</v>
      </c>
      <c r="I26" s="12">
        <v>0</v>
      </c>
      <c r="J26" s="12">
        <v>0</v>
      </c>
      <c r="K26" s="12">
        <v>0</v>
      </c>
      <c r="L26" s="12">
        <v>0</v>
      </c>
      <c r="M26" s="12">
        <v>0</v>
      </c>
      <c r="N26" s="12"/>
      <c r="O26" s="12"/>
    </row>
    <row r="27" spans="1:15" x14ac:dyDescent="0.35">
      <c r="A27" s="11" t="str">
        <f t="shared" si="0"/>
        <v>DISTRIBUCION VOLUMEN X CRITERIO (Consumiciones)TOTAL BEBIDASMEDIA</v>
      </c>
      <c r="B27" s="11" t="s">
        <v>118</v>
      </c>
      <c r="C27" s="11" t="s">
        <v>121</v>
      </c>
      <c r="D27" s="11" t="s">
        <v>18</v>
      </c>
      <c r="E27" s="12">
        <v>32.702300685754899</v>
      </c>
      <c r="F27" s="12">
        <v>33.000323103679499</v>
      </c>
      <c r="G27" s="12">
        <v>33.125020604678198</v>
      </c>
      <c r="H27" s="12">
        <v>33.430396803076</v>
      </c>
      <c r="I27" s="12">
        <v>0</v>
      </c>
      <c r="J27" s="12">
        <v>0</v>
      </c>
      <c r="K27" s="12">
        <v>0</v>
      </c>
      <c r="L27" s="12">
        <v>0</v>
      </c>
      <c r="M27" s="12">
        <v>0</v>
      </c>
      <c r="N27" s="12"/>
      <c r="O27" s="12"/>
    </row>
    <row r="28" spans="1:15" x14ac:dyDescent="0.35">
      <c r="A28" s="11" t="str">
        <f t="shared" si="0"/>
        <v>DISTRIBUCION VOLUMEN X CRITERIO (Consumiciones)TOTAL BEBIDASMEDIA BAJA</v>
      </c>
      <c r="B28" s="11" t="s">
        <v>118</v>
      </c>
      <c r="C28" s="11" t="s">
        <v>121</v>
      </c>
      <c r="D28" s="11" t="s">
        <v>19</v>
      </c>
      <c r="E28" s="12">
        <v>25.000070926921399</v>
      </c>
      <c r="F28" s="12">
        <v>24.328264506361599</v>
      </c>
      <c r="G28" s="12">
        <v>25.5734230848139</v>
      </c>
      <c r="H28" s="12">
        <v>24.872566592088599</v>
      </c>
      <c r="I28" s="12">
        <v>0</v>
      </c>
      <c r="J28" s="12">
        <v>0</v>
      </c>
      <c r="K28" s="12">
        <v>0</v>
      </c>
      <c r="L28" s="12">
        <v>0</v>
      </c>
      <c r="M28" s="12">
        <v>0</v>
      </c>
      <c r="N28" s="12"/>
      <c r="O28" s="12"/>
    </row>
    <row r="29" spans="1:15" x14ac:dyDescent="0.35">
      <c r="A29" s="11" t="str">
        <f t="shared" si="0"/>
        <v>DISTRIBUCION VOLUMEN X CRITERIO (Consumiciones)TOTAL BEBIDASBAJA</v>
      </c>
      <c r="B29" s="11" t="s">
        <v>118</v>
      </c>
      <c r="C29" s="11" t="s">
        <v>121</v>
      </c>
      <c r="D29" s="11" t="s">
        <v>20</v>
      </c>
      <c r="E29" s="12">
        <v>16.786316210907</v>
      </c>
      <c r="F29" s="12">
        <v>15.449728673869201</v>
      </c>
      <c r="G29" s="12">
        <v>14.944487931856999</v>
      </c>
      <c r="H29" s="12">
        <v>15.214562458810599</v>
      </c>
      <c r="I29" s="12">
        <v>0</v>
      </c>
      <c r="J29" s="12">
        <v>0</v>
      </c>
      <c r="K29" s="12">
        <v>0</v>
      </c>
      <c r="L29" s="12">
        <v>0</v>
      </c>
      <c r="M29" s="12">
        <v>0</v>
      </c>
      <c r="N29" s="12"/>
      <c r="O29" s="12"/>
    </row>
    <row r="30" spans="1:15" x14ac:dyDescent="0.35">
      <c r="A30" s="11" t="str">
        <f t="shared" si="0"/>
        <v>DISTRIBUCION VOLUMEN X CRITERIO (Consumiciones)TOTAL BEBIDASHOMBRE</v>
      </c>
      <c r="B30" s="11" t="s">
        <v>118</v>
      </c>
      <c r="C30" s="11" t="s">
        <v>121</v>
      </c>
      <c r="D30" s="11" t="s">
        <v>21</v>
      </c>
      <c r="E30" s="12">
        <v>59.862188157273501</v>
      </c>
      <c r="F30" s="12">
        <v>61.140239508882402</v>
      </c>
      <c r="G30" s="12">
        <v>60.771866910535202</v>
      </c>
      <c r="H30" s="12">
        <v>60.016160920794697</v>
      </c>
      <c r="I30" s="12">
        <v>0</v>
      </c>
      <c r="J30" s="12">
        <v>0</v>
      </c>
      <c r="K30" s="12">
        <v>0</v>
      </c>
      <c r="L30" s="12">
        <v>0</v>
      </c>
      <c r="M30" s="12">
        <v>0</v>
      </c>
      <c r="N30" s="12"/>
      <c r="O30" s="12"/>
    </row>
    <row r="31" spans="1:15" x14ac:dyDescent="0.35">
      <c r="A31" s="11" t="str">
        <f t="shared" si="0"/>
        <v>DISTRIBUCION VOLUMEN X CRITERIO (Consumiciones)TOTAL BEBIDASMUJER</v>
      </c>
      <c r="B31" s="11" t="s">
        <v>118</v>
      </c>
      <c r="C31" s="11" t="s">
        <v>121</v>
      </c>
      <c r="D31" s="11" t="s">
        <v>22</v>
      </c>
      <c r="E31" s="12">
        <v>40.137828531413902</v>
      </c>
      <c r="F31" s="12">
        <v>38.859745771132197</v>
      </c>
      <c r="G31" s="12">
        <v>39.228133089464798</v>
      </c>
      <c r="H31" s="12">
        <v>39.983839079205303</v>
      </c>
      <c r="I31" s="12">
        <v>0</v>
      </c>
      <c r="J31" s="12">
        <v>0</v>
      </c>
      <c r="K31" s="12">
        <v>0</v>
      </c>
      <c r="L31" s="12">
        <v>0</v>
      </c>
      <c r="M31" s="12">
        <v>0</v>
      </c>
      <c r="N31" s="12"/>
      <c r="O31" s="12"/>
    </row>
    <row r="32" spans="1:15" x14ac:dyDescent="0.35">
      <c r="A32" s="11" t="str">
        <f t="shared" si="0"/>
        <v>DISTRIBUCION VOLUMEN X CRITERIO (Consumiciones).Total Bebidas CalienteT.ESPAÑA</v>
      </c>
      <c r="B32" s="11" t="s">
        <v>118</v>
      </c>
      <c r="C32" s="11" t="s">
        <v>122</v>
      </c>
      <c r="D32" s="11" t="s">
        <v>36</v>
      </c>
      <c r="E32" s="12">
        <v>100</v>
      </c>
      <c r="F32" s="12">
        <v>100</v>
      </c>
      <c r="G32" s="12">
        <v>100</v>
      </c>
      <c r="H32" s="12">
        <v>100</v>
      </c>
      <c r="I32" s="12">
        <v>0</v>
      </c>
      <c r="J32" s="12">
        <v>0</v>
      </c>
      <c r="K32" s="12">
        <v>0</v>
      </c>
      <c r="L32" s="12">
        <v>0</v>
      </c>
      <c r="M32" s="12">
        <v>0</v>
      </c>
      <c r="N32" s="12"/>
      <c r="O32" s="12"/>
    </row>
    <row r="33" spans="1:15" x14ac:dyDescent="0.35">
      <c r="A33" s="11" t="str">
        <f t="shared" si="0"/>
        <v>DISTRIBUCION VOLUMEN X CRITERIO (Consumiciones).Total Bebidas CalienteBCN AM</v>
      </c>
      <c r="B33" s="11" t="s">
        <v>118</v>
      </c>
      <c r="C33" s="11" t="s">
        <v>122</v>
      </c>
      <c r="D33" s="11" t="s">
        <v>1</v>
      </c>
      <c r="E33" s="12">
        <v>9.7740633929806897</v>
      </c>
      <c r="F33" s="12">
        <v>10.1778895380353</v>
      </c>
      <c r="G33" s="12">
        <v>9.5102105560412191</v>
      </c>
      <c r="H33" s="12">
        <v>10.0098827011522</v>
      </c>
      <c r="I33" s="12">
        <v>0</v>
      </c>
      <c r="J33" s="12">
        <v>0</v>
      </c>
      <c r="K33" s="12">
        <v>0</v>
      </c>
      <c r="L33" s="12">
        <v>0</v>
      </c>
      <c r="M33" s="12">
        <v>0</v>
      </c>
      <c r="N33" s="12"/>
      <c r="O33" s="12"/>
    </row>
    <row r="34" spans="1:15" x14ac:dyDescent="0.35">
      <c r="A34" s="11" t="str">
        <f t="shared" si="0"/>
        <v>DISTRIBUCION VOLUMEN X CRITERIO (Consumiciones).Total Bebidas CalienteREST.CAT ARAGON</v>
      </c>
      <c r="B34" s="11" t="s">
        <v>118</v>
      </c>
      <c r="C34" s="11" t="s">
        <v>122</v>
      </c>
      <c r="D34" s="11" t="s">
        <v>2</v>
      </c>
      <c r="E34" s="12">
        <v>15.4948417152258</v>
      </c>
      <c r="F34" s="12">
        <v>14.517643648738201</v>
      </c>
      <c r="G34" s="12">
        <v>15.4238115188758</v>
      </c>
      <c r="H34" s="12">
        <v>15.902828466335899</v>
      </c>
      <c r="I34" s="12">
        <v>0</v>
      </c>
      <c r="J34" s="12">
        <v>0</v>
      </c>
      <c r="K34" s="12">
        <v>0</v>
      </c>
      <c r="L34" s="12">
        <v>0</v>
      </c>
      <c r="M34" s="12">
        <v>0</v>
      </c>
      <c r="N34" s="12"/>
      <c r="O34" s="12"/>
    </row>
    <row r="35" spans="1:15" x14ac:dyDescent="0.35">
      <c r="A35" s="11" t="str">
        <f t="shared" si="0"/>
        <v>DISTRIBUCION VOLUMEN X CRITERIO (Consumiciones).Total Bebidas CalienteLEVANTE</v>
      </c>
      <c r="B35" s="11" t="s">
        <v>118</v>
      </c>
      <c r="C35" s="11" t="s">
        <v>122</v>
      </c>
      <c r="D35" s="11" t="s">
        <v>3</v>
      </c>
      <c r="E35" s="12">
        <v>15.2658433032351</v>
      </c>
      <c r="F35" s="12">
        <v>15.629709239294099</v>
      </c>
      <c r="G35" s="12">
        <v>16.1089704513074</v>
      </c>
      <c r="H35" s="12">
        <v>15.605992686514499</v>
      </c>
      <c r="I35" s="12">
        <v>0</v>
      </c>
      <c r="J35" s="12">
        <v>0</v>
      </c>
      <c r="K35" s="12">
        <v>0</v>
      </c>
      <c r="L35" s="12">
        <v>0</v>
      </c>
      <c r="M35" s="12">
        <v>0</v>
      </c>
      <c r="N35" s="12"/>
      <c r="O35" s="12"/>
    </row>
    <row r="36" spans="1:15" x14ac:dyDescent="0.35">
      <c r="A36" s="11" t="str">
        <f t="shared" si="0"/>
        <v>DISTRIBUCION VOLUMEN X CRITERIO (Consumiciones).Total Bebidas CalienteANDALUCIA</v>
      </c>
      <c r="B36" s="11" t="s">
        <v>118</v>
      </c>
      <c r="C36" s="11" t="s">
        <v>122</v>
      </c>
      <c r="D36" s="11" t="s">
        <v>4</v>
      </c>
      <c r="E36" s="12">
        <v>18.2428929444504</v>
      </c>
      <c r="F36" s="12">
        <v>18.468552370053601</v>
      </c>
      <c r="G36" s="12">
        <v>18.223767275148301</v>
      </c>
      <c r="H36" s="12">
        <v>16.840144263070499</v>
      </c>
      <c r="I36" s="12">
        <v>0</v>
      </c>
      <c r="J36" s="12">
        <v>0</v>
      </c>
      <c r="K36" s="12">
        <v>0</v>
      </c>
      <c r="L36" s="12">
        <v>0</v>
      </c>
      <c r="M36" s="12">
        <v>0</v>
      </c>
      <c r="N36" s="12"/>
      <c r="O36" s="12"/>
    </row>
    <row r="37" spans="1:15" x14ac:dyDescent="0.35">
      <c r="A37" s="11" t="str">
        <f t="shared" si="0"/>
        <v>DISTRIBUCION VOLUMEN X CRITERIO (Consumiciones).Total Bebidas CalienteMDD AM</v>
      </c>
      <c r="B37" s="11" t="s">
        <v>118</v>
      </c>
      <c r="C37" s="11" t="s">
        <v>122</v>
      </c>
      <c r="D37" s="11" t="s">
        <v>5</v>
      </c>
      <c r="E37" s="12">
        <v>9.9679235295538806</v>
      </c>
      <c r="F37" s="12">
        <v>9.6289074263687304</v>
      </c>
      <c r="G37" s="12">
        <v>9.5093178570387007</v>
      </c>
      <c r="H37" s="12">
        <v>10.2638373045094</v>
      </c>
      <c r="I37" s="12">
        <v>0</v>
      </c>
      <c r="J37" s="12">
        <v>0</v>
      </c>
      <c r="K37" s="12">
        <v>0</v>
      </c>
      <c r="L37" s="12">
        <v>0</v>
      </c>
      <c r="M37" s="12">
        <v>0</v>
      </c>
      <c r="N37" s="12"/>
      <c r="O37" s="12"/>
    </row>
    <row r="38" spans="1:15" x14ac:dyDescent="0.35">
      <c r="A38" s="11" t="str">
        <f t="shared" si="0"/>
        <v>DISTRIBUCION VOLUMEN X CRITERIO (Consumiciones).Total Bebidas CalienteRTO CENTRO</v>
      </c>
      <c r="B38" s="11" t="s">
        <v>118</v>
      </c>
      <c r="C38" s="11" t="s">
        <v>122</v>
      </c>
      <c r="D38" s="11" t="s">
        <v>6</v>
      </c>
      <c r="E38" s="12">
        <v>8.7712849257721004</v>
      </c>
      <c r="F38" s="12">
        <v>7.8539533518038898</v>
      </c>
      <c r="G38" s="12">
        <v>7.4068836695832898</v>
      </c>
      <c r="H38" s="12">
        <v>7.6624007653897603</v>
      </c>
      <c r="I38" s="12">
        <v>0</v>
      </c>
      <c r="J38" s="12">
        <v>0</v>
      </c>
      <c r="K38" s="12">
        <v>0</v>
      </c>
      <c r="L38" s="12">
        <v>0</v>
      </c>
      <c r="M38" s="12">
        <v>0</v>
      </c>
      <c r="N38" s="12"/>
      <c r="O38" s="12"/>
    </row>
    <row r="39" spans="1:15" x14ac:dyDescent="0.35">
      <c r="A39" s="11" t="str">
        <f t="shared" si="0"/>
        <v>DISTRIBUCION VOLUMEN X CRITERIO (Consumiciones).Total Bebidas CalienteNORTE-CENTRO</v>
      </c>
      <c r="B39" s="11" t="s">
        <v>118</v>
      </c>
      <c r="C39" s="11" t="s">
        <v>122</v>
      </c>
      <c r="D39" s="11" t="s">
        <v>7</v>
      </c>
      <c r="E39" s="12">
        <v>10.182144449545</v>
      </c>
      <c r="F39" s="12">
        <v>10.8615310486057</v>
      </c>
      <c r="G39" s="12">
        <v>11.351816589121601</v>
      </c>
      <c r="H39" s="12">
        <v>11.6822557498293</v>
      </c>
      <c r="I39" s="12">
        <v>0</v>
      </c>
      <c r="J39" s="12">
        <v>0</v>
      </c>
      <c r="K39" s="12">
        <v>0</v>
      </c>
      <c r="L39" s="12">
        <v>0</v>
      </c>
      <c r="M39" s="12">
        <v>0</v>
      </c>
      <c r="N39" s="12"/>
      <c r="O39" s="12"/>
    </row>
    <row r="40" spans="1:15" x14ac:dyDescent="0.35">
      <c r="A40" s="11" t="str">
        <f t="shared" si="0"/>
        <v>DISTRIBUCION VOLUMEN X CRITERIO (Consumiciones).Total Bebidas CalienteNOROESTE</v>
      </c>
      <c r="B40" s="11" t="s">
        <v>118</v>
      </c>
      <c r="C40" s="11" t="s">
        <v>122</v>
      </c>
      <c r="D40" s="11" t="s">
        <v>8</v>
      </c>
      <c r="E40" s="12">
        <v>12.300988167902901</v>
      </c>
      <c r="F40" s="12">
        <v>12.8618209058604</v>
      </c>
      <c r="G40" s="12">
        <v>12.465211413174501</v>
      </c>
      <c r="H40" s="12">
        <v>12.032658063198401</v>
      </c>
      <c r="I40" s="12">
        <v>0</v>
      </c>
      <c r="J40" s="12">
        <v>0</v>
      </c>
      <c r="K40" s="12">
        <v>0</v>
      </c>
      <c r="L40" s="12">
        <v>0</v>
      </c>
      <c r="M40" s="12">
        <v>0</v>
      </c>
      <c r="N40" s="12"/>
      <c r="O40" s="12"/>
    </row>
    <row r="41" spans="1:15" x14ac:dyDescent="0.35">
      <c r="A41" s="11" t="str">
        <f t="shared" si="0"/>
        <v>DISTRIBUCION VOLUMEN X CRITERIO (Consumiciones).Total Bebidas Caliente&lt;2MIL</v>
      </c>
      <c r="B41" s="11" t="s">
        <v>118</v>
      </c>
      <c r="C41" s="11" t="s">
        <v>122</v>
      </c>
      <c r="D41" s="11" t="s">
        <v>9</v>
      </c>
      <c r="E41" s="12">
        <v>5.2314737736856101</v>
      </c>
      <c r="F41" s="12">
        <v>4.7963319881948996</v>
      </c>
      <c r="G41" s="12">
        <v>5.0534196773622204</v>
      </c>
      <c r="H41" s="12">
        <v>5.7759264136508799</v>
      </c>
      <c r="I41" s="12">
        <v>0</v>
      </c>
      <c r="J41" s="12">
        <v>0</v>
      </c>
      <c r="K41" s="12">
        <v>0</v>
      </c>
      <c r="L41" s="12">
        <v>0</v>
      </c>
      <c r="M41" s="12">
        <v>0</v>
      </c>
      <c r="N41" s="12"/>
      <c r="O41" s="12"/>
    </row>
    <row r="42" spans="1:15" x14ac:dyDescent="0.35">
      <c r="A42" s="11" t="str">
        <f t="shared" si="0"/>
        <v>DISTRIBUCION VOLUMEN X CRITERIO (Consumiciones).Total Bebidas Caliente2-5MIL</v>
      </c>
      <c r="B42" s="11" t="s">
        <v>118</v>
      </c>
      <c r="C42" s="11" t="s">
        <v>122</v>
      </c>
      <c r="D42" s="11" t="s">
        <v>10</v>
      </c>
      <c r="E42" s="12">
        <v>5.6153459246585102</v>
      </c>
      <c r="F42" s="12">
        <v>5.5632716978859298</v>
      </c>
      <c r="G42" s="12">
        <v>5.1834941021404104</v>
      </c>
      <c r="H42" s="12">
        <v>5.2125730318357002</v>
      </c>
      <c r="I42" s="12">
        <v>0</v>
      </c>
      <c r="J42" s="12">
        <v>0</v>
      </c>
      <c r="K42" s="12">
        <v>0</v>
      </c>
      <c r="L42" s="12">
        <v>0</v>
      </c>
      <c r="M42" s="12">
        <v>0</v>
      </c>
      <c r="N42" s="12"/>
      <c r="O42" s="12"/>
    </row>
    <row r="43" spans="1:15" x14ac:dyDescent="0.35">
      <c r="A43" s="11" t="str">
        <f t="shared" si="0"/>
        <v>DISTRIBUCION VOLUMEN X CRITERIO (Consumiciones).Total Bebidas Caliente5-10MIL</v>
      </c>
      <c r="B43" s="11" t="s">
        <v>118</v>
      </c>
      <c r="C43" s="11" t="s">
        <v>122</v>
      </c>
      <c r="D43" s="11" t="s">
        <v>11</v>
      </c>
      <c r="E43" s="12">
        <v>6.8671453390938</v>
      </c>
      <c r="F43" s="12">
        <v>8.1456777389628403</v>
      </c>
      <c r="G43" s="12">
        <v>7.8406464705668997</v>
      </c>
      <c r="H43" s="12">
        <v>7.7599306275945201</v>
      </c>
      <c r="I43" s="12">
        <v>0</v>
      </c>
      <c r="J43" s="12">
        <v>0</v>
      </c>
      <c r="K43" s="12">
        <v>0</v>
      </c>
      <c r="L43" s="12">
        <v>0</v>
      </c>
      <c r="M43" s="12">
        <v>0</v>
      </c>
      <c r="N43" s="12"/>
      <c r="O43" s="12"/>
    </row>
    <row r="44" spans="1:15" x14ac:dyDescent="0.35">
      <c r="A44" s="11" t="str">
        <f t="shared" si="0"/>
        <v>DISTRIBUCION VOLUMEN X CRITERIO (Consumiciones).Total Bebidas Caliente10-30MIL</v>
      </c>
      <c r="B44" s="11" t="s">
        <v>118</v>
      </c>
      <c r="C44" s="11" t="s">
        <v>122</v>
      </c>
      <c r="D44" s="11" t="s">
        <v>12</v>
      </c>
      <c r="E44" s="12">
        <v>20.945719952469499</v>
      </c>
      <c r="F44" s="12">
        <v>19.6705941697284</v>
      </c>
      <c r="G44" s="12">
        <v>19.435408781455202</v>
      </c>
      <c r="H44" s="12">
        <v>17.968001261316498</v>
      </c>
      <c r="I44" s="12">
        <v>0</v>
      </c>
      <c r="J44" s="12">
        <v>0</v>
      </c>
      <c r="K44" s="12">
        <v>0</v>
      </c>
      <c r="L44" s="12">
        <v>0</v>
      </c>
      <c r="M44" s="12">
        <v>0</v>
      </c>
      <c r="N44" s="12"/>
      <c r="O44" s="12"/>
    </row>
    <row r="45" spans="1:15" x14ac:dyDescent="0.35">
      <c r="A45" s="11" t="str">
        <f t="shared" si="0"/>
        <v>DISTRIBUCION VOLUMEN X CRITERIO (Consumiciones).Total Bebidas Caliente30-100MIL</v>
      </c>
      <c r="B45" s="11" t="s">
        <v>118</v>
      </c>
      <c r="C45" s="11" t="s">
        <v>122</v>
      </c>
      <c r="D45" s="11" t="s">
        <v>13</v>
      </c>
      <c r="E45" s="12">
        <v>20.106679962309499</v>
      </c>
      <c r="F45" s="12">
        <v>20.530483948684001</v>
      </c>
      <c r="G45" s="12">
        <v>22.1794730444024</v>
      </c>
      <c r="H45" s="12">
        <v>22.002235970093899</v>
      </c>
      <c r="I45" s="12">
        <v>0</v>
      </c>
      <c r="J45" s="12">
        <v>0</v>
      </c>
      <c r="K45" s="12">
        <v>0</v>
      </c>
      <c r="L45" s="12">
        <v>0</v>
      </c>
      <c r="M45" s="12">
        <v>0</v>
      </c>
      <c r="N45" s="12"/>
      <c r="O45" s="12"/>
    </row>
    <row r="46" spans="1:15" x14ac:dyDescent="0.35">
      <c r="A46" s="11" t="str">
        <f t="shared" si="0"/>
        <v>DISTRIBUCION VOLUMEN X CRITERIO (Consumiciones).Total Bebidas Caliente100-200MIL</v>
      </c>
      <c r="B46" s="11" t="s">
        <v>118</v>
      </c>
      <c r="C46" s="11" t="s">
        <v>122</v>
      </c>
      <c r="D46" s="11" t="s">
        <v>14</v>
      </c>
      <c r="E46" s="12">
        <v>11.2707896337914</v>
      </c>
      <c r="F46" s="12">
        <v>11.0534579594049</v>
      </c>
      <c r="G46" s="12">
        <v>11.173870735761801</v>
      </c>
      <c r="H46" s="12">
        <v>11.4130256007826</v>
      </c>
      <c r="I46" s="12">
        <v>0</v>
      </c>
      <c r="J46" s="12">
        <v>0</v>
      </c>
      <c r="K46" s="12">
        <v>0</v>
      </c>
      <c r="L46" s="12">
        <v>0</v>
      </c>
      <c r="M46" s="12">
        <v>0</v>
      </c>
      <c r="N46" s="12"/>
      <c r="O46" s="12"/>
    </row>
    <row r="47" spans="1:15" x14ac:dyDescent="0.35">
      <c r="A47" s="11" t="str">
        <f t="shared" si="0"/>
        <v>DISTRIBUCION VOLUMEN X CRITERIO (Consumiciones).Total Bebidas Caliente200-500MIL</v>
      </c>
      <c r="B47" s="11" t="s">
        <v>118</v>
      </c>
      <c r="C47" s="11" t="s">
        <v>122</v>
      </c>
      <c r="D47" s="11" t="s">
        <v>15</v>
      </c>
      <c r="E47" s="12">
        <v>12.0045685468726</v>
      </c>
      <c r="F47" s="12">
        <v>12.8150033126543</v>
      </c>
      <c r="G47" s="12">
        <v>13.104746669094601</v>
      </c>
      <c r="H47" s="12">
        <v>12.275321734238499</v>
      </c>
      <c r="I47" s="12">
        <v>0</v>
      </c>
      <c r="J47" s="12">
        <v>0</v>
      </c>
      <c r="K47" s="12">
        <v>0</v>
      </c>
      <c r="L47" s="12">
        <v>0</v>
      </c>
      <c r="M47" s="12">
        <v>0</v>
      </c>
      <c r="N47" s="12"/>
      <c r="O47" s="12"/>
    </row>
    <row r="48" spans="1:15" x14ac:dyDescent="0.35">
      <c r="A48" s="11" t="str">
        <f t="shared" si="0"/>
        <v>DISTRIBUCION VOLUMEN X CRITERIO (Consumiciones).Total Bebidas Caliente&gt;500MIL</v>
      </c>
      <c r="B48" s="11" t="s">
        <v>118</v>
      </c>
      <c r="C48" s="11" t="s">
        <v>122</v>
      </c>
      <c r="D48" s="11" t="s">
        <v>16</v>
      </c>
      <c r="E48" s="12">
        <v>17.9582549029513</v>
      </c>
      <c r="F48" s="12">
        <v>17.425194242004501</v>
      </c>
      <c r="G48" s="12">
        <v>16.028926292937602</v>
      </c>
      <c r="H48" s="12">
        <v>17.5929853604875</v>
      </c>
      <c r="I48" s="12">
        <v>0</v>
      </c>
      <c r="J48" s="12">
        <v>0</v>
      </c>
      <c r="K48" s="12">
        <v>0</v>
      </c>
      <c r="L48" s="12">
        <v>0</v>
      </c>
      <c r="M48" s="12">
        <v>0</v>
      </c>
      <c r="N48" s="12"/>
      <c r="O48" s="12"/>
    </row>
    <row r="49" spans="1:15" x14ac:dyDescent="0.35">
      <c r="A49" s="11" t="str">
        <f t="shared" si="0"/>
        <v>DISTRIBUCION VOLUMEN X CRITERIO (Consumiciones).Total Bebidas CalienteDE 15 A 19 AÑOS</v>
      </c>
      <c r="B49" s="11" t="s">
        <v>118</v>
      </c>
      <c r="C49" s="11" t="s">
        <v>122</v>
      </c>
      <c r="D49" s="11" t="s">
        <v>39</v>
      </c>
      <c r="E49" s="12">
        <v>0.87581591391803404</v>
      </c>
      <c r="F49" s="12">
        <v>1.1020184605191801</v>
      </c>
      <c r="G49" s="12">
        <v>0.49717999586015299</v>
      </c>
      <c r="H49" s="12">
        <v>0.72622803670000902</v>
      </c>
      <c r="I49" s="12">
        <v>0</v>
      </c>
      <c r="J49" s="12">
        <v>0</v>
      </c>
      <c r="K49" s="12">
        <v>0</v>
      </c>
      <c r="L49" s="12">
        <v>0</v>
      </c>
      <c r="M49" s="12">
        <v>0</v>
      </c>
      <c r="N49" s="12"/>
      <c r="O49" s="12"/>
    </row>
    <row r="50" spans="1:15" x14ac:dyDescent="0.35">
      <c r="A50" s="11" t="str">
        <f t="shared" si="0"/>
        <v>DISTRIBUCION VOLUMEN X CRITERIO (Consumiciones).Total Bebidas CalienteDE 20 A 24 AÑOS</v>
      </c>
      <c r="B50" s="11" t="s">
        <v>118</v>
      </c>
      <c r="C50" s="11" t="s">
        <v>122</v>
      </c>
      <c r="D50" s="11" t="s">
        <v>40</v>
      </c>
      <c r="E50" s="12">
        <v>1.7210339851566201</v>
      </c>
      <c r="F50" s="12">
        <v>1.2613800969704301</v>
      </c>
      <c r="G50" s="12">
        <v>1.44207699404417</v>
      </c>
      <c r="H50" s="12">
        <v>1.3096334836521599</v>
      </c>
      <c r="I50" s="12">
        <v>0</v>
      </c>
      <c r="J50" s="12">
        <v>0</v>
      </c>
      <c r="K50" s="12">
        <v>0</v>
      </c>
      <c r="L50" s="12">
        <v>0</v>
      </c>
      <c r="M50" s="12">
        <v>0</v>
      </c>
      <c r="N50" s="12"/>
      <c r="O50" s="12"/>
    </row>
    <row r="51" spans="1:15" x14ac:dyDescent="0.35">
      <c r="A51" s="11" t="str">
        <f t="shared" si="0"/>
        <v>DISTRIBUCION VOLUMEN X CRITERIO (Consumiciones).Total Bebidas CalienteDE 25 A 34 AÑOS</v>
      </c>
      <c r="B51" s="11" t="s">
        <v>118</v>
      </c>
      <c r="C51" s="11" t="s">
        <v>122</v>
      </c>
      <c r="D51" s="11" t="s">
        <v>41</v>
      </c>
      <c r="E51" s="12">
        <v>5.8553703488129498</v>
      </c>
      <c r="F51" s="12">
        <v>5.9230523098235297</v>
      </c>
      <c r="G51" s="12">
        <v>5.5847000638048598</v>
      </c>
      <c r="H51" s="12">
        <v>5.3418078033206298</v>
      </c>
      <c r="I51" s="12">
        <v>0</v>
      </c>
      <c r="J51" s="12">
        <v>0</v>
      </c>
      <c r="K51" s="12">
        <v>0</v>
      </c>
      <c r="L51" s="12">
        <v>0</v>
      </c>
      <c r="M51" s="12">
        <v>0</v>
      </c>
      <c r="N51" s="12"/>
      <c r="O51" s="12"/>
    </row>
    <row r="52" spans="1:15" x14ac:dyDescent="0.35">
      <c r="A52" s="11" t="str">
        <f t="shared" si="0"/>
        <v>DISTRIBUCION VOLUMEN X CRITERIO (Consumiciones).Total Bebidas CalienteDE 35 A 49 AÑOS</v>
      </c>
      <c r="B52" s="11" t="s">
        <v>118</v>
      </c>
      <c r="C52" s="11" t="s">
        <v>122</v>
      </c>
      <c r="D52" s="11" t="s">
        <v>42</v>
      </c>
      <c r="E52" s="12">
        <v>29.518672837133501</v>
      </c>
      <c r="F52" s="12">
        <v>28.652656899355499</v>
      </c>
      <c r="G52" s="12">
        <v>26.539144673432201</v>
      </c>
      <c r="H52" s="12">
        <v>25.570335413430499</v>
      </c>
      <c r="I52" s="12">
        <v>0</v>
      </c>
      <c r="J52" s="12">
        <v>0</v>
      </c>
      <c r="K52" s="12">
        <v>0</v>
      </c>
      <c r="L52" s="12">
        <v>0</v>
      </c>
      <c r="M52" s="12">
        <v>0</v>
      </c>
      <c r="N52" s="12"/>
      <c r="O52" s="12"/>
    </row>
    <row r="53" spans="1:15" x14ac:dyDescent="0.35">
      <c r="A53" s="11" t="str">
        <f t="shared" si="0"/>
        <v>DISTRIBUCION VOLUMEN X CRITERIO (Consumiciones).Total Bebidas CalienteDE 50 A 59 AÑOS</v>
      </c>
      <c r="B53" s="11" t="s">
        <v>118</v>
      </c>
      <c r="C53" s="11" t="s">
        <v>122</v>
      </c>
      <c r="D53" s="11" t="s">
        <v>43</v>
      </c>
      <c r="E53" s="12">
        <v>27.3667466894508</v>
      </c>
      <c r="F53" s="12">
        <v>26.986670330663099</v>
      </c>
      <c r="G53" s="12">
        <v>26.115087751244999</v>
      </c>
      <c r="H53" s="12">
        <v>25.354926211195298</v>
      </c>
      <c r="I53" s="12">
        <v>0</v>
      </c>
      <c r="J53" s="12">
        <v>0</v>
      </c>
      <c r="K53" s="12">
        <v>0</v>
      </c>
      <c r="L53" s="12">
        <v>0</v>
      </c>
      <c r="M53" s="12">
        <v>0</v>
      </c>
      <c r="N53" s="12"/>
      <c r="O53" s="12"/>
    </row>
    <row r="54" spans="1:15" x14ac:dyDescent="0.35">
      <c r="A54" s="11" t="str">
        <f t="shared" si="0"/>
        <v>DISTRIBUCION VOLUMEN X CRITERIO (Consumiciones).Total Bebidas CalienteDE 60 A 75 AÑOS</v>
      </c>
      <c r="B54" s="11" t="s">
        <v>118</v>
      </c>
      <c r="C54" s="11" t="s">
        <v>122</v>
      </c>
      <c r="D54" s="11" t="s">
        <v>44</v>
      </c>
      <c r="E54" s="12">
        <v>34.6623426541939</v>
      </c>
      <c r="F54" s="12">
        <v>36.074237336625899</v>
      </c>
      <c r="G54" s="12">
        <v>39.821808743328802</v>
      </c>
      <c r="H54" s="12">
        <v>41.697079801557599</v>
      </c>
      <c r="I54" s="12">
        <v>0</v>
      </c>
      <c r="J54" s="12">
        <v>0</v>
      </c>
      <c r="K54" s="12">
        <v>0</v>
      </c>
      <c r="L54" s="12">
        <v>0</v>
      </c>
      <c r="M54" s="12">
        <v>0</v>
      </c>
      <c r="N54" s="12"/>
      <c r="O54" s="12"/>
    </row>
    <row r="55" spans="1:15" x14ac:dyDescent="0.35">
      <c r="A55" s="11" t="str">
        <f t="shared" si="0"/>
        <v>DISTRIBUCION VOLUMEN X CRITERIO (Consumiciones).Total Bebidas CalienteALTA Y MEDIA ALTA</v>
      </c>
      <c r="B55" s="11" t="s">
        <v>118</v>
      </c>
      <c r="C55" s="11" t="s">
        <v>122</v>
      </c>
      <c r="D55" s="11" t="s">
        <v>17</v>
      </c>
      <c r="E55" s="12">
        <v>24.533039599197899</v>
      </c>
      <c r="F55" s="12">
        <v>25.965548394868399</v>
      </c>
      <c r="G55" s="12">
        <v>25.514386680219602</v>
      </c>
      <c r="H55" s="12">
        <v>25.4823263405519</v>
      </c>
      <c r="I55" s="12">
        <v>0</v>
      </c>
      <c r="J55" s="12">
        <v>0</v>
      </c>
      <c r="K55" s="12">
        <v>0</v>
      </c>
      <c r="L55" s="12">
        <v>0</v>
      </c>
      <c r="M55" s="12">
        <v>0</v>
      </c>
      <c r="N55" s="12"/>
      <c r="O55" s="12"/>
    </row>
    <row r="56" spans="1:15" x14ac:dyDescent="0.35">
      <c r="A56" s="11" t="str">
        <f t="shared" si="0"/>
        <v>DISTRIBUCION VOLUMEN X CRITERIO (Consumiciones).Total Bebidas CalienteMEDIA</v>
      </c>
      <c r="B56" s="11" t="s">
        <v>118</v>
      </c>
      <c r="C56" s="11" t="s">
        <v>122</v>
      </c>
      <c r="D56" s="11" t="s">
        <v>18</v>
      </c>
      <c r="E56" s="12">
        <v>35.3123809816665</v>
      </c>
      <c r="F56" s="12">
        <v>33.792063181352802</v>
      </c>
      <c r="G56" s="12">
        <v>32.7968153051999</v>
      </c>
      <c r="H56" s="12">
        <v>32.8198127016718</v>
      </c>
      <c r="I56" s="12">
        <v>0</v>
      </c>
      <c r="J56" s="12">
        <v>0</v>
      </c>
      <c r="K56" s="12">
        <v>0</v>
      </c>
      <c r="L56" s="12">
        <v>0</v>
      </c>
      <c r="M56" s="12">
        <v>0</v>
      </c>
      <c r="N56" s="12"/>
      <c r="O56" s="12"/>
    </row>
    <row r="57" spans="1:15" x14ac:dyDescent="0.35">
      <c r="A57" s="11" t="str">
        <f t="shared" si="0"/>
        <v>DISTRIBUCION VOLUMEN X CRITERIO (Consumiciones).Total Bebidas CalienteMEDIA BAJA</v>
      </c>
      <c r="B57" s="11" t="s">
        <v>118</v>
      </c>
      <c r="C57" s="11" t="s">
        <v>122</v>
      </c>
      <c r="D57" s="11" t="s">
        <v>19</v>
      </c>
      <c r="E57" s="12">
        <v>25.779787255072101</v>
      </c>
      <c r="F57" s="12">
        <v>26.300721255194802</v>
      </c>
      <c r="G57" s="12">
        <v>28.345483761058301</v>
      </c>
      <c r="H57" s="12">
        <v>27.142620134122399</v>
      </c>
      <c r="I57" s="12">
        <v>0</v>
      </c>
      <c r="J57" s="12">
        <v>0</v>
      </c>
      <c r="K57" s="12">
        <v>0</v>
      </c>
      <c r="L57" s="12">
        <v>0</v>
      </c>
      <c r="M57" s="12">
        <v>0</v>
      </c>
      <c r="N57" s="12"/>
      <c r="O57" s="12"/>
    </row>
    <row r="58" spans="1:15" x14ac:dyDescent="0.35">
      <c r="A58" s="11" t="str">
        <f t="shared" si="0"/>
        <v>DISTRIBUCION VOLUMEN X CRITERIO (Consumiciones).Total Bebidas CalienteBAJA</v>
      </c>
      <c r="B58" s="11" t="s">
        <v>118</v>
      </c>
      <c r="C58" s="11" t="s">
        <v>122</v>
      </c>
      <c r="D58" s="11" t="s">
        <v>20</v>
      </c>
      <c r="E58" s="12">
        <v>14.3747745927294</v>
      </c>
      <c r="F58" s="12">
        <v>13.9416784617238</v>
      </c>
      <c r="G58" s="12">
        <v>13.3433035838131</v>
      </c>
      <c r="H58" s="12">
        <v>14.5552479902248</v>
      </c>
      <c r="I58" s="12">
        <v>0</v>
      </c>
      <c r="J58" s="12">
        <v>0</v>
      </c>
      <c r="K58" s="12">
        <v>0</v>
      </c>
      <c r="L58" s="12">
        <v>0</v>
      </c>
      <c r="M58" s="12">
        <v>0</v>
      </c>
      <c r="N58" s="12"/>
      <c r="O58" s="12"/>
    </row>
    <row r="59" spans="1:15" x14ac:dyDescent="0.35">
      <c r="A59" s="11" t="str">
        <f t="shared" si="0"/>
        <v>DISTRIBUCION VOLUMEN X CRITERIO (Consumiciones).Total Bebidas CalienteHOMBRE</v>
      </c>
      <c r="B59" s="11" t="s">
        <v>118</v>
      </c>
      <c r="C59" s="11" t="s">
        <v>122</v>
      </c>
      <c r="D59" s="11" t="s">
        <v>21</v>
      </c>
      <c r="E59" s="12">
        <v>63.886998750238902</v>
      </c>
      <c r="F59" s="12">
        <v>65.044231464193203</v>
      </c>
      <c r="G59" s="12">
        <v>64.146256105741102</v>
      </c>
      <c r="H59" s="12">
        <v>61.813930738676397</v>
      </c>
      <c r="I59" s="12">
        <v>0</v>
      </c>
      <c r="J59" s="12">
        <v>0</v>
      </c>
      <c r="K59" s="12">
        <v>0</v>
      </c>
      <c r="L59" s="12">
        <v>0</v>
      </c>
      <c r="M59" s="12">
        <v>0</v>
      </c>
      <c r="N59" s="12"/>
      <c r="O59" s="12"/>
    </row>
    <row r="60" spans="1:15" x14ac:dyDescent="0.35">
      <c r="A60" s="11" t="str">
        <f t="shared" si="0"/>
        <v>DISTRIBUCION VOLUMEN X CRITERIO (Consumiciones).Total Bebidas CalienteMUJER</v>
      </c>
      <c r="B60" s="11" t="s">
        <v>118</v>
      </c>
      <c r="C60" s="11" t="s">
        <v>122</v>
      </c>
      <c r="D60" s="11" t="s">
        <v>22</v>
      </c>
      <c r="E60" s="12">
        <v>36.112996856927602</v>
      </c>
      <c r="F60" s="12">
        <v>34.955776064566599</v>
      </c>
      <c r="G60" s="12">
        <v>35.853743894258898</v>
      </c>
      <c r="H60" s="12">
        <v>38.186069261323603</v>
      </c>
      <c r="I60" s="12">
        <v>0</v>
      </c>
      <c r="J60" s="12">
        <v>0</v>
      </c>
      <c r="K60" s="12">
        <v>0</v>
      </c>
      <c r="L60" s="12">
        <v>0</v>
      </c>
      <c r="M60" s="12">
        <v>0</v>
      </c>
      <c r="N60" s="12"/>
      <c r="O60" s="12"/>
    </row>
    <row r="61" spans="1:15" x14ac:dyDescent="0.35">
      <c r="A61" s="11" t="str">
        <f t="shared" si="0"/>
        <v>DISTRIBUCION VOLUMEN X CRITERIO (Consumiciones)CafeT.ESPAÑA</v>
      </c>
      <c r="B61" s="11" t="s">
        <v>118</v>
      </c>
      <c r="C61" s="11" t="s">
        <v>123</v>
      </c>
      <c r="D61" s="11" t="s">
        <v>36</v>
      </c>
      <c r="E61" s="12">
        <v>100</v>
      </c>
      <c r="F61" s="12">
        <v>100</v>
      </c>
      <c r="G61" s="12">
        <v>100</v>
      </c>
      <c r="H61" s="12">
        <v>100</v>
      </c>
      <c r="I61" s="12">
        <v>0</v>
      </c>
      <c r="J61" s="12">
        <v>0</v>
      </c>
      <c r="K61" s="12">
        <v>0</v>
      </c>
      <c r="L61" s="12">
        <v>0</v>
      </c>
      <c r="M61" s="12">
        <v>0</v>
      </c>
      <c r="N61" s="12"/>
      <c r="O61" s="12"/>
    </row>
    <row r="62" spans="1:15" x14ac:dyDescent="0.35">
      <c r="A62" s="11" t="str">
        <f t="shared" si="0"/>
        <v>DISTRIBUCION VOLUMEN X CRITERIO (Consumiciones)CafeBCN AM</v>
      </c>
      <c r="B62" s="11" t="s">
        <v>118</v>
      </c>
      <c r="C62" s="11" t="s">
        <v>123</v>
      </c>
      <c r="D62" s="11" t="s">
        <v>1</v>
      </c>
      <c r="E62" s="12">
        <v>11.9666876055289</v>
      </c>
      <c r="F62" s="12">
        <v>11.096014997801699</v>
      </c>
      <c r="G62" s="12">
        <v>10.714725398459199</v>
      </c>
      <c r="H62" s="12">
        <v>10.513605026255901</v>
      </c>
      <c r="I62" s="12">
        <v>0</v>
      </c>
      <c r="J62" s="12">
        <v>0</v>
      </c>
      <c r="K62" s="12">
        <v>0</v>
      </c>
      <c r="L62" s="12">
        <v>0</v>
      </c>
      <c r="M62" s="12">
        <v>0</v>
      </c>
      <c r="N62" s="12"/>
      <c r="O62" s="12"/>
    </row>
    <row r="63" spans="1:15" x14ac:dyDescent="0.35">
      <c r="A63" s="11" t="str">
        <f t="shared" si="0"/>
        <v>DISTRIBUCION VOLUMEN X CRITERIO (Consumiciones)CafeREST.CAT ARAGON</v>
      </c>
      <c r="B63" s="11" t="s">
        <v>118</v>
      </c>
      <c r="C63" s="11" t="s">
        <v>123</v>
      </c>
      <c r="D63" s="11" t="s">
        <v>2</v>
      </c>
      <c r="E63" s="12">
        <v>23.493595179913701</v>
      </c>
      <c r="F63" s="12">
        <v>22.360170270020799</v>
      </c>
      <c r="G63" s="12">
        <v>22.625608562867399</v>
      </c>
      <c r="H63" s="12">
        <v>23.7920641508979</v>
      </c>
      <c r="I63" s="12">
        <v>0</v>
      </c>
      <c r="J63" s="12">
        <v>0</v>
      </c>
      <c r="K63" s="12">
        <v>0</v>
      </c>
      <c r="L63" s="12">
        <v>0</v>
      </c>
      <c r="M63" s="12">
        <v>0</v>
      </c>
      <c r="N63" s="12"/>
      <c r="O63" s="12"/>
    </row>
    <row r="64" spans="1:15" x14ac:dyDescent="0.35">
      <c r="A64" s="11" t="str">
        <f t="shared" si="0"/>
        <v>DISTRIBUCION VOLUMEN X CRITERIO (Consumiciones)CafeLEVANTE</v>
      </c>
      <c r="B64" s="11" t="s">
        <v>118</v>
      </c>
      <c r="C64" s="11" t="s">
        <v>123</v>
      </c>
      <c r="D64" s="11" t="s">
        <v>3</v>
      </c>
      <c r="E64" s="12">
        <v>19.774397254821402</v>
      </c>
      <c r="F64" s="12">
        <v>20.954875885147299</v>
      </c>
      <c r="G64" s="12">
        <v>22.0447542771096</v>
      </c>
      <c r="H64" s="12">
        <v>22.3858784667026</v>
      </c>
      <c r="I64" s="12">
        <v>0</v>
      </c>
      <c r="J64" s="12">
        <v>0</v>
      </c>
      <c r="K64" s="12">
        <v>0</v>
      </c>
      <c r="L64" s="12">
        <v>0</v>
      </c>
      <c r="M64" s="12">
        <v>0</v>
      </c>
      <c r="N64" s="12"/>
      <c r="O64" s="12"/>
    </row>
    <row r="65" spans="1:15" x14ac:dyDescent="0.35">
      <c r="A65" s="11" t="str">
        <f t="shared" si="0"/>
        <v>DISTRIBUCION VOLUMEN X CRITERIO (Consumiciones)CafeANDALUCIA</v>
      </c>
      <c r="B65" s="11" t="s">
        <v>118</v>
      </c>
      <c r="C65" s="11" t="s">
        <v>123</v>
      </c>
      <c r="D65" s="11" t="s">
        <v>4</v>
      </c>
      <c r="E65" s="12">
        <v>14.4097478216623</v>
      </c>
      <c r="F65" s="12">
        <v>15.119672549215</v>
      </c>
      <c r="G65" s="12">
        <v>14.490774263238301</v>
      </c>
      <c r="H65" s="12">
        <v>12.3280448339823</v>
      </c>
      <c r="I65" s="12">
        <v>0</v>
      </c>
      <c r="J65" s="12">
        <v>0</v>
      </c>
      <c r="K65" s="12">
        <v>0</v>
      </c>
      <c r="L65" s="12">
        <v>0</v>
      </c>
      <c r="M65" s="12">
        <v>0</v>
      </c>
      <c r="N65" s="12"/>
      <c r="O65" s="12"/>
    </row>
    <row r="66" spans="1:15" x14ac:dyDescent="0.35">
      <c r="A66" s="11" t="str">
        <f t="shared" si="0"/>
        <v>DISTRIBUCION VOLUMEN X CRITERIO (Consumiciones)CafeMDD AM</v>
      </c>
      <c r="B66" s="11" t="s">
        <v>118</v>
      </c>
      <c r="C66" s="11" t="s">
        <v>123</v>
      </c>
      <c r="D66" s="11" t="s">
        <v>5</v>
      </c>
      <c r="E66" s="12">
        <v>5.4309669577935598</v>
      </c>
      <c r="F66" s="12">
        <v>5.6798269146922298</v>
      </c>
      <c r="G66" s="12">
        <v>4.8532055641002598</v>
      </c>
      <c r="H66" s="12">
        <v>5.7128296629012203</v>
      </c>
      <c r="I66" s="12">
        <v>0</v>
      </c>
      <c r="J66" s="12">
        <v>0</v>
      </c>
      <c r="K66" s="12">
        <v>0</v>
      </c>
      <c r="L66" s="12">
        <v>0</v>
      </c>
      <c r="M66" s="12">
        <v>0</v>
      </c>
      <c r="N66" s="12"/>
      <c r="O66" s="12"/>
    </row>
    <row r="67" spans="1:15" x14ac:dyDescent="0.35">
      <c r="A67" s="11" t="str">
        <f t="shared" si="0"/>
        <v>DISTRIBUCION VOLUMEN X CRITERIO (Consumiciones)CafeRTO CENTRO</v>
      </c>
      <c r="B67" s="11" t="s">
        <v>118</v>
      </c>
      <c r="C67" s="11" t="s">
        <v>123</v>
      </c>
      <c r="D67" s="11" t="s">
        <v>6</v>
      </c>
      <c r="E67" s="12">
        <v>7.7173926940133297</v>
      </c>
      <c r="F67" s="12">
        <v>6.4083116778653499</v>
      </c>
      <c r="G67" s="12">
        <v>5.7307061618527104</v>
      </c>
      <c r="H67" s="12">
        <v>5.8664952439673401</v>
      </c>
      <c r="I67" s="12">
        <v>0</v>
      </c>
      <c r="J67" s="12">
        <v>0</v>
      </c>
      <c r="K67" s="12">
        <v>0</v>
      </c>
      <c r="L67" s="12">
        <v>0</v>
      </c>
      <c r="M67" s="12">
        <v>0</v>
      </c>
      <c r="N67" s="12"/>
      <c r="O67" s="12"/>
    </row>
    <row r="68" spans="1:15" x14ac:dyDescent="0.35">
      <c r="A68" s="11" t="str">
        <f t="shared" ref="A68:A131" si="1">B68&amp;C68&amp;D68</f>
        <v>DISTRIBUCION VOLUMEN X CRITERIO (Consumiciones)CafeNORTE-CENTRO</v>
      </c>
      <c r="B68" s="11" t="s">
        <v>118</v>
      </c>
      <c r="C68" s="11" t="s">
        <v>123</v>
      </c>
      <c r="D68" s="11" t="s">
        <v>7</v>
      </c>
      <c r="E68" s="12">
        <v>8.7567152806247908</v>
      </c>
      <c r="F68" s="12">
        <v>9.7874915335727604</v>
      </c>
      <c r="G68" s="12">
        <v>10.6624792906332</v>
      </c>
      <c r="H68" s="12">
        <v>11.1183178300849</v>
      </c>
      <c r="I68" s="12">
        <v>0</v>
      </c>
      <c r="J68" s="12">
        <v>0</v>
      </c>
      <c r="K68" s="12">
        <v>0</v>
      </c>
      <c r="L68" s="12">
        <v>0</v>
      </c>
      <c r="M68" s="12">
        <v>0</v>
      </c>
      <c r="N68" s="12"/>
      <c r="O68" s="12"/>
    </row>
    <row r="69" spans="1:15" x14ac:dyDescent="0.35">
      <c r="A69" s="11" t="str">
        <f t="shared" si="1"/>
        <v>DISTRIBUCION VOLUMEN X CRITERIO (Consumiciones)CafeNOROESTE</v>
      </c>
      <c r="B69" s="11" t="s">
        <v>118</v>
      </c>
      <c r="C69" s="11" t="s">
        <v>123</v>
      </c>
      <c r="D69" s="11" t="s">
        <v>8</v>
      </c>
      <c r="E69" s="12">
        <v>8.4504972056420709</v>
      </c>
      <c r="F69" s="12">
        <v>8.5936590230405603</v>
      </c>
      <c r="G69" s="12">
        <v>8.8777854840268695</v>
      </c>
      <c r="H69" s="12">
        <v>8.2827484236976705</v>
      </c>
      <c r="I69" s="12">
        <v>0</v>
      </c>
      <c r="J69" s="12">
        <v>0</v>
      </c>
      <c r="K69" s="12">
        <v>0</v>
      </c>
      <c r="L69" s="12">
        <v>0</v>
      </c>
      <c r="M69" s="12">
        <v>0</v>
      </c>
      <c r="N69" s="12"/>
      <c r="O69" s="12"/>
    </row>
    <row r="70" spans="1:15" x14ac:dyDescent="0.35">
      <c r="A70" s="11" t="str">
        <f t="shared" si="1"/>
        <v>DISTRIBUCION VOLUMEN X CRITERIO (Consumiciones)Cafe&lt;2MIL</v>
      </c>
      <c r="B70" s="11" t="s">
        <v>118</v>
      </c>
      <c r="C70" s="11" t="s">
        <v>123</v>
      </c>
      <c r="D70" s="11" t="s">
        <v>9</v>
      </c>
      <c r="E70" s="12">
        <v>6.31579014657488</v>
      </c>
      <c r="F70" s="12">
        <v>5.5346751039965199</v>
      </c>
      <c r="G70" s="12">
        <v>5.2629551185415204</v>
      </c>
      <c r="H70" s="12">
        <v>7.2776866891364698</v>
      </c>
      <c r="I70" s="12">
        <v>0</v>
      </c>
      <c r="J70" s="12">
        <v>0</v>
      </c>
      <c r="K70" s="12">
        <v>0</v>
      </c>
      <c r="L70" s="12">
        <v>0</v>
      </c>
      <c r="M70" s="12">
        <v>0</v>
      </c>
      <c r="N70" s="12"/>
      <c r="O70" s="12"/>
    </row>
    <row r="71" spans="1:15" x14ac:dyDescent="0.35">
      <c r="A71" s="11" t="str">
        <f t="shared" si="1"/>
        <v>DISTRIBUCION VOLUMEN X CRITERIO (Consumiciones)Cafe2-5MIL</v>
      </c>
      <c r="B71" s="11" t="s">
        <v>118</v>
      </c>
      <c r="C71" s="11" t="s">
        <v>123</v>
      </c>
      <c r="D71" s="11" t="s">
        <v>10</v>
      </c>
      <c r="E71" s="12">
        <v>6.7550459958900699</v>
      </c>
      <c r="F71" s="12">
        <v>6.72937870820373</v>
      </c>
      <c r="G71" s="12">
        <v>6.0316647702510897</v>
      </c>
      <c r="H71" s="12">
        <v>6.0742244213622802</v>
      </c>
      <c r="I71" s="12">
        <v>0</v>
      </c>
      <c r="J71" s="12">
        <v>0</v>
      </c>
      <c r="K71" s="12">
        <v>0</v>
      </c>
      <c r="L71" s="12">
        <v>0</v>
      </c>
      <c r="M71" s="12">
        <v>0</v>
      </c>
      <c r="N71" s="12"/>
      <c r="O71" s="12"/>
    </row>
    <row r="72" spans="1:15" x14ac:dyDescent="0.35">
      <c r="A72" s="11" t="str">
        <f t="shared" si="1"/>
        <v>DISTRIBUCION VOLUMEN X CRITERIO (Consumiciones)Cafe5-10MIL</v>
      </c>
      <c r="B72" s="11" t="s">
        <v>118</v>
      </c>
      <c r="C72" s="11" t="s">
        <v>123</v>
      </c>
      <c r="D72" s="11" t="s">
        <v>11</v>
      </c>
      <c r="E72" s="12">
        <v>8.2117845876905093</v>
      </c>
      <c r="F72" s="12">
        <v>9.6091138518519195</v>
      </c>
      <c r="G72" s="12">
        <v>9.4161018400601009</v>
      </c>
      <c r="H72" s="12">
        <v>8.7129002757344995</v>
      </c>
      <c r="I72" s="12">
        <v>0</v>
      </c>
      <c r="J72" s="12">
        <v>0</v>
      </c>
      <c r="K72" s="12">
        <v>0</v>
      </c>
      <c r="L72" s="12">
        <v>0</v>
      </c>
      <c r="M72" s="12">
        <v>0</v>
      </c>
      <c r="N72" s="12"/>
      <c r="O72" s="12"/>
    </row>
    <row r="73" spans="1:15" x14ac:dyDescent="0.35">
      <c r="A73" s="11" t="str">
        <f t="shared" si="1"/>
        <v>DISTRIBUCION VOLUMEN X CRITERIO (Consumiciones)Cafe10-30MIL</v>
      </c>
      <c r="B73" s="11" t="s">
        <v>118</v>
      </c>
      <c r="C73" s="11" t="s">
        <v>123</v>
      </c>
      <c r="D73" s="11" t="s">
        <v>12</v>
      </c>
      <c r="E73" s="12">
        <v>21.344524260243102</v>
      </c>
      <c r="F73" s="12">
        <v>20.123132244451</v>
      </c>
      <c r="G73" s="12">
        <v>19.828779957572301</v>
      </c>
      <c r="H73" s="12">
        <v>18.262149282418601</v>
      </c>
      <c r="I73" s="12">
        <v>0</v>
      </c>
      <c r="J73" s="12">
        <v>0</v>
      </c>
      <c r="K73" s="12">
        <v>0</v>
      </c>
      <c r="L73" s="12">
        <v>0</v>
      </c>
      <c r="M73" s="12">
        <v>0</v>
      </c>
      <c r="N73" s="12"/>
      <c r="O73" s="12"/>
    </row>
    <row r="74" spans="1:15" x14ac:dyDescent="0.35">
      <c r="A74" s="11" t="str">
        <f t="shared" si="1"/>
        <v>DISTRIBUCION VOLUMEN X CRITERIO (Consumiciones)Cafe30-100MIL</v>
      </c>
      <c r="B74" s="11" t="s">
        <v>118</v>
      </c>
      <c r="C74" s="11" t="s">
        <v>123</v>
      </c>
      <c r="D74" s="11" t="s">
        <v>13</v>
      </c>
      <c r="E74" s="12">
        <v>19.362317889430901</v>
      </c>
      <c r="F74" s="12">
        <v>20.153277752742799</v>
      </c>
      <c r="G74" s="12">
        <v>22.7275910661021</v>
      </c>
      <c r="H74" s="12">
        <v>22.3373881174102</v>
      </c>
      <c r="I74" s="12">
        <v>0</v>
      </c>
      <c r="J74" s="12">
        <v>0</v>
      </c>
      <c r="K74" s="12">
        <v>0</v>
      </c>
      <c r="L74" s="12">
        <v>0</v>
      </c>
      <c r="M74" s="12">
        <v>0</v>
      </c>
      <c r="N74" s="12"/>
      <c r="O74" s="12"/>
    </row>
    <row r="75" spans="1:15" x14ac:dyDescent="0.35">
      <c r="A75" s="11" t="str">
        <f t="shared" si="1"/>
        <v>DISTRIBUCION VOLUMEN X CRITERIO (Consumiciones)Cafe100-200MIL</v>
      </c>
      <c r="B75" s="11" t="s">
        <v>118</v>
      </c>
      <c r="C75" s="11" t="s">
        <v>123</v>
      </c>
      <c r="D75" s="11" t="s">
        <v>14</v>
      </c>
      <c r="E75" s="12">
        <v>9.4272397266753991</v>
      </c>
      <c r="F75" s="12">
        <v>9.4413757612929103</v>
      </c>
      <c r="G75" s="12">
        <v>10.7245098853841</v>
      </c>
      <c r="H75" s="12">
        <v>10.193126099019899</v>
      </c>
      <c r="I75" s="12">
        <v>0</v>
      </c>
      <c r="J75" s="12">
        <v>0</v>
      </c>
      <c r="K75" s="12">
        <v>0</v>
      </c>
      <c r="L75" s="12">
        <v>0</v>
      </c>
      <c r="M75" s="12">
        <v>0</v>
      </c>
      <c r="N75" s="12"/>
      <c r="O75" s="12"/>
    </row>
    <row r="76" spans="1:15" x14ac:dyDescent="0.35">
      <c r="A76" s="11" t="str">
        <f t="shared" si="1"/>
        <v>DISTRIBUCION VOLUMEN X CRITERIO (Consumiciones)Cafe200-500MIL</v>
      </c>
      <c r="B76" s="11" t="s">
        <v>118</v>
      </c>
      <c r="C76" s="11" t="s">
        <v>123</v>
      </c>
      <c r="D76" s="11" t="s">
        <v>15</v>
      </c>
      <c r="E76" s="12">
        <v>10.329521792753001</v>
      </c>
      <c r="F76" s="12">
        <v>11.550409633400299</v>
      </c>
      <c r="G76" s="12">
        <v>11.0564023950796</v>
      </c>
      <c r="H76" s="12">
        <v>11.0218796447313</v>
      </c>
      <c r="I76" s="12">
        <v>0</v>
      </c>
      <c r="J76" s="12">
        <v>0</v>
      </c>
      <c r="K76" s="12">
        <v>0</v>
      </c>
      <c r="L76" s="12">
        <v>0</v>
      </c>
      <c r="M76" s="12">
        <v>0</v>
      </c>
      <c r="N76" s="12"/>
      <c r="O76" s="12"/>
    </row>
    <row r="77" spans="1:15" x14ac:dyDescent="0.35">
      <c r="A77" s="11" t="str">
        <f t="shared" si="1"/>
        <v>DISTRIBUCION VOLUMEN X CRITERIO (Consumiciones)Cafe&gt;500MIL</v>
      </c>
      <c r="B77" s="11" t="s">
        <v>118</v>
      </c>
      <c r="C77" s="11" t="s">
        <v>123</v>
      </c>
      <c r="D77" s="11" t="s">
        <v>16</v>
      </c>
      <c r="E77" s="12">
        <v>18.2537692082809</v>
      </c>
      <c r="F77" s="12">
        <v>16.858651568928401</v>
      </c>
      <c r="G77" s="12">
        <v>14.952018707532</v>
      </c>
      <c r="H77" s="12">
        <v>16.120617052827001</v>
      </c>
      <c r="I77" s="12">
        <v>0</v>
      </c>
      <c r="J77" s="12">
        <v>0</v>
      </c>
      <c r="K77" s="12">
        <v>0</v>
      </c>
      <c r="L77" s="12">
        <v>0</v>
      </c>
      <c r="M77" s="12">
        <v>0</v>
      </c>
      <c r="N77" s="12"/>
      <c r="O77" s="12"/>
    </row>
    <row r="78" spans="1:15" x14ac:dyDescent="0.35">
      <c r="A78" s="11" t="str">
        <f t="shared" si="1"/>
        <v>DISTRIBUCION VOLUMEN X CRITERIO (Consumiciones)CafeDE 15 A 19 AÑOS</v>
      </c>
      <c r="B78" s="11" t="s">
        <v>118</v>
      </c>
      <c r="C78" s="11" t="s">
        <v>123</v>
      </c>
      <c r="D78" s="11" t="s">
        <v>39</v>
      </c>
      <c r="E78" s="12">
        <v>0.51931269108132305</v>
      </c>
      <c r="F78" s="12">
        <v>0.98221616102710396</v>
      </c>
      <c r="G78" s="12">
        <v>0.24809295771304199</v>
      </c>
      <c r="H78" s="12">
        <v>0.38337481119678402</v>
      </c>
      <c r="I78" s="12">
        <v>0</v>
      </c>
      <c r="J78" s="12">
        <v>0</v>
      </c>
      <c r="K78" s="12">
        <v>0</v>
      </c>
      <c r="L78" s="12">
        <v>0</v>
      </c>
      <c r="M78" s="12">
        <v>0</v>
      </c>
      <c r="N78" s="12"/>
      <c r="O78" s="12"/>
    </row>
    <row r="79" spans="1:15" x14ac:dyDescent="0.35">
      <c r="A79" s="11" t="str">
        <f t="shared" si="1"/>
        <v>DISTRIBUCION VOLUMEN X CRITERIO (Consumiciones)CafeDE 20 A 24 AÑOS</v>
      </c>
      <c r="B79" s="11" t="s">
        <v>118</v>
      </c>
      <c r="C79" s="11" t="s">
        <v>123</v>
      </c>
      <c r="D79" s="11" t="s">
        <v>40</v>
      </c>
      <c r="E79" s="12">
        <v>1.2740186080287601</v>
      </c>
      <c r="F79" s="12">
        <v>0.85602530833334101</v>
      </c>
      <c r="G79" s="12">
        <v>1.0649311779199599</v>
      </c>
      <c r="H79" s="12">
        <v>0.845384590213061</v>
      </c>
      <c r="I79" s="12">
        <v>0</v>
      </c>
      <c r="J79" s="12">
        <v>0</v>
      </c>
      <c r="K79" s="12">
        <v>0</v>
      </c>
      <c r="L79" s="12">
        <v>0</v>
      </c>
      <c r="M79" s="12">
        <v>0</v>
      </c>
      <c r="N79" s="12"/>
      <c r="O79" s="12"/>
    </row>
    <row r="80" spans="1:15" x14ac:dyDescent="0.35">
      <c r="A80" s="11" t="str">
        <f t="shared" si="1"/>
        <v>DISTRIBUCION VOLUMEN X CRITERIO (Consumiciones)CafeDE 25 A 34 AÑOS</v>
      </c>
      <c r="B80" s="11" t="s">
        <v>118</v>
      </c>
      <c r="C80" s="11" t="s">
        <v>123</v>
      </c>
      <c r="D80" s="11" t="s">
        <v>41</v>
      </c>
      <c r="E80" s="12">
        <v>4.5104834234954501</v>
      </c>
      <c r="F80" s="12">
        <v>4.2407701089643997</v>
      </c>
      <c r="G80" s="12">
        <v>3.8041856237567999</v>
      </c>
      <c r="H80" s="12">
        <v>3.5757486252025799</v>
      </c>
      <c r="I80" s="12">
        <v>0</v>
      </c>
      <c r="J80" s="12">
        <v>0</v>
      </c>
      <c r="K80" s="12">
        <v>0</v>
      </c>
      <c r="L80" s="12">
        <v>0</v>
      </c>
      <c r="M80" s="12">
        <v>0</v>
      </c>
      <c r="N80" s="12"/>
      <c r="O80" s="12"/>
    </row>
    <row r="81" spans="1:15" x14ac:dyDescent="0.35">
      <c r="A81" s="11" t="str">
        <f t="shared" si="1"/>
        <v>DISTRIBUCION VOLUMEN X CRITERIO (Consumiciones)CafeDE 35 A 49 AÑOS</v>
      </c>
      <c r="B81" s="11" t="s">
        <v>118</v>
      </c>
      <c r="C81" s="11" t="s">
        <v>123</v>
      </c>
      <c r="D81" s="11" t="s">
        <v>42</v>
      </c>
      <c r="E81" s="12">
        <v>27.822047940050599</v>
      </c>
      <c r="F81" s="12">
        <v>27.517995442525599</v>
      </c>
      <c r="G81" s="12">
        <v>26.374321911315601</v>
      </c>
      <c r="H81" s="12">
        <v>25.605918388787401</v>
      </c>
      <c r="I81" s="12">
        <v>0</v>
      </c>
      <c r="J81" s="12">
        <v>0</v>
      </c>
      <c r="K81" s="12">
        <v>0</v>
      </c>
      <c r="L81" s="12">
        <v>0</v>
      </c>
      <c r="M81" s="12">
        <v>0</v>
      </c>
      <c r="N81" s="12"/>
      <c r="O81" s="12"/>
    </row>
    <row r="82" spans="1:15" x14ac:dyDescent="0.35">
      <c r="A82" s="11" t="str">
        <f t="shared" si="1"/>
        <v>DISTRIBUCION VOLUMEN X CRITERIO (Consumiciones)CafeDE 50 A 59 AÑOS</v>
      </c>
      <c r="B82" s="11" t="s">
        <v>118</v>
      </c>
      <c r="C82" s="11" t="s">
        <v>123</v>
      </c>
      <c r="D82" s="11" t="s">
        <v>43</v>
      </c>
      <c r="E82" s="12">
        <v>29.224415452028001</v>
      </c>
      <c r="F82" s="12">
        <v>28.407251374966101</v>
      </c>
      <c r="G82" s="12">
        <v>26.912188893166</v>
      </c>
      <c r="H82" s="12">
        <v>25.1888548837386</v>
      </c>
      <c r="I82" s="12">
        <v>0</v>
      </c>
      <c r="J82" s="12">
        <v>0</v>
      </c>
      <c r="K82" s="12">
        <v>0</v>
      </c>
      <c r="L82" s="12">
        <v>0</v>
      </c>
      <c r="M82" s="12">
        <v>0</v>
      </c>
      <c r="N82" s="12"/>
      <c r="O82" s="12"/>
    </row>
    <row r="83" spans="1:15" x14ac:dyDescent="0.35">
      <c r="A83" s="11" t="str">
        <f t="shared" si="1"/>
        <v>DISTRIBUCION VOLUMEN X CRITERIO (Consumiciones)CafeDE 60 A 75 AÑOS</v>
      </c>
      <c r="B83" s="11" t="s">
        <v>118</v>
      </c>
      <c r="C83" s="11" t="s">
        <v>123</v>
      </c>
      <c r="D83" s="11" t="s">
        <v>44</v>
      </c>
      <c r="E83" s="12">
        <v>36.649717410592899</v>
      </c>
      <c r="F83" s="12">
        <v>37.995744163535299</v>
      </c>
      <c r="G83" s="12">
        <v>41.596312757648299</v>
      </c>
      <c r="H83" s="12">
        <v>44.400695105841699</v>
      </c>
      <c r="I83" s="12">
        <v>0</v>
      </c>
      <c r="J83" s="12">
        <v>0</v>
      </c>
      <c r="K83" s="12">
        <v>0</v>
      </c>
      <c r="L83" s="12">
        <v>0</v>
      </c>
      <c r="M83" s="12">
        <v>0</v>
      </c>
      <c r="N83" s="12"/>
      <c r="O83" s="12"/>
    </row>
    <row r="84" spans="1:15" x14ac:dyDescent="0.35">
      <c r="A84" s="11" t="str">
        <f t="shared" si="1"/>
        <v>DISTRIBUCION VOLUMEN X CRITERIO (Consumiciones)CafeALTA Y MEDIA ALTA</v>
      </c>
      <c r="B84" s="11" t="s">
        <v>118</v>
      </c>
      <c r="C84" s="11" t="s">
        <v>123</v>
      </c>
      <c r="D84" s="11" t="s">
        <v>17</v>
      </c>
      <c r="E84" s="12">
        <v>23.897609389929102</v>
      </c>
      <c r="F84" s="12">
        <v>23.8530858927613</v>
      </c>
      <c r="G84" s="12">
        <v>25.941600009496199</v>
      </c>
      <c r="H84" s="12">
        <v>24.7191503726119</v>
      </c>
      <c r="I84" s="12">
        <v>0</v>
      </c>
      <c r="J84" s="12">
        <v>0</v>
      </c>
      <c r="K84" s="12">
        <v>0</v>
      </c>
      <c r="L84" s="12">
        <v>0</v>
      </c>
      <c r="M84" s="12">
        <v>0</v>
      </c>
      <c r="N84" s="12"/>
      <c r="O84" s="12"/>
    </row>
    <row r="85" spans="1:15" x14ac:dyDescent="0.35">
      <c r="A85" s="11" t="str">
        <f t="shared" si="1"/>
        <v>DISTRIBUCION VOLUMEN X CRITERIO (Consumiciones)CafeMEDIA</v>
      </c>
      <c r="B85" s="11" t="s">
        <v>118</v>
      </c>
      <c r="C85" s="11" t="s">
        <v>123</v>
      </c>
      <c r="D85" s="11" t="s">
        <v>18</v>
      </c>
      <c r="E85" s="12">
        <v>39.246974448053599</v>
      </c>
      <c r="F85" s="12">
        <v>37.716016149509997</v>
      </c>
      <c r="G85" s="12">
        <v>34.827270738618502</v>
      </c>
      <c r="H85" s="12">
        <v>36.344072224872598</v>
      </c>
      <c r="I85" s="12">
        <v>0</v>
      </c>
      <c r="J85" s="12">
        <v>0</v>
      </c>
      <c r="K85" s="12">
        <v>0</v>
      </c>
      <c r="L85" s="12">
        <v>0</v>
      </c>
      <c r="M85" s="12">
        <v>0</v>
      </c>
      <c r="N85" s="12"/>
      <c r="O85" s="12"/>
    </row>
    <row r="86" spans="1:15" x14ac:dyDescent="0.35">
      <c r="A86" s="11" t="str">
        <f t="shared" si="1"/>
        <v>DISTRIBUCION VOLUMEN X CRITERIO (Consumiciones)CafeMEDIA BAJA</v>
      </c>
      <c r="B86" s="11" t="s">
        <v>118</v>
      </c>
      <c r="C86" s="11" t="s">
        <v>123</v>
      </c>
      <c r="D86" s="11" t="s">
        <v>19</v>
      </c>
      <c r="E86" s="12">
        <v>24.910644044740401</v>
      </c>
      <c r="F86" s="12">
        <v>27.336290603431198</v>
      </c>
      <c r="G86" s="12">
        <v>29.263797907103299</v>
      </c>
      <c r="H86" s="12">
        <v>26.936548341373399</v>
      </c>
      <c r="I86" s="12">
        <v>0</v>
      </c>
      <c r="J86" s="12">
        <v>0</v>
      </c>
      <c r="K86" s="12">
        <v>0</v>
      </c>
      <c r="L86" s="12">
        <v>0</v>
      </c>
      <c r="M86" s="12">
        <v>0</v>
      </c>
      <c r="N86" s="12"/>
      <c r="O86" s="12"/>
    </row>
    <row r="87" spans="1:15" x14ac:dyDescent="0.35">
      <c r="A87" s="11" t="str">
        <f t="shared" si="1"/>
        <v>DISTRIBUCION VOLUMEN X CRITERIO (Consumiciones)CafeBAJA</v>
      </c>
      <c r="B87" s="11" t="s">
        <v>118</v>
      </c>
      <c r="C87" s="11" t="s">
        <v>123</v>
      </c>
      <c r="D87" s="11" t="s">
        <v>20</v>
      </c>
      <c r="E87" s="12">
        <v>11.944782771379201</v>
      </c>
      <c r="F87" s="12">
        <v>11.0946164948397</v>
      </c>
      <c r="G87" s="12">
        <v>9.9673567810564201</v>
      </c>
      <c r="H87" s="12">
        <v>12.0002118384998</v>
      </c>
      <c r="I87" s="12">
        <v>0</v>
      </c>
      <c r="J87" s="12">
        <v>0</v>
      </c>
      <c r="K87" s="12">
        <v>0</v>
      </c>
      <c r="L87" s="12">
        <v>0</v>
      </c>
      <c r="M87" s="12">
        <v>0</v>
      </c>
      <c r="N87" s="12"/>
      <c r="O87" s="12"/>
    </row>
    <row r="88" spans="1:15" x14ac:dyDescent="0.35">
      <c r="A88" s="11" t="str">
        <f t="shared" si="1"/>
        <v>DISTRIBUCION VOLUMEN X CRITERIO (Consumiciones)CafeHOMBRE</v>
      </c>
      <c r="B88" s="11" t="s">
        <v>118</v>
      </c>
      <c r="C88" s="11" t="s">
        <v>123</v>
      </c>
      <c r="D88" s="11" t="s">
        <v>21</v>
      </c>
      <c r="E88" s="12">
        <v>71.173089101535297</v>
      </c>
      <c r="F88" s="12">
        <v>72.317246283684</v>
      </c>
      <c r="G88" s="12">
        <v>71.375466543668097</v>
      </c>
      <c r="H88" s="12">
        <v>68.328861187225598</v>
      </c>
      <c r="I88" s="12">
        <v>0</v>
      </c>
      <c r="J88" s="12">
        <v>0</v>
      </c>
      <c r="K88" s="12">
        <v>0</v>
      </c>
      <c r="L88" s="12">
        <v>0</v>
      </c>
      <c r="M88" s="12">
        <v>0</v>
      </c>
      <c r="N88" s="12"/>
      <c r="O88" s="12"/>
    </row>
    <row r="89" spans="1:15" x14ac:dyDescent="0.35">
      <c r="A89" s="11" t="str">
        <f t="shared" si="1"/>
        <v>DISTRIBUCION VOLUMEN X CRITERIO (Consumiciones)CafeMUJER</v>
      </c>
      <c r="B89" s="11" t="s">
        <v>118</v>
      </c>
      <c r="C89" s="11" t="s">
        <v>123</v>
      </c>
      <c r="D89" s="11" t="s">
        <v>22</v>
      </c>
      <c r="E89" s="12">
        <v>28.8269108984647</v>
      </c>
      <c r="F89" s="12">
        <v>27.682771997400401</v>
      </c>
      <c r="G89" s="12">
        <v>28.624567371364499</v>
      </c>
      <c r="H89" s="12">
        <v>31.671121590132099</v>
      </c>
      <c r="I89" s="12">
        <v>0</v>
      </c>
      <c r="J89" s="12">
        <v>0</v>
      </c>
      <c r="K89" s="12">
        <v>0</v>
      </c>
      <c r="L89" s="12">
        <v>0</v>
      </c>
      <c r="M89" s="12">
        <v>0</v>
      </c>
      <c r="N89" s="12"/>
      <c r="O89" s="12"/>
    </row>
    <row r="90" spans="1:15" x14ac:dyDescent="0.35">
      <c r="A90" s="11" t="str">
        <f t="shared" si="1"/>
        <v>DISTRIBUCION VOLUMEN X CRITERIO (Consumiciones)Leche+bebidas vegetalesT.ESPAÑA</v>
      </c>
      <c r="B90" s="11" t="s">
        <v>118</v>
      </c>
      <c r="C90" s="11" t="s">
        <v>174</v>
      </c>
      <c r="D90" s="11" t="s">
        <v>36</v>
      </c>
      <c r="E90" s="12">
        <v>100</v>
      </c>
      <c r="F90" s="12">
        <v>100</v>
      </c>
      <c r="G90" s="12">
        <v>100</v>
      </c>
      <c r="H90" s="12">
        <v>100</v>
      </c>
      <c r="I90" s="12">
        <v>0</v>
      </c>
      <c r="J90" s="12">
        <v>0</v>
      </c>
      <c r="K90" s="12">
        <v>0</v>
      </c>
      <c r="L90" s="12">
        <v>0</v>
      </c>
      <c r="M90" s="12">
        <v>0</v>
      </c>
      <c r="N90" s="12"/>
      <c r="O90" s="12"/>
    </row>
    <row r="91" spans="1:15" x14ac:dyDescent="0.35">
      <c r="A91" s="11" t="str">
        <f t="shared" si="1"/>
        <v>DISTRIBUCION VOLUMEN X CRITERIO (Consumiciones)Leche+bebidas vegetalesBCN AM</v>
      </c>
      <c r="B91" s="11" t="s">
        <v>118</v>
      </c>
      <c r="C91" s="11" t="s">
        <v>174</v>
      </c>
      <c r="D91" s="11" t="s">
        <v>1</v>
      </c>
      <c r="E91" s="12">
        <v>8.2306600721703802</v>
      </c>
      <c r="F91" s="12">
        <v>9.4520757832732905</v>
      </c>
      <c r="G91" s="12">
        <v>8.3696613694476607</v>
      </c>
      <c r="H91" s="12">
        <v>9.6329645562317996</v>
      </c>
      <c r="I91" s="12">
        <v>0</v>
      </c>
      <c r="J91" s="12">
        <v>0</v>
      </c>
      <c r="K91" s="12">
        <v>0</v>
      </c>
      <c r="L91" s="12">
        <v>0</v>
      </c>
      <c r="M91" s="12">
        <v>0</v>
      </c>
      <c r="N91" s="12"/>
      <c r="O91" s="12"/>
    </row>
    <row r="92" spans="1:15" x14ac:dyDescent="0.35">
      <c r="A92" s="11" t="str">
        <f t="shared" si="1"/>
        <v>DISTRIBUCION VOLUMEN X CRITERIO (Consumiciones)Leche+bebidas vegetalesREST.CAT ARAGON</v>
      </c>
      <c r="B92" s="11" t="s">
        <v>118</v>
      </c>
      <c r="C92" s="11" t="s">
        <v>174</v>
      </c>
      <c r="D92" s="11" t="s">
        <v>2</v>
      </c>
      <c r="E92" s="12">
        <v>9.5602575989007708</v>
      </c>
      <c r="F92" s="12">
        <v>8.6673660779836492</v>
      </c>
      <c r="G92" s="12">
        <v>9.7941837794021893</v>
      </c>
      <c r="H92" s="12">
        <v>9.7395636493306306</v>
      </c>
      <c r="I92" s="12">
        <v>0</v>
      </c>
      <c r="J92" s="12">
        <v>0</v>
      </c>
      <c r="K92" s="12">
        <v>0</v>
      </c>
      <c r="L92" s="12">
        <v>0</v>
      </c>
      <c r="M92" s="12">
        <v>0</v>
      </c>
      <c r="N92" s="12"/>
      <c r="O92" s="12"/>
    </row>
    <row r="93" spans="1:15" x14ac:dyDescent="0.35">
      <c r="A93" s="11" t="str">
        <f t="shared" si="1"/>
        <v>DISTRIBUCION VOLUMEN X CRITERIO (Consumiciones)Leche+bebidas vegetalesLEVANTE</v>
      </c>
      <c r="B93" s="11" t="s">
        <v>118</v>
      </c>
      <c r="C93" s="11" t="s">
        <v>174</v>
      </c>
      <c r="D93" s="11" t="s">
        <v>3</v>
      </c>
      <c r="E93" s="12">
        <v>11.910172221740501</v>
      </c>
      <c r="F93" s="12">
        <v>11.564709378992299</v>
      </c>
      <c r="G93" s="12">
        <v>11.0732142202561</v>
      </c>
      <c r="H93" s="12">
        <v>10.193165679842</v>
      </c>
      <c r="I93" s="12">
        <v>0</v>
      </c>
      <c r="J93" s="12">
        <v>0</v>
      </c>
      <c r="K93" s="12">
        <v>0</v>
      </c>
      <c r="L93" s="12">
        <v>0</v>
      </c>
      <c r="M93" s="12">
        <v>0</v>
      </c>
      <c r="N93" s="12"/>
      <c r="O93" s="12"/>
    </row>
    <row r="94" spans="1:15" x14ac:dyDescent="0.35">
      <c r="A94" s="11" t="str">
        <f t="shared" si="1"/>
        <v>DISTRIBUCION VOLUMEN X CRITERIO (Consumiciones)Leche+bebidas vegetalesANDALUCIA</v>
      </c>
      <c r="B94" s="11" t="s">
        <v>118</v>
      </c>
      <c r="C94" s="11" t="s">
        <v>174</v>
      </c>
      <c r="D94" s="11" t="s">
        <v>4</v>
      </c>
      <c r="E94" s="12">
        <v>20.937347838557098</v>
      </c>
      <c r="F94" s="12">
        <v>20.767472692102299</v>
      </c>
      <c r="G94" s="12">
        <v>21.192099058479702</v>
      </c>
      <c r="H94" s="12">
        <v>20.268056963911899</v>
      </c>
      <c r="I94" s="12">
        <v>0</v>
      </c>
      <c r="J94" s="12">
        <v>0</v>
      </c>
      <c r="K94" s="12">
        <v>0</v>
      </c>
      <c r="L94" s="12">
        <v>0</v>
      </c>
      <c r="M94" s="12">
        <v>0</v>
      </c>
      <c r="N94" s="12"/>
      <c r="O94" s="12"/>
    </row>
    <row r="95" spans="1:15" x14ac:dyDescent="0.35">
      <c r="A95" s="11" t="str">
        <f t="shared" si="1"/>
        <v>DISTRIBUCION VOLUMEN X CRITERIO (Consumiciones)Leche+bebidas vegetalesMDD AM</v>
      </c>
      <c r="B95" s="11" t="s">
        <v>118</v>
      </c>
      <c r="C95" s="11" t="s">
        <v>174</v>
      </c>
      <c r="D95" s="11" t="s">
        <v>5</v>
      </c>
      <c r="E95" s="12">
        <v>13.285328135109401</v>
      </c>
      <c r="F95" s="12">
        <v>12.4802714226636</v>
      </c>
      <c r="G95" s="12">
        <v>12.990407738546001</v>
      </c>
      <c r="H95" s="12">
        <v>13.650053454437099</v>
      </c>
      <c r="I95" s="12">
        <v>0</v>
      </c>
      <c r="J95" s="12">
        <v>0</v>
      </c>
      <c r="K95" s="12">
        <v>0</v>
      </c>
      <c r="L95" s="12">
        <v>0</v>
      </c>
      <c r="M95" s="12">
        <v>0</v>
      </c>
      <c r="N95" s="12"/>
      <c r="O95" s="12"/>
    </row>
    <row r="96" spans="1:15" x14ac:dyDescent="0.35">
      <c r="A96" s="11" t="str">
        <f t="shared" si="1"/>
        <v>DISTRIBUCION VOLUMEN X CRITERIO (Consumiciones)Leche+bebidas vegetalesRTO CENTRO</v>
      </c>
      <c r="B96" s="11" t="s">
        <v>118</v>
      </c>
      <c r="C96" s="11" t="s">
        <v>174</v>
      </c>
      <c r="D96" s="11" t="s">
        <v>6</v>
      </c>
      <c r="E96" s="12">
        <v>9.6250992175983701</v>
      </c>
      <c r="F96" s="12">
        <v>8.8185481611369898</v>
      </c>
      <c r="G96" s="12">
        <v>8.9525560343963004</v>
      </c>
      <c r="H96" s="12">
        <v>9.2842888012782296</v>
      </c>
      <c r="I96" s="12">
        <v>0</v>
      </c>
      <c r="J96" s="12">
        <v>0</v>
      </c>
      <c r="K96" s="12">
        <v>0</v>
      </c>
      <c r="L96" s="12">
        <v>0</v>
      </c>
      <c r="M96" s="12">
        <v>0</v>
      </c>
      <c r="N96" s="12"/>
      <c r="O96" s="12"/>
    </row>
    <row r="97" spans="1:15" x14ac:dyDescent="0.35">
      <c r="A97" s="11" t="str">
        <f t="shared" si="1"/>
        <v>DISTRIBUCION VOLUMEN X CRITERIO (Consumiciones)Leche+bebidas vegetalesNORTE-CENTRO</v>
      </c>
      <c r="B97" s="11" t="s">
        <v>118</v>
      </c>
      <c r="C97" s="11" t="s">
        <v>174</v>
      </c>
      <c r="D97" s="11" t="s">
        <v>7</v>
      </c>
      <c r="E97" s="12">
        <v>11.3923313967837</v>
      </c>
      <c r="F97" s="12">
        <v>11.9117124440595</v>
      </c>
      <c r="G97" s="12">
        <v>12.2276607649602</v>
      </c>
      <c r="H97" s="12">
        <v>12.462249739956</v>
      </c>
      <c r="I97" s="12">
        <v>0</v>
      </c>
      <c r="J97" s="12">
        <v>0</v>
      </c>
      <c r="K97" s="12">
        <v>0</v>
      </c>
      <c r="L97" s="12">
        <v>0</v>
      </c>
      <c r="M97" s="12">
        <v>0</v>
      </c>
      <c r="N97" s="12"/>
      <c r="O97" s="12"/>
    </row>
    <row r="98" spans="1:15" x14ac:dyDescent="0.35">
      <c r="A98" s="11" t="str">
        <f t="shared" si="1"/>
        <v>DISTRIBUCION VOLUMEN X CRITERIO (Consumiciones)Leche+bebidas vegetalesNOROESTE</v>
      </c>
      <c r="B98" s="11" t="s">
        <v>118</v>
      </c>
      <c r="C98" s="11" t="s">
        <v>174</v>
      </c>
      <c r="D98" s="11" t="s">
        <v>8</v>
      </c>
      <c r="E98" s="12">
        <v>15.058821861889101</v>
      </c>
      <c r="F98" s="12">
        <v>16.337822759525199</v>
      </c>
      <c r="G98" s="12">
        <v>15.4002239508442</v>
      </c>
      <c r="H98" s="12">
        <v>14.7696571550124</v>
      </c>
      <c r="I98" s="12">
        <v>0</v>
      </c>
      <c r="J98" s="12">
        <v>0</v>
      </c>
      <c r="K98" s="12">
        <v>0</v>
      </c>
      <c r="L98" s="12">
        <v>0</v>
      </c>
      <c r="M98" s="12">
        <v>0</v>
      </c>
      <c r="N98" s="12"/>
      <c r="O98" s="12"/>
    </row>
    <row r="99" spans="1:15" x14ac:dyDescent="0.35">
      <c r="A99" s="11" t="str">
        <f t="shared" si="1"/>
        <v>DISTRIBUCION VOLUMEN X CRITERIO (Consumiciones)Leche+bebidas vegetales&lt;2MIL</v>
      </c>
      <c r="B99" s="11" t="s">
        <v>118</v>
      </c>
      <c r="C99" s="11" t="s">
        <v>174</v>
      </c>
      <c r="D99" s="11" t="s">
        <v>9</v>
      </c>
      <c r="E99" s="12">
        <v>4.38636750198435</v>
      </c>
      <c r="F99" s="12">
        <v>3.9060760116814501</v>
      </c>
      <c r="G99" s="12">
        <v>4.9044640084434601</v>
      </c>
      <c r="H99" s="12">
        <v>4.7411242572999903</v>
      </c>
      <c r="I99" s="12">
        <v>0</v>
      </c>
      <c r="J99" s="12">
        <v>0</v>
      </c>
      <c r="K99" s="12">
        <v>0</v>
      </c>
      <c r="L99" s="12">
        <v>0</v>
      </c>
      <c r="M99" s="12">
        <v>0</v>
      </c>
      <c r="N99" s="12"/>
      <c r="O99" s="12"/>
    </row>
    <row r="100" spans="1:15" x14ac:dyDescent="0.35">
      <c r="A100" s="11" t="str">
        <f t="shared" si="1"/>
        <v>DISTRIBUCION VOLUMEN X CRITERIO (Consumiciones)Leche+bebidas vegetales2-5MIL</v>
      </c>
      <c r="B100" s="11" t="s">
        <v>118</v>
      </c>
      <c r="C100" s="11" t="s">
        <v>174</v>
      </c>
      <c r="D100" s="11" t="s">
        <v>10</v>
      </c>
      <c r="E100" s="12">
        <v>4.7938191605023901</v>
      </c>
      <c r="F100" s="12">
        <v>4.69062044026027</v>
      </c>
      <c r="G100" s="12">
        <v>4.4848252208212003</v>
      </c>
      <c r="H100" s="12">
        <v>4.4978759347642496</v>
      </c>
      <c r="I100" s="12">
        <v>0</v>
      </c>
      <c r="J100" s="12">
        <v>0</v>
      </c>
      <c r="K100" s="12">
        <v>0</v>
      </c>
      <c r="L100" s="12">
        <v>0</v>
      </c>
      <c r="M100" s="12">
        <v>0</v>
      </c>
      <c r="N100" s="12"/>
      <c r="O100" s="12"/>
    </row>
    <row r="101" spans="1:15" x14ac:dyDescent="0.35">
      <c r="A101" s="11" t="str">
        <f t="shared" si="1"/>
        <v>DISTRIBUCION VOLUMEN X CRITERIO (Consumiciones)Leche+bebidas vegetales5-10MIL</v>
      </c>
      <c r="B101" s="11" t="s">
        <v>118</v>
      </c>
      <c r="C101" s="11" t="s">
        <v>174</v>
      </c>
      <c r="D101" s="11" t="s">
        <v>11</v>
      </c>
      <c r="E101" s="12">
        <v>5.9517343903203601</v>
      </c>
      <c r="F101" s="12">
        <v>7.3280146862189701</v>
      </c>
      <c r="G101" s="12">
        <v>6.9061432939586496</v>
      </c>
      <c r="H101" s="12">
        <v>7.26801359456823</v>
      </c>
      <c r="I101" s="12">
        <v>0</v>
      </c>
      <c r="J101" s="12">
        <v>0</v>
      </c>
      <c r="K101" s="12">
        <v>0</v>
      </c>
      <c r="L101" s="12">
        <v>0</v>
      </c>
      <c r="M101" s="12">
        <v>0</v>
      </c>
      <c r="N101" s="12"/>
      <c r="O101" s="12"/>
    </row>
    <row r="102" spans="1:15" x14ac:dyDescent="0.35">
      <c r="A102" s="11" t="str">
        <f t="shared" si="1"/>
        <v>DISTRIBUCION VOLUMEN X CRITERIO (Consumiciones)Leche+bebidas vegetales10-30MIL</v>
      </c>
      <c r="B102" s="11" t="s">
        <v>118</v>
      </c>
      <c r="C102" s="11" t="s">
        <v>174</v>
      </c>
      <c r="D102" s="11" t="s">
        <v>12</v>
      </c>
      <c r="E102" s="12">
        <v>20.830676413892501</v>
      </c>
      <c r="F102" s="12">
        <v>19.719930456099899</v>
      </c>
      <c r="G102" s="12">
        <v>19.377626909512902</v>
      </c>
      <c r="H102" s="12">
        <v>17.6294729798663</v>
      </c>
      <c r="I102" s="12">
        <v>0</v>
      </c>
      <c r="J102" s="12">
        <v>0</v>
      </c>
      <c r="K102" s="12">
        <v>0</v>
      </c>
      <c r="L102" s="12">
        <v>0</v>
      </c>
      <c r="M102" s="12">
        <v>0</v>
      </c>
      <c r="N102" s="12"/>
      <c r="O102" s="12"/>
    </row>
    <row r="103" spans="1:15" x14ac:dyDescent="0.35">
      <c r="A103" s="11" t="str">
        <f t="shared" si="1"/>
        <v>DISTRIBUCION VOLUMEN X CRITERIO (Consumiciones)Leche+bebidas vegetales30-100MIL</v>
      </c>
      <c r="B103" s="11" t="s">
        <v>118</v>
      </c>
      <c r="C103" s="11" t="s">
        <v>174</v>
      </c>
      <c r="D103" s="11" t="s">
        <v>13</v>
      </c>
      <c r="E103" s="12">
        <v>20.671444674933099</v>
      </c>
      <c r="F103" s="12">
        <v>20.590286127325498</v>
      </c>
      <c r="G103" s="12">
        <v>21.458972661812801</v>
      </c>
      <c r="H103" s="12">
        <v>21.504172750421802</v>
      </c>
      <c r="I103" s="12">
        <v>0</v>
      </c>
      <c r="J103" s="12">
        <v>0</v>
      </c>
      <c r="K103" s="12">
        <v>0</v>
      </c>
      <c r="L103" s="12">
        <v>0</v>
      </c>
      <c r="M103" s="12">
        <v>0</v>
      </c>
      <c r="N103" s="12"/>
      <c r="O103" s="12"/>
    </row>
    <row r="104" spans="1:15" x14ac:dyDescent="0.35">
      <c r="A104" s="11" t="str">
        <f t="shared" si="1"/>
        <v>DISTRIBUCION VOLUMEN X CRITERIO (Consumiciones)Leche+bebidas vegetales100-200MIL</v>
      </c>
      <c r="B104" s="11" t="s">
        <v>118</v>
      </c>
      <c r="C104" s="11" t="s">
        <v>174</v>
      </c>
      <c r="D104" s="11" t="s">
        <v>14</v>
      </c>
      <c r="E104" s="12">
        <v>12.5494253716908</v>
      </c>
      <c r="F104" s="12">
        <v>12.2656174078228</v>
      </c>
      <c r="G104" s="12">
        <v>11.554867611022701</v>
      </c>
      <c r="H104" s="12">
        <v>12.6586096063785</v>
      </c>
      <c r="I104" s="12">
        <v>0</v>
      </c>
      <c r="J104" s="12">
        <v>0</v>
      </c>
      <c r="K104" s="12">
        <v>0</v>
      </c>
      <c r="L104" s="12">
        <v>0</v>
      </c>
      <c r="M104" s="12">
        <v>0</v>
      </c>
      <c r="N104" s="12"/>
      <c r="O104" s="12"/>
    </row>
    <row r="105" spans="1:15" x14ac:dyDescent="0.35">
      <c r="A105" s="11" t="str">
        <f t="shared" si="1"/>
        <v>DISTRIBUCION VOLUMEN X CRITERIO (Consumiciones)Leche+bebidas vegetales200-500MIL</v>
      </c>
      <c r="B105" s="11" t="s">
        <v>118</v>
      </c>
      <c r="C105" s="11" t="s">
        <v>174</v>
      </c>
      <c r="D105" s="11" t="s">
        <v>15</v>
      </c>
      <c r="E105" s="12">
        <v>13.173979309378799</v>
      </c>
      <c r="F105" s="12">
        <v>13.6177795180304</v>
      </c>
      <c r="G105" s="12">
        <v>14.606367313966199</v>
      </c>
      <c r="H105" s="12">
        <v>13.0531604892888</v>
      </c>
      <c r="I105" s="12">
        <v>0</v>
      </c>
      <c r="J105" s="12">
        <v>0</v>
      </c>
      <c r="K105" s="12">
        <v>0</v>
      </c>
      <c r="L105" s="12">
        <v>0</v>
      </c>
      <c r="M105" s="12">
        <v>0</v>
      </c>
      <c r="N105" s="12"/>
      <c r="O105" s="12"/>
    </row>
    <row r="106" spans="1:15" x14ac:dyDescent="0.35">
      <c r="A106" s="11" t="str">
        <f t="shared" si="1"/>
        <v>DISTRIBUCION VOLUMEN X CRITERIO (Consumiciones)Leche+bebidas vegetales&gt;500MIL</v>
      </c>
      <c r="B106" s="11" t="s">
        <v>118</v>
      </c>
      <c r="C106" s="11" t="s">
        <v>174</v>
      </c>
      <c r="D106" s="11" t="s">
        <v>16</v>
      </c>
      <c r="E106" s="12">
        <v>17.642564849956301</v>
      </c>
      <c r="F106" s="12">
        <v>17.881663293745</v>
      </c>
      <c r="G106" s="12">
        <v>16.7067329804621</v>
      </c>
      <c r="H106" s="12">
        <v>18.647557996171098</v>
      </c>
      <c r="I106" s="12">
        <v>0</v>
      </c>
      <c r="J106" s="12">
        <v>0</v>
      </c>
      <c r="K106" s="12">
        <v>0</v>
      </c>
      <c r="L106" s="12">
        <v>0</v>
      </c>
      <c r="M106" s="12">
        <v>0</v>
      </c>
      <c r="N106" s="12"/>
      <c r="O106" s="12"/>
    </row>
    <row r="107" spans="1:15" x14ac:dyDescent="0.35">
      <c r="A107" s="11" t="str">
        <f t="shared" si="1"/>
        <v>DISTRIBUCION VOLUMEN X CRITERIO (Consumiciones)Leche+bebidas vegetalesDE 15 A 19 AÑOS</v>
      </c>
      <c r="B107" s="11" t="s">
        <v>118</v>
      </c>
      <c r="C107" s="11" t="s">
        <v>174</v>
      </c>
      <c r="D107" s="11" t="s">
        <v>39</v>
      </c>
      <c r="E107" s="12">
        <v>0.956251709210728</v>
      </c>
      <c r="F107" s="12">
        <v>1.1012124784626001</v>
      </c>
      <c r="G107" s="12">
        <v>0.630998656156608</v>
      </c>
      <c r="H107" s="12">
        <v>0.91291160432839802</v>
      </c>
      <c r="I107" s="12">
        <v>0</v>
      </c>
      <c r="J107" s="12">
        <v>0</v>
      </c>
      <c r="K107" s="12">
        <v>0</v>
      </c>
      <c r="L107" s="12">
        <v>0</v>
      </c>
      <c r="M107" s="12">
        <v>0</v>
      </c>
      <c r="N107" s="12"/>
      <c r="O107" s="12"/>
    </row>
    <row r="108" spans="1:15" x14ac:dyDescent="0.35">
      <c r="A108" s="11" t="str">
        <f t="shared" si="1"/>
        <v>DISTRIBUCION VOLUMEN X CRITERIO (Consumiciones)Leche+bebidas vegetalesDE 20 A 24 AÑOS</v>
      </c>
      <c r="B108" s="11" t="s">
        <v>118</v>
      </c>
      <c r="C108" s="11" t="s">
        <v>174</v>
      </c>
      <c r="D108" s="11" t="s">
        <v>40</v>
      </c>
      <c r="E108" s="12">
        <v>2.00846601255311</v>
      </c>
      <c r="F108" s="12">
        <v>1.43539702232371</v>
      </c>
      <c r="G108" s="12">
        <v>1.58681830033897</v>
      </c>
      <c r="H108" s="12">
        <v>1.5266311864131401</v>
      </c>
      <c r="I108" s="12">
        <v>0</v>
      </c>
      <c r="J108" s="12">
        <v>0</v>
      </c>
      <c r="K108" s="12">
        <v>0</v>
      </c>
      <c r="L108" s="12">
        <v>0</v>
      </c>
      <c r="M108" s="12">
        <v>0</v>
      </c>
      <c r="N108" s="12"/>
      <c r="O108" s="12"/>
    </row>
    <row r="109" spans="1:15" x14ac:dyDescent="0.35">
      <c r="A109" s="11" t="str">
        <f t="shared" si="1"/>
        <v>DISTRIBUCION VOLUMEN X CRITERIO (Consumiciones)Leche+bebidas vegetalesDE 25 A 34 AÑOS</v>
      </c>
      <c r="B109" s="11" t="s">
        <v>118</v>
      </c>
      <c r="C109" s="11" t="s">
        <v>174</v>
      </c>
      <c r="D109" s="11" t="s">
        <v>41</v>
      </c>
      <c r="E109" s="12">
        <v>6.4758125837930098</v>
      </c>
      <c r="F109" s="12">
        <v>6.8944825242931902</v>
      </c>
      <c r="G109" s="12">
        <v>6.5343897339494399</v>
      </c>
      <c r="H109" s="12">
        <v>6.4581386015383</v>
      </c>
      <c r="I109" s="12">
        <v>0</v>
      </c>
      <c r="J109" s="12">
        <v>0</v>
      </c>
      <c r="K109" s="12">
        <v>0</v>
      </c>
      <c r="L109" s="12">
        <v>0</v>
      </c>
      <c r="M109" s="12">
        <v>0</v>
      </c>
      <c r="N109" s="12"/>
      <c r="O109" s="12"/>
    </row>
    <row r="110" spans="1:15" x14ac:dyDescent="0.35">
      <c r="A110" s="11" t="str">
        <f t="shared" si="1"/>
        <v>DISTRIBUCION VOLUMEN X CRITERIO (Consumiciones)Leche+bebidas vegetalesDE 35 A 49 AÑOS</v>
      </c>
      <c r="B110" s="11" t="s">
        <v>118</v>
      </c>
      <c r="C110" s="11" t="s">
        <v>174</v>
      </c>
      <c r="D110" s="11" t="s">
        <v>42</v>
      </c>
      <c r="E110" s="12">
        <v>31.0269855192332</v>
      </c>
      <c r="F110" s="12">
        <v>29.3754739291949</v>
      </c>
      <c r="G110" s="12">
        <v>26.872572799586099</v>
      </c>
      <c r="H110" s="12">
        <v>25.622112582685698</v>
      </c>
      <c r="I110" s="12">
        <v>0</v>
      </c>
      <c r="J110" s="12">
        <v>0</v>
      </c>
      <c r="K110" s="12">
        <v>0</v>
      </c>
      <c r="L110" s="12">
        <v>0</v>
      </c>
      <c r="M110" s="12">
        <v>0</v>
      </c>
      <c r="N110" s="12"/>
      <c r="O110" s="12"/>
    </row>
    <row r="111" spans="1:15" x14ac:dyDescent="0.35">
      <c r="A111" s="11" t="str">
        <f t="shared" si="1"/>
        <v>DISTRIBUCION VOLUMEN X CRITERIO (Consumiciones)Leche+bebidas vegetalesDE 50 A 59 AÑOS</v>
      </c>
      <c r="B111" s="11" t="s">
        <v>118</v>
      </c>
      <c r="C111" s="11" t="s">
        <v>174</v>
      </c>
      <c r="D111" s="11" t="s">
        <v>43</v>
      </c>
      <c r="E111" s="12">
        <v>26.026576976181101</v>
      </c>
      <c r="F111" s="12">
        <v>26.030557039262799</v>
      </c>
      <c r="G111" s="12">
        <v>25.627487718322701</v>
      </c>
      <c r="H111" s="12">
        <v>25.501050157678499</v>
      </c>
      <c r="I111" s="12">
        <v>0</v>
      </c>
      <c r="J111" s="12">
        <v>0</v>
      </c>
      <c r="K111" s="12">
        <v>0</v>
      </c>
      <c r="L111" s="12">
        <v>0</v>
      </c>
      <c r="M111" s="12">
        <v>0</v>
      </c>
      <c r="N111" s="12"/>
      <c r="O111" s="12"/>
    </row>
    <row r="112" spans="1:15" x14ac:dyDescent="0.35">
      <c r="A112" s="11" t="str">
        <f t="shared" si="1"/>
        <v>DISTRIBUCION VOLUMEN X CRITERIO (Consumiciones)Leche+bebidas vegetalesDE 60 A 75 AÑOS</v>
      </c>
      <c r="B112" s="11" t="s">
        <v>118</v>
      </c>
      <c r="C112" s="11" t="s">
        <v>174</v>
      </c>
      <c r="D112" s="11" t="s">
        <v>44</v>
      </c>
      <c r="E112" s="12">
        <v>33.505924708016799</v>
      </c>
      <c r="F112" s="12">
        <v>35.162861400936499</v>
      </c>
      <c r="G112" s="12">
        <v>38.747735765669098</v>
      </c>
      <c r="H112" s="12">
        <v>39.979155178953597</v>
      </c>
      <c r="I112" s="12">
        <v>0</v>
      </c>
      <c r="J112" s="12">
        <v>0</v>
      </c>
      <c r="K112" s="12">
        <v>0</v>
      </c>
      <c r="L112" s="12">
        <v>0</v>
      </c>
      <c r="M112" s="12">
        <v>0</v>
      </c>
      <c r="N112" s="12"/>
      <c r="O112" s="12"/>
    </row>
    <row r="113" spans="1:15" x14ac:dyDescent="0.35">
      <c r="A113" s="11" t="str">
        <f t="shared" si="1"/>
        <v>DISTRIBUCION VOLUMEN X CRITERIO (Consumiciones)Leche+bebidas vegetalesALTA Y MEDIA ALTA</v>
      </c>
      <c r="B113" s="11" t="s">
        <v>118</v>
      </c>
      <c r="C113" s="11" t="s">
        <v>174</v>
      </c>
      <c r="D113" s="11" t="s">
        <v>17</v>
      </c>
      <c r="E113" s="12">
        <v>24.772925101552101</v>
      </c>
      <c r="F113" s="12">
        <v>27.595613995887199</v>
      </c>
      <c r="G113" s="12">
        <v>25.778637247355</v>
      </c>
      <c r="H113" s="12">
        <v>26.630332794314299</v>
      </c>
      <c r="I113" s="12">
        <v>0</v>
      </c>
      <c r="J113" s="12">
        <v>0</v>
      </c>
      <c r="K113" s="12">
        <v>0</v>
      </c>
      <c r="L113" s="12">
        <v>0</v>
      </c>
      <c r="M113" s="12">
        <v>0</v>
      </c>
      <c r="N113" s="12"/>
      <c r="O113" s="12"/>
    </row>
    <row r="114" spans="1:15" x14ac:dyDescent="0.35">
      <c r="A114" s="11" t="str">
        <f t="shared" si="1"/>
        <v>DISTRIBUCION VOLUMEN X CRITERIO (Consumiciones)Leche+bebidas vegetalesMEDIA</v>
      </c>
      <c r="B114" s="11" t="s">
        <v>118</v>
      </c>
      <c r="C114" s="11" t="s">
        <v>174</v>
      </c>
      <c r="D114" s="11" t="s">
        <v>18</v>
      </c>
      <c r="E114" s="12">
        <v>32.185438525109603</v>
      </c>
      <c r="F114" s="12">
        <v>30.5821641602063</v>
      </c>
      <c r="G114" s="12">
        <v>30.591989642100501</v>
      </c>
      <c r="H114" s="12">
        <v>29.7977405260357</v>
      </c>
      <c r="I114" s="12">
        <v>0</v>
      </c>
      <c r="J114" s="12">
        <v>0</v>
      </c>
      <c r="K114" s="12">
        <v>0</v>
      </c>
      <c r="L114" s="12">
        <v>0</v>
      </c>
      <c r="M114" s="12">
        <v>0</v>
      </c>
      <c r="N114" s="12"/>
      <c r="O114" s="12"/>
    </row>
    <row r="115" spans="1:15" x14ac:dyDescent="0.35">
      <c r="A115" s="11" t="str">
        <f t="shared" si="1"/>
        <v>DISTRIBUCION VOLUMEN X CRITERIO (Consumiciones)Leche+bebidas vegetalesMEDIA BAJA</v>
      </c>
      <c r="B115" s="11" t="s">
        <v>118</v>
      </c>
      <c r="C115" s="11" t="s">
        <v>174</v>
      </c>
      <c r="D115" s="11" t="s">
        <v>19</v>
      </c>
      <c r="E115" s="12">
        <v>26.9495340941683</v>
      </c>
      <c r="F115" s="12">
        <v>25.930092916722501</v>
      </c>
      <c r="G115" s="12">
        <v>27.973576843565699</v>
      </c>
      <c r="H115" s="12">
        <v>27.2350873135032</v>
      </c>
      <c r="I115" s="12">
        <v>0</v>
      </c>
      <c r="J115" s="12">
        <v>0</v>
      </c>
      <c r="K115" s="12">
        <v>0</v>
      </c>
      <c r="L115" s="12">
        <v>0</v>
      </c>
      <c r="M115" s="12">
        <v>0</v>
      </c>
      <c r="N115" s="12"/>
      <c r="O115" s="12"/>
    </row>
    <row r="116" spans="1:15" x14ac:dyDescent="0.35">
      <c r="A116" s="11" t="str">
        <f t="shared" si="1"/>
        <v>DISTRIBUCION VOLUMEN X CRITERIO (Consumiciones)Leche+bebidas vegetalesBAJA</v>
      </c>
      <c r="B116" s="11" t="s">
        <v>118</v>
      </c>
      <c r="C116" s="11" t="s">
        <v>174</v>
      </c>
      <c r="D116" s="11" t="s">
        <v>20</v>
      </c>
      <c r="E116" s="12">
        <v>16.092110616783302</v>
      </c>
      <c r="F116" s="12">
        <v>15.8921147403418</v>
      </c>
      <c r="G116" s="12">
        <v>15.655796266978699</v>
      </c>
      <c r="H116" s="12">
        <v>16.336832482123899</v>
      </c>
      <c r="I116" s="12">
        <v>0</v>
      </c>
      <c r="J116" s="12">
        <v>0</v>
      </c>
      <c r="K116" s="12">
        <v>0</v>
      </c>
      <c r="L116" s="12">
        <v>0</v>
      </c>
      <c r="M116" s="12">
        <v>0</v>
      </c>
      <c r="N116" s="12"/>
      <c r="O116" s="12"/>
    </row>
    <row r="117" spans="1:15" x14ac:dyDescent="0.35">
      <c r="A117" s="11" t="str">
        <f t="shared" si="1"/>
        <v>DISTRIBUCION VOLUMEN X CRITERIO (Consumiciones)Leche+bebidas vegetalesHOMBRE</v>
      </c>
      <c r="B117" s="11" t="s">
        <v>118</v>
      </c>
      <c r="C117" s="11" t="s">
        <v>174</v>
      </c>
      <c r="D117" s="11" t="s">
        <v>21</v>
      </c>
      <c r="E117" s="12">
        <v>60.042530165484997</v>
      </c>
      <c r="F117" s="12">
        <v>61.621002768562199</v>
      </c>
      <c r="G117" s="12">
        <v>60.647977353161103</v>
      </c>
      <c r="H117" s="12">
        <v>58.688793292758902</v>
      </c>
      <c r="I117" s="12">
        <v>0</v>
      </c>
      <c r="J117" s="12">
        <v>0</v>
      </c>
      <c r="K117" s="12">
        <v>0</v>
      </c>
      <c r="L117" s="12">
        <v>0</v>
      </c>
      <c r="M117" s="12">
        <v>0</v>
      </c>
      <c r="N117" s="12"/>
      <c r="O117" s="12"/>
    </row>
    <row r="118" spans="1:15" x14ac:dyDescent="0.35">
      <c r="A118" s="11" t="str">
        <f t="shared" si="1"/>
        <v>DISTRIBUCION VOLUMEN X CRITERIO (Consumiciones)Leche+bebidas vegetalesMUJER</v>
      </c>
      <c r="B118" s="11" t="s">
        <v>118</v>
      </c>
      <c r="C118" s="11" t="s">
        <v>174</v>
      </c>
      <c r="D118" s="11" t="s">
        <v>22</v>
      </c>
      <c r="E118" s="12">
        <v>39.957478172128397</v>
      </c>
      <c r="F118" s="12">
        <v>38.3789830445956</v>
      </c>
      <c r="G118" s="12">
        <v>39.352022646838897</v>
      </c>
      <c r="H118" s="12">
        <v>41.3111929391955</v>
      </c>
      <c r="I118" s="12">
        <v>0</v>
      </c>
      <c r="J118" s="12">
        <v>0</v>
      </c>
      <c r="K118" s="12">
        <v>0</v>
      </c>
      <c r="L118" s="12">
        <v>0</v>
      </c>
      <c r="M118" s="12">
        <v>0</v>
      </c>
      <c r="N118" s="12"/>
      <c r="O118" s="12"/>
    </row>
    <row r="119" spans="1:15" x14ac:dyDescent="0.35">
      <c r="A119" s="11" t="str">
        <f t="shared" si="1"/>
        <v>DISTRIBUCION VOLUMEN X CRITERIO (Consumiciones)LecheT.ESPAÑA</v>
      </c>
      <c r="B119" s="11" t="s">
        <v>118</v>
      </c>
      <c r="C119" s="11" t="s">
        <v>124</v>
      </c>
      <c r="D119" s="11" t="s">
        <v>36</v>
      </c>
      <c r="E119" s="12">
        <v>100</v>
      </c>
      <c r="F119" s="12">
        <v>100</v>
      </c>
      <c r="G119" s="12">
        <v>100</v>
      </c>
      <c r="H119" s="12">
        <v>100</v>
      </c>
      <c r="I119" s="12">
        <v>0</v>
      </c>
      <c r="J119" s="12">
        <v>0</v>
      </c>
      <c r="K119" s="12">
        <v>0</v>
      </c>
      <c r="L119" s="12">
        <v>0</v>
      </c>
      <c r="M119" s="12">
        <v>0</v>
      </c>
      <c r="N119" s="12"/>
      <c r="O119" s="12"/>
    </row>
    <row r="120" spans="1:15" x14ac:dyDescent="0.35">
      <c r="A120" s="11" t="str">
        <f t="shared" si="1"/>
        <v>DISTRIBUCION VOLUMEN X CRITERIO (Consumiciones)LecheBCN AM</v>
      </c>
      <c r="B120" s="11" t="s">
        <v>118</v>
      </c>
      <c r="C120" s="11" t="s">
        <v>124</v>
      </c>
      <c r="D120" s="11" t="s">
        <v>1</v>
      </c>
      <c r="E120" s="12">
        <v>7.5223445762543202</v>
      </c>
      <c r="F120" s="12">
        <v>9.0553924484101405</v>
      </c>
      <c r="G120" s="12">
        <v>8.1436723204650203</v>
      </c>
      <c r="H120" s="12">
        <v>9.2265208118692392</v>
      </c>
      <c r="I120" s="12">
        <v>0</v>
      </c>
      <c r="J120" s="12">
        <v>0</v>
      </c>
      <c r="K120" s="12">
        <v>0</v>
      </c>
      <c r="L120" s="12">
        <v>0</v>
      </c>
      <c r="M120" s="12">
        <v>0</v>
      </c>
      <c r="N120" s="12"/>
      <c r="O120" s="12"/>
    </row>
    <row r="121" spans="1:15" x14ac:dyDescent="0.35">
      <c r="A121" s="11" t="str">
        <f t="shared" si="1"/>
        <v>DISTRIBUCION VOLUMEN X CRITERIO (Consumiciones)LecheREST.CAT ARAGON</v>
      </c>
      <c r="B121" s="11" t="s">
        <v>118</v>
      </c>
      <c r="C121" s="11" t="s">
        <v>124</v>
      </c>
      <c r="D121" s="11" t="s">
        <v>2</v>
      </c>
      <c r="E121" s="12">
        <v>9.4349600052159701</v>
      </c>
      <c r="F121" s="12">
        <v>8.4394079805135291</v>
      </c>
      <c r="G121" s="12">
        <v>9.3651688165498896</v>
      </c>
      <c r="H121" s="12">
        <v>8.9371632482850405</v>
      </c>
      <c r="I121" s="12">
        <v>0</v>
      </c>
      <c r="J121" s="12">
        <v>0</v>
      </c>
      <c r="K121" s="12">
        <v>0</v>
      </c>
      <c r="L121" s="12">
        <v>0</v>
      </c>
      <c r="M121" s="12">
        <v>0</v>
      </c>
      <c r="N121" s="12"/>
      <c r="O121" s="12"/>
    </row>
    <row r="122" spans="1:15" x14ac:dyDescent="0.35">
      <c r="A122" s="11" t="str">
        <f t="shared" si="1"/>
        <v>DISTRIBUCION VOLUMEN X CRITERIO (Consumiciones)LecheLEVANTE</v>
      </c>
      <c r="B122" s="11" t="s">
        <v>118</v>
      </c>
      <c r="C122" s="11" t="s">
        <v>124</v>
      </c>
      <c r="D122" s="11" t="s">
        <v>3</v>
      </c>
      <c r="E122" s="12">
        <v>12.0260420777385</v>
      </c>
      <c r="F122" s="12">
        <v>11.660768844941799</v>
      </c>
      <c r="G122" s="12">
        <v>11.030513633408701</v>
      </c>
      <c r="H122" s="12">
        <v>10.2085732260923</v>
      </c>
      <c r="I122" s="12">
        <v>0</v>
      </c>
      <c r="J122" s="12">
        <v>0</v>
      </c>
      <c r="K122" s="12">
        <v>0</v>
      </c>
      <c r="L122" s="12">
        <v>0</v>
      </c>
      <c r="M122" s="12">
        <v>0</v>
      </c>
      <c r="N122" s="12"/>
      <c r="O122" s="12"/>
    </row>
    <row r="123" spans="1:15" x14ac:dyDescent="0.35">
      <c r="A123" s="11" t="str">
        <f t="shared" si="1"/>
        <v>DISTRIBUCION VOLUMEN X CRITERIO (Consumiciones)LecheANDALUCIA</v>
      </c>
      <c r="B123" s="11" t="s">
        <v>118</v>
      </c>
      <c r="C123" s="11" t="s">
        <v>124</v>
      </c>
      <c r="D123" s="11" t="s">
        <v>4</v>
      </c>
      <c r="E123" s="12">
        <v>21.235231441287802</v>
      </c>
      <c r="F123" s="12">
        <v>21.0726367521772</v>
      </c>
      <c r="G123" s="12">
        <v>21.6379614286848</v>
      </c>
      <c r="H123" s="12">
        <v>20.974621149811401</v>
      </c>
      <c r="I123" s="12">
        <v>0</v>
      </c>
      <c r="J123" s="12">
        <v>0</v>
      </c>
      <c r="K123" s="12">
        <v>0</v>
      </c>
      <c r="L123" s="12">
        <v>0</v>
      </c>
      <c r="M123" s="12">
        <v>0</v>
      </c>
      <c r="N123" s="12"/>
      <c r="O123" s="12"/>
    </row>
    <row r="124" spans="1:15" x14ac:dyDescent="0.35">
      <c r="A124" s="11" t="str">
        <f t="shared" si="1"/>
        <v>DISTRIBUCION VOLUMEN X CRITERIO (Consumiciones)LecheMDD AM</v>
      </c>
      <c r="B124" s="11" t="s">
        <v>118</v>
      </c>
      <c r="C124" s="11" t="s">
        <v>124</v>
      </c>
      <c r="D124" s="11" t="s">
        <v>5</v>
      </c>
      <c r="E124" s="12">
        <v>13.397677866121301</v>
      </c>
      <c r="F124" s="12">
        <v>12.5248622122764</v>
      </c>
      <c r="G124" s="12">
        <v>13.0651444296725</v>
      </c>
      <c r="H124" s="12">
        <v>13.7712368221316</v>
      </c>
      <c r="I124" s="12">
        <v>0</v>
      </c>
      <c r="J124" s="12">
        <v>0</v>
      </c>
      <c r="K124" s="12">
        <v>0</v>
      </c>
      <c r="L124" s="12">
        <v>0</v>
      </c>
      <c r="M124" s="12">
        <v>0</v>
      </c>
      <c r="N124" s="12"/>
      <c r="O124" s="12"/>
    </row>
    <row r="125" spans="1:15" x14ac:dyDescent="0.35">
      <c r="A125" s="11" t="str">
        <f t="shared" si="1"/>
        <v>DISTRIBUCION VOLUMEN X CRITERIO (Consumiciones)LecheRTO CENTRO</v>
      </c>
      <c r="B125" s="11" t="s">
        <v>118</v>
      </c>
      <c r="C125" s="11" t="s">
        <v>124</v>
      </c>
      <c r="D125" s="11" t="s">
        <v>6</v>
      </c>
      <c r="E125" s="12">
        <v>9.7137224488955507</v>
      </c>
      <c r="F125" s="12">
        <v>8.9724395433841106</v>
      </c>
      <c r="G125" s="12">
        <v>9.1600472862268507</v>
      </c>
      <c r="H125" s="12">
        <v>9.6071891350585403</v>
      </c>
      <c r="I125" s="12">
        <v>0</v>
      </c>
      <c r="J125" s="12">
        <v>0</v>
      </c>
      <c r="K125" s="12">
        <v>0</v>
      </c>
      <c r="L125" s="12">
        <v>0</v>
      </c>
      <c r="M125" s="12">
        <v>0</v>
      </c>
      <c r="N125" s="12"/>
      <c r="O125" s="12"/>
    </row>
    <row r="126" spans="1:15" x14ac:dyDescent="0.35">
      <c r="A126" s="11" t="str">
        <f t="shared" si="1"/>
        <v>DISTRIBUCION VOLUMEN X CRITERIO (Consumiciones)LecheNORTE-CENTRO</v>
      </c>
      <c r="B126" s="11" t="s">
        <v>118</v>
      </c>
      <c r="C126" s="11" t="s">
        <v>124</v>
      </c>
      <c r="D126" s="11" t="s">
        <v>7</v>
      </c>
      <c r="E126" s="12">
        <v>11.453529869978301</v>
      </c>
      <c r="F126" s="12">
        <v>11.753149043693901</v>
      </c>
      <c r="G126" s="12">
        <v>12.120506932381099</v>
      </c>
      <c r="H126" s="12">
        <v>12.475361390324601</v>
      </c>
      <c r="I126" s="12">
        <v>0</v>
      </c>
      <c r="J126" s="12">
        <v>0</v>
      </c>
      <c r="K126" s="12">
        <v>0</v>
      </c>
      <c r="L126" s="12">
        <v>0</v>
      </c>
      <c r="M126" s="12">
        <v>0</v>
      </c>
      <c r="N126" s="12"/>
      <c r="O126" s="12"/>
    </row>
    <row r="127" spans="1:15" x14ac:dyDescent="0.35">
      <c r="A127" s="11" t="str">
        <f t="shared" si="1"/>
        <v>DISTRIBUCION VOLUMEN X CRITERIO (Consumiciones)LecheNOROESTE</v>
      </c>
      <c r="B127" s="11" t="s">
        <v>118</v>
      </c>
      <c r="C127" s="11" t="s">
        <v>124</v>
      </c>
      <c r="D127" s="11" t="s">
        <v>8</v>
      </c>
      <c r="E127" s="12">
        <v>15.2165225985114</v>
      </c>
      <c r="F127" s="12">
        <v>16.5213577341299</v>
      </c>
      <c r="G127" s="12">
        <v>15.4769780010341</v>
      </c>
      <c r="H127" s="12">
        <v>14.7993630757065</v>
      </c>
      <c r="I127" s="12">
        <v>0</v>
      </c>
      <c r="J127" s="12">
        <v>0</v>
      </c>
      <c r="K127" s="12">
        <v>0</v>
      </c>
      <c r="L127" s="12">
        <v>0</v>
      </c>
      <c r="M127" s="12">
        <v>0</v>
      </c>
      <c r="N127" s="12"/>
      <c r="O127" s="12"/>
    </row>
    <row r="128" spans="1:15" x14ac:dyDescent="0.35">
      <c r="A128" s="11" t="str">
        <f t="shared" si="1"/>
        <v>DISTRIBUCION VOLUMEN X CRITERIO (Consumiciones)Leche&lt;2MIL</v>
      </c>
      <c r="B128" s="11" t="s">
        <v>118</v>
      </c>
      <c r="C128" s="11" t="s">
        <v>124</v>
      </c>
      <c r="D128" s="11" t="s">
        <v>9</v>
      </c>
      <c r="E128" s="12">
        <v>4.4293236746473204</v>
      </c>
      <c r="F128" s="12">
        <v>3.9455815839455002</v>
      </c>
      <c r="G128" s="12">
        <v>5.01142535934886</v>
      </c>
      <c r="H128" s="12">
        <v>4.4572493066558199</v>
      </c>
      <c r="I128" s="12">
        <v>0</v>
      </c>
      <c r="J128" s="12">
        <v>0</v>
      </c>
      <c r="K128" s="12">
        <v>0</v>
      </c>
      <c r="L128" s="12">
        <v>0</v>
      </c>
      <c r="M128" s="12">
        <v>0</v>
      </c>
      <c r="N128" s="12"/>
      <c r="O128" s="12"/>
    </row>
    <row r="129" spans="1:15" x14ac:dyDescent="0.35">
      <c r="A129" s="11" t="str">
        <f t="shared" si="1"/>
        <v>DISTRIBUCION VOLUMEN X CRITERIO (Consumiciones)Leche2-5MIL</v>
      </c>
      <c r="B129" s="11" t="s">
        <v>118</v>
      </c>
      <c r="C129" s="11" t="s">
        <v>124</v>
      </c>
      <c r="D129" s="11" t="s">
        <v>10</v>
      </c>
      <c r="E129" s="12">
        <v>4.7943039603586701</v>
      </c>
      <c r="F129" s="12">
        <v>4.7466234636969098</v>
      </c>
      <c r="G129" s="12">
        <v>4.5280931821871402</v>
      </c>
      <c r="H129" s="12">
        <v>4.6212580337018698</v>
      </c>
      <c r="I129" s="12">
        <v>0</v>
      </c>
      <c r="J129" s="12">
        <v>0</v>
      </c>
      <c r="K129" s="12">
        <v>0</v>
      </c>
      <c r="L129" s="12">
        <v>0</v>
      </c>
      <c r="M129" s="12">
        <v>0</v>
      </c>
      <c r="N129" s="12"/>
      <c r="O129" s="12"/>
    </row>
    <row r="130" spans="1:15" x14ac:dyDescent="0.35">
      <c r="A130" s="11" t="str">
        <f t="shared" si="1"/>
        <v>DISTRIBUCION VOLUMEN X CRITERIO (Consumiciones)Leche5-10MIL</v>
      </c>
      <c r="B130" s="11" t="s">
        <v>118</v>
      </c>
      <c r="C130" s="11" t="s">
        <v>124</v>
      </c>
      <c r="D130" s="11" t="s">
        <v>11</v>
      </c>
      <c r="E130" s="12">
        <v>5.9891271151252701</v>
      </c>
      <c r="F130" s="12">
        <v>7.2947379685528801</v>
      </c>
      <c r="G130" s="12">
        <v>6.5327109554292297</v>
      </c>
      <c r="H130" s="12">
        <v>7.1671702610899004</v>
      </c>
      <c r="I130" s="12">
        <v>0</v>
      </c>
      <c r="J130" s="12">
        <v>0</v>
      </c>
      <c r="K130" s="12">
        <v>0</v>
      </c>
      <c r="L130" s="12">
        <v>0</v>
      </c>
      <c r="M130" s="12">
        <v>0</v>
      </c>
      <c r="N130" s="12"/>
      <c r="O130" s="12"/>
    </row>
    <row r="131" spans="1:15" x14ac:dyDescent="0.35">
      <c r="A131" s="11" t="str">
        <f t="shared" si="1"/>
        <v>DISTRIBUCION VOLUMEN X CRITERIO (Consumiciones)Leche10-30MIL</v>
      </c>
      <c r="B131" s="11" t="s">
        <v>118</v>
      </c>
      <c r="C131" s="11" t="s">
        <v>124</v>
      </c>
      <c r="D131" s="11" t="s">
        <v>12</v>
      </c>
      <c r="E131" s="12">
        <v>20.9824716124538</v>
      </c>
      <c r="F131" s="12">
        <v>19.771349908384199</v>
      </c>
      <c r="G131" s="12">
        <v>19.655844662027199</v>
      </c>
      <c r="H131" s="12">
        <v>17.941474824607699</v>
      </c>
      <c r="I131" s="12">
        <v>0</v>
      </c>
      <c r="J131" s="12">
        <v>0</v>
      </c>
      <c r="K131" s="12">
        <v>0</v>
      </c>
      <c r="L131" s="12">
        <v>0</v>
      </c>
      <c r="M131" s="12">
        <v>0</v>
      </c>
      <c r="N131" s="12"/>
      <c r="O131" s="12"/>
    </row>
    <row r="132" spans="1:15" x14ac:dyDescent="0.35">
      <c r="A132" s="11" t="str">
        <f t="shared" ref="A132:A195" si="2">B132&amp;C132&amp;D132</f>
        <v>DISTRIBUCION VOLUMEN X CRITERIO (Consumiciones)Leche30-100MIL</v>
      </c>
      <c r="B132" s="11" t="s">
        <v>118</v>
      </c>
      <c r="C132" s="11" t="s">
        <v>124</v>
      </c>
      <c r="D132" s="11" t="s">
        <v>13</v>
      </c>
      <c r="E132" s="12">
        <v>20.401234673813502</v>
      </c>
      <c r="F132" s="12">
        <v>20.545771148986901</v>
      </c>
      <c r="G132" s="12">
        <v>21.415211261159101</v>
      </c>
      <c r="H132" s="12">
        <v>21.3244605479223</v>
      </c>
      <c r="I132" s="12">
        <v>0</v>
      </c>
      <c r="J132" s="12">
        <v>0</v>
      </c>
      <c r="K132" s="12">
        <v>0</v>
      </c>
      <c r="L132" s="12">
        <v>0</v>
      </c>
      <c r="M132" s="12">
        <v>0</v>
      </c>
      <c r="N132" s="12"/>
      <c r="O132" s="12"/>
    </row>
    <row r="133" spans="1:15" x14ac:dyDescent="0.35">
      <c r="A133" s="11" t="str">
        <f t="shared" si="2"/>
        <v>DISTRIBUCION VOLUMEN X CRITERIO (Consumiciones)Leche100-200MIL</v>
      </c>
      <c r="B133" s="11" t="s">
        <v>118</v>
      </c>
      <c r="C133" s="11" t="s">
        <v>124</v>
      </c>
      <c r="D133" s="11" t="s">
        <v>14</v>
      </c>
      <c r="E133" s="12">
        <v>12.4866255108729</v>
      </c>
      <c r="F133" s="12">
        <v>12.2227010688877</v>
      </c>
      <c r="G133" s="12">
        <v>11.506715688342901</v>
      </c>
      <c r="H133" s="12">
        <v>12.668877287458599</v>
      </c>
      <c r="I133" s="12">
        <v>0</v>
      </c>
      <c r="J133" s="12">
        <v>0</v>
      </c>
      <c r="K133" s="12">
        <v>0</v>
      </c>
      <c r="L133" s="12">
        <v>0</v>
      </c>
      <c r="M133" s="12">
        <v>0</v>
      </c>
      <c r="N133" s="12"/>
      <c r="O133" s="12"/>
    </row>
    <row r="134" spans="1:15" x14ac:dyDescent="0.35">
      <c r="A134" s="11" t="str">
        <f t="shared" si="2"/>
        <v>DISTRIBUCION VOLUMEN X CRITERIO (Consumiciones)Leche200-500MIL</v>
      </c>
      <c r="B134" s="11" t="s">
        <v>118</v>
      </c>
      <c r="C134" s="11" t="s">
        <v>124</v>
      </c>
      <c r="D134" s="11" t="s">
        <v>15</v>
      </c>
      <c r="E134" s="12">
        <v>13.2395088757193</v>
      </c>
      <c r="F134" s="12">
        <v>13.505737545598601</v>
      </c>
      <c r="G134" s="12">
        <v>14.525439231977799</v>
      </c>
      <c r="H134" s="12">
        <v>12.9923032302191</v>
      </c>
      <c r="I134" s="12">
        <v>0</v>
      </c>
      <c r="J134" s="12">
        <v>0</v>
      </c>
      <c r="K134" s="12">
        <v>0</v>
      </c>
      <c r="L134" s="12">
        <v>0</v>
      </c>
      <c r="M134" s="12">
        <v>0</v>
      </c>
      <c r="N134" s="12"/>
      <c r="O134" s="12"/>
    </row>
    <row r="135" spans="1:15" x14ac:dyDescent="0.35">
      <c r="A135" s="11" t="str">
        <f t="shared" si="2"/>
        <v>DISTRIBUCION VOLUMEN X CRITERIO (Consumiciones)Leche&gt;500MIL</v>
      </c>
      <c r="B135" s="11" t="s">
        <v>118</v>
      </c>
      <c r="C135" s="11" t="s">
        <v>124</v>
      </c>
      <c r="D135" s="11" t="s">
        <v>16</v>
      </c>
      <c r="E135" s="12">
        <v>17.677437176790299</v>
      </c>
      <c r="F135" s="12">
        <v>17.967511871474301</v>
      </c>
      <c r="G135" s="12">
        <v>16.8245567988969</v>
      </c>
      <c r="H135" s="12">
        <v>18.827231038731998</v>
      </c>
      <c r="I135" s="12">
        <v>0</v>
      </c>
      <c r="J135" s="12">
        <v>0</v>
      </c>
      <c r="K135" s="12">
        <v>0</v>
      </c>
      <c r="L135" s="12">
        <v>0</v>
      </c>
      <c r="M135" s="12">
        <v>0</v>
      </c>
      <c r="N135" s="12"/>
      <c r="O135" s="12"/>
    </row>
    <row r="136" spans="1:15" x14ac:dyDescent="0.35">
      <c r="A136" s="11" t="str">
        <f t="shared" si="2"/>
        <v>DISTRIBUCION VOLUMEN X CRITERIO (Consumiciones)LecheDE 15 A 19 AÑOS</v>
      </c>
      <c r="B136" s="11" t="s">
        <v>118</v>
      </c>
      <c r="C136" s="11" t="s">
        <v>124</v>
      </c>
      <c r="D136" s="11" t="s">
        <v>39</v>
      </c>
      <c r="E136" s="12">
        <v>0.97007683253664001</v>
      </c>
      <c r="F136" s="12">
        <v>1.0928220803962501</v>
      </c>
      <c r="G136" s="12">
        <v>0.64172251452306495</v>
      </c>
      <c r="H136" s="12">
        <v>0.94483115878664103</v>
      </c>
      <c r="I136" s="12">
        <v>0</v>
      </c>
      <c r="J136" s="12">
        <v>0</v>
      </c>
      <c r="K136" s="12">
        <v>0</v>
      </c>
      <c r="L136" s="12">
        <v>0</v>
      </c>
      <c r="M136" s="12">
        <v>0</v>
      </c>
      <c r="N136" s="12"/>
      <c r="O136" s="12"/>
    </row>
    <row r="137" spans="1:15" x14ac:dyDescent="0.35">
      <c r="A137" s="11" t="str">
        <f t="shared" si="2"/>
        <v>DISTRIBUCION VOLUMEN X CRITERIO (Consumiciones)LecheDE 20 A 24 AÑOS</v>
      </c>
      <c r="B137" s="11" t="s">
        <v>118</v>
      </c>
      <c r="C137" s="11" t="s">
        <v>124</v>
      </c>
      <c r="D137" s="11" t="s">
        <v>40</v>
      </c>
      <c r="E137" s="12">
        <v>1.91796179305659</v>
      </c>
      <c r="F137" s="12">
        <v>1.42340778832777</v>
      </c>
      <c r="G137" s="12">
        <v>1.5705385065934001</v>
      </c>
      <c r="H137" s="12">
        <v>1.5127947614636299</v>
      </c>
      <c r="I137" s="12">
        <v>0</v>
      </c>
      <c r="J137" s="12">
        <v>0</v>
      </c>
      <c r="K137" s="12">
        <v>0</v>
      </c>
      <c r="L137" s="12">
        <v>0</v>
      </c>
      <c r="M137" s="12">
        <v>0</v>
      </c>
      <c r="N137" s="12"/>
      <c r="O137" s="12"/>
    </row>
    <row r="138" spans="1:15" x14ac:dyDescent="0.35">
      <c r="A138" s="11" t="str">
        <f t="shared" si="2"/>
        <v>DISTRIBUCION VOLUMEN X CRITERIO (Consumiciones)LecheDE 25 A 34 AÑOS</v>
      </c>
      <c r="B138" s="11" t="s">
        <v>118</v>
      </c>
      <c r="C138" s="11" t="s">
        <v>124</v>
      </c>
      <c r="D138" s="11" t="s">
        <v>41</v>
      </c>
      <c r="E138" s="12">
        <v>6.2331115976294802</v>
      </c>
      <c r="F138" s="12">
        <v>6.6993909021883704</v>
      </c>
      <c r="G138" s="12">
        <v>6.3557966749458101</v>
      </c>
      <c r="H138" s="12">
        <v>6.1017794631596898</v>
      </c>
      <c r="I138" s="12">
        <v>0</v>
      </c>
      <c r="J138" s="12">
        <v>0</v>
      </c>
      <c r="K138" s="12">
        <v>0</v>
      </c>
      <c r="L138" s="12">
        <v>0</v>
      </c>
      <c r="M138" s="12">
        <v>0</v>
      </c>
      <c r="N138" s="12"/>
      <c r="O138" s="12"/>
    </row>
    <row r="139" spans="1:15" x14ac:dyDescent="0.35">
      <c r="A139" s="11" t="str">
        <f t="shared" si="2"/>
        <v>DISTRIBUCION VOLUMEN X CRITERIO (Consumiciones)LecheDE 35 A 49 AÑOS</v>
      </c>
      <c r="B139" s="11" t="s">
        <v>118</v>
      </c>
      <c r="C139" s="11" t="s">
        <v>124</v>
      </c>
      <c r="D139" s="11" t="s">
        <v>42</v>
      </c>
      <c r="E139" s="12">
        <v>31.259458225954202</v>
      </c>
      <c r="F139" s="12">
        <v>29.4083153826498</v>
      </c>
      <c r="G139" s="12">
        <v>26.728339482497599</v>
      </c>
      <c r="H139" s="12">
        <v>25.588180970768398</v>
      </c>
      <c r="I139" s="12">
        <v>0</v>
      </c>
      <c r="J139" s="12">
        <v>0</v>
      </c>
      <c r="K139" s="12">
        <v>0</v>
      </c>
      <c r="L139" s="12">
        <v>0</v>
      </c>
      <c r="M139" s="12">
        <v>0</v>
      </c>
      <c r="N139" s="12"/>
      <c r="O139" s="12"/>
    </row>
    <row r="140" spans="1:15" x14ac:dyDescent="0.35">
      <c r="A140" s="11" t="str">
        <f t="shared" si="2"/>
        <v>DISTRIBUCION VOLUMEN X CRITERIO (Consumiciones)LecheDE 50 A 59 AÑOS</v>
      </c>
      <c r="B140" s="11" t="s">
        <v>118</v>
      </c>
      <c r="C140" s="11" t="s">
        <v>124</v>
      </c>
      <c r="D140" s="11" t="s">
        <v>43</v>
      </c>
      <c r="E140" s="12">
        <v>26.229509321821599</v>
      </c>
      <c r="F140" s="12">
        <v>25.9738976800122</v>
      </c>
      <c r="G140" s="12">
        <v>25.6973896028944</v>
      </c>
      <c r="H140" s="12">
        <v>25.7676929026374</v>
      </c>
      <c r="I140" s="12">
        <v>0</v>
      </c>
      <c r="J140" s="12">
        <v>0</v>
      </c>
      <c r="K140" s="12">
        <v>0</v>
      </c>
      <c r="L140" s="12">
        <v>0</v>
      </c>
      <c r="M140" s="12">
        <v>0</v>
      </c>
      <c r="N140" s="12"/>
      <c r="O140" s="12"/>
    </row>
    <row r="141" spans="1:15" x14ac:dyDescent="0.35">
      <c r="A141" s="11" t="str">
        <f t="shared" si="2"/>
        <v>DISTRIBUCION VOLUMEN X CRITERIO (Consumiciones)LecheDE 60 A 75 AÑOS</v>
      </c>
      <c r="B141" s="11" t="s">
        <v>118</v>
      </c>
      <c r="C141" s="11" t="s">
        <v>124</v>
      </c>
      <c r="D141" s="11" t="s">
        <v>44</v>
      </c>
      <c r="E141" s="12">
        <v>33.389913970893502</v>
      </c>
      <c r="F141" s="12">
        <v>35.402188733692398</v>
      </c>
      <c r="G141" s="12">
        <v>39.00621686585</v>
      </c>
      <c r="H141" s="12">
        <v>40.084738058751697</v>
      </c>
      <c r="I141" s="12">
        <v>0</v>
      </c>
      <c r="J141" s="12">
        <v>0</v>
      </c>
      <c r="K141" s="12">
        <v>0</v>
      </c>
      <c r="L141" s="12">
        <v>0</v>
      </c>
      <c r="M141" s="12">
        <v>0</v>
      </c>
      <c r="N141" s="12"/>
      <c r="O141" s="12"/>
    </row>
    <row r="142" spans="1:15" x14ac:dyDescent="0.35">
      <c r="A142" s="11" t="str">
        <f t="shared" si="2"/>
        <v>DISTRIBUCION VOLUMEN X CRITERIO (Consumiciones)LecheALTA Y MEDIA ALTA</v>
      </c>
      <c r="B142" s="11" t="s">
        <v>118</v>
      </c>
      <c r="C142" s="11" t="s">
        <v>124</v>
      </c>
      <c r="D142" s="11" t="s">
        <v>17</v>
      </c>
      <c r="E142" s="12">
        <v>25.0708616293714</v>
      </c>
      <c r="F142" s="12">
        <v>27.8122053970711</v>
      </c>
      <c r="G142" s="12">
        <v>26.0336352967511</v>
      </c>
      <c r="H142" s="12">
        <v>26.621285450017201</v>
      </c>
      <c r="I142" s="12">
        <v>0</v>
      </c>
      <c r="J142" s="12">
        <v>0</v>
      </c>
      <c r="K142" s="12">
        <v>0</v>
      </c>
      <c r="L142" s="12">
        <v>0</v>
      </c>
      <c r="M142" s="12">
        <v>0</v>
      </c>
      <c r="N142" s="12"/>
      <c r="O142" s="12"/>
    </row>
    <row r="143" spans="1:15" x14ac:dyDescent="0.35">
      <c r="A143" s="11" t="str">
        <f t="shared" si="2"/>
        <v>DISTRIBUCION VOLUMEN X CRITERIO (Consumiciones)LecheMEDIA</v>
      </c>
      <c r="B143" s="11" t="s">
        <v>118</v>
      </c>
      <c r="C143" s="11" t="s">
        <v>124</v>
      </c>
      <c r="D143" s="11" t="s">
        <v>18</v>
      </c>
      <c r="E143" s="12">
        <v>32.416252878217499</v>
      </c>
      <c r="F143" s="12">
        <v>30.710963542216401</v>
      </c>
      <c r="G143" s="12">
        <v>30.799982550152201</v>
      </c>
      <c r="H143" s="12">
        <v>30.321376933932498</v>
      </c>
      <c r="I143" s="12">
        <v>0</v>
      </c>
      <c r="J143" s="12">
        <v>0</v>
      </c>
      <c r="K143" s="12">
        <v>0</v>
      </c>
      <c r="L143" s="12">
        <v>0</v>
      </c>
      <c r="M143" s="12">
        <v>0</v>
      </c>
      <c r="N143" s="12"/>
      <c r="O143" s="12"/>
    </row>
    <row r="144" spans="1:15" x14ac:dyDescent="0.35">
      <c r="A144" s="11" t="str">
        <f t="shared" si="2"/>
        <v>DISTRIBUCION VOLUMEN X CRITERIO (Consumiciones)LecheMEDIA BAJA</v>
      </c>
      <c r="B144" s="11" t="s">
        <v>118</v>
      </c>
      <c r="C144" s="11" t="s">
        <v>124</v>
      </c>
      <c r="D144" s="11" t="s">
        <v>19</v>
      </c>
      <c r="E144" s="12">
        <v>27.035084227539599</v>
      </c>
      <c r="F144" s="12">
        <v>25.744410415594398</v>
      </c>
      <c r="G144" s="12">
        <v>27.384460910553099</v>
      </c>
      <c r="H144" s="12">
        <v>27.014673500543999</v>
      </c>
      <c r="I144" s="12">
        <v>0</v>
      </c>
      <c r="J144" s="12">
        <v>0</v>
      </c>
      <c r="K144" s="12">
        <v>0</v>
      </c>
      <c r="L144" s="12">
        <v>0</v>
      </c>
      <c r="M144" s="12">
        <v>0</v>
      </c>
      <c r="N144" s="12"/>
      <c r="O144" s="12"/>
    </row>
    <row r="145" spans="1:15" x14ac:dyDescent="0.35">
      <c r="A145" s="11" t="str">
        <f t="shared" si="2"/>
        <v>DISTRIBUCION VOLUMEN X CRITERIO (Consumiciones)LecheBAJA</v>
      </c>
      <c r="B145" s="11" t="s">
        <v>118</v>
      </c>
      <c r="C145" s="11" t="s">
        <v>124</v>
      </c>
      <c r="D145" s="11" t="s">
        <v>20</v>
      </c>
      <c r="E145" s="12">
        <v>15.477835580430501</v>
      </c>
      <c r="F145" s="12">
        <v>15.7324352046451</v>
      </c>
      <c r="G145" s="12">
        <v>15.7819212425436</v>
      </c>
      <c r="H145" s="12">
        <v>16.042692974785599</v>
      </c>
      <c r="I145" s="12">
        <v>0</v>
      </c>
      <c r="J145" s="12">
        <v>0</v>
      </c>
      <c r="K145" s="12">
        <v>0</v>
      </c>
      <c r="L145" s="12">
        <v>0</v>
      </c>
      <c r="M145" s="12">
        <v>0</v>
      </c>
      <c r="N145" s="12"/>
      <c r="O145" s="12"/>
    </row>
    <row r="146" spans="1:15" x14ac:dyDescent="0.35">
      <c r="A146" s="11" t="str">
        <f t="shared" si="2"/>
        <v>DISTRIBUCION VOLUMEN X CRITERIO (Consumiciones)LecheHOMBRE</v>
      </c>
      <c r="B146" s="11" t="s">
        <v>118</v>
      </c>
      <c r="C146" s="11" t="s">
        <v>124</v>
      </c>
      <c r="D146" s="11" t="s">
        <v>21</v>
      </c>
      <c r="E146" s="12">
        <v>60.934532776506202</v>
      </c>
      <c r="F146" s="12">
        <v>62.506590005903902</v>
      </c>
      <c r="G146" s="12">
        <v>61.618552048819502</v>
      </c>
      <c r="H146" s="12">
        <v>60.315273196367201</v>
      </c>
      <c r="I146" s="12">
        <v>0</v>
      </c>
      <c r="J146" s="12">
        <v>0</v>
      </c>
      <c r="K146" s="12">
        <v>0</v>
      </c>
      <c r="L146" s="12">
        <v>0</v>
      </c>
      <c r="M146" s="12">
        <v>0</v>
      </c>
      <c r="N146" s="12"/>
      <c r="O146" s="12"/>
    </row>
    <row r="147" spans="1:15" x14ac:dyDescent="0.35">
      <c r="A147" s="11" t="str">
        <f t="shared" si="2"/>
        <v>DISTRIBUCION VOLUMEN X CRITERIO (Consumiciones)LecheMUJER</v>
      </c>
      <c r="B147" s="11" t="s">
        <v>118</v>
      </c>
      <c r="C147" s="11" t="s">
        <v>124</v>
      </c>
      <c r="D147" s="11" t="s">
        <v>22</v>
      </c>
      <c r="E147" s="12">
        <v>39.065501539052804</v>
      </c>
      <c r="F147" s="12">
        <v>37.4934245536231</v>
      </c>
      <c r="G147" s="12">
        <v>38.381447951180498</v>
      </c>
      <c r="H147" s="12">
        <v>39.684755662912103</v>
      </c>
      <c r="I147" s="12">
        <v>0</v>
      </c>
      <c r="J147" s="12">
        <v>0</v>
      </c>
      <c r="K147" s="12">
        <v>0</v>
      </c>
      <c r="L147" s="12">
        <v>0</v>
      </c>
      <c r="M147" s="12">
        <v>0</v>
      </c>
      <c r="N147" s="12"/>
      <c r="O147" s="12"/>
    </row>
    <row r="148" spans="1:15" x14ac:dyDescent="0.35">
      <c r="A148" s="11" t="str">
        <f t="shared" si="2"/>
        <v>DISTRIBUCION VOLUMEN X CRITERIO (Consumiciones)Leche SolaT.ESPAÑA</v>
      </c>
      <c r="B148" s="11" t="s">
        <v>118</v>
      </c>
      <c r="C148" s="11" t="s">
        <v>125</v>
      </c>
      <c r="D148" s="11" t="s">
        <v>36</v>
      </c>
      <c r="E148" s="12">
        <v>100</v>
      </c>
      <c r="F148" s="12">
        <v>100</v>
      </c>
      <c r="G148" s="12">
        <v>100</v>
      </c>
      <c r="H148" s="12">
        <v>100</v>
      </c>
      <c r="I148" s="12">
        <v>0</v>
      </c>
      <c r="J148" s="12">
        <v>0</v>
      </c>
      <c r="K148" s="12">
        <v>0</v>
      </c>
      <c r="L148" s="12">
        <v>0</v>
      </c>
      <c r="M148" s="12">
        <v>0</v>
      </c>
      <c r="N148" s="12"/>
      <c r="O148" s="12"/>
    </row>
    <row r="149" spans="1:15" x14ac:dyDescent="0.35">
      <c r="A149" s="11" t="str">
        <f t="shared" si="2"/>
        <v>DISTRIBUCION VOLUMEN X CRITERIO (Consumiciones)Leche SolaBCN AM</v>
      </c>
      <c r="B149" s="11" t="s">
        <v>118</v>
      </c>
      <c r="C149" s="11" t="s">
        <v>125</v>
      </c>
      <c r="D149" s="11" t="s">
        <v>1</v>
      </c>
      <c r="E149" s="12">
        <v>8.1605647416203499</v>
      </c>
      <c r="F149" s="12">
        <v>5.6059341276995998</v>
      </c>
      <c r="G149" s="12">
        <v>3.45557526673822</v>
      </c>
      <c r="H149" s="12">
        <v>5.6302821112437904</v>
      </c>
      <c r="I149" s="12">
        <v>0</v>
      </c>
      <c r="J149" s="12">
        <v>0</v>
      </c>
      <c r="K149" s="12">
        <v>0</v>
      </c>
      <c r="L149" s="12">
        <v>0</v>
      </c>
      <c r="M149" s="12">
        <v>0</v>
      </c>
      <c r="N149" s="12"/>
      <c r="O149" s="12"/>
    </row>
    <row r="150" spans="1:15" x14ac:dyDescent="0.35">
      <c r="A150" s="11" t="str">
        <f t="shared" si="2"/>
        <v>DISTRIBUCION VOLUMEN X CRITERIO (Consumiciones)Leche SolaREST.CAT ARAGON</v>
      </c>
      <c r="B150" s="11" t="s">
        <v>118</v>
      </c>
      <c r="C150" s="11" t="s">
        <v>125</v>
      </c>
      <c r="D150" s="11" t="s">
        <v>2</v>
      </c>
      <c r="E150" s="12">
        <v>4.0899678967171802</v>
      </c>
      <c r="F150" s="12">
        <v>5.6681159775444598</v>
      </c>
      <c r="G150" s="12">
        <v>8.6222082177011199</v>
      </c>
      <c r="H150" s="12">
        <v>21.155289056850901</v>
      </c>
      <c r="I150" s="12">
        <v>0</v>
      </c>
      <c r="J150" s="12">
        <v>0</v>
      </c>
      <c r="K150" s="12">
        <v>0</v>
      </c>
      <c r="L150" s="12">
        <v>0</v>
      </c>
      <c r="M150" s="12">
        <v>0</v>
      </c>
      <c r="N150" s="12"/>
      <c r="O150" s="12"/>
    </row>
    <row r="151" spans="1:15" x14ac:dyDescent="0.35">
      <c r="A151" s="11" t="str">
        <f t="shared" si="2"/>
        <v>DISTRIBUCION VOLUMEN X CRITERIO (Consumiciones)Leche SolaLEVANTE</v>
      </c>
      <c r="B151" s="11" t="s">
        <v>118</v>
      </c>
      <c r="C151" s="11" t="s">
        <v>125</v>
      </c>
      <c r="D151" s="11" t="s">
        <v>3</v>
      </c>
      <c r="E151" s="12">
        <v>15.8950257171459</v>
      </c>
      <c r="F151" s="12">
        <v>47.753298750784097</v>
      </c>
      <c r="G151" s="12">
        <v>43.324415394102203</v>
      </c>
      <c r="H151" s="12">
        <v>9.6721949406541601</v>
      </c>
      <c r="I151" s="12">
        <v>0</v>
      </c>
      <c r="J151" s="12">
        <v>0</v>
      </c>
      <c r="K151" s="12">
        <v>0</v>
      </c>
      <c r="L151" s="12">
        <v>0</v>
      </c>
      <c r="M151" s="12">
        <v>0</v>
      </c>
      <c r="N151" s="12"/>
      <c r="O151" s="12"/>
    </row>
    <row r="152" spans="1:15" x14ac:dyDescent="0.35">
      <c r="A152" s="11" t="str">
        <f t="shared" si="2"/>
        <v>DISTRIBUCION VOLUMEN X CRITERIO (Consumiciones)Leche SolaANDALUCIA</v>
      </c>
      <c r="B152" s="11" t="s">
        <v>118</v>
      </c>
      <c r="C152" s="11" t="s">
        <v>125</v>
      </c>
      <c r="D152" s="11" t="s">
        <v>4</v>
      </c>
      <c r="E152" s="12">
        <v>27.429189823604499</v>
      </c>
      <c r="F152" s="12">
        <v>18.131765456694598</v>
      </c>
      <c r="G152" s="12">
        <v>18.737006121434</v>
      </c>
      <c r="H152" s="12">
        <v>18.042111538171401</v>
      </c>
      <c r="I152" s="12">
        <v>0</v>
      </c>
      <c r="J152" s="12">
        <v>0</v>
      </c>
      <c r="K152" s="12">
        <v>0</v>
      </c>
      <c r="L152" s="12">
        <v>0</v>
      </c>
      <c r="M152" s="12">
        <v>0</v>
      </c>
      <c r="N152" s="12"/>
      <c r="O152" s="12"/>
    </row>
    <row r="153" spans="1:15" x14ac:dyDescent="0.35">
      <c r="A153" s="11" t="str">
        <f t="shared" si="2"/>
        <v>DISTRIBUCION VOLUMEN X CRITERIO (Consumiciones)Leche SolaMDD AM</v>
      </c>
      <c r="B153" s="11" t="s">
        <v>118</v>
      </c>
      <c r="C153" s="11" t="s">
        <v>125</v>
      </c>
      <c r="D153" s="11" t="s">
        <v>5</v>
      </c>
      <c r="E153" s="12">
        <v>10.882743622493001</v>
      </c>
      <c r="F153" s="12">
        <v>6.07766318043008</v>
      </c>
      <c r="G153" s="12">
        <v>6.6437707209212897</v>
      </c>
      <c r="H153" s="12">
        <v>16.5281163697381</v>
      </c>
      <c r="I153" s="12">
        <v>0</v>
      </c>
      <c r="J153" s="12">
        <v>0</v>
      </c>
      <c r="K153" s="12">
        <v>0</v>
      </c>
      <c r="L153" s="12">
        <v>0</v>
      </c>
      <c r="M153" s="12">
        <v>0</v>
      </c>
      <c r="N153" s="12"/>
      <c r="O153" s="12"/>
    </row>
    <row r="154" spans="1:15" x14ac:dyDescent="0.35">
      <c r="A154" s="11" t="str">
        <f t="shared" si="2"/>
        <v>DISTRIBUCION VOLUMEN X CRITERIO (Consumiciones)Leche SolaRTO CENTRO</v>
      </c>
      <c r="B154" s="11" t="s">
        <v>118</v>
      </c>
      <c r="C154" s="11" t="s">
        <v>125</v>
      </c>
      <c r="D154" s="11" t="s">
        <v>6</v>
      </c>
      <c r="E154" s="12">
        <v>15.713873450930301</v>
      </c>
      <c r="F154" s="12">
        <v>6.9053345728686697</v>
      </c>
      <c r="G154" s="12">
        <v>5.3006140958397303</v>
      </c>
      <c r="H154" s="12">
        <v>10.568905022731901</v>
      </c>
      <c r="I154" s="12">
        <v>0</v>
      </c>
      <c r="J154" s="12">
        <v>0</v>
      </c>
      <c r="K154" s="12">
        <v>0</v>
      </c>
      <c r="L154" s="12">
        <v>0</v>
      </c>
      <c r="M154" s="12">
        <v>0</v>
      </c>
      <c r="N154" s="12"/>
      <c r="O154" s="12"/>
    </row>
    <row r="155" spans="1:15" x14ac:dyDescent="0.35">
      <c r="A155" s="11" t="str">
        <f t="shared" si="2"/>
        <v>DISTRIBUCION VOLUMEN X CRITERIO (Consumiciones)Leche SolaNORTE-CENTRO</v>
      </c>
      <c r="B155" s="11" t="s">
        <v>118</v>
      </c>
      <c r="C155" s="11" t="s">
        <v>125</v>
      </c>
      <c r="D155" s="11" t="s">
        <v>7</v>
      </c>
      <c r="E155" s="12">
        <v>5.8089191894784102</v>
      </c>
      <c r="F155" s="12">
        <v>5.6324732536186302</v>
      </c>
      <c r="G155" s="12">
        <v>8.0997630500111395</v>
      </c>
      <c r="H155" s="12">
        <v>11.4358271896142</v>
      </c>
      <c r="I155" s="12">
        <v>0</v>
      </c>
      <c r="J155" s="12">
        <v>0</v>
      </c>
      <c r="K155" s="12">
        <v>0</v>
      </c>
      <c r="L155" s="12">
        <v>0</v>
      </c>
      <c r="M155" s="12">
        <v>0</v>
      </c>
      <c r="N155" s="12"/>
      <c r="O155" s="12"/>
    </row>
    <row r="156" spans="1:15" x14ac:dyDescent="0.35">
      <c r="A156" s="11" t="str">
        <f t="shared" si="2"/>
        <v>DISTRIBUCION VOLUMEN X CRITERIO (Consumiciones)Leche SolaNOROESTE</v>
      </c>
      <c r="B156" s="11" t="s">
        <v>118</v>
      </c>
      <c r="C156" s="11" t="s">
        <v>125</v>
      </c>
      <c r="D156" s="11" t="s">
        <v>8</v>
      </c>
      <c r="E156" s="12">
        <v>12.0197245331216</v>
      </c>
      <c r="F156" s="12">
        <v>4.2254188515388797</v>
      </c>
      <c r="G156" s="12">
        <v>5.8166530990335996</v>
      </c>
      <c r="H156" s="12">
        <v>6.9672976896426704</v>
      </c>
      <c r="I156" s="12">
        <v>0</v>
      </c>
      <c r="J156" s="12">
        <v>0</v>
      </c>
      <c r="K156" s="12">
        <v>0</v>
      </c>
      <c r="L156" s="12">
        <v>0</v>
      </c>
      <c r="M156" s="12">
        <v>0</v>
      </c>
      <c r="N156" s="12"/>
      <c r="O156" s="12"/>
    </row>
    <row r="157" spans="1:15" x14ac:dyDescent="0.35">
      <c r="A157" s="11" t="str">
        <f t="shared" si="2"/>
        <v>DISTRIBUCION VOLUMEN X CRITERIO (Consumiciones)Leche Sola&lt;2MIL</v>
      </c>
      <c r="B157" s="11" t="s">
        <v>118</v>
      </c>
      <c r="C157" s="11" t="s">
        <v>125</v>
      </c>
      <c r="D157" s="11" t="s">
        <v>9</v>
      </c>
      <c r="E157" s="12">
        <v>8.4067451413579999</v>
      </c>
      <c r="F157" s="12">
        <v>2.0939156577193101</v>
      </c>
      <c r="G157" s="12">
        <v>1.4092569402375099</v>
      </c>
      <c r="H157" s="12">
        <v>7.9231061491162098</v>
      </c>
      <c r="I157" s="12">
        <v>0</v>
      </c>
      <c r="J157" s="12">
        <v>0</v>
      </c>
      <c r="K157" s="12">
        <v>0</v>
      </c>
      <c r="L157" s="12">
        <v>0</v>
      </c>
      <c r="M157" s="12">
        <v>0</v>
      </c>
      <c r="N157" s="12"/>
      <c r="O157" s="12"/>
    </row>
    <row r="158" spans="1:15" x14ac:dyDescent="0.35">
      <c r="A158" s="11" t="str">
        <f t="shared" si="2"/>
        <v>DISTRIBUCION VOLUMEN X CRITERIO (Consumiciones)Leche Sola2-5MIL</v>
      </c>
      <c r="B158" s="11" t="s">
        <v>118</v>
      </c>
      <c r="C158" s="11" t="s">
        <v>125</v>
      </c>
      <c r="D158" s="11" t="s">
        <v>10</v>
      </c>
      <c r="E158" s="12">
        <v>4.3844958403811001</v>
      </c>
      <c r="F158" s="12">
        <v>3.5783913118514099</v>
      </c>
      <c r="G158" s="12">
        <v>4.8869815261444902</v>
      </c>
      <c r="H158" s="12">
        <v>4.4560136078703403</v>
      </c>
      <c r="I158" s="12">
        <v>0</v>
      </c>
      <c r="J158" s="12">
        <v>0</v>
      </c>
      <c r="K158" s="12">
        <v>0</v>
      </c>
      <c r="L158" s="12">
        <v>0</v>
      </c>
      <c r="M158" s="12">
        <v>0</v>
      </c>
      <c r="N158" s="12"/>
      <c r="O158" s="12"/>
    </row>
    <row r="159" spans="1:15" x14ac:dyDescent="0.35">
      <c r="A159" s="11" t="str">
        <f t="shared" si="2"/>
        <v>DISTRIBUCION VOLUMEN X CRITERIO (Consumiciones)Leche Sola5-10MIL</v>
      </c>
      <c r="B159" s="11" t="s">
        <v>118</v>
      </c>
      <c r="C159" s="11" t="s">
        <v>125</v>
      </c>
      <c r="D159" s="11" t="s">
        <v>11</v>
      </c>
      <c r="E159" s="12">
        <v>3.8659836376816599</v>
      </c>
      <c r="F159" s="12">
        <v>45.977174266120201</v>
      </c>
      <c r="G159" s="12">
        <v>5.0653762862360203</v>
      </c>
      <c r="H159" s="12">
        <v>6.0560358706111597</v>
      </c>
      <c r="I159" s="12">
        <v>0</v>
      </c>
      <c r="J159" s="12">
        <v>0</v>
      </c>
      <c r="K159" s="12">
        <v>0</v>
      </c>
      <c r="L159" s="12">
        <v>0</v>
      </c>
      <c r="M159" s="12">
        <v>0</v>
      </c>
      <c r="N159" s="12"/>
      <c r="O159" s="12"/>
    </row>
    <row r="160" spans="1:15" x14ac:dyDescent="0.35">
      <c r="A160" s="11" t="str">
        <f t="shared" si="2"/>
        <v>DISTRIBUCION VOLUMEN X CRITERIO (Consumiciones)Leche Sola10-30MIL</v>
      </c>
      <c r="B160" s="11" t="s">
        <v>118</v>
      </c>
      <c r="C160" s="11" t="s">
        <v>125</v>
      </c>
      <c r="D160" s="11" t="s">
        <v>12</v>
      </c>
      <c r="E160" s="12">
        <v>11.4641513341848</v>
      </c>
      <c r="F160" s="12">
        <v>5.5172183659093701</v>
      </c>
      <c r="G160" s="12">
        <v>9.4089971575763496</v>
      </c>
      <c r="H160" s="12">
        <v>19.081781534436399</v>
      </c>
      <c r="I160" s="12">
        <v>0</v>
      </c>
      <c r="J160" s="12">
        <v>0</v>
      </c>
      <c r="K160" s="12">
        <v>0</v>
      </c>
      <c r="L160" s="12">
        <v>0</v>
      </c>
      <c r="M160" s="12">
        <v>0</v>
      </c>
      <c r="N160" s="12"/>
      <c r="O160" s="12"/>
    </row>
    <row r="161" spans="1:15" x14ac:dyDescent="0.35">
      <c r="A161" s="11" t="str">
        <f t="shared" si="2"/>
        <v>DISTRIBUCION VOLUMEN X CRITERIO (Consumiciones)Leche Sola30-100MIL</v>
      </c>
      <c r="B161" s="11" t="s">
        <v>118</v>
      </c>
      <c r="C161" s="11" t="s">
        <v>125</v>
      </c>
      <c r="D161" s="11" t="s">
        <v>13</v>
      </c>
      <c r="E161" s="12">
        <v>27.865960164313599</v>
      </c>
      <c r="F161" s="12">
        <v>14.3242194811783</v>
      </c>
      <c r="G161" s="12">
        <v>14.389746665806101</v>
      </c>
      <c r="H161" s="12">
        <v>24.208173185724601</v>
      </c>
      <c r="I161" s="12">
        <v>0</v>
      </c>
      <c r="J161" s="12">
        <v>0</v>
      </c>
      <c r="K161" s="12">
        <v>0</v>
      </c>
      <c r="L161" s="12">
        <v>0</v>
      </c>
      <c r="M161" s="12">
        <v>0</v>
      </c>
      <c r="N161" s="12"/>
      <c r="O161" s="12"/>
    </row>
    <row r="162" spans="1:15" x14ac:dyDescent="0.35">
      <c r="A162" s="11" t="str">
        <f t="shared" si="2"/>
        <v>DISTRIBUCION VOLUMEN X CRITERIO (Consumiciones)Leche Sola100-200MIL</v>
      </c>
      <c r="B162" s="11" t="s">
        <v>118</v>
      </c>
      <c r="C162" s="11" t="s">
        <v>125</v>
      </c>
      <c r="D162" s="11" t="s">
        <v>14</v>
      </c>
      <c r="E162" s="12">
        <v>11.9354758534986</v>
      </c>
      <c r="F162" s="12">
        <v>10.7988276901627</v>
      </c>
      <c r="G162" s="12">
        <v>9.7079858491666098</v>
      </c>
      <c r="H162" s="12">
        <v>9.9518499233683304</v>
      </c>
      <c r="I162" s="12">
        <v>0</v>
      </c>
      <c r="J162" s="12">
        <v>0</v>
      </c>
      <c r="K162" s="12">
        <v>0</v>
      </c>
      <c r="L162" s="12">
        <v>0</v>
      </c>
      <c r="M162" s="12">
        <v>0</v>
      </c>
      <c r="N162" s="12"/>
      <c r="O162" s="12"/>
    </row>
    <row r="163" spans="1:15" x14ac:dyDescent="0.35">
      <c r="A163" s="11" t="str">
        <f t="shared" si="2"/>
        <v>DISTRIBUCION VOLUMEN X CRITERIO (Consumiciones)Leche Sola200-500MIL</v>
      </c>
      <c r="B163" s="11" t="s">
        <v>118</v>
      </c>
      <c r="C163" s="11" t="s">
        <v>125</v>
      </c>
      <c r="D163" s="11" t="s">
        <v>15</v>
      </c>
      <c r="E163" s="12">
        <v>15.7878697918465</v>
      </c>
      <c r="F163" s="12">
        <v>5.6165237081989199</v>
      </c>
      <c r="G163" s="12">
        <v>46.983180292963198</v>
      </c>
      <c r="H163" s="12">
        <v>8.0649961638169696</v>
      </c>
      <c r="I163" s="12">
        <v>0</v>
      </c>
      <c r="J163" s="12">
        <v>0</v>
      </c>
      <c r="K163" s="12">
        <v>0</v>
      </c>
      <c r="L163" s="12">
        <v>0</v>
      </c>
      <c r="M163" s="12">
        <v>0</v>
      </c>
      <c r="N163" s="12"/>
      <c r="O163" s="12"/>
    </row>
    <row r="164" spans="1:15" x14ac:dyDescent="0.35">
      <c r="A164" s="11" t="str">
        <f t="shared" si="2"/>
        <v>DISTRIBUCION VOLUMEN X CRITERIO (Consumiciones)Leche Sola&gt;500MIL</v>
      </c>
      <c r="B164" s="11" t="s">
        <v>118</v>
      </c>
      <c r="C164" s="11" t="s">
        <v>125</v>
      </c>
      <c r="D164" s="11" t="s">
        <v>16</v>
      </c>
      <c r="E164" s="12">
        <v>16.289343781283399</v>
      </c>
      <c r="F164" s="12">
        <v>12.0937389040123</v>
      </c>
      <c r="G164" s="12">
        <v>8.14847636655713</v>
      </c>
      <c r="H164" s="12">
        <v>20.2580822028706</v>
      </c>
      <c r="I164" s="12">
        <v>0</v>
      </c>
      <c r="J164" s="12">
        <v>0</v>
      </c>
      <c r="K164" s="12">
        <v>0</v>
      </c>
      <c r="L164" s="12">
        <v>0</v>
      </c>
      <c r="M164" s="12">
        <v>0</v>
      </c>
      <c r="N164" s="12"/>
      <c r="O164" s="12"/>
    </row>
    <row r="165" spans="1:15" x14ac:dyDescent="0.35">
      <c r="A165" s="11" t="str">
        <f t="shared" si="2"/>
        <v>DISTRIBUCION VOLUMEN X CRITERIO (Consumiciones)Leche SolaDE 15 A 19 AÑOS</v>
      </c>
      <c r="B165" s="11" t="s">
        <v>118</v>
      </c>
      <c r="C165" s="11" t="s">
        <v>125</v>
      </c>
      <c r="D165" s="11" t="s">
        <v>39</v>
      </c>
      <c r="E165" s="12">
        <v>3.2737609168421402</v>
      </c>
      <c r="F165" s="12">
        <v>3.0613392717017298</v>
      </c>
      <c r="G165" s="12">
        <v>0.67965109941215396</v>
      </c>
      <c r="H165" s="12">
        <v>2.5274549271493201</v>
      </c>
      <c r="I165" s="12">
        <v>0</v>
      </c>
      <c r="J165" s="12">
        <v>0</v>
      </c>
      <c r="K165" s="12">
        <v>0</v>
      </c>
      <c r="L165" s="12">
        <v>0</v>
      </c>
      <c r="M165" s="12">
        <v>0</v>
      </c>
      <c r="N165" s="12"/>
      <c r="O165" s="12"/>
    </row>
    <row r="166" spans="1:15" x14ac:dyDescent="0.35">
      <c r="A166" s="11" t="str">
        <f t="shared" si="2"/>
        <v>DISTRIBUCION VOLUMEN X CRITERIO (Consumiciones)Leche SolaDE 20 A 24 AÑOS</v>
      </c>
      <c r="B166" s="11" t="s">
        <v>118</v>
      </c>
      <c r="C166" s="11" t="s">
        <v>125</v>
      </c>
      <c r="D166" s="11" t="s">
        <v>40</v>
      </c>
      <c r="E166" s="12">
        <v>4.6234547274672897</v>
      </c>
      <c r="F166" s="12">
        <v>1.0442217961826401</v>
      </c>
      <c r="G166" s="12">
        <v>1.0436700619193899</v>
      </c>
      <c r="H166" s="12">
        <v>5.1432717765483202</v>
      </c>
      <c r="I166" s="12">
        <v>0</v>
      </c>
      <c r="J166" s="12">
        <v>0</v>
      </c>
      <c r="K166" s="12">
        <v>0</v>
      </c>
      <c r="L166" s="12">
        <v>0</v>
      </c>
      <c r="M166" s="12">
        <v>0</v>
      </c>
      <c r="N166" s="12"/>
      <c r="O166" s="12"/>
    </row>
    <row r="167" spans="1:15" x14ac:dyDescent="0.35">
      <c r="A167" s="11" t="str">
        <f t="shared" si="2"/>
        <v>DISTRIBUCION VOLUMEN X CRITERIO (Consumiciones)Leche SolaDE 25 A 34 AÑOS</v>
      </c>
      <c r="B167" s="11" t="s">
        <v>118</v>
      </c>
      <c r="C167" s="11" t="s">
        <v>125</v>
      </c>
      <c r="D167" s="11" t="s">
        <v>41</v>
      </c>
      <c r="E167" s="12">
        <v>12.996354724015299</v>
      </c>
      <c r="F167" s="12">
        <v>46.855963456301403</v>
      </c>
      <c r="G167" s="12">
        <v>4.6620292659539899</v>
      </c>
      <c r="H167" s="12">
        <v>8.5792746762243102</v>
      </c>
      <c r="I167" s="12">
        <v>0</v>
      </c>
      <c r="J167" s="12">
        <v>0</v>
      </c>
      <c r="K167" s="12">
        <v>0</v>
      </c>
      <c r="L167" s="12">
        <v>0</v>
      </c>
      <c r="M167" s="12">
        <v>0</v>
      </c>
      <c r="N167" s="12"/>
      <c r="O167" s="12"/>
    </row>
    <row r="168" spans="1:15" x14ac:dyDescent="0.35">
      <c r="A168" s="11" t="str">
        <f t="shared" si="2"/>
        <v>DISTRIBUCION VOLUMEN X CRITERIO (Consumiciones)Leche SolaDE 35 A 49 AÑOS</v>
      </c>
      <c r="B168" s="11" t="s">
        <v>118</v>
      </c>
      <c r="C168" s="11" t="s">
        <v>125</v>
      </c>
      <c r="D168" s="11" t="s">
        <v>42</v>
      </c>
      <c r="E168" s="12">
        <v>26.510676930511899</v>
      </c>
      <c r="F168" s="12">
        <v>14.160458996529099</v>
      </c>
      <c r="G168" s="12">
        <v>56.603713210789003</v>
      </c>
      <c r="H168" s="12">
        <v>27.481706834661399</v>
      </c>
      <c r="I168" s="12">
        <v>0</v>
      </c>
      <c r="J168" s="12">
        <v>0</v>
      </c>
      <c r="K168" s="12">
        <v>0</v>
      </c>
      <c r="L168" s="12">
        <v>0</v>
      </c>
      <c r="M168" s="12">
        <v>0</v>
      </c>
      <c r="N168" s="12"/>
      <c r="O168" s="12"/>
    </row>
    <row r="169" spans="1:15" x14ac:dyDescent="0.35">
      <c r="A169" s="11" t="str">
        <f t="shared" si="2"/>
        <v>DISTRIBUCION VOLUMEN X CRITERIO (Consumiciones)Leche SolaDE 50 A 59 AÑOS</v>
      </c>
      <c r="B169" s="11" t="s">
        <v>118</v>
      </c>
      <c r="C169" s="11" t="s">
        <v>125</v>
      </c>
      <c r="D169" s="11" t="s">
        <v>43</v>
      </c>
      <c r="E169" s="12">
        <v>23.751347992681801</v>
      </c>
      <c r="F169" s="12">
        <v>17.9486715577216</v>
      </c>
      <c r="G169" s="12">
        <v>10.6526564810893</v>
      </c>
      <c r="H169" s="12">
        <v>18.053298105459199</v>
      </c>
      <c r="I169" s="12">
        <v>0</v>
      </c>
      <c r="J169" s="12">
        <v>0</v>
      </c>
      <c r="K169" s="12">
        <v>0</v>
      </c>
      <c r="L169" s="12">
        <v>0</v>
      </c>
      <c r="M169" s="12">
        <v>0</v>
      </c>
      <c r="N169" s="12"/>
      <c r="O169" s="12"/>
    </row>
    <row r="170" spans="1:15" x14ac:dyDescent="0.35">
      <c r="A170" s="11" t="str">
        <f t="shared" si="2"/>
        <v>DISTRIBUCION VOLUMEN X CRITERIO (Consumiciones)Leche SolaDE 60 A 75 AÑOS</v>
      </c>
      <c r="B170" s="11" t="s">
        <v>118</v>
      </c>
      <c r="C170" s="11" t="s">
        <v>125</v>
      </c>
      <c r="D170" s="11" t="s">
        <v>44</v>
      </c>
      <c r="E170" s="12">
        <v>28.8444268010632</v>
      </c>
      <c r="F170" s="12">
        <v>16.929350135537199</v>
      </c>
      <c r="G170" s="12">
        <v>26.358259271773299</v>
      </c>
      <c r="H170" s="12">
        <v>38.215024958188401</v>
      </c>
      <c r="I170" s="12">
        <v>0</v>
      </c>
      <c r="J170" s="12">
        <v>0</v>
      </c>
      <c r="K170" s="12">
        <v>0</v>
      </c>
      <c r="L170" s="12">
        <v>0</v>
      </c>
      <c r="M170" s="12">
        <v>0</v>
      </c>
      <c r="N170" s="12"/>
      <c r="O170" s="12"/>
    </row>
    <row r="171" spans="1:15" x14ac:dyDescent="0.35">
      <c r="A171" s="11" t="str">
        <f t="shared" si="2"/>
        <v>DISTRIBUCION VOLUMEN X CRITERIO (Consumiciones)Leche SolaALTA Y MEDIA ALTA</v>
      </c>
      <c r="B171" s="11" t="s">
        <v>118</v>
      </c>
      <c r="C171" s="11" t="s">
        <v>125</v>
      </c>
      <c r="D171" s="11" t="s">
        <v>17</v>
      </c>
      <c r="E171" s="12">
        <v>19.969270599606499</v>
      </c>
      <c r="F171" s="12">
        <v>52.101101034817397</v>
      </c>
      <c r="G171" s="12">
        <v>8.5053114436160406</v>
      </c>
      <c r="H171" s="12">
        <v>17.160552999122402</v>
      </c>
      <c r="I171" s="12">
        <v>0</v>
      </c>
      <c r="J171" s="12">
        <v>0</v>
      </c>
      <c r="K171" s="12">
        <v>0</v>
      </c>
      <c r="L171" s="12">
        <v>0</v>
      </c>
      <c r="M171" s="12">
        <v>0</v>
      </c>
      <c r="N171" s="12"/>
      <c r="O171" s="12"/>
    </row>
    <row r="172" spans="1:15" x14ac:dyDescent="0.35">
      <c r="A172" s="11" t="str">
        <f t="shared" si="2"/>
        <v>DISTRIBUCION VOLUMEN X CRITERIO (Consumiciones)Leche SolaMEDIA</v>
      </c>
      <c r="B172" s="11" t="s">
        <v>118</v>
      </c>
      <c r="C172" s="11" t="s">
        <v>125</v>
      </c>
      <c r="D172" s="11" t="s">
        <v>18</v>
      </c>
      <c r="E172" s="12">
        <v>28.087272601746701</v>
      </c>
      <c r="F172" s="12">
        <v>12.5218322111993</v>
      </c>
      <c r="G172" s="12">
        <v>16.060013591134599</v>
      </c>
      <c r="H172" s="12">
        <v>34.0112491237496</v>
      </c>
      <c r="I172" s="12">
        <v>0</v>
      </c>
      <c r="J172" s="12">
        <v>0</v>
      </c>
      <c r="K172" s="12">
        <v>0</v>
      </c>
      <c r="L172" s="12">
        <v>0</v>
      </c>
      <c r="M172" s="12">
        <v>0</v>
      </c>
      <c r="N172" s="12"/>
      <c r="O172" s="12"/>
    </row>
    <row r="173" spans="1:15" x14ac:dyDescent="0.35">
      <c r="A173" s="11" t="str">
        <f t="shared" si="2"/>
        <v>DISTRIBUCION VOLUMEN X CRITERIO (Consumiciones)Leche SolaMEDIA BAJA</v>
      </c>
      <c r="B173" s="11" t="s">
        <v>118</v>
      </c>
      <c r="C173" s="11" t="s">
        <v>125</v>
      </c>
      <c r="D173" s="11" t="s">
        <v>19</v>
      </c>
      <c r="E173" s="12">
        <v>23.359087300217499</v>
      </c>
      <c r="F173" s="12">
        <v>17.005557574522001</v>
      </c>
      <c r="G173" s="12">
        <v>60.128296839925603</v>
      </c>
      <c r="H173" s="12">
        <v>19.503853662036899</v>
      </c>
      <c r="I173" s="12">
        <v>0</v>
      </c>
      <c r="J173" s="12">
        <v>0</v>
      </c>
      <c r="K173" s="12">
        <v>0</v>
      </c>
      <c r="L173" s="12">
        <v>0</v>
      </c>
      <c r="M173" s="12">
        <v>0</v>
      </c>
      <c r="N173" s="12"/>
      <c r="O173" s="12"/>
    </row>
    <row r="174" spans="1:15" x14ac:dyDescent="0.35">
      <c r="A174" s="11" t="str">
        <f t="shared" si="2"/>
        <v>DISTRIBUCION VOLUMEN X CRITERIO (Consumiciones)Leche SolaBAJA</v>
      </c>
      <c r="B174" s="11" t="s">
        <v>118</v>
      </c>
      <c r="C174" s="11" t="s">
        <v>125</v>
      </c>
      <c r="D174" s="11" t="s">
        <v>20</v>
      </c>
      <c r="E174" s="12">
        <v>28.584383306292899</v>
      </c>
      <c r="F174" s="12">
        <v>18.371514393435</v>
      </c>
      <c r="G174" s="12">
        <v>15.306394395636501</v>
      </c>
      <c r="H174" s="12">
        <v>29.324381013009901</v>
      </c>
      <c r="I174" s="12">
        <v>0</v>
      </c>
      <c r="J174" s="12">
        <v>0</v>
      </c>
      <c r="K174" s="12">
        <v>0</v>
      </c>
      <c r="L174" s="12">
        <v>0</v>
      </c>
      <c r="M174" s="12">
        <v>0</v>
      </c>
      <c r="N174" s="12"/>
      <c r="O174" s="12"/>
    </row>
    <row r="175" spans="1:15" x14ac:dyDescent="0.35">
      <c r="A175" s="11" t="str">
        <f t="shared" si="2"/>
        <v>DISTRIBUCION VOLUMEN X CRITERIO (Consumiciones)Leche SolaHOMBRE</v>
      </c>
      <c r="B175" s="11" t="s">
        <v>118</v>
      </c>
      <c r="C175" s="11" t="s">
        <v>125</v>
      </c>
      <c r="D175" s="11" t="s">
        <v>21</v>
      </c>
      <c r="E175" s="12">
        <v>44.737353722945201</v>
      </c>
      <c r="F175" s="12">
        <v>71.640675876977298</v>
      </c>
      <c r="G175" s="12">
        <v>75.446091301402703</v>
      </c>
      <c r="H175" s="12">
        <v>50.255395954804797</v>
      </c>
      <c r="I175" s="12">
        <v>0</v>
      </c>
      <c r="J175" s="12">
        <v>0</v>
      </c>
      <c r="K175" s="12">
        <v>0</v>
      </c>
      <c r="L175" s="12">
        <v>0</v>
      </c>
      <c r="M175" s="12">
        <v>0</v>
      </c>
      <c r="N175" s="12"/>
      <c r="O175" s="12"/>
    </row>
    <row r="176" spans="1:15" x14ac:dyDescent="0.35">
      <c r="A176" s="11" t="str">
        <f t="shared" si="2"/>
        <v>DISTRIBUCION VOLUMEN X CRITERIO (Consumiciones)Leche SolaMUJER</v>
      </c>
      <c r="B176" s="11" t="s">
        <v>118</v>
      </c>
      <c r="C176" s="11" t="s">
        <v>125</v>
      </c>
      <c r="D176" s="11" t="s">
        <v>22</v>
      </c>
      <c r="E176" s="12">
        <v>55.262660084918402</v>
      </c>
      <c r="F176" s="12">
        <v>28.359339764943599</v>
      </c>
      <c r="G176" s="12">
        <v>24.553892428284499</v>
      </c>
      <c r="H176" s="12">
        <v>49.744640843113899</v>
      </c>
      <c r="I176" s="12">
        <v>0</v>
      </c>
      <c r="J176" s="12">
        <v>0</v>
      </c>
      <c r="K176" s="12">
        <v>0</v>
      </c>
      <c r="L176" s="12">
        <v>0</v>
      </c>
      <c r="M176" s="12">
        <v>0</v>
      </c>
      <c r="N176" s="12"/>
      <c r="O176" s="12"/>
    </row>
    <row r="177" spans="1:15" x14ac:dyDescent="0.35">
      <c r="A177" s="11" t="str">
        <f t="shared" si="2"/>
        <v>DISTRIBUCION VOLUMEN X CRITERIO (Consumiciones)Leche Con CacaoT.ESPAÑA</v>
      </c>
      <c r="B177" s="11" t="s">
        <v>118</v>
      </c>
      <c r="C177" s="11" t="s">
        <v>126</v>
      </c>
      <c r="D177" s="11" t="s">
        <v>36</v>
      </c>
      <c r="E177" s="12">
        <v>100</v>
      </c>
      <c r="F177" s="12">
        <v>100</v>
      </c>
      <c r="G177" s="12">
        <v>100</v>
      </c>
      <c r="H177" s="12">
        <v>100</v>
      </c>
      <c r="I177" s="12">
        <v>0</v>
      </c>
      <c r="J177" s="12">
        <v>0</v>
      </c>
      <c r="K177" s="12">
        <v>0</v>
      </c>
      <c r="L177" s="12">
        <v>0</v>
      </c>
      <c r="M177" s="12">
        <v>0</v>
      </c>
      <c r="N177" s="12"/>
      <c r="O177" s="12"/>
    </row>
    <row r="178" spans="1:15" x14ac:dyDescent="0.35">
      <c r="A178" s="11" t="str">
        <f t="shared" si="2"/>
        <v>DISTRIBUCION VOLUMEN X CRITERIO (Consumiciones)Leche Con CacaoBCN AM</v>
      </c>
      <c r="B178" s="11" t="s">
        <v>118</v>
      </c>
      <c r="C178" s="11" t="s">
        <v>126</v>
      </c>
      <c r="D178" s="11" t="s">
        <v>1</v>
      </c>
      <c r="E178" s="12">
        <v>0.52668789904186697</v>
      </c>
      <c r="F178" s="12">
        <v>0.75436396325683797</v>
      </c>
      <c r="G178" s="12">
        <v>0.49002125116935502</v>
      </c>
      <c r="H178" s="12">
        <v>1.1440136752169301</v>
      </c>
      <c r="I178" s="12">
        <v>0</v>
      </c>
      <c r="J178" s="12">
        <v>0</v>
      </c>
      <c r="K178" s="12">
        <v>0</v>
      </c>
      <c r="L178" s="12">
        <v>0</v>
      </c>
      <c r="M178" s="12">
        <v>0</v>
      </c>
      <c r="N178" s="12"/>
      <c r="O178" s="12"/>
    </row>
    <row r="179" spans="1:15" x14ac:dyDescent="0.35">
      <c r="A179" s="11" t="str">
        <f t="shared" si="2"/>
        <v>DISTRIBUCION VOLUMEN X CRITERIO (Consumiciones)Leche Con CacaoREST.CAT ARAGON</v>
      </c>
      <c r="B179" s="11" t="s">
        <v>118</v>
      </c>
      <c r="C179" s="11" t="s">
        <v>126</v>
      </c>
      <c r="D179" s="11" t="s">
        <v>2</v>
      </c>
      <c r="E179" s="12">
        <v>2.04193844570512</v>
      </c>
      <c r="F179" s="12">
        <v>1.0117730152101401</v>
      </c>
      <c r="G179" s="12">
        <v>0.87276292238726905</v>
      </c>
      <c r="H179" s="12">
        <v>1.61204359284985</v>
      </c>
      <c r="I179" s="12">
        <v>0</v>
      </c>
      <c r="J179" s="12">
        <v>0</v>
      </c>
      <c r="K179" s="12">
        <v>0</v>
      </c>
      <c r="L179" s="12">
        <v>0</v>
      </c>
      <c r="M179" s="12">
        <v>0</v>
      </c>
      <c r="N179" s="12"/>
      <c r="O179" s="12"/>
    </row>
    <row r="180" spans="1:15" x14ac:dyDescent="0.35">
      <c r="A180" s="11" t="str">
        <f t="shared" si="2"/>
        <v>DISTRIBUCION VOLUMEN X CRITERIO (Consumiciones)Leche Con CacaoLEVANTE</v>
      </c>
      <c r="B180" s="11" t="s">
        <v>118</v>
      </c>
      <c r="C180" s="11" t="s">
        <v>126</v>
      </c>
      <c r="D180" s="11" t="s">
        <v>3</v>
      </c>
      <c r="E180" s="12">
        <v>6.1974647630828503</v>
      </c>
      <c r="F180" s="12">
        <v>5.9565394039718402</v>
      </c>
      <c r="G180" s="12">
        <v>7.3412505204643903</v>
      </c>
      <c r="H180" s="12">
        <v>4.30585723848922</v>
      </c>
      <c r="I180" s="12">
        <v>0</v>
      </c>
      <c r="J180" s="12">
        <v>0</v>
      </c>
      <c r="K180" s="12">
        <v>0</v>
      </c>
      <c r="L180" s="12">
        <v>0</v>
      </c>
      <c r="M180" s="12">
        <v>0</v>
      </c>
      <c r="N180" s="12"/>
      <c r="O180" s="12"/>
    </row>
    <row r="181" spans="1:15" x14ac:dyDescent="0.35">
      <c r="A181" s="11" t="str">
        <f t="shared" si="2"/>
        <v>DISTRIBUCION VOLUMEN X CRITERIO (Consumiciones)Leche Con CacaoANDALUCIA</v>
      </c>
      <c r="B181" s="11" t="s">
        <v>118</v>
      </c>
      <c r="C181" s="11" t="s">
        <v>126</v>
      </c>
      <c r="D181" s="11" t="s">
        <v>4</v>
      </c>
      <c r="E181" s="12">
        <v>41.1873528378337</v>
      </c>
      <c r="F181" s="12">
        <v>34.269040347372801</v>
      </c>
      <c r="G181" s="12">
        <v>32.180521383651197</v>
      </c>
      <c r="H181" s="12">
        <v>34.360792440527497</v>
      </c>
      <c r="I181" s="12">
        <v>0</v>
      </c>
      <c r="J181" s="12">
        <v>0</v>
      </c>
      <c r="K181" s="12">
        <v>0</v>
      </c>
      <c r="L181" s="12">
        <v>0</v>
      </c>
      <c r="M181" s="12">
        <v>0</v>
      </c>
      <c r="N181" s="12"/>
      <c r="O181" s="12"/>
    </row>
    <row r="182" spans="1:15" x14ac:dyDescent="0.35">
      <c r="A182" s="11" t="str">
        <f t="shared" si="2"/>
        <v>DISTRIBUCION VOLUMEN X CRITERIO (Consumiciones)Leche Con CacaoMDD AM</v>
      </c>
      <c r="B182" s="11" t="s">
        <v>118</v>
      </c>
      <c r="C182" s="11" t="s">
        <v>126</v>
      </c>
      <c r="D182" s="11" t="s">
        <v>5</v>
      </c>
      <c r="E182" s="12">
        <v>20.939240016720699</v>
      </c>
      <c r="F182" s="12">
        <v>30.727408272075198</v>
      </c>
      <c r="G182" s="12">
        <v>25.9095770855076</v>
      </c>
      <c r="H182" s="12">
        <v>23.542734695695199</v>
      </c>
      <c r="I182" s="12">
        <v>0</v>
      </c>
      <c r="J182" s="12">
        <v>0</v>
      </c>
      <c r="K182" s="12">
        <v>0</v>
      </c>
      <c r="L182" s="12">
        <v>0</v>
      </c>
      <c r="M182" s="12">
        <v>0</v>
      </c>
      <c r="N182" s="12"/>
      <c r="O182" s="12"/>
    </row>
    <row r="183" spans="1:15" x14ac:dyDescent="0.35">
      <c r="A183" s="11" t="str">
        <f t="shared" si="2"/>
        <v>DISTRIBUCION VOLUMEN X CRITERIO (Consumiciones)Leche Con CacaoRTO CENTRO</v>
      </c>
      <c r="B183" s="11" t="s">
        <v>118</v>
      </c>
      <c r="C183" s="11" t="s">
        <v>126</v>
      </c>
      <c r="D183" s="11" t="s">
        <v>6</v>
      </c>
      <c r="E183" s="12">
        <v>5.7061907759613497</v>
      </c>
      <c r="F183" s="12">
        <v>5.6907665782804804</v>
      </c>
      <c r="G183" s="12">
        <v>7.3834024582141504</v>
      </c>
      <c r="H183" s="12">
        <v>7.3203252388769204</v>
      </c>
      <c r="I183" s="12">
        <v>0</v>
      </c>
      <c r="J183" s="12">
        <v>0</v>
      </c>
      <c r="K183" s="12">
        <v>0</v>
      </c>
      <c r="L183" s="12">
        <v>0</v>
      </c>
      <c r="M183" s="12">
        <v>0</v>
      </c>
      <c r="N183" s="12"/>
      <c r="O183" s="12"/>
    </row>
    <row r="184" spans="1:15" x14ac:dyDescent="0.35">
      <c r="A184" s="11" t="str">
        <f t="shared" si="2"/>
        <v>DISTRIBUCION VOLUMEN X CRITERIO (Consumiciones)Leche Con CacaoNORTE-CENTRO</v>
      </c>
      <c r="B184" s="11" t="s">
        <v>118</v>
      </c>
      <c r="C184" s="11" t="s">
        <v>126</v>
      </c>
      <c r="D184" s="11" t="s">
        <v>7</v>
      </c>
      <c r="E184" s="12">
        <v>10.806841628645801</v>
      </c>
      <c r="F184" s="12">
        <v>9.8938778727607808</v>
      </c>
      <c r="G184" s="12">
        <v>13.559693074714399</v>
      </c>
      <c r="H184" s="12">
        <v>12.856570969836801</v>
      </c>
      <c r="I184" s="12">
        <v>0</v>
      </c>
      <c r="J184" s="12">
        <v>0</v>
      </c>
      <c r="K184" s="12">
        <v>0</v>
      </c>
      <c r="L184" s="12">
        <v>0</v>
      </c>
      <c r="M184" s="12">
        <v>0</v>
      </c>
      <c r="N184" s="12"/>
      <c r="O184" s="12"/>
    </row>
    <row r="185" spans="1:15" x14ac:dyDescent="0.35">
      <c r="A185" s="11" t="str">
        <f t="shared" si="2"/>
        <v>DISTRIBUCION VOLUMEN X CRITERIO (Consumiciones)Leche Con CacaoNOROESTE</v>
      </c>
      <c r="B185" s="11" t="s">
        <v>118</v>
      </c>
      <c r="C185" s="11" t="s">
        <v>126</v>
      </c>
      <c r="D185" s="11" t="s">
        <v>8</v>
      </c>
      <c r="E185" s="12">
        <v>12.594292030091999</v>
      </c>
      <c r="F185" s="12">
        <v>11.696249624736099</v>
      </c>
      <c r="G185" s="12">
        <v>12.262763949797501</v>
      </c>
      <c r="H185" s="12">
        <v>14.8576692928462</v>
      </c>
      <c r="I185" s="12">
        <v>0</v>
      </c>
      <c r="J185" s="12">
        <v>0</v>
      </c>
      <c r="K185" s="12">
        <v>0</v>
      </c>
      <c r="L185" s="12">
        <v>0</v>
      </c>
      <c r="M185" s="12">
        <v>0</v>
      </c>
      <c r="N185" s="12"/>
      <c r="O185" s="12"/>
    </row>
    <row r="186" spans="1:15" x14ac:dyDescent="0.35">
      <c r="A186" s="11" t="str">
        <f t="shared" si="2"/>
        <v>DISTRIBUCION VOLUMEN X CRITERIO (Consumiciones)Leche Con Cacao&lt;2MIL</v>
      </c>
      <c r="B186" s="11" t="s">
        <v>118</v>
      </c>
      <c r="C186" s="11" t="s">
        <v>126</v>
      </c>
      <c r="D186" s="11" t="s">
        <v>9</v>
      </c>
      <c r="E186" s="12">
        <v>2.1668127846644101</v>
      </c>
      <c r="F186" s="12">
        <v>1.9758933797570499</v>
      </c>
      <c r="G186" s="12">
        <v>3.5366033818018598</v>
      </c>
      <c r="H186" s="12">
        <v>2.8534679453762899</v>
      </c>
      <c r="I186" s="12">
        <v>0</v>
      </c>
      <c r="J186" s="12">
        <v>0</v>
      </c>
      <c r="K186" s="12">
        <v>0</v>
      </c>
      <c r="L186" s="12">
        <v>0</v>
      </c>
      <c r="M186" s="12">
        <v>0</v>
      </c>
      <c r="N186" s="12"/>
      <c r="O186" s="12"/>
    </row>
    <row r="187" spans="1:15" x14ac:dyDescent="0.35">
      <c r="A187" s="11" t="str">
        <f t="shared" si="2"/>
        <v>DISTRIBUCION VOLUMEN X CRITERIO (Consumiciones)Leche Con Cacao2-5MIL</v>
      </c>
      <c r="B187" s="11" t="s">
        <v>118</v>
      </c>
      <c r="C187" s="11" t="s">
        <v>126</v>
      </c>
      <c r="D187" s="11" t="s">
        <v>10</v>
      </c>
      <c r="E187" s="12">
        <v>2.72789749890247</v>
      </c>
      <c r="F187" s="12">
        <v>2.0139596090210898</v>
      </c>
      <c r="G187" s="12">
        <v>6.2983339732116299</v>
      </c>
      <c r="H187" s="12">
        <v>6.1547835277268197</v>
      </c>
      <c r="I187" s="12">
        <v>0</v>
      </c>
      <c r="J187" s="12">
        <v>0</v>
      </c>
      <c r="K187" s="12">
        <v>0</v>
      </c>
      <c r="L187" s="12">
        <v>0</v>
      </c>
      <c r="M187" s="12">
        <v>0</v>
      </c>
      <c r="N187" s="12"/>
      <c r="O187" s="12"/>
    </row>
    <row r="188" spans="1:15" x14ac:dyDescent="0.35">
      <c r="A188" s="11" t="str">
        <f t="shared" si="2"/>
        <v>DISTRIBUCION VOLUMEN X CRITERIO (Consumiciones)Leche Con Cacao5-10MIL</v>
      </c>
      <c r="B188" s="11" t="s">
        <v>118</v>
      </c>
      <c r="C188" s="11" t="s">
        <v>126</v>
      </c>
      <c r="D188" s="11" t="s">
        <v>11</v>
      </c>
      <c r="E188" s="12">
        <v>7.2531250926631303</v>
      </c>
      <c r="F188" s="12">
        <v>5.1464137345764396</v>
      </c>
      <c r="G188" s="12">
        <v>6.6264823096181802</v>
      </c>
      <c r="H188" s="12">
        <v>6.6528272887067796</v>
      </c>
      <c r="I188" s="12">
        <v>0</v>
      </c>
      <c r="J188" s="12">
        <v>0</v>
      </c>
      <c r="K188" s="12">
        <v>0</v>
      </c>
      <c r="L188" s="12">
        <v>0</v>
      </c>
      <c r="M188" s="12">
        <v>0</v>
      </c>
      <c r="N188" s="12"/>
      <c r="O188" s="12"/>
    </row>
    <row r="189" spans="1:15" x14ac:dyDescent="0.35">
      <c r="A189" s="11" t="str">
        <f t="shared" si="2"/>
        <v>DISTRIBUCION VOLUMEN X CRITERIO (Consumiciones)Leche Con Cacao10-30MIL</v>
      </c>
      <c r="B189" s="11" t="s">
        <v>118</v>
      </c>
      <c r="C189" s="11" t="s">
        <v>126</v>
      </c>
      <c r="D189" s="11" t="s">
        <v>12</v>
      </c>
      <c r="E189" s="12">
        <v>16.6784050894722</v>
      </c>
      <c r="F189" s="12">
        <v>12.587465848884801</v>
      </c>
      <c r="G189" s="12">
        <v>16.380353753562101</v>
      </c>
      <c r="H189" s="12">
        <v>19.211846075698102</v>
      </c>
      <c r="I189" s="12">
        <v>0</v>
      </c>
      <c r="J189" s="12">
        <v>0</v>
      </c>
      <c r="K189" s="12">
        <v>0</v>
      </c>
      <c r="L189" s="12">
        <v>0</v>
      </c>
      <c r="M189" s="12">
        <v>0</v>
      </c>
      <c r="N189" s="12"/>
      <c r="O189" s="12"/>
    </row>
    <row r="190" spans="1:15" x14ac:dyDescent="0.35">
      <c r="A190" s="11" t="str">
        <f t="shared" si="2"/>
        <v>DISTRIBUCION VOLUMEN X CRITERIO (Consumiciones)Leche Con Cacao30-100MIL</v>
      </c>
      <c r="B190" s="11" t="s">
        <v>118</v>
      </c>
      <c r="C190" s="11" t="s">
        <v>126</v>
      </c>
      <c r="D190" s="11" t="s">
        <v>13</v>
      </c>
      <c r="E190" s="12">
        <v>29.358092833430501</v>
      </c>
      <c r="F190" s="12">
        <v>25.668053675741799</v>
      </c>
      <c r="G190" s="12">
        <v>20.529860326283899</v>
      </c>
      <c r="H190" s="12">
        <v>24.643015253877699</v>
      </c>
      <c r="I190" s="12">
        <v>0</v>
      </c>
      <c r="J190" s="12">
        <v>0</v>
      </c>
      <c r="K190" s="12">
        <v>0</v>
      </c>
      <c r="L190" s="12">
        <v>0</v>
      </c>
      <c r="M190" s="12">
        <v>0</v>
      </c>
      <c r="N190" s="12"/>
      <c r="O190" s="12"/>
    </row>
    <row r="191" spans="1:15" x14ac:dyDescent="0.35">
      <c r="A191" s="11" t="str">
        <f t="shared" si="2"/>
        <v>DISTRIBUCION VOLUMEN X CRITERIO (Consumiciones)Leche Con Cacao100-200MIL</v>
      </c>
      <c r="B191" s="11" t="s">
        <v>118</v>
      </c>
      <c r="C191" s="11" t="s">
        <v>126</v>
      </c>
      <c r="D191" s="11" t="s">
        <v>14</v>
      </c>
      <c r="E191" s="12">
        <v>7.4288156937289802</v>
      </c>
      <c r="F191" s="12">
        <v>9.5187166560167196</v>
      </c>
      <c r="G191" s="12">
        <v>8.0193088232908494</v>
      </c>
      <c r="H191" s="12">
        <v>6.1803554975329398</v>
      </c>
      <c r="I191" s="12">
        <v>0</v>
      </c>
      <c r="J191" s="12">
        <v>0</v>
      </c>
      <c r="K191" s="12">
        <v>0</v>
      </c>
      <c r="L191" s="12">
        <v>0</v>
      </c>
      <c r="M191" s="12">
        <v>0</v>
      </c>
      <c r="N191" s="12"/>
      <c r="O191" s="12"/>
    </row>
    <row r="192" spans="1:15" x14ac:dyDescent="0.35">
      <c r="A192" s="11" t="str">
        <f t="shared" si="2"/>
        <v>DISTRIBUCION VOLUMEN X CRITERIO (Consumiciones)Leche Con Cacao200-500MIL</v>
      </c>
      <c r="B192" s="11" t="s">
        <v>118</v>
      </c>
      <c r="C192" s="11" t="s">
        <v>126</v>
      </c>
      <c r="D192" s="11" t="s">
        <v>15</v>
      </c>
      <c r="E192" s="12">
        <v>12.167449913365701</v>
      </c>
      <c r="F192" s="12">
        <v>14.7560742443987</v>
      </c>
      <c r="G192" s="12">
        <v>13.746037170620401</v>
      </c>
      <c r="H192" s="12">
        <v>10.037686386867399</v>
      </c>
      <c r="I192" s="12">
        <v>0</v>
      </c>
      <c r="J192" s="12">
        <v>0</v>
      </c>
      <c r="K192" s="12">
        <v>0</v>
      </c>
      <c r="L192" s="12">
        <v>0</v>
      </c>
      <c r="M192" s="12">
        <v>0</v>
      </c>
      <c r="N192" s="12"/>
      <c r="O192" s="12"/>
    </row>
    <row r="193" spans="1:15" x14ac:dyDescent="0.35">
      <c r="A193" s="11" t="str">
        <f t="shared" si="2"/>
        <v>DISTRIBUCION VOLUMEN X CRITERIO (Consumiciones)Leche Con Cacao&gt;500MIL</v>
      </c>
      <c r="B193" s="11" t="s">
        <v>118</v>
      </c>
      <c r="C193" s="11" t="s">
        <v>126</v>
      </c>
      <c r="D193" s="11" t="s">
        <v>16</v>
      </c>
      <c r="E193" s="12">
        <v>22.2194121149445</v>
      </c>
      <c r="F193" s="12">
        <v>28.333433962770499</v>
      </c>
      <c r="G193" s="12">
        <v>24.8630245875489</v>
      </c>
      <c r="H193" s="12">
        <v>24.266008498429098</v>
      </c>
      <c r="I193" s="12">
        <v>0</v>
      </c>
      <c r="J193" s="12">
        <v>0</v>
      </c>
      <c r="K193" s="12">
        <v>0</v>
      </c>
      <c r="L193" s="12">
        <v>0</v>
      </c>
      <c r="M193" s="12">
        <v>0</v>
      </c>
      <c r="N193" s="12"/>
      <c r="O193" s="12"/>
    </row>
    <row r="194" spans="1:15" x14ac:dyDescent="0.35">
      <c r="A194" s="11" t="str">
        <f t="shared" si="2"/>
        <v>DISTRIBUCION VOLUMEN X CRITERIO (Consumiciones)Leche Con CacaoDE 15 A 19 AÑOS</v>
      </c>
      <c r="B194" s="11" t="s">
        <v>118</v>
      </c>
      <c r="C194" s="11" t="s">
        <v>126</v>
      </c>
      <c r="D194" s="11" t="s">
        <v>39</v>
      </c>
      <c r="E194" s="12">
        <v>4.03020378409314</v>
      </c>
      <c r="F194" s="12">
        <v>1.9931769048733201</v>
      </c>
      <c r="G194" s="12">
        <v>4.1424920646078798</v>
      </c>
      <c r="H194" s="12">
        <v>1.5194012853618</v>
      </c>
      <c r="I194" s="12">
        <v>0</v>
      </c>
      <c r="J194" s="12">
        <v>0</v>
      </c>
      <c r="K194" s="12">
        <v>0</v>
      </c>
      <c r="L194" s="12">
        <v>0</v>
      </c>
      <c r="M194" s="12">
        <v>0</v>
      </c>
      <c r="N194" s="12"/>
      <c r="O194" s="12"/>
    </row>
    <row r="195" spans="1:15" x14ac:dyDescent="0.35">
      <c r="A195" s="11" t="str">
        <f t="shared" si="2"/>
        <v>DISTRIBUCION VOLUMEN X CRITERIO (Consumiciones)Leche Con CacaoDE 20 A 24 AÑOS</v>
      </c>
      <c r="B195" s="11" t="s">
        <v>118</v>
      </c>
      <c r="C195" s="11" t="s">
        <v>126</v>
      </c>
      <c r="D195" s="11" t="s">
        <v>40</v>
      </c>
      <c r="E195" s="12">
        <v>3.3073854709989701</v>
      </c>
      <c r="F195" s="12">
        <v>3.0452270619391002</v>
      </c>
      <c r="G195" s="12">
        <v>2.9440494022094699</v>
      </c>
      <c r="H195" s="12">
        <v>4.6940258325000297</v>
      </c>
      <c r="I195" s="12">
        <v>0</v>
      </c>
      <c r="J195" s="12">
        <v>0</v>
      </c>
      <c r="K195" s="12">
        <v>0</v>
      </c>
      <c r="L195" s="12">
        <v>0</v>
      </c>
      <c r="M195" s="12">
        <v>0</v>
      </c>
      <c r="N195" s="12"/>
      <c r="O195" s="12"/>
    </row>
    <row r="196" spans="1:15" x14ac:dyDescent="0.35">
      <c r="A196" s="11" t="str">
        <f t="shared" ref="A196:A259" si="3">B196&amp;C196&amp;D196</f>
        <v>DISTRIBUCION VOLUMEN X CRITERIO (Consumiciones)Leche Con CacaoDE 25 A 34 AÑOS</v>
      </c>
      <c r="B196" s="11" t="s">
        <v>118</v>
      </c>
      <c r="C196" s="11" t="s">
        <v>126</v>
      </c>
      <c r="D196" s="11" t="s">
        <v>41</v>
      </c>
      <c r="E196" s="12">
        <v>6.8890013165052304</v>
      </c>
      <c r="F196" s="12">
        <v>5.9278076032248403</v>
      </c>
      <c r="G196" s="12">
        <v>5.3105060806462996</v>
      </c>
      <c r="H196" s="12">
        <v>5.8499226863475702</v>
      </c>
      <c r="I196" s="12">
        <v>0</v>
      </c>
      <c r="J196" s="12">
        <v>0</v>
      </c>
      <c r="K196" s="12">
        <v>0</v>
      </c>
      <c r="L196" s="12">
        <v>0</v>
      </c>
      <c r="M196" s="12">
        <v>0</v>
      </c>
      <c r="N196" s="12"/>
      <c r="O196" s="12"/>
    </row>
    <row r="197" spans="1:15" x14ac:dyDescent="0.35">
      <c r="A197" s="11" t="str">
        <f t="shared" si="3"/>
        <v>DISTRIBUCION VOLUMEN X CRITERIO (Consumiciones)Leche Con CacaoDE 35 A 49 AÑOS</v>
      </c>
      <c r="B197" s="11" t="s">
        <v>118</v>
      </c>
      <c r="C197" s="11" t="s">
        <v>126</v>
      </c>
      <c r="D197" s="11" t="s">
        <v>42</v>
      </c>
      <c r="E197" s="12">
        <v>22.779746864673399</v>
      </c>
      <c r="F197" s="12">
        <v>22.811666138362099</v>
      </c>
      <c r="G197" s="12">
        <v>26.7054631186767</v>
      </c>
      <c r="H197" s="12">
        <v>23.8683546040143</v>
      </c>
      <c r="I197" s="12">
        <v>0</v>
      </c>
      <c r="J197" s="12">
        <v>0</v>
      </c>
      <c r="K197" s="12">
        <v>0</v>
      </c>
      <c r="L197" s="12">
        <v>0</v>
      </c>
      <c r="M197" s="12">
        <v>0</v>
      </c>
      <c r="N197" s="12"/>
      <c r="O197" s="12"/>
    </row>
    <row r="198" spans="1:15" x14ac:dyDescent="0.35">
      <c r="A198" s="11" t="str">
        <f t="shared" si="3"/>
        <v>DISTRIBUCION VOLUMEN X CRITERIO (Consumiciones)Leche Con CacaoDE 50 A 59 AÑOS</v>
      </c>
      <c r="B198" s="11" t="s">
        <v>118</v>
      </c>
      <c r="C198" s="11" t="s">
        <v>126</v>
      </c>
      <c r="D198" s="11" t="s">
        <v>43</v>
      </c>
      <c r="E198" s="12">
        <v>16.4329347255348</v>
      </c>
      <c r="F198" s="12">
        <v>14.070745848616401</v>
      </c>
      <c r="G198" s="12">
        <v>18.315711265282701</v>
      </c>
      <c r="H198" s="12">
        <v>20.4669063512933</v>
      </c>
      <c r="I198" s="12">
        <v>0</v>
      </c>
      <c r="J198" s="12">
        <v>0</v>
      </c>
      <c r="K198" s="12">
        <v>0</v>
      </c>
      <c r="L198" s="12">
        <v>0</v>
      </c>
      <c r="M198" s="12">
        <v>0</v>
      </c>
      <c r="N198" s="12"/>
      <c r="O198" s="12"/>
    </row>
    <row r="199" spans="1:15" x14ac:dyDescent="0.35">
      <c r="A199" s="11" t="str">
        <f t="shared" si="3"/>
        <v>DISTRIBUCION VOLUMEN X CRITERIO (Consumiciones)Leche Con CacaoDE 60 A 75 AÑOS</v>
      </c>
      <c r="B199" s="11" t="s">
        <v>118</v>
      </c>
      <c r="C199" s="11" t="s">
        <v>126</v>
      </c>
      <c r="D199" s="11" t="s">
        <v>44</v>
      </c>
      <c r="E199" s="12">
        <v>46.560751454991497</v>
      </c>
      <c r="F199" s="12">
        <v>52.151394472424997</v>
      </c>
      <c r="G199" s="12">
        <v>42.581762927794699</v>
      </c>
      <c r="H199" s="12">
        <v>43.601375428094698</v>
      </c>
      <c r="I199" s="12">
        <v>0</v>
      </c>
      <c r="J199" s="12">
        <v>0</v>
      </c>
      <c r="K199" s="12">
        <v>0</v>
      </c>
      <c r="L199" s="12">
        <v>0</v>
      </c>
      <c r="M199" s="12">
        <v>0</v>
      </c>
      <c r="N199" s="12"/>
      <c r="O199" s="12"/>
    </row>
    <row r="200" spans="1:15" x14ac:dyDescent="0.35">
      <c r="A200" s="11" t="str">
        <f t="shared" si="3"/>
        <v>DISTRIBUCION VOLUMEN X CRITERIO (Consumiciones)Leche Con CacaoALTA Y MEDIA ALTA</v>
      </c>
      <c r="B200" s="11" t="s">
        <v>118</v>
      </c>
      <c r="C200" s="11" t="s">
        <v>126</v>
      </c>
      <c r="D200" s="11" t="s">
        <v>17</v>
      </c>
      <c r="E200" s="12">
        <v>15.7189176054562</v>
      </c>
      <c r="F200" s="12">
        <v>19.435032796810699</v>
      </c>
      <c r="G200" s="12">
        <v>18.634137056523802</v>
      </c>
      <c r="H200" s="12">
        <v>14.7108293172227</v>
      </c>
      <c r="I200" s="12">
        <v>0</v>
      </c>
      <c r="J200" s="12">
        <v>0</v>
      </c>
      <c r="K200" s="12">
        <v>0</v>
      </c>
      <c r="L200" s="12">
        <v>0</v>
      </c>
      <c r="M200" s="12">
        <v>0</v>
      </c>
      <c r="N200" s="12"/>
      <c r="O200" s="12"/>
    </row>
    <row r="201" spans="1:15" x14ac:dyDescent="0.35">
      <c r="A201" s="11" t="str">
        <f t="shared" si="3"/>
        <v>DISTRIBUCION VOLUMEN X CRITERIO (Consumiciones)Leche Con CacaoMEDIA</v>
      </c>
      <c r="B201" s="11" t="s">
        <v>118</v>
      </c>
      <c r="C201" s="11" t="s">
        <v>126</v>
      </c>
      <c r="D201" s="11" t="s">
        <v>18</v>
      </c>
      <c r="E201" s="12">
        <v>46.592844058026998</v>
      </c>
      <c r="F201" s="12">
        <v>29.904825516941798</v>
      </c>
      <c r="G201" s="12">
        <v>33.342100567238603</v>
      </c>
      <c r="H201" s="12">
        <v>26.955018528842501</v>
      </c>
      <c r="I201" s="12">
        <v>0</v>
      </c>
      <c r="J201" s="12">
        <v>0</v>
      </c>
      <c r="K201" s="12">
        <v>0</v>
      </c>
      <c r="L201" s="12">
        <v>0</v>
      </c>
      <c r="M201" s="12">
        <v>0</v>
      </c>
      <c r="N201" s="12"/>
      <c r="O201" s="12"/>
    </row>
    <row r="202" spans="1:15" x14ac:dyDescent="0.35">
      <c r="A202" s="11" t="str">
        <f t="shared" si="3"/>
        <v>DISTRIBUCION VOLUMEN X CRITERIO (Consumiciones)Leche Con CacaoMEDIA BAJA</v>
      </c>
      <c r="B202" s="11" t="s">
        <v>118</v>
      </c>
      <c r="C202" s="11" t="s">
        <v>126</v>
      </c>
      <c r="D202" s="11" t="s">
        <v>19</v>
      </c>
      <c r="E202" s="12">
        <v>18.1588607467054</v>
      </c>
      <c r="F202" s="12">
        <v>13.8825038113399</v>
      </c>
      <c r="G202" s="12">
        <v>34.918277627872001</v>
      </c>
      <c r="H202" s="12">
        <v>46.995531692405699</v>
      </c>
      <c r="I202" s="12">
        <v>0</v>
      </c>
      <c r="J202" s="12">
        <v>0</v>
      </c>
      <c r="K202" s="12">
        <v>0</v>
      </c>
      <c r="L202" s="12">
        <v>0</v>
      </c>
      <c r="M202" s="12">
        <v>0</v>
      </c>
      <c r="N202" s="12"/>
      <c r="O202" s="12"/>
    </row>
    <row r="203" spans="1:15" x14ac:dyDescent="0.35">
      <c r="A203" s="11" t="str">
        <f t="shared" si="3"/>
        <v>DISTRIBUCION VOLUMEN X CRITERIO (Consumiciones)Leche Con CacaoBAJA</v>
      </c>
      <c r="B203" s="11" t="s">
        <v>118</v>
      </c>
      <c r="C203" s="11" t="s">
        <v>126</v>
      </c>
      <c r="D203" s="11" t="s">
        <v>20</v>
      </c>
      <c r="E203" s="12">
        <v>19.5293985825198</v>
      </c>
      <c r="F203" s="12">
        <v>36.777648357140599</v>
      </c>
      <c r="G203" s="12">
        <v>13.1054825853967</v>
      </c>
      <c r="H203" s="12">
        <v>11.3386061728516</v>
      </c>
      <c r="I203" s="12">
        <v>0</v>
      </c>
      <c r="J203" s="12">
        <v>0</v>
      </c>
      <c r="K203" s="12">
        <v>0</v>
      </c>
      <c r="L203" s="12">
        <v>0</v>
      </c>
      <c r="M203" s="12">
        <v>0</v>
      </c>
      <c r="N203" s="12"/>
      <c r="O203" s="12"/>
    </row>
    <row r="204" spans="1:15" x14ac:dyDescent="0.35">
      <c r="A204" s="11" t="str">
        <f t="shared" si="3"/>
        <v>DISTRIBUCION VOLUMEN X CRITERIO (Consumiciones)Leche Con CacaoHOMBRE</v>
      </c>
      <c r="B204" s="11" t="s">
        <v>118</v>
      </c>
      <c r="C204" s="11" t="s">
        <v>126</v>
      </c>
      <c r="D204" s="11" t="s">
        <v>21</v>
      </c>
      <c r="E204" s="12">
        <v>62.8489152149115</v>
      </c>
      <c r="F204" s="12">
        <v>68.112502033553199</v>
      </c>
      <c r="G204" s="12">
        <v>68.582033298906097</v>
      </c>
      <c r="H204" s="12">
        <v>67.441533708538103</v>
      </c>
      <c r="I204" s="12">
        <v>0</v>
      </c>
      <c r="J204" s="12">
        <v>0</v>
      </c>
      <c r="K204" s="12">
        <v>0</v>
      </c>
      <c r="L204" s="12">
        <v>0</v>
      </c>
      <c r="M204" s="12">
        <v>0</v>
      </c>
      <c r="N204" s="12"/>
      <c r="O204" s="12"/>
    </row>
    <row r="205" spans="1:15" x14ac:dyDescent="0.35">
      <c r="A205" s="11" t="str">
        <f t="shared" si="3"/>
        <v>DISTRIBUCION VOLUMEN X CRITERIO (Consumiciones)Leche Con CacaoMUJER</v>
      </c>
      <c r="B205" s="11" t="s">
        <v>118</v>
      </c>
      <c r="C205" s="11" t="s">
        <v>126</v>
      </c>
      <c r="D205" s="11" t="s">
        <v>22</v>
      </c>
      <c r="E205" s="12">
        <v>37.1510847850885</v>
      </c>
      <c r="F205" s="12">
        <v>31.887518930912901</v>
      </c>
      <c r="G205" s="12">
        <v>31.417966701093899</v>
      </c>
      <c r="H205" s="12">
        <v>32.558466291461897</v>
      </c>
      <c r="I205" s="12">
        <v>0</v>
      </c>
      <c r="J205" s="12">
        <v>0</v>
      </c>
      <c r="K205" s="12">
        <v>0</v>
      </c>
      <c r="L205" s="12">
        <v>0</v>
      </c>
      <c r="M205" s="12">
        <v>0</v>
      </c>
      <c r="N205" s="12"/>
      <c r="O205" s="12"/>
    </row>
    <row r="206" spans="1:15" x14ac:dyDescent="0.35">
      <c r="A206" s="11" t="str">
        <f t="shared" si="3"/>
        <v>DISTRIBUCION VOLUMEN X CRITERIO (Consumiciones)Leche Con CafeT.ESPAÑA</v>
      </c>
      <c r="B206" s="11" t="s">
        <v>118</v>
      </c>
      <c r="C206" s="11" t="s">
        <v>127</v>
      </c>
      <c r="D206" s="11" t="s">
        <v>36</v>
      </c>
      <c r="E206" s="12">
        <v>100</v>
      </c>
      <c r="F206" s="12">
        <v>100</v>
      </c>
      <c r="G206" s="12">
        <v>100</v>
      </c>
      <c r="H206" s="12">
        <v>100</v>
      </c>
      <c r="I206" s="12">
        <v>0</v>
      </c>
      <c r="J206" s="12">
        <v>0</v>
      </c>
      <c r="K206" s="12">
        <v>0</v>
      </c>
      <c r="L206" s="12">
        <v>0</v>
      </c>
      <c r="M206" s="12">
        <v>0</v>
      </c>
      <c r="N206" s="12"/>
      <c r="O206" s="12"/>
    </row>
    <row r="207" spans="1:15" x14ac:dyDescent="0.35">
      <c r="A207" s="11" t="str">
        <f t="shared" si="3"/>
        <v>DISTRIBUCION VOLUMEN X CRITERIO (Consumiciones)Leche Con CafeBCN AM</v>
      </c>
      <c r="B207" s="11" t="s">
        <v>118</v>
      </c>
      <c r="C207" s="11" t="s">
        <v>127</v>
      </c>
      <c r="D207" s="11" t="s">
        <v>1</v>
      </c>
      <c r="E207" s="12">
        <v>7.7535530461547904</v>
      </c>
      <c r="F207" s="12">
        <v>9.4090184206821004</v>
      </c>
      <c r="G207" s="12">
        <v>8.4738179184206608</v>
      </c>
      <c r="H207" s="12">
        <v>9.5104168620023604</v>
      </c>
      <c r="I207" s="12">
        <v>0</v>
      </c>
      <c r="J207" s="12">
        <v>0</v>
      </c>
      <c r="K207" s="12">
        <v>0</v>
      </c>
      <c r="L207" s="12">
        <v>0</v>
      </c>
      <c r="M207" s="12">
        <v>0</v>
      </c>
      <c r="N207" s="12"/>
      <c r="O207" s="12"/>
    </row>
    <row r="208" spans="1:15" x14ac:dyDescent="0.35">
      <c r="A208" s="11" t="str">
        <f t="shared" si="3"/>
        <v>DISTRIBUCION VOLUMEN X CRITERIO (Consumiciones)Leche Con CafeREST.CAT ARAGON</v>
      </c>
      <c r="B208" s="11" t="s">
        <v>118</v>
      </c>
      <c r="C208" s="11" t="s">
        <v>127</v>
      </c>
      <c r="D208" s="11" t="s">
        <v>2</v>
      </c>
      <c r="E208" s="12">
        <v>9.7576318955239607</v>
      </c>
      <c r="F208" s="12">
        <v>8.7512014153744406</v>
      </c>
      <c r="G208" s="12">
        <v>9.66984647823746</v>
      </c>
      <c r="H208" s="12">
        <v>9.0682618560954094</v>
      </c>
      <c r="I208" s="12">
        <v>0</v>
      </c>
      <c r="J208" s="12">
        <v>0</v>
      </c>
      <c r="K208" s="12">
        <v>0</v>
      </c>
      <c r="L208" s="12">
        <v>0</v>
      </c>
      <c r="M208" s="12">
        <v>0</v>
      </c>
      <c r="N208" s="12"/>
      <c r="O208" s="12"/>
    </row>
    <row r="209" spans="1:15" x14ac:dyDescent="0.35">
      <c r="A209" s="11" t="str">
        <f t="shared" si="3"/>
        <v>DISTRIBUCION VOLUMEN X CRITERIO (Consumiciones)Leche Con CafeLEVANTE</v>
      </c>
      <c r="B209" s="11" t="s">
        <v>118</v>
      </c>
      <c r="C209" s="11" t="s">
        <v>127</v>
      </c>
      <c r="D209" s="11" t="s">
        <v>3</v>
      </c>
      <c r="E209" s="12">
        <v>12.175248571728901</v>
      </c>
      <c r="F209" s="12">
        <v>11.339272049415699</v>
      </c>
      <c r="G209" s="12">
        <v>10.711918369673</v>
      </c>
      <c r="H209" s="12">
        <v>10.3988598646089</v>
      </c>
      <c r="I209" s="12">
        <v>0</v>
      </c>
      <c r="J209" s="12">
        <v>0</v>
      </c>
      <c r="K209" s="12">
        <v>0</v>
      </c>
      <c r="L209" s="12">
        <v>0</v>
      </c>
      <c r="M209" s="12">
        <v>0</v>
      </c>
      <c r="N209" s="12"/>
      <c r="O209" s="12"/>
    </row>
    <row r="210" spans="1:15" x14ac:dyDescent="0.35">
      <c r="A210" s="11" t="str">
        <f t="shared" si="3"/>
        <v>DISTRIBUCION VOLUMEN X CRITERIO (Consumiciones)Leche Con CafeANDALUCIA</v>
      </c>
      <c r="B210" s="11" t="s">
        <v>118</v>
      </c>
      <c r="C210" s="11" t="s">
        <v>127</v>
      </c>
      <c r="D210" s="11" t="s">
        <v>4</v>
      </c>
      <c r="E210" s="12">
        <v>20.4715113933763</v>
      </c>
      <c r="F210" s="12">
        <v>20.634110095562299</v>
      </c>
      <c r="G210" s="12">
        <v>21.312583325710001</v>
      </c>
      <c r="H210" s="12">
        <v>20.5768935061039</v>
      </c>
      <c r="I210" s="12">
        <v>0</v>
      </c>
      <c r="J210" s="12">
        <v>0</v>
      </c>
      <c r="K210" s="12">
        <v>0</v>
      </c>
      <c r="L210" s="12">
        <v>0</v>
      </c>
      <c r="M210" s="12">
        <v>0</v>
      </c>
      <c r="N210" s="12"/>
      <c r="O210" s="12"/>
    </row>
    <row r="211" spans="1:15" x14ac:dyDescent="0.35">
      <c r="A211" s="11" t="str">
        <f t="shared" si="3"/>
        <v>DISTRIBUCION VOLUMEN X CRITERIO (Consumiciones)Leche Con CafeMDD AM</v>
      </c>
      <c r="B211" s="11" t="s">
        <v>118</v>
      </c>
      <c r="C211" s="11" t="s">
        <v>127</v>
      </c>
      <c r="D211" s="11" t="s">
        <v>5</v>
      </c>
      <c r="E211" s="12">
        <v>13.1722038095016</v>
      </c>
      <c r="F211" s="12">
        <v>11.955070125926699</v>
      </c>
      <c r="G211" s="12">
        <v>12.708646078124101</v>
      </c>
      <c r="H211" s="12">
        <v>13.440981116507601</v>
      </c>
      <c r="I211" s="12">
        <v>0</v>
      </c>
      <c r="J211" s="12">
        <v>0</v>
      </c>
      <c r="K211" s="12">
        <v>0</v>
      </c>
      <c r="L211" s="12">
        <v>0</v>
      </c>
      <c r="M211" s="12">
        <v>0</v>
      </c>
      <c r="N211" s="12"/>
      <c r="O211" s="12"/>
    </row>
    <row r="212" spans="1:15" x14ac:dyDescent="0.35">
      <c r="A212" s="11" t="str">
        <f t="shared" si="3"/>
        <v>DISTRIBUCION VOLUMEN X CRITERIO (Consumiciones)Leche Con CafeRTO CENTRO</v>
      </c>
      <c r="B212" s="11" t="s">
        <v>118</v>
      </c>
      <c r="C212" s="11" t="s">
        <v>127</v>
      </c>
      <c r="D212" s="11" t="s">
        <v>6</v>
      </c>
      <c r="E212" s="12">
        <v>9.7728512145358</v>
      </c>
      <c r="F212" s="12">
        <v>9.1225612033131505</v>
      </c>
      <c r="G212" s="12">
        <v>9.2749969631574807</v>
      </c>
      <c r="H212" s="12">
        <v>9.6713709753033203</v>
      </c>
      <c r="I212" s="12">
        <v>0</v>
      </c>
      <c r="J212" s="12">
        <v>0</v>
      </c>
      <c r="K212" s="12">
        <v>0</v>
      </c>
      <c r="L212" s="12">
        <v>0</v>
      </c>
      <c r="M212" s="12">
        <v>0</v>
      </c>
      <c r="N212" s="12"/>
      <c r="O212" s="12"/>
    </row>
    <row r="213" spans="1:15" x14ac:dyDescent="0.35">
      <c r="A213" s="11" t="str">
        <f t="shared" si="3"/>
        <v>DISTRIBUCION VOLUMEN X CRITERIO (Consumiciones)Leche Con CafeNORTE-CENTRO</v>
      </c>
      <c r="B213" s="11" t="s">
        <v>118</v>
      </c>
      <c r="C213" s="11" t="s">
        <v>127</v>
      </c>
      <c r="D213" s="11" t="s">
        <v>7</v>
      </c>
      <c r="E213" s="12">
        <v>11.549127225061699</v>
      </c>
      <c r="F213" s="12">
        <v>11.910847326889099</v>
      </c>
      <c r="G213" s="12">
        <v>12.126202177228601</v>
      </c>
      <c r="H213" s="12">
        <v>12.4718285296379</v>
      </c>
      <c r="I213" s="12">
        <v>0</v>
      </c>
      <c r="J213" s="12">
        <v>0</v>
      </c>
      <c r="K213" s="12">
        <v>0</v>
      </c>
      <c r="L213" s="12">
        <v>0</v>
      </c>
      <c r="M213" s="12">
        <v>0</v>
      </c>
      <c r="N213" s="12"/>
      <c r="O213" s="12"/>
    </row>
    <row r="214" spans="1:15" x14ac:dyDescent="0.35">
      <c r="A214" s="11" t="str">
        <f t="shared" si="3"/>
        <v>DISTRIBUCION VOLUMEN X CRITERIO (Consumiciones)Leche Con CafeNOROESTE</v>
      </c>
      <c r="B214" s="11" t="s">
        <v>118</v>
      </c>
      <c r="C214" s="11" t="s">
        <v>127</v>
      </c>
      <c r="D214" s="11" t="s">
        <v>8</v>
      </c>
      <c r="E214" s="12">
        <v>15.347901593716101</v>
      </c>
      <c r="F214" s="12">
        <v>16.877942319818299</v>
      </c>
      <c r="G214" s="12">
        <v>15.721966194318901</v>
      </c>
      <c r="H214" s="12">
        <v>14.8613797888499</v>
      </c>
      <c r="I214" s="12">
        <v>0</v>
      </c>
      <c r="J214" s="12">
        <v>0</v>
      </c>
      <c r="K214" s="12">
        <v>0</v>
      </c>
      <c r="L214" s="12">
        <v>0</v>
      </c>
      <c r="M214" s="12">
        <v>0</v>
      </c>
      <c r="N214" s="12"/>
      <c r="O214" s="12"/>
    </row>
    <row r="215" spans="1:15" x14ac:dyDescent="0.35">
      <c r="A215" s="11" t="str">
        <f t="shared" si="3"/>
        <v>DISTRIBUCION VOLUMEN X CRITERIO (Consumiciones)Leche Con Cafe&lt;2MIL</v>
      </c>
      <c r="B215" s="11" t="s">
        <v>118</v>
      </c>
      <c r="C215" s="11" t="s">
        <v>127</v>
      </c>
      <c r="D215" s="11" t="s">
        <v>9</v>
      </c>
      <c r="E215" s="12">
        <v>4.4550279904299801</v>
      </c>
      <c r="F215" s="12">
        <v>4.0446543902931804</v>
      </c>
      <c r="G215" s="12">
        <v>5.1123556749963601</v>
      </c>
      <c r="H215" s="12">
        <v>4.4795034410336196</v>
      </c>
      <c r="I215" s="12">
        <v>0</v>
      </c>
      <c r="J215" s="12">
        <v>0</v>
      </c>
      <c r="K215" s="12">
        <v>0</v>
      </c>
      <c r="L215" s="12">
        <v>0</v>
      </c>
      <c r="M215" s="12">
        <v>0</v>
      </c>
      <c r="N215" s="12"/>
      <c r="O215" s="12"/>
    </row>
    <row r="216" spans="1:15" x14ac:dyDescent="0.35">
      <c r="A216" s="11" t="str">
        <f t="shared" si="3"/>
        <v>DISTRIBUCION VOLUMEN X CRITERIO (Consumiciones)Leche Con Cafe2-5MIL</v>
      </c>
      <c r="B216" s="11" t="s">
        <v>118</v>
      </c>
      <c r="C216" s="11" t="s">
        <v>127</v>
      </c>
      <c r="D216" s="11" t="s">
        <v>10</v>
      </c>
      <c r="E216" s="12">
        <v>4.8703860262573704</v>
      </c>
      <c r="F216" s="12">
        <v>4.8635153872995902</v>
      </c>
      <c r="G216" s="12">
        <v>4.4617612786831602</v>
      </c>
      <c r="H216" s="12">
        <v>4.5743011982672899</v>
      </c>
      <c r="I216" s="12">
        <v>0</v>
      </c>
      <c r="J216" s="12">
        <v>0</v>
      </c>
      <c r="K216" s="12">
        <v>0</v>
      </c>
      <c r="L216" s="12">
        <v>0</v>
      </c>
      <c r="M216" s="12">
        <v>0</v>
      </c>
      <c r="N216" s="12"/>
      <c r="O216" s="12"/>
    </row>
    <row r="217" spans="1:15" x14ac:dyDescent="0.35">
      <c r="A217" s="11" t="str">
        <f t="shared" si="3"/>
        <v>DISTRIBUCION VOLUMEN X CRITERIO (Consumiciones)Leche Con Cafe5-10MIL</v>
      </c>
      <c r="B217" s="11" t="s">
        <v>118</v>
      </c>
      <c r="C217" s="11" t="s">
        <v>127</v>
      </c>
      <c r="D217" s="11" t="s">
        <v>11</v>
      </c>
      <c r="E217" s="12">
        <v>5.9734793932756496</v>
      </c>
      <c r="F217" s="12">
        <v>6.8054296322597603</v>
      </c>
      <c r="G217" s="12">
        <v>6.5497464798870997</v>
      </c>
      <c r="H217" s="12">
        <v>7.1924278508072801</v>
      </c>
      <c r="I217" s="12">
        <v>0</v>
      </c>
      <c r="J217" s="12">
        <v>0</v>
      </c>
      <c r="K217" s="12">
        <v>0</v>
      </c>
      <c r="L217" s="12">
        <v>0</v>
      </c>
      <c r="M217" s="12">
        <v>0</v>
      </c>
      <c r="N217" s="12"/>
      <c r="O217" s="12"/>
    </row>
    <row r="218" spans="1:15" x14ac:dyDescent="0.35">
      <c r="A218" s="11" t="str">
        <f t="shared" si="3"/>
        <v>DISTRIBUCION VOLUMEN X CRITERIO (Consumiciones)Leche Con Cafe10-30MIL</v>
      </c>
      <c r="B218" s="11" t="s">
        <v>118</v>
      </c>
      <c r="C218" s="11" t="s">
        <v>127</v>
      </c>
      <c r="D218" s="11" t="s">
        <v>12</v>
      </c>
      <c r="E218" s="12">
        <v>21.253698141787599</v>
      </c>
      <c r="F218" s="12">
        <v>20.242777733564299</v>
      </c>
      <c r="G218" s="12">
        <v>19.91106175513</v>
      </c>
      <c r="H218" s="12">
        <v>17.892159693963698</v>
      </c>
      <c r="I218" s="12">
        <v>0</v>
      </c>
      <c r="J218" s="12">
        <v>0</v>
      </c>
      <c r="K218" s="12">
        <v>0</v>
      </c>
      <c r="L218" s="12">
        <v>0</v>
      </c>
      <c r="M218" s="12">
        <v>0</v>
      </c>
      <c r="N218" s="12"/>
      <c r="O218" s="12"/>
    </row>
    <row r="219" spans="1:15" x14ac:dyDescent="0.35">
      <c r="A219" s="11" t="str">
        <f t="shared" si="3"/>
        <v>DISTRIBUCION VOLUMEN X CRITERIO (Consumiciones)Leche Con Cafe30-100MIL</v>
      </c>
      <c r="B219" s="11" t="s">
        <v>118</v>
      </c>
      <c r="C219" s="11" t="s">
        <v>127</v>
      </c>
      <c r="D219" s="11" t="s">
        <v>13</v>
      </c>
      <c r="E219" s="12">
        <v>19.9974305045824</v>
      </c>
      <c r="F219" s="12">
        <v>20.450109887419</v>
      </c>
      <c r="G219" s="12">
        <v>21.543038432179401</v>
      </c>
      <c r="H219" s="12">
        <v>21.196414574230701</v>
      </c>
      <c r="I219" s="12">
        <v>0</v>
      </c>
      <c r="J219" s="12">
        <v>0</v>
      </c>
      <c r="K219" s="12">
        <v>0</v>
      </c>
      <c r="L219" s="12">
        <v>0</v>
      </c>
      <c r="M219" s="12">
        <v>0</v>
      </c>
      <c r="N219" s="12"/>
      <c r="O219" s="12"/>
    </row>
    <row r="220" spans="1:15" x14ac:dyDescent="0.35">
      <c r="A220" s="11" t="str">
        <f t="shared" si="3"/>
        <v>DISTRIBUCION VOLUMEN X CRITERIO (Consumiciones)Leche Con Cafe100-200MIL</v>
      </c>
      <c r="B220" s="11" t="s">
        <v>118</v>
      </c>
      <c r="C220" s="11" t="s">
        <v>127</v>
      </c>
      <c r="D220" s="11" t="s">
        <v>14</v>
      </c>
      <c r="E220" s="12">
        <v>12.6669655427071</v>
      </c>
      <c r="F220" s="12">
        <v>12.342293188204399</v>
      </c>
      <c r="G220" s="12">
        <v>11.652484737054399</v>
      </c>
      <c r="H220" s="12">
        <v>12.895396328314</v>
      </c>
      <c r="I220" s="12">
        <v>0</v>
      </c>
      <c r="J220" s="12">
        <v>0</v>
      </c>
      <c r="K220" s="12">
        <v>0</v>
      </c>
      <c r="L220" s="12">
        <v>0</v>
      </c>
      <c r="M220" s="12">
        <v>0</v>
      </c>
      <c r="N220" s="12"/>
      <c r="O220" s="12"/>
    </row>
    <row r="221" spans="1:15" x14ac:dyDescent="0.35">
      <c r="A221" s="11" t="str">
        <f t="shared" si="3"/>
        <v>DISTRIBUCION VOLUMEN X CRITERIO (Consumiciones)Leche Con Cafe200-500MIL</v>
      </c>
      <c r="B221" s="11" t="s">
        <v>118</v>
      </c>
      <c r="C221" s="11" t="s">
        <v>127</v>
      </c>
      <c r="D221" s="11" t="s">
        <v>15</v>
      </c>
      <c r="E221" s="12">
        <v>13.2430536027291</v>
      </c>
      <c r="F221" s="12">
        <v>13.575886598632399</v>
      </c>
      <c r="G221" s="12">
        <v>14.103704048073601</v>
      </c>
      <c r="H221" s="12">
        <v>13.1255386577156</v>
      </c>
      <c r="I221" s="12">
        <v>0</v>
      </c>
      <c r="J221" s="12">
        <v>0</v>
      </c>
      <c r="K221" s="12">
        <v>0</v>
      </c>
      <c r="L221" s="12">
        <v>0</v>
      </c>
      <c r="M221" s="12">
        <v>0</v>
      </c>
      <c r="N221" s="12"/>
      <c r="O221" s="12"/>
    </row>
    <row r="222" spans="1:15" x14ac:dyDescent="0.35">
      <c r="A222" s="11" t="str">
        <f t="shared" si="3"/>
        <v>DISTRIBUCION VOLUMEN X CRITERIO (Consumiciones)Leche Con Cafe&gt;500MIL</v>
      </c>
      <c r="B222" s="11" t="s">
        <v>118</v>
      </c>
      <c r="C222" s="11" t="s">
        <v>127</v>
      </c>
      <c r="D222" s="11" t="s">
        <v>16</v>
      </c>
      <c r="E222" s="12">
        <v>17.539995633654598</v>
      </c>
      <c r="F222" s="12">
        <v>17.675345426050999</v>
      </c>
      <c r="G222" s="12">
        <v>16.665831847404998</v>
      </c>
      <c r="H222" s="12">
        <v>18.644251504866201</v>
      </c>
      <c r="I222" s="12">
        <v>0</v>
      </c>
      <c r="J222" s="12">
        <v>0</v>
      </c>
      <c r="K222" s="12">
        <v>0</v>
      </c>
      <c r="L222" s="12">
        <v>0</v>
      </c>
      <c r="M222" s="12">
        <v>0</v>
      </c>
      <c r="N222" s="12"/>
      <c r="O222" s="12"/>
    </row>
    <row r="223" spans="1:15" x14ac:dyDescent="0.35">
      <c r="A223" s="11" t="str">
        <f t="shared" si="3"/>
        <v>DISTRIBUCION VOLUMEN X CRITERIO (Consumiciones)Leche Con CafeDE 15 A 19 AÑOS</v>
      </c>
      <c r="B223" s="11" t="s">
        <v>118</v>
      </c>
      <c r="C223" s="11" t="s">
        <v>127</v>
      </c>
      <c r="D223" s="11" t="s">
        <v>39</v>
      </c>
      <c r="E223" s="12">
        <v>0.83532723781937901</v>
      </c>
      <c r="F223" s="12">
        <v>1.0310669180711201</v>
      </c>
      <c r="G223" s="12">
        <v>0.51983665536411405</v>
      </c>
      <c r="H223" s="12">
        <v>0.91382901719579201</v>
      </c>
      <c r="I223" s="12">
        <v>0</v>
      </c>
      <c r="J223" s="12">
        <v>0</v>
      </c>
      <c r="K223" s="12">
        <v>0</v>
      </c>
      <c r="L223" s="12">
        <v>0</v>
      </c>
      <c r="M223" s="12">
        <v>0</v>
      </c>
      <c r="N223" s="12"/>
      <c r="O223" s="12"/>
    </row>
    <row r="224" spans="1:15" x14ac:dyDescent="0.35">
      <c r="A224" s="11" t="str">
        <f t="shared" si="3"/>
        <v>DISTRIBUCION VOLUMEN X CRITERIO (Consumiciones)Leche Con CafeDE 20 A 24 AÑOS</v>
      </c>
      <c r="B224" s="11" t="s">
        <v>118</v>
      </c>
      <c r="C224" s="11" t="s">
        <v>127</v>
      </c>
      <c r="D224" s="11" t="s">
        <v>40</v>
      </c>
      <c r="E224" s="12">
        <v>1.8351839390364799</v>
      </c>
      <c r="F224" s="12">
        <v>1.36977422573753</v>
      </c>
      <c r="G224" s="12">
        <v>1.5302072101390001</v>
      </c>
      <c r="H224" s="12">
        <v>1.3829924803570399</v>
      </c>
      <c r="I224" s="12">
        <v>0</v>
      </c>
      <c r="J224" s="12">
        <v>0</v>
      </c>
      <c r="K224" s="12">
        <v>0</v>
      </c>
      <c r="L224" s="12">
        <v>0</v>
      </c>
      <c r="M224" s="12">
        <v>0</v>
      </c>
      <c r="N224" s="12"/>
      <c r="O224" s="12"/>
    </row>
    <row r="225" spans="1:15" x14ac:dyDescent="0.35">
      <c r="A225" s="11" t="str">
        <f t="shared" si="3"/>
        <v>DISTRIBUCION VOLUMEN X CRITERIO (Consumiciones)Leche Con CafeDE 25 A 34 AÑOS</v>
      </c>
      <c r="B225" s="11" t="s">
        <v>118</v>
      </c>
      <c r="C225" s="11" t="s">
        <v>127</v>
      </c>
      <c r="D225" s="11" t="s">
        <v>41</v>
      </c>
      <c r="E225" s="12">
        <v>6.1226448912411602</v>
      </c>
      <c r="F225" s="12">
        <v>6.1381941426026501</v>
      </c>
      <c r="G225" s="12">
        <v>6.4154498051171904</v>
      </c>
      <c r="H225" s="12">
        <v>6.0895096292684796</v>
      </c>
      <c r="I225" s="12">
        <v>0</v>
      </c>
      <c r="J225" s="12">
        <v>0</v>
      </c>
      <c r="K225" s="12">
        <v>0</v>
      </c>
      <c r="L225" s="12">
        <v>0</v>
      </c>
      <c r="M225" s="12">
        <v>0</v>
      </c>
      <c r="N225" s="12"/>
      <c r="O225" s="12"/>
    </row>
    <row r="226" spans="1:15" x14ac:dyDescent="0.35">
      <c r="A226" s="11" t="str">
        <f t="shared" si="3"/>
        <v>DISTRIBUCION VOLUMEN X CRITERIO (Consumiciones)Leche Con CafeDE 35 A 49 AÑOS</v>
      </c>
      <c r="B226" s="11" t="s">
        <v>118</v>
      </c>
      <c r="C226" s="11" t="s">
        <v>127</v>
      </c>
      <c r="D226" s="11" t="s">
        <v>42</v>
      </c>
      <c r="E226" s="12">
        <v>31.611576744808701</v>
      </c>
      <c r="F226" s="12">
        <v>29.872887192453</v>
      </c>
      <c r="G226" s="12">
        <v>26.316070070829699</v>
      </c>
      <c r="H226" s="12">
        <v>25.626905695051299</v>
      </c>
      <c r="I226" s="12">
        <v>0</v>
      </c>
      <c r="J226" s="12">
        <v>0</v>
      </c>
      <c r="K226" s="12">
        <v>0</v>
      </c>
      <c r="L226" s="12">
        <v>0</v>
      </c>
      <c r="M226" s="12">
        <v>0</v>
      </c>
      <c r="N226" s="12"/>
      <c r="O226" s="12"/>
    </row>
    <row r="227" spans="1:15" x14ac:dyDescent="0.35">
      <c r="A227" s="11" t="str">
        <f t="shared" si="3"/>
        <v>DISTRIBUCION VOLUMEN X CRITERIO (Consumiciones)Leche Con CafeDE 50 A 59 AÑOS</v>
      </c>
      <c r="B227" s="11" t="s">
        <v>118</v>
      </c>
      <c r="C227" s="11" t="s">
        <v>127</v>
      </c>
      <c r="D227" s="11" t="s">
        <v>43</v>
      </c>
      <c r="E227" s="12">
        <v>26.597170500395801</v>
      </c>
      <c r="F227" s="12">
        <v>26.526164837250299</v>
      </c>
      <c r="G227" s="12">
        <v>26.161288581022198</v>
      </c>
      <c r="H227" s="12">
        <v>25.997547208731</v>
      </c>
      <c r="I227" s="12">
        <v>0</v>
      </c>
      <c r="J227" s="12">
        <v>0</v>
      </c>
      <c r="K227" s="12">
        <v>0</v>
      </c>
      <c r="L227" s="12">
        <v>0</v>
      </c>
      <c r="M227" s="12">
        <v>0</v>
      </c>
      <c r="N227" s="12"/>
      <c r="O227" s="12"/>
    </row>
    <row r="228" spans="1:15" x14ac:dyDescent="0.35">
      <c r="A228" s="11" t="str">
        <f t="shared" si="3"/>
        <v>DISTRIBUCION VOLUMEN X CRITERIO (Consumiciones)Leche Con CafeDE 60 A 75 AÑOS</v>
      </c>
      <c r="B228" s="11" t="s">
        <v>118</v>
      </c>
      <c r="C228" s="11" t="s">
        <v>127</v>
      </c>
      <c r="D228" s="11" t="s">
        <v>44</v>
      </c>
      <c r="E228" s="12">
        <v>32.998124987085099</v>
      </c>
      <c r="F228" s="12">
        <v>35.0619379365653</v>
      </c>
      <c r="G228" s="12">
        <v>39.057124132625297</v>
      </c>
      <c r="H228" s="12">
        <v>39.989206218238401</v>
      </c>
      <c r="I228" s="12">
        <v>0</v>
      </c>
      <c r="J228" s="12">
        <v>0</v>
      </c>
      <c r="K228" s="12">
        <v>0</v>
      </c>
      <c r="L228" s="12">
        <v>0</v>
      </c>
      <c r="M228" s="12">
        <v>0</v>
      </c>
      <c r="N228" s="12"/>
      <c r="O228" s="12"/>
    </row>
    <row r="229" spans="1:15" x14ac:dyDescent="0.35">
      <c r="A229" s="11" t="str">
        <f t="shared" si="3"/>
        <v>DISTRIBUCION VOLUMEN X CRITERIO (Consumiciones)Leche Con CafeALTA Y MEDIA ALTA</v>
      </c>
      <c r="B229" s="11" t="s">
        <v>118</v>
      </c>
      <c r="C229" s="11" t="s">
        <v>127</v>
      </c>
      <c r="D229" s="11" t="s">
        <v>17</v>
      </c>
      <c r="E229" s="12">
        <v>25.457437566202699</v>
      </c>
      <c r="F229" s="12">
        <v>27.761510630613</v>
      </c>
      <c r="G229" s="12">
        <v>26.5324957146778</v>
      </c>
      <c r="H229" s="12">
        <v>27.073557484951301</v>
      </c>
      <c r="I229" s="12">
        <v>0</v>
      </c>
      <c r="J229" s="12">
        <v>0</v>
      </c>
      <c r="K229" s="12">
        <v>0</v>
      </c>
      <c r="L229" s="12">
        <v>0</v>
      </c>
      <c r="M229" s="12">
        <v>0</v>
      </c>
      <c r="N229" s="12"/>
      <c r="O229" s="12"/>
    </row>
    <row r="230" spans="1:15" x14ac:dyDescent="0.35">
      <c r="A230" s="11" t="str">
        <f t="shared" si="3"/>
        <v>DISTRIBUCION VOLUMEN X CRITERIO (Consumiciones)Leche Con CafeMEDIA</v>
      </c>
      <c r="B230" s="11" t="s">
        <v>118</v>
      </c>
      <c r="C230" s="11" t="s">
        <v>127</v>
      </c>
      <c r="D230" s="11" t="s">
        <v>18</v>
      </c>
      <c r="E230" s="12">
        <v>31.9872082252603</v>
      </c>
      <c r="F230" s="12">
        <v>31.007344703671301</v>
      </c>
      <c r="G230" s="12">
        <v>30.915641763558199</v>
      </c>
      <c r="H230" s="12">
        <v>30.3973071802276</v>
      </c>
      <c r="I230" s="12">
        <v>0</v>
      </c>
      <c r="J230" s="12">
        <v>0</v>
      </c>
      <c r="K230" s="12">
        <v>0</v>
      </c>
      <c r="L230" s="12">
        <v>0</v>
      </c>
      <c r="M230" s="12">
        <v>0</v>
      </c>
      <c r="N230" s="12"/>
      <c r="O230" s="12"/>
    </row>
    <row r="231" spans="1:15" x14ac:dyDescent="0.35">
      <c r="A231" s="11" t="str">
        <f t="shared" si="3"/>
        <v>DISTRIBUCION VOLUMEN X CRITERIO (Consumiciones)Leche Con CafeMEDIA BAJA</v>
      </c>
      <c r="B231" s="11" t="s">
        <v>118</v>
      </c>
      <c r="C231" s="11" t="s">
        <v>127</v>
      </c>
      <c r="D231" s="11" t="s">
        <v>19</v>
      </c>
      <c r="E231" s="12">
        <v>27.386823160317601</v>
      </c>
      <c r="F231" s="12">
        <v>26.3056477235857</v>
      </c>
      <c r="G231" s="12">
        <v>26.670570821417201</v>
      </c>
      <c r="H231" s="12">
        <v>26.446565529656599</v>
      </c>
      <c r="I231" s="12">
        <v>0</v>
      </c>
      <c r="J231" s="12">
        <v>0</v>
      </c>
      <c r="K231" s="12">
        <v>0</v>
      </c>
      <c r="L231" s="12">
        <v>0</v>
      </c>
      <c r="M231" s="12">
        <v>0</v>
      </c>
      <c r="N231" s="12"/>
      <c r="O231" s="12"/>
    </row>
    <row r="232" spans="1:15" x14ac:dyDescent="0.35">
      <c r="A232" s="11" t="str">
        <f t="shared" si="3"/>
        <v>DISTRIBUCION VOLUMEN X CRITERIO (Consumiciones)Leche Con CafeBAJA</v>
      </c>
      <c r="B232" s="11" t="s">
        <v>118</v>
      </c>
      <c r="C232" s="11" t="s">
        <v>127</v>
      </c>
      <c r="D232" s="11" t="s">
        <v>20</v>
      </c>
      <c r="E232" s="12">
        <v>15.168558000968501</v>
      </c>
      <c r="F232" s="12">
        <v>14.9255198991117</v>
      </c>
      <c r="G232" s="12">
        <v>15.8812767035937</v>
      </c>
      <c r="H232" s="12">
        <v>16.082554803382902</v>
      </c>
      <c r="I232" s="12">
        <v>0</v>
      </c>
      <c r="J232" s="12">
        <v>0</v>
      </c>
      <c r="K232" s="12">
        <v>0</v>
      </c>
      <c r="L232" s="12">
        <v>0</v>
      </c>
      <c r="M232" s="12">
        <v>0</v>
      </c>
      <c r="N232" s="12"/>
      <c r="O232" s="12"/>
    </row>
    <row r="233" spans="1:15" x14ac:dyDescent="0.35">
      <c r="A233" s="11" t="str">
        <f t="shared" si="3"/>
        <v>DISTRIBUCION VOLUMEN X CRITERIO (Consumiciones)Leche Con CafeHOMBRE</v>
      </c>
      <c r="B233" s="11" t="s">
        <v>118</v>
      </c>
      <c r="C233" s="11" t="s">
        <v>127</v>
      </c>
      <c r="D233" s="11" t="s">
        <v>21</v>
      </c>
      <c r="E233" s="12">
        <v>61.079763067366599</v>
      </c>
      <c r="F233" s="12">
        <v>62.1679119553839</v>
      </c>
      <c r="G233" s="12">
        <v>61.185958240041003</v>
      </c>
      <c r="H233" s="12">
        <v>60.172820522437</v>
      </c>
      <c r="I233" s="12">
        <v>0</v>
      </c>
      <c r="J233" s="12">
        <v>0</v>
      </c>
      <c r="K233" s="12">
        <v>0</v>
      </c>
      <c r="L233" s="12">
        <v>0</v>
      </c>
      <c r="M233" s="12">
        <v>0</v>
      </c>
      <c r="N233" s="12"/>
      <c r="O233" s="12"/>
    </row>
    <row r="234" spans="1:15" x14ac:dyDescent="0.35">
      <c r="A234" s="11" t="str">
        <f t="shared" si="3"/>
        <v>DISTRIBUCION VOLUMEN X CRITERIO (Consumiciones)Leche Con CafeMUJER</v>
      </c>
      <c r="B234" s="11" t="s">
        <v>118</v>
      </c>
      <c r="C234" s="11" t="s">
        <v>127</v>
      </c>
      <c r="D234" s="11" t="s">
        <v>22</v>
      </c>
      <c r="E234" s="12">
        <v>38.920263885382496</v>
      </c>
      <c r="F234" s="12">
        <v>37.832103349270596</v>
      </c>
      <c r="G234" s="12">
        <v>38.814019264829199</v>
      </c>
      <c r="H234" s="12">
        <v>39.827179477563</v>
      </c>
      <c r="I234" s="12">
        <v>0</v>
      </c>
      <c r="J234" s="12">
        <v>0</v>
      </c>
      <c r="K234" s="12">
        <v>0</v>
      </c>
      <c r="L234" s="12">
        <v>0</v>
      </c>
      <c r="M234" s="12">
        <v>0</v>
      </c>
      <c r="N234" s="12"/>
      <c r="O234" s="12"/>
    </row>
    <row r="235" spans="1:15" x14ac:dyDescent="0.35">
      <c r="A235" s="11" t="str">
        <f t="shared" si="3"/>
        <v>DISTRIBUCION VOLUMEN X CRITERIO (Consumiciones)Bebidas VegetalesT.ESPAÑA</v>
      </c>
      <c r="B235" s="11" t="s">
        <v>118</v>
      </c>
      <c r="C235" s="11" t="s">
        <v>175</v>
      </c>
      <c r="D235" s="11" t="s">
        <v>36</v>
      </c>
      <c r="E235" s="12">
        <v>100</v>
      </c>
      <c r="F235" s="12">
        <v>100</v>
      </c>
      <c r="G235" s="12">
        <v>100</v>
      </c>
      <c r="H235" s="12">
        <v>100</v>
      </c>
      <c r="I235" s="12">
        <v>0</v>
      </c>
      <c r="J235" s="12">
        <v>0</v>
      </c>
      <c r="K235" s="12">
        <v>0</v>
      </c>
      <c r="L235" s="12">
        <v>0</v>
      </c>
      <c r="M235" s="12">
        <v>0</v>
      </c>
      <c r="N235" s="12"/>
      <c r="O235" s="12"/>
    </row>
    <row r="236" spans="1:15" x14ac:dyDescent="0.35">
      <c r="A236" s="11" t="str">
        <f t="shared" si="3"/>
        <v>DISTRIBUCION VOLUMEN X CRITERIO (Consumiciones)Bebidas VegetalesBCN AM</v>
      </c>
      <c r="B236" s="11" t="s">
        <v>118</v>
      </c>
      <c r="C236" s="11" t="s">
        <v>175</v>
      </c>
      <c r="D236" s="11" t="s">
        <v>1</v>
      </c>
      <c r="E236" s="12">
        <v>32.707603681034698</v>
      </c>
      <c r="F236" s="12">
        <v>24.552627392991901</v>
      </c>
      <c r="G236" s="12">
        <v>15.013775228390401</v>
      </c>
      <c r="H236" s="12">
        <v>18.091261984903301</v>
      </c>
      <c r="I236" s="12">
        <v>0</v>
      </c>
      <c r="J236" s="12">
        <v>0</v>
      </c>
      <c r="K236" s="12">
        <v>0</v>
      </c>
      <c r="L236" s="12">
        <v>0</v>
      </c>
      <c r="M236" s="12">
        <v>0</v>
      </c>
      <c r="N236" s="12"/>
      <c r="O236" s="12"/>
    </row>
    <row r="237" spans="1:15" x14ac:dyDescent="0.35">
      <c r="A237" s="11" t="str">
        <f t="shared" si="3"/>
        <v>DISTRIBUCION VOLUMEN X CRITERIO (Consumiciones)Bebidas VegetalesREST.CAT ARAGON</v>
      </c>
      <c r="B237" s="11" t="s">
        <v>118</v>
      </c>
      <c r="C237" s="11" t="s">
        <v>175</v>
      </c>
      <c r="D237" s="11" t="s">
        <v>2</v>
      </c>
      <c r="E237" s="12">
        <v>13.8902555509901</v>
      </c>
      <c r="F237" s="12">
        <v>17.3452830742917</v>
      </c>
      <c r="G237" s="12">
        <v>22.4074805703363</v>
      </c>
      <c r="H237" s="12">
        <v>26.437985698443299</v>
      </c>
      <c r="I237" s="12">
        <v>0</v>
      </c>
      <c r="J237" s="12">
        <v>0</v>
      </c>
      <c r="K237" s="12">
        <v>0</v>
      </c>
      <c r="L237" s="12">
        <v>0</v>
      </c>
      <c r="M237" s="12">
        <v>0</v>
      </c>
      <c r="N237" s="12"/>
      <c r="O237" s="12"/>
    </row>
    <row r="238" spans="1:15" x14ac:dyDescent="0.35">
      <c r="A238" s="11" t="str">
        <f t="shared" si="3"/>
        <v>DISTRIBUCION VOLUMEN X CRITERIO (Consumiciones)Bebidas VegetalesLEVANTE</v>
      </c>
      <c r="B238" s="11" t="s">
        <v>118</v>
      </c>
      <c r="C238" s="11" t="s">
        <v>175</v>
      </c>
      <c r="D238" s="11" t="s">
        <v>3</v>
      </c>
      <c r="E238" s="12">
        <v>7.90616693673807</v>
      </c>
      <c r="F238" s="12">
        <v>7.90812008564086</v>
      </c>
      <c r="G238" s="12">
        <v>12.328615994824199</v>
      </c>
      <c r="H238" s="12">
        <v>9.8726414938529405</v>
      </c>
      <c r="I238" s="12">
        <v>0</v>
      </c>
      <c r="J238" s="12">
        <v>0</v>
      </c>
      <c r="K238" s="12">
        <v>0</v>
      </c>
      <c r="L238" s="12">
        <v>0</v>
      </c>
      <c r="M238" s="12">
        <v>0</v>
      </c>
      <c r="N238" s="12"/>
      <c r="O238" s="12"/>
    </row>
    <row r="239" spans="1:15" x14ac:dyDescent="0.35">
      <c r="A239" s="11" t="str">
        <f t="shared" si="3"/>
        <v>DISTRIBUCION VOLUMEN X CRITERIO (Consumiciones)Bebidas VegetalesANDALUCIA</v>
      </c>
      <c r="B239" s="11" t="s">
        <v>118</v>
      </c>
      <c r="C239" s="11" t="s">
        <v>175</v>
      </c>
      <c r="D239" s="11" t="s">
        <v>4</v>
      </c>
      <c r="E239" s="12">
        <v>10.6435822318511</v>
      </c>
      <c r="F239" s="12">
        <v>9.1512648542714299</v>
      </c>
      <c r="G239" s="12">
        <v>8.0833498563183603</v>
      </c>
      <c r="H239" s="12">
        <v>5.5642232263214</v>
      </c>
      <c r="I239" s="12">
        <v>0</v>
      </c>
      <c r="J239" s="12">
        <v>0</v>
      </c>
      <c r="K239" s="12">
        <v>0</v>
      </c>
      <c r="L239" s="12">
        <v>0</v>
      </c>
      <c r="M239" s="12">
        <v>0</v>
      </c>
      <c r="N239" s="12"/>
      <c r="O239" s="12"/>
    </row>
    <row r="240" spans="1:15" x14ac:dyDescent="0.35">
      <c r="A240" s="11" t="str">
        <f t="shared" si="3"/>
        <v>DISTRIBUCION VOLUMEN X CRITERIO (Consumiciones)Bebidas VegetalesMDD AM</v>
      </c>
      <c r="B240" s="11" t="s">
        <v>118</v>
      </c>
      <c r="C240" s="11" t="s">
        <v>175</v>
      </c>
      <c r="D240" s="11" t="s">
        <v>5</v>
      </c>
      <c r="E240" s="12">
        <v>9.4030325075848307</v>
      </c>
      <c r="F240" s="12">
        <v>10.7829581788626</v>
      </c>
      <c r="G240" s="12">
        <v>10.7929539964352</v>
      </c>
      <c r="H240" s="12">
        <v>11.1282692822226</v>
      </c>
      <c r="I240" s="12">
        <v>0</v>
      </c>
      <c r="J240" s="12">
        <v>0</v>
      </c>
      <c r="K240" s="12">
        <v>0</v>
      </c>
      <c r="L240" s="12">
        <v>0</v>
      </c>
      <c r="M240" s="12">
        <v>0</v>
      </c>
      <c r="N240" s="12"/>
      <c r="O240" s="12"/>
    </row>
    <row r="241" spans="1:15" x14ac:dyDescent="0.35">
      <c r="A241" s="11" t="str">
        <f t="shared" si="3"/>
        <v>DISTRIBUCION VOLUMEN X CRITERIO (Consumiciones)Bebidas VegetalesRTO CENTRO</v>
      </c>
      <c r="B241" s="11" t="s">
        <v>118</v>
      </c>
      <c r="C241" s="11" t="s">
        <v>175</v>
      </c>
      <c r="D241" s="11" t="s">
        <v>6</v>
      </c>
      <c r="E241" s="12">
        <v>6.5624623871466197</v>
      </c>
      <c r="F241" s="12">
        <v>2.9604817215075898</v>
      </c>
      <c r="G241" s="12">
        <v>2.8521819066059901</v>
      </c>
      <c r="H241" s="12">
        <v>2.5646424295529902</v>
      </c>
      <c r="I241" s="12">
        <v>0</v>
      </c>
      <c r="J241" s="12">
        <v>0</v>
      </c>
      <c r="K241" s="12">
        <v>0</v>
      </c>
      <c r="L241" s="12">
        <v>0</v>
      </c>
      <c r="M241" s="12">
        <v>0</v>
      </c>
      <c r="N241" s="12"/>
      <c r="O241" s="12"/>
    </row>
    <row r="242" spans="1:15" x14ac:dyDescent="0.35">
      <c r="A242" s="11" t="str">
        <f t="shared" si="3"/>
        <v>DISTRIBUCION VOLUMEN X CRITERIO (Consumiciones)Bebidas VegetalesNORTE-CENTRO</v>
      </c>
      <c r="B242" s="11" t="s">
        <v>118</v>
      </c>
      <c r="C242" s="11" t="s">
        <v>175</v>
      </c>
      <c r="D242" s="11" t="s">
        <v>7</v>
      </c>
      <c r="E242" s="12">
        <v>9.2775071134614198</v>
      </c>
      <c r="F242" s="12">
        <v>17.947640026847299</v>
      </c>
      <c r="G242" s="12">
        <v>15.377938314142501</v>
      </c>
      <c r="H242" s="12">
        <v>12.189347433296099</v>
      </c>
      <c r="I242" s="12">
        <v>0</v>
      </c>
      <c r="J242" s="12">
        <v>0</v>
      </c>
      <c r="K242" s="12">
        <v>0</v>
      </c>
      <c r="L242" s="12">
        <v>0</v>
      </c>
      <c r="M242" s="12">
        <v>0</v>
      </c>
      <c r="N242" s="12"/>
      <c r="O242" s="12"/>
    </row>
    <row r="243" spans="1:15" x14ac:dyDescent="0.35">
      <c r="A243" s="11" t="str">
        <f t="shared" si="3"/>
        <v>DISTRIBUCION VOLUMEN X CRITERIO (Consumiciones)Bebidas VegetalesNOROESTE</v>
      </c>
      <c r="B243" s="11" t="s">
        <v>118</v>
      </c>
      <c r="C243" s="11" t="s">
        <v>175</v>
      </c>
      <c r="D243" s="11" t="s">
        <v>8</v>
      </c>
      <c r="E243" s="12">
        <v>9.6093895911931195</v>
      </c>
      <c r="F243" s="12">
        <v>9.3516274367766794</v>
      </c>
      <c r="G243" s="12">
        <v>13.1437083381606</v>
      </c>
      <c r="H243" s="12">
        <v>14.151638961517101</v>
      </c>
      <c r="I243" s="12">
        <v>0</v>
      </c>
      <c r="J243" s="12">
        <v>0</v>
      </c>
      <c r="K243" s="12">
        <v>0</v>
      </c>
      <c r="L243" s="12">
        <v>0</v>
      </c>
      <c r="M243" s="12">
        <v>0</v>
      </c>
      <c r="N243" s="12"/>
      <c r="O243" s="12"/>
    </row>
    <row r="244" spans="1:15" x14ac:dyDescent="0.35">
      <c r="A244" s="11" t="str">
        <f t="shared" si="3"/>
        <v>DISTRIBUCION VOLUMEN X CRITERIO (Consumiciones)Bebidas Vegetales&lt;2MIL</v>
      </c>
      <c r="B244" s="11" t="s">
        <v>118</v>
      </c>
      <c r="C244" s="11" t="s">
        <v>175</v>
      </c>
      <c r="D244" s="11" t="s">
        <v>9</v>
      </c>
      <c r="E244" s="12">
        <v>2.9019759384462498</v>
      </c>
      <c r="F244" s="12">
        <v>2.4022526449623398</v>
      </c>
      <c r="G244" s="12">
        <v>1.7597338604428401</v>
      </c>
      <c r="H244" s="12">
        <v>10.648754536989101</v>
      </c>
      <c r="I244" s="12">
        <v>0</v>
      </c>
      <c r="J244" s="12">
        <v>0</v>
      </c>
      <c r="K244" s="12">
        <v>0</v>
      </c>
      <c r="L244" s="12">
        <v>0</v>
      </c>
      <c r="M244" s="12">
        <v>0</v>
      </c>
      <c r="N244" s="12"/>
      <c r="O244" s="12"/>
    </row>
    <row r="245" spans="1:15" x14ac:dyDescent="0.35">
      <c r="A245" s="11" t="str">
        <f t="shared" si="3"/>
        <v>DISTRIBUCION VOLUMEN X CRITERIO (Consumiciones)Bebidas Vegetales2-5MIL</v>
      </c>
      <c r="B245" s="11" t="s">
        <v>118</v>
      </c>
      <c r="C245" s="11" t="s">
        <v>175</v>
      </c>
      <c r="D245" s="11" t="s">
        <v>10</v>
      </c>
      <c r="E245" s="12">
        <v>4.77706509758442</v>
      </c>
      <c r="F245" s="12">
        <v>2.5588074239072802</v>
      </c>
      <c r="G245" s="12">
        <v>3.2127137904302399</v>
      </c>
      <c r="H245" s="12">
        <v>1.93027172837552</v>
      </c>
      <c r="I245" s="12">
        <v>0</v>
      </c>
      <c r="J245" s="12">
        <v>0</v>
      </c>
      <c r="K245" s="12">
        <v>0</v>
      </c>
      <c r="L245" s="12">
        <v>0</v>
      </c>
      <c r="M245" s="12">
        <v>0</v>
      </c>
      <c r="N245" s="12"/>
      <c r="O245" s="12"/>
    </row>
    <row r="246" spans="1:15" x14ac:dyDescent="0.35">
      <c r="A246" s="11" t="str">
        <f t="shared" si="3"/>
        <v>DISTRIBUCION VOLUMEN X CRITERIO (Consumiciones)Bebidas Vegetales5-10MIL</v>
      </c>
      <c r="B246" s="11" t="s">
        <v>118</v>
      </c>
      <c r="C246" s="11" t="s">
        <v>175</v>
      </c>
      <c r="D246" s="11" t="s">
        <v>11</v>
      </c>
      <c r="E246" s="12">
        <v>4.6596270227933196</v>
      </c>
      <c r="F246" s="12">
        <v>8.5949789361844804</v>
      </c>
      <c r="G246" s="12">
        <v>17.8852779887977</v>
      </c>
      <c r="H246" s="12">
        <v>9.3667133415632495</v>
      </c>
      <c r="I246" s="12">
        <v>0</v>
      </c>
      <c r="J246" s="12">
        <v>0</v>
      </c>
      <c r="K246" s="12">
        <v>0</v>
      </c>
      <c r="L246" s="12">
        <v>0</v>
      </c>
      <c r="M246" s="12">
        <v>0</v>
      </c>
      <c r="N246" s="12"/>
      <c r="O246" s="12"/>
    </row>
    <row r="247" spans="1:15" x14ac:dyDescent="0.35">
      <c r="A247" s="11" t="str">
        <f t="shared" si="3"/>
        <v>DISTRIBUCION VOLUMEN X CRITERIO (Consumiciones)Bebidas Vegetales10-30MIL</v>
      </c>
      <c r="B247" s="11" t="s">
        <v>118</v>
      </c>
      <c r="C247" s="11" t="s">
        <v>175</v>
      </c>
      <c r="D247" s="11" t="s">
        <v>12</v>
      </c>
      <c r="E247" s="12">
        <v>15.5853256657957</v>
      </c>
      <c r="F247" s="12">
        <v>17.762787795013999</v>
      </c>
      <c r="G247" s="12">
        <v>11.197863499187701</v>
      </c>
      <c r="H247" s="12">
        <v>11.136573770309701</v>
      </c>
      <c r="I247" s="12">
        <v>0</v>
      </c>
      <c r="J247" s="12">
        <v>0</v>
      </c>
      <c r="K247" s="12">
        <v>0</v>
      </c>
      <c r="L247" s="12">
        <v>0</v>
      </c>
      <c r="M247" s="12">
        <v>0</v>
      </c>
      <c r="N247" s="12"/>
      <c r="O247" s="12"/>
    </row>
    <row r="248" spans="1:15" x14ac:dyDescent="0.35">
      <c r="A248" s="11" t="str">
        <f t="shared" si="3"/>
        <v>DISTRIBUCION VOLUMEN X CRITERIO (Consumiciones)Bebidas Vegetales30-100MIL</v>
      </c>
      <c r="B248" s="11" t="s">
        <v>118</v>
      </c>
      <c r="C248" s="11" t="s">
        <v>175</v>
      </c>
      <c r="D248" s="11" t="s">
        <v>13</v>
      </c>
      <c r="E248" s="12">
        <v>30.009231639443101</v>
      </c>
      <c r="F248" s="12">
        <v>22.285098368932999</v>
      </c>
      <c r="G248" s="12">
        <v>22.745579742308699</v>
      </c>
      <c r="H248" s="12">
        <v>25.2442474416141</v>
      </c>
      <c r="I248" s="12">
        <v>0</v>
      </c>
      <c r="J248" s="12">
        <v>0</v>
      </c>
      <c r="K248" s="12">
        <v>0</v>
      </c>
      <c r="L248" s="12">
        <v>0</v>
      </c>
      <c r="M248" s="12">
        <v>0</v>
      </c>
      <c r="N248" s="12"/>
      <c r="O248" s="12"/>
    </row>
    <row r="249" spans="1:15" x14ac:dyDescent="0.35">
      <c r="A249" s="11" t="str">
        <f t="shared" si="3"/>
        <v>DISTRIBUCION VOLUMEN X CRITERIO (Consumiciones)Bebidas Vegetales100-200MIL</v>
      </c>
      <c r="B249" s="11" t="s">
        <v>118</v>
      </c>
      <c r="C249" s="11" t="s">
        <v>175</v>
      </c>
      <c r="D249" s="11" t="s">
        <v>14</v>
      </c>
      <c r="E249" s="12">
        <v>14.719603033574799</v>
      </c>
      <c r="F249" s="12">
        <v>13.8994662133739</v>
      </c>
      <c r="G249" s="12">
        <v>12.970367331714201</v>
      </c>
      <c r="H249" s="12">
        <v>12.4450869291171</v>
      </c>
      <c r="I249" s="12">
        <v>0</v>
      </c>
      <c r="J249" s="12">
        <v>0</v>
      </c>
      <c r="K249" s="12">
        <v>0</v>
      </c>
      <c r="L249" s="12">
        <v>0</v>
      </c>
      <c r="M249" s="12">
        <v>0</v>
      </c>
      <c r="N249" s="12"/>
      <c r="O249" s="12"/>
    </row>
    <row r="250" spans="1:15" x14ac:dyDescent="0.35">
      <c r="A250" s="11" t="str">
        <f t="shared" si="3"/>
        <v>DISTRIBUCION VOLUMEN X CRITERIO (Consumiciones)Bebidas Vegetales200-500MIL</v>
      </c>
      <c r="B250" s="11" t="s">
        <v>118</v>
      </c>
      <c r="C250" s="11" t="s">
        <v>175</v>
      </c>
      <c r="D250" s="11" t="s">
        <v>15</v>
      </c>
      <c r="E250" s="12">
        <v>10.9096188702537</v>
      </c>
      <c r="F250" s="12">
        <v>17.882852374826701</v>
      </c>
      <c r="G250" s="12">
        <v>16.9857008019973</v>
      </c>
      <c r="H250" s="12">
        <v>14.3197226412086</v>
      </c>
      <c r="I250" s="12">
        <v>0</v>
      </c>
      <c r="J250" s="12">
        <v>0</v>
      </c>
      <c r="K250" s="12">
        <v>0</v>
      </c>
      <c r="L250" s="12">
        <v>0</v>
      </c>
      <c r="M250" s="12">
        <v>0</v>
      </c>
      <c r="N250" s="12"/>
      <c r="O250" s="12"/>
    </row>
    <row r="251" spans="1:15" x14ac:dyDescent="0.35">
      <c r="A251" s="11" t="str">
        <f t="shared" si="3"/>
        <v>DISTRIBUCION VOLUMEN X CRITERIO (Consumiciones)Bebidas Vegetales&gt;500MIL</v>
      </c>
      <c r="B251" s="11" t="s">
        <v>118</v>
      </c>
      <c r="C251" s="11" t="s">
        <v>175</v>
      </c>
      <c r="D251" s="11" t="s">
        <v>16</v>
      </c>
      <c r="E251" s="12">
        <v>16.437541763237199</v>
      </c>
      <c r="F251" s="12">
        <v>14.613759845345401</v>
      </c>
      <c r="G251" s="12">
        <v>13.242774759719399</v>
      </c>
      <c r="H251" s="12">
        <v>14.9086386194881</v>
      </c>
      <c r="I251" s="12">
        <v>0</v>
      </c>
      <c r="J251" s="12">
        <v>0</v>
      </c>
      <c r="K251" s="12">
        <v>0</v>
      </c>
      <c r="L251" s="12">
        <v>0</v>
      </c>
      <c r="M251" s="12">
        <v>0</v>
      </c>
      <c r="N251" s="12"/>
      <c r="O251" s="12"/>
    </row>
    <row r="252" spans="1:15" x14ac:dyDescent="0.35">
      <c r="A252" s="11" t="str">
        <f t="shared" si="3"/>
        <v>DISTRIBUCION VOLUMEN X CRITERIO (Consumiciones)Bebidas VegetalesDE 15 A 19 AÑOS</v>
      </c>
      <c r="B252" s="11" t="s">
        <v>118</v>
      </c>
      <c r="C252" s="11" t="s">
        <v>175</v>
      </c>
      <c r="D252" s="11" t="s">
        <v>39</v>
      </c>
      <c r="E252" s="12">
        <v>0.47851375941173602</v>
      </c>
      <c r="F252" s="12">
        <v>1.42061981544983</v>
      </c>
      <c r="G252" s="12">
        <v>0.31570998408116402</v>
      </c>
      <c r="H252" s="12">
        <v>0.24865312944521301</v>
      </c>
      <c r="I252" s="12">
        <v>0</v>
      </c>
      <c r="J252" s="12">
        <v>0</v>
      </c>
      <c r="K252" s="12">
        <v>0</v>
      </c>
      <c r="L252" s="12">
        <v>0</v>
      </c>
      <c r="M252" s="12">
        <v>0</v>
      </c>
      <c r="N252" s="12"/>
      <c r="O252" s="12"/>
    </row>
    <row r="253" spans="1:15" x14ac:dyDescent="0.35">
      <c r="A253" s="11" t="str">
        <f t="shared" si="3"/>
        <v>DISTRIBUCION VOLUMEN X CRITERIO (Consumiciones)Bebidas VegetalesDE 20 A 24 AÑOS</v>
      </c>
      <c r="B253" s="11" t="s">
        <v>118</v>
      </c>
      <c r="C253" s="11" t="s">
        <v>175</v>
      </c>
      <c r="D253" s="11" t="s">
        <v>40</v>
      </c>
      <c r="E253" s="12">
        <v>5.1359932550333802</v>
      </c>
      <c r="F253" s="12">
        <v>1.8918121864744899</v>
      </c>
      <c r="G253" s="12">
        <v>2.0654413234984599</v>
      </c>
      <c r="H253" s="12">
        <v>1.81458244685563</v>
      </c>
      <c r="I253" s="12">
        <v>0</v>
      </c>
      <c r="J253" s="12">
        <v>0</v>
      </c>
      <c r="K253" s="12">
        <v>0</v>
      </c>
      <c r="L253" s="12">
        <v>0</v>
      </c>
      <c r="M253" s="12">
        <v>0</v>
      </c>
      <c r="N253" s="12"/>
      <c r="O253" s="12"/>
    </row>
    <row r="254" spans="1:15" x14ac:dyDescent="0.35">
      <c r="A254" s="11" t="str">
        <f t="shared" si="3"/>
        <v>DISTRIBUCION VOLUMEN X CRITERIO (Consumiciones)Bebidas VegetalesDE 25 A 34 AÑOS</v>
      </c>
      <c r="B254" s="11" t="s">
        <v>118</v>
      </c>
      <c r="C254" s="11" t="s">
        <v>175</v>
      </c>
      <c r="D254" s="11" t="s">
        <v>41</v>
      </c>
      <c r="E254" s="12">
        <v>14.8627290196616</v>
      </c>
      <c r="F254" s="12">
        <v>14.3210916936904</v>
      </c>
      <c r="G254" s="12">
        <v>11.785155217587199</v>
      </c>
      <c r="H254" s="12">
        <v>13.874211103660601</v>
      </c>
      <c r="I254" s="12">
        <v>0</v>
      </c>
      <c r="J254" s="12">
        <v>0</v>
      </c>
      <c r="K254" s="12">
        <v>0</v>
      </c>
      <c r="L254" s="12">
        <v>0</v>
      </c>
      <c r="M254" s="12">
        <v>0</v>
      </c>
      <c r="N254" s="12"/>
      <c r="O254" s="12"/>
    </row>
    <row r="255" spans="1:15" x14ac:dyDescent="0.35">
      <c r="A255" s="11" t="str">
        <f t="shared" si="3"/>
        <v>DISTRIBUCION VOLUMEN X CRITERIO (Consumiciones)Bebidas VegetalesDE 35 A 49 AÑOS</v>
      </c>
      <c r="B255" s="11" t="s">
        <v>118</v>
      </c>
      <c r="C255" s="11" t="s">
        <v>175</v>
      </c>
      <c r="D255" s="11" t="s">
        <v>42</v>
      </c>
      <c r="E255" s="12">
        <v>22.993731141693502</v>
      </c>
      <c r="F255" s="12">
        <v>28.1258053771063</v>
      </c>
      <c r="G255" s="12">
        <v>31.113071675132101</v>
      </c>
      <c r="H255" s="12">
        <v>26.328350240096</v>
      </c>
      <c r="I255" s="12">
        <v>0</v>
      </c>
      <c r="J255" s="12">
        <v>0</v>
      </c>
      <c r="K255" s="12">
        <v>0</v>
      </c>
      <c r="L255" s="12">
        <v>0</v>
      </c>
      <c r="M255" s="12">
        <v>0</v>
      </c>
      <c r="N255" s="12"/>
      <c r="O255" s="12"/>
    </row>
    <row r="256" spans="1:15" x14ac:dyDescent="0.35">
      <c r="A256" s="11" t="str">
        <f t="shared" si="3"/>
        <v>DISTRIBUCION VOLUMEN X CRITERIO (Consumiciones)Bebidas VegetalesDE 50 A 59 AÑOS</v>
      </c>
      <c r="B256" s="11" t="s">
        <v>118</v>
      </c>
      <c r="C256" s="11" t="s">
        <v>175</v>
      </c>
      <c r="D256" s="11" t="s">
        <v>43</v>
      </c>
      <c r="E256" s="12">
        <v>19.0139132723938</v>
      </c>
      <c r="F256" s="12">
        <v>28.187907745975</v>
      </c>
      <c r="G256" s="12">
        <v>23.572471914955401</v>
      </c>
      <c r="H256" s="12">
        <v>19.9521219461</v>
      </c>
      <c r="I256" s="12">
        <v>0</v>
      </c>
      <c r="J256" s="12">
        <v>0</v>
      </c>
      <c r="K256" s="12">
        <v>0</v>
      </c>
      <c r="L256" s="12">
        <v>0</v>
      </c>
      <c r="M256" s="12">
        <v>0</v>
      </c>
      <c r="N256" s="12"/>
      <c r="O256" s="12"/>
    </row>
    <row r="257" spans="1:15" x14ac:dyDescent="0.35">
      <c r="A257" s="11" t="str">
        <f t="shared" si="3"/>
        <v>DISTRIBUCION VOLUMEN X CRITERIO (Consumiciones)Bebidas VegetalesDE 60 A 75 AÑOS</v>
      </c>
      <c r="B257" s="11" t="s">
        <v>118</v>
      </c>
      <c r="C257" s="11" t="s">
        <v>175</v>
      </c>
      <c r="D257" s="11" t="s">
        <v>44</v>
      </c>
      <c r="E257" s="12">
        <v>37.515111843950301</v>
      </c>
      <c r="F257" s="12">
        <v>26.052747385520799</v>
      </c>
      <c r="G257" s="12">
        <v>31.148164182471799</v>
      </c>
      <c r="H257" s="12">
        <v>37.782087590052903</v>
      </c>
      <c r="I257" s="12">
        <v>0</v>
      </c>
      <c r="J257" s="12">
        <v>0</v>
      </c>
      <c r="K257" s="12">
        <v>0</v>
      </c>
      <c r="L257" s="12">
        <v>0</v>
      </c>
      <c r="M257" s="12">
        <v>0</v>
      </c>
      <c r="N257" s="12"/>
      <c r="O257" s="12"/>
    </row>
    <row r="258" spans="1:15" x14ac:dyDescent="0.35">
      <c r="A258" s="11" t="str">
        <f t="shared" si="3"/>
        <v>DISTRIBUCION VOLUMEN X CRITERIO (Consumiciones)Bebidas VegetalesALTA Y MEDIA ALTA</v>
      </c>
      <c r="B258" s="11" t="s">
        <v>118</v>
      </c>
      <c r="C258" s="11" t="s">
        <v>175</v>
      </c>
      <c r="D258" s="11" t="s">
        <v>17</v>
      </c>
      <c r="E258" s="12">
        <v>14.477608975738599</v>
      </c>
      <c r="F258" s="12">
        <v>19.3509180121256</v>
      </c>
      <c r="G258" s="12">
        <v>18.281568906314401</v>
      </c>
      <c r="H258" s="12">
        <v>26.8188720730471</v>
      </c>
      <c r="I258" s="12">
        <v>0</v>
      </c>
      <c r="J258" s="12">
        <v>0</v>
      </c>
      <c r="K258" s="12">
        <v>0</v>
      </c>
      <c r="L258" s="12">
        <v>0</v>
      </c>
      <c r="M258" s="12">
        <v>0</v>
      </c>
      <c r="N258" s="12"/>
      <c r="O258" s="12"/>
    </row>
    <row r="259" spans="1:15" x14ac:dyDescent="0.35">
      <c r="A259" s="11" t="str">
        <f t="shared" si="3"/>
        <v>DISTRIBUCION VOLUMEN X CRITERIO (Consumiciones)Bebidas VegetalesMEDIA</v>
      </c>
      <c r="B259" s="11" t="s">
        <v>118</v>
      </c>
      <c r="C259" s="11" t="s">
        <v>175</v>
      </c>
      <c r="D259" s="11" t="s">
        <v>18</v>
      </c>
      <c r="E259" s="12">
        <v>24.209725416535498</v>
      </c>
      <c r="F259" s="12">
        <v>25.679376637426898</v>
      </c>
      <c r="G259" s="12">
        <v>24.476908226049598</v>
      </c>
      <c r="H259" s="12">
        <v>18.900720603148201</v>
      </c>
      <c r="I259" s="12">
        <v>0</v>
      </c>
      <c r="J259" s="12">
        <v>0</v>
      </c>
      <c r="K259" s="12">
        <v>0</v>
      </c>
      <c r="L259" s="12">
        <v>0</v>
      </c>
      <c r="M259" s="12">
        <v>0</v>
      </c>
      <c r="N259" s="12"/>
      <c r="O259" s="12"/>
    </row>
    <row r="260" spans="1:15" x14ac:dyDescent="0.35">
      <c r="A260" s="11" t="str">
        <f t="shared" ref="A260:A323" si="4">B260&amp;C260&amp;D260</f>
        <v>DISTRIBUCION VOLUMEN X CRITERIO (Consumiciones)Bebidas VegetalesMEDIA BAJA</v>
      </c>
      <c r="B260" s="11" t="s">
        <v>118</v>
      </c>
      <c r="C260" s="11" t="s">
        <v>175</v>
      </c>
      <c r="D260" s="11" t="s">
        <v>19</v>
      </c>
      <c r="E260" s="12">
        <v>23.993276971120999</v>
      </c>
      <c r="F260" s="12">
        <v>32.9987767967149</v>
      </c>
      <c r="G260" s="12">
        <v>45.293913941565599</v>
      </c>
      <c r="H260" s="12">
        <v>31.822164740263698</v>
      </c>
      <c r="I260" s="12">
        <v>0</v>
      </c>
      <c r="J260" s="12">
        <v>0</v>
      </c>
      <c r="K260" s="12">
        <v>0</v>
      </c>
      <c r="L260" s="12">
        <v>0</v>
      </c>
      <c r="M260" s="12">
        <v>0</v>
      </c>
      <c r="N260" s="12"/>
      <c r="O260" s="12"/>
    </row>
    <row r="261" spans="1:15" x14ac:dyDescent="0.35">
      <c r="A261" s="11" t="str">
        <f t="shared" si="4"/>
        <v>DISTRIBUCION VOLUMEN X CRITERIO (Consumiciones)Bebidas VegetalesBAJA</v>
      </c>
      <c r="B261" s="11" t="s">
        <v>118</v>
      </c>
      <c r="C261" s="11" t="s">
        <v>175</v>
      </c>
      <c r="D261" s="11" t="s">
        <v>20</v>
      </c>
      <c r="E261" s="12">
        <v>37.319391601164703</v>
      </c>
      <c r="F261" s="12">
        <v>21.970931324922599</v>
      </c>
      <c r="G261" s="12">
        <v>11.947608926070499</v>
      </c>
      <c r="H261" s="12">
        <v>22.4582425835411</v>
      </c>
      <c r="I261" s="12">
        <v>0</v>
      </c>
      <c r="J261" s="12">
        <v>0</v>
      </c>
      <c r="K261" s="12">
        <v>0</v>
      </c>
      <c r="L261" s="12">
        <v>0</v>
      </c>
      <c r="M261" s="12">
        <v>0</v>
      </c>
      <c r="N261" s="12"/>
      <c r="O261" s="12"/>
    </row>
    <row r="262" spans="1:15" x14ac:dyDescent="0.35">
      <c r="A262" s="11" t="str">
        <f t="shared" si="4"/>
        <v>DISTRIBUCION VOLUMEN X CRITERIO (Consumiciones)Bebidas VegetalesHOMBRE</v>
      </c>
      <c r="B262" s="11" t="s">
        <v>118</v>
      </c>
      <c r="C262" s="11" t="s">
        <v>175</v>
      </c>
      <c r="D262" s="11" t="s">
        <v>21</v>
      </c>
      <c r="E262" s="12">
        <v>29.218464939039801</v>
      </c>
      <c r="F262" s="12">
        <v>27.909985096539899</v>
      </c>
      <c r="G262" s="12">
        <v>32.112461708902103</v>
      </c>
      <c r="H262" s="12">
        <v>24.841379923348299</v>
      </c>
      <c r="I262" s="12">
        <v>0</v>
      </c>
      <c r="J262" s="12">
        <v>0</v>
      </c>
      <c r="K262" s="12">
        <v>0</v>
      </c>
      <c r="L262" s="12">
        <v>0</v>
      </c>
      <c r="M262" s="12">
        <v>0</v>
      </c>
      <c r="N262" s="12"/>
      <c r="O262" s="12"/>
    </row>
    <row r="263" spans="1:15" x14ac:dyDescent="0.35">
      <c r="A263" s="11" t="str">
        <f t="shared" si="4"/>
        <v>DISTRIBUCION VOLUMEN X CRITERIO (Consumiciones)Bebidas VegetalesMUJER</v>
      </c>
      <c r="B263" s="11" t="s">
        <v>118</v>
      </c>
      <c r="C263" s="11" t="s">
        <v>175</v>
      </c>
      <c r="D263" s="11" t="s">
        <v>22</v>
      </c>
      <c r="E263" s="12">
        <v>70.781535060960294</v>
      </c>
      <c r="F263" s="12">
        <v>72.090014903460002</v>
      </c>
      <c r="G263" s="12">
        <v>67.887538291097897</v>
      </c>
      <c r="H263" s="12">
        <v>75.158620076651701</v>
      </c>
      <c r="I263" s="12">
        <v>0</v>
      </c>
      <c r="J263" s="12">
        <v>0</v>
      </c>
      <c r="K263" s="12">
        <v>0</v>
      </c>
      <c r="L263" s="12">
        <v>0</v>
      </c>
      <c r="M263" s="12">
        <v>0</v>
      </c>
      <c r="N263" s="12"/>
      <c r="O263" s="12"/>
    </row>
    <row r="264" spans="1:15" x14ac:dyDescent="0.35">
      <c r="A264" s="11" t="str">
        <f t="shared" si="4"/>
        <v>DISTRIBUCION VOLUMEN X CRITERIO (Consumiciones)InfusionesT.ESPAÑA</v>
      </c>
      <c r="B264" s="11" t="s">
        <v>118</v>
      </c>
      <c r="C264" s="11" t="s">
        <v>128</v>
      </c>
      <c r="D264" s="11" t="s">
        <v>36</v>
      </c>
      <c r="E264" s="12">
        <v>100</v>
      </c>
      <c r="F264" s="12">
        <v>100</v>
      </c>
      <c r="G264" s="12">
        <v>100</v>
      </c>
      <c r="H264" s="12">
        <v>100</v>
      </c>
      <c r="I264" s="12">
        <v>0</v>
      </c>
      <c r="J264" s="12">
        <v>0</v>
      </c>
      <c r="K264" s="12">
        <v>0</v>
      </c>
      <c r="L264" s="12">
        <v>0</v>
      </c>
      <c r="M264" s="12">
        <v>0</v>
      </c>
      <c r="N264" s="12"/>
      <c r="O264" s="12"/>
    </row>
    <row r="265" spans="1:15" x14ac:dyDescent="0.35">
      <c r="A265" s="11" t="str">
        <f t="shared" si="4"/>
        <v>DISTRIBUCION VOLUMEN X CRITERIO (Consumiciones)InfusionesBCN AM</v>
      </c>
      <c r="B265" s="11" t="s">
        <v>118</v>
      </c>
      <c r="C265" s="11" t="s">
        <v>128</v>
      </c>
      <c r="D265" s="11" t="s">
        <v>1</v>
      </c>
      <c r="E265" s="12">
        <v>7.1303828321231704</v>
      </c>
      <c r="F265" s="12">
        <v>10.246135509226701</v>
      </c>
      <c r="G265" s="12">
        <v>11.2698885572583</v>
      </c>
      <c r="H265" s="12">
        <v>9.3919928061521993</v>
      </c>
      <c r="I265" s="12">
        <v>0</v>
      </c>
      <c r="J265" s="12">
        <v>0</v>
      </c>
      <c r="K265" s="12">
        <v>0</v>
      </c>
      <c r="L265" s="12">
        <v>0</v>
      </c>
      <c r="M265" s="12">
        <v>0</v>
      </c>
      <c r="N265" s="12"/>
      <c r="O265" s="12"/>
    </row>
    <row r="266" spans="1:15" x14ac:dyDescent="0.35">
      <c r="A266" s="11" t="str">
        <f t="shared" si="4"/>
        <v>DISTRIBUCION VOLUMEN X CRITERIO (Consumiciones)InfusionesREST.CAT ARAGON</v>
      </c>
      <c r="B266" s="11" t="s">
        <v>118</v>
      </c>
      <c r="C266" s="11" t="s">
        <v>128</v>
      </c>
      <c r="D266" s="11" t="s">
        <v>2</v>
      </c>
      <c r="E266" s="12">
        <v>12.9006765843243</v>
      </c>
      <c r="F266" s="12">
        <v>12.407109042125001</v>
      </c>
      <c r="G266" s="12">
        <v>13.162670393799001</v>
      </c>
      <c r="H266" s="12">
        <v>14.8434471374316</v>
      </c>
      <c r="I266" s="12">
        <v>0</v>
      </c>
      <c r="J266" s="12">
        <v>0</v>
      </c>
      <c r="K266" s="12">
        <v>0</v>
      </c>
      <c r="L266" s="12">
        <v>0</v>
      </c>
      <c r="M266" s="12">
        <v>0</v>
      </c>
      <c r="N266" s="12"/>
      <c r="O266" s="12"/>
    </row>
    <row r="267" spans="1:15" x14ac:dyDescent="0.35">
      <c r="A267" s="11" t="str">
        <f t="shared" si="4"/>
        <v>DISTRIBUCION VOLUMEN X CRITERIO (Consumiciones)InfusionesLEVANTE</v>
      </c>
      <c r="B267" s="11" t="s">
        <v>118</v>
      </c>
      <c r="C267" s="11" t="s">
        <v>128</v>
      </c>
      <c r="D267" s="11" t="s">
        <v>3</v>
      </c>
      <c r="E267" s="12">
        <v>12.372845501429101</v>
      </c>
      <c r="F267" s="12">
        <v>14.0807401668228</v>
      </c>
      <c r="G267" s="12">
        <v>17.301791919101898</v>
      </c>
      <c r="H267" s="12">
        <v>15.9246517326694</v>
      </c>
      <c r="I267" s="12">
        <v>0</v>
      </c>
      <c r="J267" s="12">
        <v>0</v>
      </c>
      <c r="K267" s="12">
        <v>0</v>
      </c>
      <c r="L267" s="12">
        <v>0</v>
      </c>
      <c r="M267" s="12">
        <v>0</v>
      </c>
      <c r="N267" s="12"/>
      <c r="O267" s="12"/>
    </row>
    <row r="268" spans="1:15" x14ac:dyDescent="0.35">
      <c r="A268" s="11" t="str">
        <f t="shared" si="4"/>
        <v>DISTRIBUCION VOLUMEN X CRITERIO (Consumiciones)InfusionesANDALUCIA</v>
      </c>
      <c r="B268" s="11" t="s">
        <v>118</v>
      </c>
      <c r="C268" s="11" t="s">
        <v>128</v>
      </c>
      <c r="D268" s="11" t="s">
        <v>4</v>
      </c>
      <c r="E268" s="12">
        <v>18.977045415185199</v>
      </c>
      <c r="F268" s="12">
        <v>19.837045729852498</v>
      </c>
      <c r="G268" s="12">
        <v>17.5451320830364</v>
      </c>
      <c r="H268" s="12">
        <v>17.805177127818801</v>
      </c>
      <c r="I268" s="12">
        <v>0</v>
      </c>
      <c r="J268" s="12">
        <v>0</v>
      </c>
      <c r="K268" s="12">
        <v>0</v>
      </c>
      <c r="L268" s="12">
        <v>0</v>
      </c>
      <c r="M268" s="12">
        <v>0</v>
      </c>
      <c r="N268" s="12"/>
      <c r="O268" s="12"/>
    </row>
    <row r="269" spans="1:15" x14ac:dyDescent="0.35">
      <c r="A269" s="11" t="str">
        <f t="shared" si="4"/>
        <v>DISTRIBUCION VOLUMEN X CRITERIO (Consumiciones)InfusionesMDD AM</v>
      </c>
      <c r="B269" s="11" t="s">
        <v>118</v>
      </c>
      <c r="C269" s="11" t="s">
        <v>128</v>
      </c>
      <c r="D269" s="11" t="s">
        <v>5</v>
      </c>
      <c r="E269" s="12">
        <v>11.0042168835743</v>
      </c>
      <c r="F269" s="12">
        <v>10.653540635370399</v>
      </c>
      <c r="G269" s="12">
        <v>12.570004380494201</v>
      </c>
      <c r="H269" s="12">
        <v>12.9190042075736</v>
      </c>
      <c r="I269" s="12">
        <v>0</v>
      </c>
      <c r="J269" s="12">
        <v>0</v>
      </c>
      <c r="K269" s="12">
        <v>0</v>
      </c>
      <c r="L269" s="12">
        <v>0</v>
      </c>
      <c r="M269" s="12">
        <v>0</v>
      </c>
      <c r="N269" s="12"/>
      <c r="O269" s="12"/>
    </row>
    <row r="270" spans="1:15" x14ac:dyDescent="0.35">
      <c r="A270" s="11" t="str">
        <f t="shared" si="4"/>
        <v>DISTRIBUCION VOLUMEN X CRITERIO (Consumiciones)InfusionesRTO CENTRO</v>
      </c>
      <c r="B270" s="11" t="s">
        <v>118</v>
      </c>
      <c r="C270" s="11" t="s">
        <v>128</v>
      </c>
      <c r="D270" s="11" t="s">
        <v>6</v>
      </c>
      <c r="E270" s="12">
        <v>8.2589698855467102</v>
      </c>
      <c r="F270" s="12">
        <v>9.3738817155151306</v>
      </c>
      <c r="G270" s="12">
        <v>4.3278512191137999</v>
      </c>
      <c r="H270" s="12">
        <v>4.4580424539451897</v>
      </c>
      <c r="I270" s="12">
        <v>0</v>
      </c>
      <c r="J270" s="12">
        <v>0</v>
      </c>
      <c r="K270" s="12">
        <v>0</v>
      </c>
      <c r="L270" s="12">
        <v>0</v>
      </c>
      <c r="M270" s="12">
        <v>0</v>
      </c>
      <c r="N270" s="12"/>
      <c r="O270" s="12"/>
    </row>
    <row r="271" spans="1:15" x14ac:dyDescent="0.35">
      <c r="A271" s="11" t="str">
        <f t="shared" si="4"/>
        <v>DISTRIBUCION VOLUMEN X CRITERIO (Consumiciones)InfusionesNORTE-CENTRO</v>
      </c>
      <c r="B271" s="11" t="s">
        <v>118</v>
      </c>
      <c r="C271" s="11" t="s">
        <v>128</v>
      </c>
      <c r="D271" s="11" t="s">
        <v>7</v>
      </c>
      <c r="E271" s="12">
        <v>10.8948347825481</v>
      </c>
      <c r="F271" s="12">
        <v>10.3515349362933</v>
      </c>
      <c r="G271" s="12">
        <v>9.9695592777381794</v>
      </c>
      <c r="H271" s="12">
        <v>10.4701707455442</v>
      </c>
      <c r="I271" s="12">
        <v>0</v>
      </c>
      <c r="J271" s="12">
        <v>0</v>
      </c>
      <c r="K271" s="12">
        <v>0</v>
      </c>
      <c r="L271" s="12">
        <v>0</v>
      </c>
      <c r="M271" s="12">
        <v>0</v>
      </c>
      <c r="N271" s="12"/>
      <c r="O271" s="12"/>
    </row>
    <row r="272" spans="1:15" x14ac:dyDescent="0.35">
      <c r="A272" s="11" t="str">
        <f t="shared" si="4"/>
        <v>DISTRIBUCION VOLUMEN X CRITERIO (Consumiciones)InfusionesNOROESTE</v>
      </c>
      <c r="B272" s="11" t="s">
        <v>118</v>
      </c>
      <c r="C272" s="11" t="s">
        <v>128</v>
      </c>
      <c r="D272" s="11" t="s">
        <v>8</v>
      </c>
      <c r="E272" s="12">
        <v>18.461023466004001</v>
      </c>
      <c r="F272" s="12">
        <v>13.050011184195601</v>
      </c>
      <c r="G272" s="12">
        <v>13.853071543121899</v>
      </c>
      <c r="H272" s="12">
        <v>14.1875108341081</v>
      </c>
      <c r="I272" s="12">
        <v>0</v>
      </c>
      <c r="J272" s="12">
        <v>0</v>
      </c>
      <c r="K272" s="12">
        <v>0</v>
      </c>
      <c r="L272" s="12">
        <v>0</v>
      </c>
      <c r="M272" s="12">
        <v>0</v>
      </c>
      <c r="N272" s="12"/>
      <c r="O272" s="12"/>
    </row>
    <row r="273" spans="1:15" x14ac:dyDescent="0.35">
      <c r="A273" s="11" t="str">
        <f t="shared" si="4"/>
        <v>DISTRIBUCION VOLUMEN X CRITERIO (Consumiciones)Infusiones&lt;2MIL</v>
      </c>
      <c r="B273" s="11" t="s">
        <v>118</v>
      </c>
      <c r="C273" s="11" t="s">
        <v>128</v>
      </c>
      <c r="D273" s="11" t="s">
        <v>9</v>
      </c>
      <c r="E273" s="12">
        <v>5.3567718291720503</v>
      </c>
      <c r="F273" s="12">
        <v>8.7387998655735295</v>
      </c>
      <c r="G273" s="12">
        <v>4.3789981290092701</v>
      </c>
      <c r="H273" s="12">
        <v>4.0549082449532801</v>
      </c>
      <c r="I273" s="12">
        <v>0</v>
      </c>
      <c r="J273" s="12">
        <v>0</v>
      </c>
      <c r="K273" s="12">
        <v>0</v>
      </c>
      <c r="L273" s="12">
        <v>0</v>
      </c>
      <c r="M273" s="12">
        <v>0</v>
      </c>
      <c r="N273" s="12"/>
      <c r="O273" s="12"/>
    </row>
    <row r="274" spans="1:15" x14ac:dyDescent="0.35">
      <c r="A274" s="11" t="str">
        <f t="shared" si="4"/>
        <v>DISTRIBUCION VOLUMEN X CRITERIO (Consumiciones)Infusiones2-5MIL</v>
      </c>
      <c r="B274" s="11" t="s">
        <v>118</v>
      </c>
      <c r="C274" s="11" t="s">
        <v>128</v>
      </c>
      <c r="D274" s="11" t="s">
        <v>10</v>
      </c>
      <c r="E274" s="12">
        <v>5.4721061520239997</v>
      </c>
      <c r="F274" s="12">
        <v>5.7166065313541097</v>
      </c>
      <c r="G274" s="12">
        <v>5.4508484423259702</v>
      </c>
      <c r="H274" s="12">
        <v>5.5559827914966</v>
      </c>
      <c r="I274" s="12">
        <v>0</v>
      </c>
      <c r="J274" s="12">
        <v>0</v>
      </c>
      <c r="K274" s="12">
        <v>0</v>
      </c>
      <c r="L274" s="12">
        <v>0</v>
      </c>
      <c r="M274" s="12">
        <v>0</v>
      </c>
      <c r="N274" s="12"/>
      <c r="O274" s="12"/>
    </row>
    <row r="275" spans="1:15" x14ac:dyDescent="0.35">
      <c r="A275" s="11" t="str">
        <f t="shared" si="4"/>
        <v>DISTRIBUCION VOLUMEN X CRITERIO (Consumiciones)Infusiones5-10MIL</v>
      </c>
      <c r="B275" s="11" t="s">
        <v>118</v>
      </c>
      <c r="C275" s="11" t="s">
        <v>128</v>
      </c>
      <c r="D275" s="11" t="s">
        <v>11</v>
      </c>
      <c r="E275" s="12">
        <v>5.3325782151703196</v>
      </c>
      <c r="F275" s="12">
        <v>5.33374179960731</v>
      </c>
      <c r="G275" s="12">
        <v>4.96645766512236</v>
      </c>
      <c r="H275" s="12">
        <v>5.8619951305608504</v>
      </c>
      <c r="I275" s="12">
        <v>0</v>
      </c>
      <c r="J275" s="12">
        <v>0</v>
      </c>
      <c r="K275" s="12">
        <v>0</v>
      </c>
      <c r="L275" s="12">
        <v>0</v>
      </c>
      <c r="M275" s="12">
        <v>0</v>
      </c>
      <c r="N275" s="12"/>
      <c r="O275" s="12"/>
    </row>
    <row r="276" spans="1:15" x14ac:dyDescent="0.35">
      <c r="A276" s="11" t="str">
        <f t="shared" si="4"/>
        <v>DISTRIBUCION VOLUMEN X CRITERIO (Consumiciones)Infusiones10-30MIL</v>
      </c>
      <c r="B276" s="11" t="s">
        <v>118</v>
      </c>
      <c r="C276" s="11" t="s">
        <v>128</v>
      </c>
      <c r="D276" s="11" t="s">
        <v>12</v>
      </c>
      <c r="E276" s="12">
        <v>20.399987911910401</v>
      </c>
      <c r="F276" s="12">
        <v>16.571260615530601</v>
      </c>
      <c r="G276" s="12">
        <v>17.652287137681199</v>
      </c>
      <c r="H276" s="12">
        <v>20.9243858045606</v>
      </c>
      <c r="I276" s="12">
        <v>0</v>
      </c>
      <c r="J276" s="12">
        <v>0</v>
      </c>
      <c r="K276" s="12">
        <v>0</v>
      </c>
      <c r="L276" s="12">
        <v>0</v>
      </c>
      <c r="M276" s="12">
        <v>0</v>
      </c>
      <c r="N276" s="12"/>
      <c r="O276" s="12"/>
    </row>
    <row r="277" spans="1:15" x14ac:dyDescent="0.35">
      <c r="A277" s="11" t="str">
        <f t="shared" si="4"/>
        <v>DISTRIBUCION VOLUMEN X CRITERIO (Consumiciones)Infusiones30-100MIL</v>
      </c>
      <c r="B277" s="11" t="s">
        <v>118</v>
      </c>
      <c r="C277" s="11" t="s">
        <v>128</v>
      </c>
      <c r="D277" s="11" t="s">
        <v>13</v>
      </c>
      <c r="E277" s="12">
        <v>17.1424337276298</v>
      </c>
      <c r="F277" s="12">
        <v>19.728737331332098</v>
      </c>
      <c r="G277" s="12">
        <v>21.820021085768602</v>
      </c>
      <c r="H277" s="12">
        <v>22.281998045920901</v>
      </c>
      <c r="I277" s="12">
        <v>0</v>
      </c>
      <c r="J277" s="12">
        <v>0</v>
      </c>
      <c r="K277" s="12">
        <v>0</v>
      </c>
      <c r="L277" s="12">
        <v>0</v>
      </c>
      <c r="M277" s="12">
        <v>0</v>
      </c>
      <c r="N277" s="12"/>
      <c r="O277" s="12"/>
    </row>
    <row r="278" spans="1:15" x14ac:dyDescent="0.35">
      <c r="A278" s="11" t="str">
        <f t="shared" si="4"/>
        <v>DISTRIBUCION VOLUMEN X CRITERIO (Consumiciones)Infusiones100-200MIL</v>
      </c>
      <c r="B278" s="11" t="s">
        <v>118</v>
      </c>
      <c r="C278" s="11" t="s">
        <v>128</v>
      </c>
      <c r="D278" s="11" t="s">
        <v>14</v>
      </c>
      <c r="E278" s="12">
        <v>13.205284819800299</v>
      </c>
      <c r="F278" s="12">
        <v>10.6905835556665</v>
      </c>
      <c r="G278" s="12">
        <v>10.6336310584462</v>
      </c>
      <c r="H278" s="12">
        <v>7.7768892714751701</v>
      </c>
      <c r="I278" s="12">
        <v>0</v>
      </c>
      <c r="J278" s="12">
        <v>0</v>
      </c>
      <c r="K278" s="12">
        <v>0</v>
      </c>
      <c r="L278" s="12">
        <v>0</v>
      </c>
      <c r="M278" s="12">
        <v>0</v>
      </c>
      <c r="N278" s="12"/>
      <c r="O278" s="12"/>
    </row>
    <row r="279" spans="1:15" x14ac:dyDescent="0.35">
      <c r="A279" s="11" t="str">
        <f t="shared" si="4"/>
        <v>DISTRIBUCION VOLUMEN X CRITERIO (Consumiciones)Infusiones200-500MIL</v>
      </c>
      <c r="B279" s="11" t="s">
        <v>118</v>
      </c>
      <c r="C279" s="11" t="s">
        <v>128</v>
      </c>
      <c r="D279" s="11" t="s">
        <v>15</v>
      </c>
      <c r="E279" s="12">
        <v>15.042430356912501</v>
      </c>
      <c r="F279" s="12">
        <v>16.084537390332699</v>
      </c>
      <c r="G279" s="12">
        <v>15.650039350202</v>
      </c>
      <c r="H279" s="12">
        <v>14.771774587515999</v>
      </c>
      <c r="I279" s="12">
        <v>0</v>
      </c>
      <c r="J279" s="12">
        <v>0</v>
      </c>
      <c r="K279" s="12">
        <v>0</v>
      </c>
      <c r="L279" s="12">
        <v>0</v>
      </c>
      <c r="M279" s="12">
        <v>0</v>
      </c>
      <c r="N279" s="12"/>
      <c r="O279" s="12"/>
    </row>
    <row r="280" spans="1:15" x14ac:dyDescent="0.35">
      <c r="A280" s="11" t="str">
        <f t="shared" si="4"/>
        <v>DISTRIBUCION VOLUMEN X CRITERIO (Consumiciones)Infusiones&gt;500MIL</v>
      </c>
      <c r="B280" s="11" t="s">
        <v>118</v>
      </c>
      <c r="C280" s="11" t="s">
        <v>128</v>
      </c>
      <c r="D280" s="11" t="s">
        <v>16</v>
      </c>
      <c r="E280" s="12">
        <v>18.048401175799199</v>
      </c>
      <c r="F280" s="12">
        <v>17.135732910603199</v>
      </c>
      <c r="G280" s="12">
        <v>19.447677224400099</v>
      </c>
      <c r="H280" s="12">
        <v>18.772042485462599</v>
      </c>
      <c r="I280" s="12">
        <v>0</v>
      </c>
      <c r="J280" s="12">
        <v>0</v>
      </c>
      <c r="K280" s="12">
        <v>0</v>
      </c>
      <c r="L280" s="12">
        <v>0</v>
      </c>
      <c r="M280" s="12">
        <v>0</v>
      </c>
      <c r="N280" s="12"/>
      <c r="O280" s="12"/>
    </row>
    <row r="281" spans="1:15" x14ac:dyDescent="0.35">
      <c r="A281" s="11" t="str">
        <f t="shared" si="4"/>
        <v>DISTRIBUCION VOLUMEN X CRITERIO (Consumiciones)InfusionesDE 15 A 19 AÑOS</v>
      </c>
      <c r="B281" s="11" t="s">
        <v>118</v>
      </c>
      <c r="C281" s="11" t="s">
        <v>128</v>
      </c>
      <c r="D281" s="11" t="s">
        <v>39</v>
      </c>
      <c r="E281" s="12">
        <v>2.4263399473005798</v>
      </c>
      <c r="F281" s="12">
        <v>2.1729616938599299</v>
      </c>
      <c r="G281" s="12">
        <v>0.28870779133998598</v>
      </c>
      <c r="H281" s="12">
        <v>0.27950964826575497</v>
      </c>
      <c r="I281" s="12">
        <v>0</v>
      </c>
      <c r="J281" s="12">
        <v>0</v>
      </c>
      <c r="K281" s="12">
        <v>0</v>
      </c>
      <c r="L281" s="12">
        <v>0</v>
      </c>
      <c r="M281" s="12">
        <v>0</v>
      </c>
      <c r="N281" s="12"/>
      <c r="O281" s="12"/>
    </row>
    <row r="282" spans="1:15" x14ac:dyDescent="0.35">
      <c r="A282" s="11" t="str">
        <f t="shared" si="4"/>
        <v>DISTRIBUCION VOLUMEN X CRITERIO (Consumiciones)InfusionesDE 20 A 24 AÑOS</v>
      </c>
      <c r="B282" s="11" t="s">
        <v>118</v>
      </c>
      <c r="C282" s="11" t="s">
        <v>128</v>
      </c>
      <c r="D282" s="11" t="s">
        <v>40</v>
      </c>
      <c r="E282" s="12">
        <v>1.8188181335292199</v>
      </c>
      <c r="F282" s="12">
        <v>2.00299758053972</v>
      </c>
      <c r="G282" s="12">
        <v>2.48374112764315</v>
      </c>
      <c r="H282" s="12">
        <v>2.42221110358195</v>
      </c>
      <c r="I282" s="12">
        <v>0</v>
      </c>
      <c r="J282" s="12">
        <v>0</v>
      </c>
      <c r="K282" s="12">
        <v>0</v>
      </c>
      <c r="L282" s="12">
        <v>0</v>
      </c>
      <c r="M282" s="12">
        <v>0</v>
      </c>
      <c r="N282" s="12"/>
      <c r="O282" s="12"/>
    </row>
    <row r="283" spans="1:15" x14ac:dyDescent="0.35">
      <c r="A283" s="11" t="str">
        <f t="shared" si="4"/>
        <v>DISTRIBUCION VOLUMEN X CRITERIO (Consumiciones)InfusionesDE 25 A 34 AÑOS</v>
      </c>
      <c r="B283" s="11" t="s">
        <v>118</v>
      </c>
      <c r="C283" s="11" t="s">
        <v>128</v>
      </c>
      <c r="D283" s="11" t="s">
        <v>41</v>
      </c>
      <c r="E283" s="12">
        <v>11.117527613729701</v>
      </c>
      <c r="F283" s="12">
        <v>9.8844191728449893</v>
      </c>
      <c r="G283" s="12">
        <v>11.231939742219099</v>
      </c>
      <c r="H283" s="12">
        <v>8.2897040515624791</v>
      </c>
      <c r="I283" s="12">
        <v>0</v>
      </c>
      <c r="J283" s="12">
        <v>0</v>
      </c>
      <c r="K283" s="12">
        <v>0</v>
      </c>
      <c r="L283" s="12">
        <v>0</v>
      </c>
      <c r="M283" s="12">
        <v>0</v>
      </c>
      <c r="N283" s="12"/>
      <c r="O283" s="12"/>
    </row>
    <row r="284" spans="1:15" x14ac:dyDescent="0.35">
      <c r="A284" s="11" t="str">
        <f t="shared" si="4"/>
        <v>DISTRIBUCION VOLUMEN X CRITERIO (Consumiciones)InfusionesDE 35 A 49 AÑOS</v>
      </c>
      <c r="B284" s="11" t="s">
        <v>118</v>
      </c>
      <c r="C284" s="11" t="s">
        <v>128</v>
      </c>
      <c r="D284" s="11" t="s">
        <v>42</v>
      </c>
      <c r="E284" s="12">
        <v>26.8339201093507</v>
      </c>
      <c r="F284" s="12">
        <v>29.1634005573728</v>
      </c>
      <c r="G284" s="12">
        <v>24.746126232478002</v>
      </c>
      <c r="H284" s="12">
        <v>25.512807885654901</v>
      </c>
      <c r="I284" s="12">
        <v>0</v>
      </c>
      <c r="J284" s="12">
        <v>0</v>
      </c>
      <c r="K284" s="12">
        <v>0</v>
      </c>
      <c r="L284" s="12">
        <v>0</v>
      </c>
      <c r="M284" s="12">
        <v>0</v>
      </c>
      <c r="N284" s="12"/>
      <c r="O284" s="12"/>
    </row>
    <row r="285" spans="1:15" x14ac:dyDescent="0.35">
      <c r="A285" s="11" t="str">
        <f t="shared" si="4"/>
        <v>DISTRIBUCION VOLUMEN X CRITERIO (Consumiciones)InfusionesDE 50 A 59 AÑOS</v>
      </c>
      <c r="B285" s="11" t="s">
        <v>118</v>
      </c>
      <c r="C285" s="11" t="s">
        <v>128</v>
      </c>
      <c r="D285" s="11" t="s">
        <v>43</v>
      </c>
      <c r="E285" s="12">
        <v>26.539482141591002</v>
      </c>
      <c r="F285" s="12">
        <v>24.753888263942699</v>
      </c>
      <c r="G285" s="12">
        <v>26.318705081373199</v>
      </c>
      <c r="H285" s="12">
        <v>27.2586062215358</v>
      </c>
      <c r="I285" s="12">
        <v>0</v>
      </c>
      <c r="J285" s="12">
        <v>0</v>
      </c>
      <c r="K285" s="12">
        <v>0</v>
      </c>
      <c r="L285" s="12">
        <v>0</v>
      </c>
      <c r="M285" s="12">
        <v>0</v>
      </c>
      <c r="N285" s="12"/>
      <c r="O285" s="12"/>
    </row>
    <row r="286" spans="1:15" x14ac:dyDescent="0.35">
      <c r="A286" s="11" t="str">
        <f t="shared" si="4"/>
        <v>DISTRIBUCION VOLUMEN X CRITERIO (Consumiciones)InfusionesDE 60 A 75 AÑOS</v>
      </c>
      <c r="B286" s="11" t="s">
        <v>118</v>
      </c>
      <c r="C286" s="11" t="s">
        <v>128</v>
      </c>
      <c r="D286" s="11" t="s">
        <v>44</v>
      </c>
      <c r="E286" s="12">
        <v>31.263891132805099</v>
      </c>
      <c r="F286" s="12">
        <v>32.0223294896441</v>
      </c>
      <c r="G286" s="12">
        <v>34.930738076146397</v>
      </c>
      <c r="H286" s="12">
        <v>36.2371369588855</v>
      </c>
      <c r="I286" s="12">
        <v>0</v>
      </c>
      <c r="J286" s="12">
        <v>0</v>
      </c>
      <c r="K286" s="12">
        <v>0</v>
      </c>
      <c r="L286" s="12">
        <v>0</v>
      </c>
      <c r="M286" s="12">
        <v>0</v>
      </c>
      <c r="N286" s="12"/>
      <c r="O286" s="12"/>
    </row>
    <row r="287" spans="1:15" x14ac:dyDescent="0.35">
      <c r="A287" s="11" t="str">
        <f t="shared" si="4"/>
        <v>DISTRIBUCION VOLUMEN X CRITERIO (Consumiciones)InfusionesALTA Y MEDIA ALTA</v>
      </c>
      <c r="B287" s="11" t="s">
        <v>118</v>
      </c>
      <c r="C287" s="11" t="s">
        <v>128</v>
      </c>
      <c r="D287" s="11" t="s">
        <v>17</v>
      </c>
      <c r="E287" s="12">
        <v>26.003235888608302</v>
      </c>
      <c r="F287" s="12">
        <v>26.159347231992601</v>
      </c>
      <c r="G287" s="12">
        <v>21.008191152886699</v>
      </c>
      <c r="H287" s="12">
        <v>19.7773295302331</v>
      </c>
      <c r="I287" s="12">
        <v>0</v>
      </c>
      <c r="J287" s="12">
        <v>0</v>
      </c>
      <c r="K287" s="12">
        <v>0</v>
      </c>
      <c r="L287" s="12">
        <v>0</v>
      </c>
      <c r="M287" s="12">
        <v>0</v>
      </c>
      <c r="N287" s="12"/>
      <c r="O287" s="12"/>
    </row>
    <row r="288" spans="1:15" x14ac:dyDescent="0.35">
      <c r="A288" s="11" t="str">
        <f t="shared" si="4"/>
        <v>DISTRIBUCION VOLUMEN X CRITERIO (Consumiciones)InfusionesMEDIA</v>
      </c>
      <c r="B288" s="11" t="s">
        <v>118</v>
      </c>
      <c r="C288" s="11" t="s">
        <v>128</v>
      </c>
      <c r="D288" s="11" t="s">
        <v>18</v>
      </c>
      <c r="E288" s="12">
        <v>37.728334133394398</v>
      </c>
      <c r="F288" s="12">
        <v>34.223498048979202</v>
      </c>
      <c r="G288" s="12">
        <v>39.314164959016402</v>
      </c>
      <c r="H288" s="12">
        <v>40.518618907291597</v>
      </c>
      <c r="I288" s="12">
        <v>0</v>
      </c>
      <c r="J288" s="12">
        <v>0</v>
      </c>
      <c r="K288" s="12">
        <v>0</v>
      </c>
      <c r="L288" s="12">
        <v>0</v>
      </c>
      <c r="M288" s="12">
        <v>0</v>
      </c>
      <c r="N288" s="12"/>
      <c r="O288" s="12"/>
    </row>
    <row r="289" spans="1:15" x14ac:dyDescent="0.35">
      <c r="A289" s="11" t="str">
        <f t="shared" si="4"/>
        <v>DISTRIBUCION VOLUMEN X CRITERIO (Consumiciones)InfusionesMEDIA BAJA</v>
      </c>
      <c r="B289" s="11" t="s">
        <v>118</v>
      </c>
      <c r="C289" s="11" t="s">
        <v>128</v>
      </c>
      <c r="D289" s="11" t="s">
        <v>19</v>
      </c>
      <c r="E289" s="12">
        <v>20.8114595089679</v>
      </c>
      <c r="F289" s="12">
        <v>21.244611865188801</v>
      </c>
      <c r="G289" s="12">
        <v>22.150739115585701</v>
      </c>
      <c r="H289" s="12">
        <v>25.332351040862299</v>
      </c>
      <c r="I289" s="12">
        <v>0</v>
      </c>
      <c r="J289" s="12">
        <v>0</v>
      </c>
      <c r="K289" s="12">
        <v>0</v>
      </c>
      <c r="L289" s="12">
        <v>0</v>
      </c>
      <c r="M289" s="12">
        <v>0</v>
      </c>
      <c r="N289" s="12"/>
      <c r="O289" s="12"/>
    </row>
    <row r="290" spans="1:15" x14ac:dyDescent="0.35">
      <c r="A290" s="11" t="str">
        <f t="shared" si="4"/>
        <v>DISTRIBUCION VOLUMEN X CRITERIO (Consumiciones)InfusionesBAJA</v>
      </c>
      <c r="B290" s="11" t="s">
        <v>118</v>
      </c>
      <c r="C290" s="11" t="s">
        <v>128</v>
      </c>
      <c r="D290" s="11" t="s">
        <v>20</v>
      </c>
      <c r="E290" s="12">
        <v>15.456958845866399</v>
      </c>
      <c r="F290" s="12">
        <v>18.372542853839299</v>
      </c>
      <c r="G290" s="12">
        <v>17.5268676496793</v>
      </c>
      <c r="H290" s="12">
        <v>14.371690672423799</v>
      </c>
      <c r="I290" s="12">
        <v>0</v>
      </c>
      <c r="J290" s="12">
        <v>0</v>
      </c>
      <c r="K290" s="12">
        <v>0</v>
      </c>
      <c r="L290" s="12">
        <v>0</v>
      </c>
      <c r="M290" s="12">
        <v>0</v>
      </c>
      <c r="N290" s="12"/>
      <c r="O290" s="12"/>
    </row>
    <row r="291" spans="1:15" x14ac:dyDescent="0.35">
      <c r="A291" s="11" t="str">
        <f t="shared" si="4"/>
        <v>DISTRIBUCION VOLUMEN X CRITERIO (Consumiciones)InfusionesHOMBRE</v>
      </c>
      <c r="B291" s="11" t="s">
        <v>118</v>
      </c>
      <c r="C291" s="11" t="s">
        <v>128</v>
      </c>
      <c r="D291" s="11" t="s">
        <v>21</v>
      </c>
      <c r="E291" s="12">
        <v>46.929206800480301</v>
      </c>
      <c r="F291" s="12">
        <v>44.051326272701999</v>
      </c>
      <c r="G291" s="12">
        <v>45.208574631741499</v>
      </c>
      <c r="H291" s="12">
        <v>44.589190317853003</v>
      </c>
      <c r="I291" s="12">
        <v>0</v>
      </c>
      <c r="J291" s="12">
        <v>0</v>
      </c>
      <c r="K291" s="12">
        <v>0</v>
      </c>
      <c r="L291" s="12">
        <v>0</v>
      </c>
      <c r="M291" s="12">
        <v>0</v>
      </c>
      <c r="N291" s="12"/>
      <c r="O291" s="12"/>
    </row>
    <row r="292" spans="1:15" x14ac:dyDescent="0.35">
      <c r="A292" s="11" t="str">
        <f t="shared" si="4"/>
        <v>DISTRIBUCION VOLUMEN X CRITERIO (Consumiciones)InfusionesMUJER</v>
      </c>
      <c r="B292" s="11" t="s">
        <v>118</v>
      </c>
      <c r="C292" s="11" t="s">
        <v>128</v>
      </c>
      <c r="D292" s="11" t="s">
        <v>22</v>
      </c>
      <c r="E292" s="12">
        <v>53.070781576356602</v>
      </c>
      <c r="F292" s="12">
        <v>55.9486629213119</v>
      </c>
      <c r="G292" s="12">
        <v>54.791388245426504</v>
      </c>
      <c r="H292" s="12">
        <v>55.4107998329578</v>
      </c>
      <c r="I292" s="12">
        <v>0</v>
      </c>
      <c r="J292" s="12">
        <v>0</v>
      </c>
      <c r="K292" s="12">
        <v>0</v>
      </c>
      <c r="L292" s="12">
        <v>0</v>
      </c>
      <c r="M292" s="12">
        <v>0</v>
      </c>
      <c r="N292" s="12"/>
      <c r="O292" s="12"/>
    </row>
    <row r="293" spans="1:15" x14ac:dyDescent="0.35">
      <c r="A293" s="11" t="str">
        <f t="shared" si="4"/>
        <v>DISTRIBUCION VOLUMEN X CRITERIO (Consumiciones)Resto Bebidas CalienteT.ESPAÑA</v>
      </c>
      <c r="B293" s="11" t="s">
        <v>118</v>
      </c>
      <c r="C293" s="11" t="s">
        <v>129</v>
      </c>
      <c r="D293" s="11" t="s">
        <v>36</v>
      </c>
      <c r="E293" s="12">
        <v>100</v>
      </c>
      <c r="F293" s="12">
        <v>100</v>
      </c>
      <c r="G293" s="12">
        <v>100</v>
      </c>
      <c r="H293" s="12">
        <v>100</v>
      </c>
      <c r="I293" s="12">
        <v>0</v>
      </c>
      <c r="J293" s="12">
        <v>0</v>
      </c>
      <c r="K293" s="12">
        <v>0</v>
      </c>
      <c r="L293" s="12">
        <v>0</v>
      </c>
      <c r="M293" s="12">
        <v>0</v>
      </c>
      <c r="N293" s="12"/>
      <c r="O293" s="12"/>
    </row>
    <row r="294" spans="1:15" x14ac:dyDescent="0.35">
      <c r="A294" s="11" t="str">
        <f t="shared" si="4"/>
        <v>DISTRIBUCION VOLUMEN X CRITERIO (Consumiciones)Resto Bebidas CalienteBCN AM</v>
      </c>
      <c r="B294" s="11" t="s">
        <v>118</v>
      </c>
      <c r="C294" s="11" t="s">
        <v>129</v>
      </c>
      <c r="D294" s="11" t="s">
        <v>1</v>
      </c>
      <c r="E294" s="12">
        <v>10.1666504482949</v>
      </c>
      <c r="F294" s="12">
        <v>10.384950480433799</v>
      </c>
      <c r="G294" s="12">
        <v>10.0039287771551</v>
      </c>
      <c r="H294" s="12">
        <v>10.3459506778063</v>
      </c>
      <c r="I294" s="12">
        <v>0</v>
      </c>
      <c r="J294" s="12">
        <v>0</v>
      </c>
      <c r="K294" s="12">
        <v>0</v>
      </c>
      <c r="L294" s="12">
        <v>0</v>
      </c>
      <c r="M294" s="12">
        <v>0</v>
      </c>
      <c r="N294" s="12"/>
      <c r="O294" s="12"/>
    </row>
    <row r="295" spans="1:15" x14ac:dyDescent="0.35">
      <c r="A295" s="11" t="str">
        <f t="shared" si="4"/>
        <v>DISTRIBUCION VOLUMEN X CRITERIO (Consumiciones)Resto Bebidas CalienteREST.CAT ARAGON</v>
      </c>
      <c r="B295" s="11" t="s">
        <v>118</v>
      </c>
      <c r="C295" s="11" t="s">
        <v>129</v>
      </c>
      <c r="D295" s="11" t="s">
        <v>2</v>
      </c>
      <c r="E295" s="12">
        <v>12.315483584145699</v>
      </c>
      <c r="F295" s="12">
        <v>12.2374628480654</v>
      </c>
      <c r="G295" s="12">
        <v>14.0172820437471</v>
      </c>
      <c r="H295" s="12">
        <v>14.5628566746548</v>
      </c>
      <c r="I295" s="12">
        <v>0</v>
      </c>
      <c r="J295" s="12">
        <v>0</v>
      </c>
      <c r="K295" s="12">
        <v>0</v>
      </c>
      <c r="L295" s="12">
        <v>0</v>
      </c>
      <c r="M295" s="12">
        <v>0</v>
      </c>
      <c r="N295" s="12"/>
      <c r="O295" s="12"/>
    </row>
    <row r="296" spans="1:15" x14ac:dyDescent="0.35">
      <c r="A296" s="11" t="str">
        <f t="shared" si="4"/>
        <v>DISTRIBUCION VOLUMEN X CRITERIO (Consumiciones)Resto Bebidas CalienteLEVANTE</v>
      </c>
      <c r="B296" s="11" t="s">
        <v>118</v>
      </c>
      <c r="C296" s="11" t="s">
        <v>129</v>
      </c>
      <c r="D296" s="11" t="s">
        <v>3</v>
      </c>
      <c r="E296" s="12">
        <v>16.064968889346801</v>
      </c>
      <c r="F296" s="12">
        <v>16.429697210589801</v>
      </c>
      <c r="G296" s="12">
        <v>18.036874833811801</v>
      </c>
      <c r="H296" s="12">
        <v>15.0388788155407</v>
      </c>
      <c r="I296" s="12">
        <v>0</v>
      </c>
      <c r="J296" s="12">
        <v>0</v>
      </c>
      <c r="K296" s="12">
        <v>0</v>
      </c>
      <c r="L296" s="12">
        <v>0</v>
      </c>
      <c r="M296" s="12">
        <v>0</v>
      </c>
      <c r="N296" s="12"/>
      <c r="O296" s="12"/>
    </row>
    <row r="297" spans="1:15" x14ac:dyDescent="0.35">
      <c r="A297" s="11" t="str">
        <f t="shared" si="4"/>
        <v>DISTRIBUCION VOLUMEN X CRITERIO (Consumiciones)Resto Bebidas CalienteANDALUCIA</v>
      </c>
      <c r="B297" s="11" t="s">
        <v>118</v>
      </c>
      <c r="C297" s="11" t="s">
        <v>129</v>
      </c>
      <c r="D297" s="11" t="s">
        <v>4</v>
      </c>
      <c r="E297" s="12">
        <v>24.023968845461798</v>
      </c>
      <c r="F297" s="12">
        <v>23.392482188931599</v>
      </c>
      <c r="G297" s="12">
        <v>20.564142402982998</v>
      </c>
      <c r="H297" s="12">
        <v>18.994486557148601</v>
      </c>
      <c r="I297" s="12">
        <v>0</v>
      </c>
      <c r="J297" s="12">
        <v>0</v>
      </c>
      <c r="K297" s="12">
        <v>0</v>
      </c>
      <c r="L297" s="12">
        <v>0</v>
      </c>
      <c r="M297" s="12">
        <v>0</v>
      </c>
      <c r="N297" s="12"/>
      <c r="O297" s="12"/>
    </row>
    <row r="298" spans="1:15" x14ac:dyDescent="0.35">
      <c r="A298" s="11" t="str">
        <f t="shared" si="4"/>
        <v>DISTRIBUCION VOLUMEN X CRITERIO (Consumiciones)Resto Bebidas CalienteMDD AM</v>
      </c>
      <c r="B298" s="11" t="s">
        <v>118</v>
      </c>
      <c r="C298" s="11" t="s">
        <v>129</v>
      </c>
      <c r="D298" s="11" t="s">
        <v>5</v>
      </c>
      <c r="E298" s="12">
        <v>13.601216950297401</v>
      </c>
      <c r="F298" s="12">
        <v>13.050770002365599</v>
      </c>
      <c r="G298" s="12">
        <v>11.1436198743503</v>
      </c>
      <c r="H298" s="12">
        <v>11.543712207791399</v>
      </c>
      <c r="I298" s="12">
        <v>0</v>
      </c>
      <c r="J298" s="12">
        <v>0</v>
      </c>
      <c r="K298" s="12">
        <v>0</v>
      </c>
      <c r="L298" s="12">
        <v>0</v>
      </c>
      <c r="M298" s="12">
        <v>0</v>
      </c>
      <c r="N298" s="12"/>
      <c r="O298" s="12"/>
    </row>
    <row r="299" spans="1:15" x14ac:dyDescent="0.35">
      <c r="A299" s="11" t="str">
        <f t="shared" si="4"/>
        <v>DISTRIBUCION VOLUMEN X CRITERIO (Consumiciones)Resto Bebidas CalienteRTO CENTRO</v>
      </c>
      <c r="B299" s="11" t="s">
        <v>118</v>
      </c>
      <c r="C299" s="11" t="s">
        <v>129</v>
      </c>
      <c r="D299" s="11" t="s">
        <v>6</v>
      </c>
      <c r="E299" s="12">
        <v>8.9472273262392292</v>
      </c>
      <c r="F299" s="12">
        <v>9.2015910229256104</v>
      </c>
      <c r="G299" s="12">
        <v>8.3456937501048607</v>
      </c>
      <c r="H299" s="12">
        <v>8.3907261867420804</v>
      </c>
      <c r="I299" s="12">
        <v>0</v>
      </c>
      <c r="J299" s="12">
        <v>0</v>
      </c>
      <c r="K299" s="12">
        <v>0</v>
      </c>
      <c r="L299" s="12">
        <v>0</v>
      </c>
      <c r="M299" s="12">
        <v>0</v>
      </c>
      <c r="N299" s="12"/>
      <c r="O299" s="12"/>
    </row>
    <row r="300" spans="1:15" x14ac:dyDescent="0.35">
      <c r="A300" s="11" t="str">
        <f t="shared" si="4"/>
        <v>DISTRIBUCION VOLUMEN X CRITERIO (Consumiciones)Resto Bebidas CalienteNORTE-CENTRO</v>
      </c>
      <c r="B300" s="11" t="s">
        <v>118</v>
      </c>
      <c r="C300" s="11" t="s">
        <v>129</v>
      </c>
      <c r="D300" s="11" t="s">
        <v>7</v>
      </c>
      <c r="E300" s="12">
        <v>6.84549234206645</v>
      </c>
      <c r="F300" s="12">
        <v>6.56814785667894</v>
      </c>
      <c r="G300" s="12">
        <v>7.4831460417093503</v>
      </c>
      <c r="H300" s="12">
        <v>6.9664670381957103</v>
      </c>
      <c r="I300" s="12">
        <v>0</v>
      </c>
      <c r="J300" s="12">
        <v>0</v>
      </c>
      <c r="K300" s="12">
        <v>0</v>
      </c>
      <c r="L300" s="12">
        <v>0</v>
      </c>
      <c r="M300" s="12">
        <v>0</v>
      </c>
      <c r="N300" s="12"/>
      <c r="O300" s="12"/>
    </row>
    <row r="301" spans="1:15" x14ac:dyDescent="0.35">
      <c r="A301" s="11" t="str">
        <f t="shared" si="4"/>
        <v>DISTRIBUCION VOLUMEN X CRITERIO (Consumiciones)Resto Bebidas CalienteNOROESTE</v>
      </c>
      <c r="B301" s="11" t="s">
        <v>118</v>
      </c>
      <c r="C301" s="11" t="s">
        <v>129</v>
      </c>
      <c r="D301" s="11" t="s">
        <v>8</v>
      </c>
      <c r="E301" s="12">
        <v>8.0349935221915008</v>
      </c>
      <c r="F301" s="12">
        <v>8.7349050394971304</v>
      </c>
      <c r="G301" s="12">
        <v>10.4053135471761</v>
      </c>
      <c r="H301" s="12">
        <v>14.156924498049399</v>
      </c>
      <c r="I301" s="12">
        <v>0</v>
      </c>
      <c r="J301" s="12">
        <v>0</v>
      </c>
      <c r="K301" s="12">
        <v>0</v>
      </c>
      <c r="L301" s="12">
        <v>0</v>
      </c>
      <c r="M301" s="12">
        <v>0</v>
      </c>
      <c r="N301" s="12"/>
      <c r="O301" s="12"/>
    </row>
    <row r="302" spans="1:15" x14ac:dyDescent="0.35">
      <c r="A302" s="11" t="str">
        <f t="shared" si="4"/>
        <v>DISTRIBUCION VOLUMEN X CRITERIO (Consumiciones)Resto Bebidas Caliente&lt;2MIL</v>
      </c>
      <c r="B302" s="11" t="s">
        <v>118</v>
      </c>
      <c r="C302" s="11" t="s">
        <v>129</v>
      </c>
      <c r="D302" s="11" t="s">
        <v>9</v>
      </c>
      <c r="E302" s="12">
        <v>4.9469296714157904</v>
      </c>
      <c r="F302" s="12">
        <v>6.16673490703434</v>
      </c>
      <c r="G302" s="12">
        <v>5.5734311456065102</v>
      </c>
      <c r="H302" s="12">
        <v>4.8994000522155599</v>
      </c>
      <c r="I302" s="12">
        <v>0</v>
      </c>
      <c r="J302" s="12">
        <v>0</v>
      </c>
      <c r="K302" s="12">
        <v>0</v>
      </c>
      <c r="L302" s="12">
        <v>0</v>
      </c>
      <c r="M302" s="12">
        <v>0</v>
      </c>
      <c r="N302" s="12"/>
      <c r="O302" s="12"/>
    </row>
    <row r="303" spans="1:15" x14ac:dyDescent="0.35">
      <c r="A303" s="11" t="str">
        <f t="shared" si="4"/>
        <v>DISTRIBUCION VOLUMEN X CRITERIO (Consumiciones)Resto Bebidas Caliente2-5MIL</v>
      </c>
      <c r="B303" s="11" t="s">
        <v>118</v>
      </c>
      <c r="C303" s="11" t="s">
        <v>129</v>
      </c>
      <c r="D303" s="11" t="s">
        <v>10</v>
      </c>
      <c r="E303" s="12">
        <v>4.2400357185788096</v>
      </c>
      <c r="F303" s="12">
        <v>4.5704738474816997</v>
      </c>
      <c r="G303" s="12">
        <v>4.9422084633816601</v>
      </c>
      <c r="H303" s="12">
        <v>5.2488060935508498</v>
      </c>
      <c r="I303" s="12">
        <v>0</v>
      </c>
      <c r="J303" s="12">
        <v>0</v>
      </c>
      <c r="K303" s="12">
        <v>0</v>
      </c>
      <c r="L303" s="12">
        <v>0</v>
      </c>
      <c r="M303" s="12">
        <v>0</v>
      </c>
      <c r="N303" s="12"/>
      <c r="O303" s="12"/>
    </row>
    <row r="304" spans="1:15" x14ac:dyDescent="0.35">
      <c r="A304" s="11" t="str">
        <f t="shared" si="4"/>
        <v>DISTRIBUCION VOLUMEN X CRITERIO (Consumiciones)Resto Bebidas Caliente5-10MIL</v>
      </c>
      <c r="B304" s="11" t="s">
        <v>118</v>
      </c>
      <c r="C304" s="11" t="s">
        <v>129</v>
      </c>
      <c r="D304" s="11" t="s">
        <v>11</v>
      </c>
      <c r="E304" s="12">
        <v>6.25426781683543</v>
      </c>
      <c r="F304" s="12">
        <v>5.0183833399745099</v>
      </c>
      <c r="G304" s="12">
        <v>5.3332635110023601</v>
      </c>
      <c r="H304" s="12">
        <v>5.1122222927518903</v>
      </c>
      <c r="I304" s="12">
        <v>0</v>
      </c>
      <c r="J304" s="12">
        <v>0</v>
      </c>
      <c r="K304" s="12">
        <v>0</v>
      </c>
      <c r="L304" s="12">
        <v>0</v>
      </c>
      <c r="M304" s="12">
        <v>0</v>
      </c>
      <c r="N304" s="12"/>
      <c r="O304" s="12"/>
    </row>
    <row r="305" spans="1:15" x14ac:dyDescent="0.35">
      <c r="A305" s="11" t="str">
        <f t="shared" si="4"/>
        <v>DISTRIBUCION VOLUMEN X CRITERIO (Consumiciones)Resto Bebidas Caliente10-30MIL</v>
      </c>
      <c r="B305" s="11" t="s">
        <v>118</v>
      </c>
      <c r="C305" s="11" t="s">
        <v>129</v>
      </c>
      <c r="D305" s="11" t="s">
        <v>12</v>
      </c>
      <c r="E305" s="12">
        <v>17.332369771244601</v>
      </c>
      <c r="F305" s="12">
        <v>15.051918368894</v>
      </c>
      <c r="G305" s="12">
        <v>17.042592977669901</v>
      </c>
      <c r="H305" s="12">
        <v>15.976036615698501</v>
      </c>
      <c r="I305" s="12">
        <v>0</v>
      </c>
      <c r="J305" s="12">
        <v>0</v>
      </c>
      <c r="K305" s="12">
        <v>0</v>
      </c>
      <c r="L305" s="12">
        <v>0</v>
      </c>
      <c r="M305" s="12">
        <v>0</v>
      </c>
      <c r="N305" s="12"/>
      <c r="O305" s="12"/>
    </row>
    <row r="306" spans="1:15" x14ac:dyDescent="0.35">
      <c r="A306" s="11" t="str">
        <f t="shared" si="4"/>
        <v>DISTRIBUCION VOLUMEN X CRITERIO (Consumiciones)Resto Bebidas Caliente30-100MIL</v>
      </c>
      <c r="B306" s="11" t="s">
        <v>118</v>
      </c>
      <c r="C306" s="11" t="s">
        <v>129</v>
      </c>
      <c r="D306" s="11" t="s">
        <v>13</v>
      </c>
      <c r="E306" s="12">
        <v>25.379195072667802</v>
      </c>
      <c r="F306" s="12">
        <v>27.222487370544901</v>
      </c>
      <c r="G306" s="12">
        <v>27.696112201096401</v>
      </c>
      <c r="H306" s="12">
        <v>26.0644232743301</v>
      </c>
      <c r="I306" s="12">
        <v>0</v>
      </c>
      <c r="J306" s="12">
        <v>0</v>
      </c>
      <c r="K306" s="12">
        <v>0</v>
      </c>
      <c r="L306" s="12">
        <v>0</v>
      </c>
      <c r="M306" s="12">
        <v>0</v>
      </c>
      <c r="N306" s="12"/>
      <c r="O306" s="12"/>
    </row>
    <row r="307" spans="1:15" x14ac:dyDescent="0.35">
      <c r="A307" s="11" t="str">
        <f t="shared" si="4"/>
        <v>DISTRIBUCION VOLUMEN X CRITERIO (Consumiciones)Resto Bebidas Caliente100-200MIL</v>
      </c>
      <c r="B307" s="11" t="s">
        <v>118</v>
      </c>
      <c r="C307" s="11" t="s">
        <v>129</v>
      </c>
      <c r="D307" s="11" t="s">
        <v>14</v>
      </c>
      <c r="E307" s="12">
        <v>11.8500830953049</v>
      </c>
      <c r="F307" s="12">
        <v>12.522760780856</v>
      </c>
      <c r="G307" s="12">
        <v>11.648498879199099</v>
      </c>
      <c r="H307" s="12">
        <v>11.099822822981499</v>
      </c>
      <c r="I307" s="12">
        <v>0</v>
      </c>
      <c r="J307" s="12">
        <v>0</v>
      </c>
      <c r="K307" s="12">
        <v>0</v>
      </c>
      <c r="L307" s="12">
        <v>0</v>
      </c>
      <c r="M307" s="12">
        <v>0</v>
      </c>
      <c r="N307" s="12"/>
      <c r="O307" s="12"/>
    </row>
    <row r="308" spans="1:15" x14ac:dyDescent="0.35">
      <c r="A308" s="11" t="str">
        <f t="shared" si="4"/>
        <v>DISTRIBUCION VOLUMEN X CRITERIO (Consumiciones)Resto Bebidas Caliente200-500MIL</v>
      </c>
      <c r="B308" s="11" t="s">
        <v>118</v>
      </c>
      <c r="C308" s="11" t="s">
        <v>129</v>
      </c>
      <c r="D308" s="11" t="s">
        <v>15</v>
      </c>
      <c r="E308" s="12">
        <v>10.2544586212094</v>
      </c>
      <c r="F308" s="12">
        <v>11.9706903880491</v>
      </c>
      <c r="G308" s="12">
        <v>12.729581162613</v>
      </c>
      <c r="H308" s="12">
        <v>13.233845777112901</v>
      </c>
      <c r="I308" s="12">
        <v>0</v>
      </c>
      <c r="J308" s="12">
        <v>0</v>
      </c>
      <c r="K308" s="12">
        <v>0</v>
      </c>
      <c r="L308" s="12">
        <v>0</v>
      </c>
      <c r="M308" s="12">
        <v>0</v>
      </c>
      <c r="N308" s="12"/>
      <c r="O308" s="12"/>
    </row>
    <row r="309" spans="1:15" x14ac:dyDescent="0.35">
      <c r="A309" s="11" t="str">
        <f t="shared" si="4"/>
        <v>DISTRIBUCION VOLUMEN X CRITERIO (Consumiciones)Resto Bebidas Caliente&gt;500MIL</v>
      </c>
      <c r="B309" s="11" t="s">
        <v>118</v>
      </c>
      <c r="C309" s="11" t="s">
        <v>129</v>
      </c>
      <c r="D309" s="11" t="s">
        <v>16</v>
      </c>
      <c r="E309" s="12">
        <v>19.742662140786901</v>
      </c>
      <c r="F309" s="12">
        <v>17.476549334793599</v>
      </c>
      <c r="G309" s="12">
        <v>15.034315472543801</v>
      </c>
      <c r="H309" s="12">
        <v>18.365443071358701</v>
      </c>
      <c r="I309" s="12">
        <v>0</v>
      </c>
      <c r="J309" s="12">
        <v>0</v>
      </c>
      <c r="K309" s="12">
        <v>0</v>
      </c>
      <c r="L309" s="12">
        <v>0</v>
      </c>
      <c r="M309" s="12">
        <v>0</v>
      </c>
      <c r="N309" s="12"/>
      <c r="O309" s="12"/>
    </row>
    <row r="310" spans="1:15" x14ac:dyDescent="0.35">
      <c r="A310" s="11" t="str">
        <f t="shared" si="4"/>
        <v>DISTRIBUCION VOLUMEN X CRITERIO (Consumiciones)Resto Bebidas CalienteDE 15 A 19 AÑOS</v>
      </c>
      <c r="B310" s="11" t="s">
        <v>118</v>
      </c>
      <c r="C310" s="11" t="s">
        <v>129</v>
      </c>
      <c r="D310" s="11" t="s">
        <v>39</v>
      </c>
      <c r="E310" s="12">
        <v>2.8743667679837901</v>
      </c>
      <c r="F310" s="12">
        <v>1.6521975476356801</v>
      </c>
      <c r="G310" s="12">
        <v>2.05748953808969</v>
      </c>
      <c r="H310" s="12">
        <v>3.0145045590347901</v>
      </c>
      <c r="I310" s="12">
        <v>0</v>
      </c>
      <c r="J310" s="12">
        <v>0</v>
      </c>
      <c r="K310" s="12">
        <v>0</v>
      </c>
      <c r="L310" s="12">
        <v>0</v>
      </c>
      <c r="M310" s="12">
        <v>0</v>
      </c>
      <c r="N310" s="12"/>
      <c r="O310" s="12"/>
    </row>
    <row r="311" spans="1:15" x14ac:dyDescent="0.35">
      <c r="A311" s="11" t="str">
        <f t="shared" si="4"/>
        <v>DISTRIBUCION VOLUMEN X CRITERIO (Consumiciones)Resto Bebidas CalienteDE 20 A 24 AÑOS</v>
      </c>
      <c r="B311" s="11" t="s">
        <v>118</v>
      </c>
      <c r="C311" s="11" t="s">
        <v>129</v>
      </c>
      <c r="D311" s="11" t="s">
        <v>40</v>
      </c>
      <c r="E311" s="12">
        <v>2.9883075079613102</v>
      </c>
      <c r="F311" s="12">
        <v>3.4144304855073599</v>
      </c>
      <c r="G311" s="12">
        <v>3.0092653555320901</v>
      </c>
      <c r="H311" s="12">
        <v>2.78279202403297</v>
      </c>
      <c r="I311" s="12">
        <v>0</v>
      </c>
      <c r="J311" s="12">
        <v>0</v>
      </c>
      <c r="K311" s="12">
        <v>0</v>
      </c>
      <c r="L311" s="12">
        <v>0</v>
      </c>
      <c r="M311" s="12">
        <v>0</v>
      </c>
      <c r="N311" s="12"/>
      <c r="O311" s="12"/>
    </row>
    <row r="312" spans="1:15" x14ac:dyDescent="0.35">
      <c r="A312" s="11" t="str">
        <f t="shared" si="4"/>
        <v>DISTRIBUCION VOLUMEN X CRITERIO (Consumiciones)Resto Bebidas CalienteDE 25 A 34 AÑOS</v>
      </c>
      <c r="B312" s="11" t="s">
        <v>118</v>
      </c>
      <c r="C312" s="11" t="s">
        <v>129</v>
      </c>
      <c r="D312" s="11" t="s">
        <v>41</v>
      </c>
      <c r="E312" s="12">
        <v>7.1040322688357298</v>
      </c>
      <c r="F312" s="12">
        <v>7.6583330299504597</v>
      </c>
      <c r="G312" s="12">
        <v>7.08919684152246</v>
      </c>
      <c r="H312" s="12">
        <v>7.0671426799544603</v>
      </c>
      <c r="I312" s="12">
        <v>0</v>
      </c>
      <c r="J312" s="12">
        <v>0</v>
      </c>
      <c r="K312" s="12">
        <v>0</v>
      </c>
      <c r="L312" s="12">
        <v>0</v>
      </c>
      <c r="M312" s="12">
        <v>0</v>
      </c>
      <c r="N312" s="12"/>
      <c r="O312" s="12"/>
    </row>
    <row r="313" spans="1:15" x14ac:dyDescent="0.35">
      <c r="A313" s="11" t="str">
        <f t="shared" si="4"/>
        <v>DISTRIBUCION VOLUMEN X CRITERIO (Consumiciones)Resto Bebidas CalienteDE 35 A 49 AÑOS</v>
      </c>
      <c r="B313" s="11" t="s">
        <v>118</v>
      </c>
      <c r="C313" s="11" t="s">
        <v>129</v>
      </c>
      <c r="D313" s="11" t="s">
        <v>42</v>
      </c>
      <c r="E313" s="12">
        <v>29.793759552144</v>
      </c>
      <c r="F313" s="12">
        <v>31.562940476611999</v>
      </c>
      <c r="G313" s="12">
        <v>25.338337493015601</v>
      </c>
      <c r="H313" s="12">
        <v>24.100111522455499</v>
      </c>
      <c r="I313" s="12">
        <v>0</v>
      </c>
      <c r="J313" s="12">
        <v>0</v>
      </c>
      <c r="K313" s="12">
        <v>0</v>
      </c>
      <c r="L313" s="12">
        <v>0</v>
      </c>
      <c r="M313" s="12">
        <v>0</v>
      </c>
      <c r="N313" s="12"/>
      <c r="O313" s="12"/>
    </row>
    <row r="314" spans="1:15" x14ac:dyDescent="0.35">
      <c r="A314" s="11" t="str">
        <f t="shared" si="4"/>
        <v>DISTRIBUCION VOLUMEN X CRITERIO (Consumiciones)Resto Bebidas CalienteDE 50 A 59 AÑOS</v>
      </c>
      <c r="B314" s="11" t="s">
        <v>118</v>
      </c>
      <c r="C314" s="11" t="s">
        <v>129</v>
      </c>
      <c r="D314" s="11" t="s">
        <v>43</v>
      </c>
      <c r="E314" s="12">
        <v>26.125507301129399</v>
      </c>
      <c r="F314" s="12">
        <v>26.9923486007234</v>
      </c>
      <c r="G314" s="12">
        <v>22.847853751365701</v>
      </c>
      <c r="H314" s="12">
        <v>22.530271613883201</v>
      </c>
      <c r="I314" s="12">
        <v>0</v>
      </c>
      <c r="J314" s="12">
        <v>0</v>
      </c>
      <c r="K314" s="12">
        <v>0</v>
      </c>
      <c r="L314" s="12">
        <v>0</v>
      </c>
      <c r="M314" s="12">
        <v>0</v>
      </c>
      <c r="N314" s="12"/>
      <c r="O314" s="12"/>
    </row>
    <row r="315" spans="1:15" x14ac:dyDescent="0.35">
      <c r="A315" s="11" t="str">
        <f t="shared" si="4"/>
        <v>DISTRIBUCION VOLUMEN X CRITERIO (Consumiciones)Resto Bebidas CalienteDE 60 A 75 AÑOS</v>
      </c>
      <c r="B315" s="11" t="s">
        <v>118</v>
      </c>
      <c r="C315" s="11" t="s">
        <v>129</v>
      </c>
      <c r="D315" s="11" t="s">
        <v>44</v>
      </c>
      <c r="E315" s="12">
        <v>31.114011337595901</v>
      </c>
      <c r="F315" s="12">
        <v>28.7197525193662</v>
      </c>
      <c r="G315" s="12">
        <v>39.657859562549497</v>
      </c>
      <c r="H315" s="12">
        <v>40.505186896390299</v>
      </c>
      <c r="I315" s="12">
        <v>0</v>
      </c>
      <c r="J315" s="12">
        <v>0</v>
      </c>
      <c r="K315" s="12">
        <v>0</v>
      </c>
      <c r="L315" s="12">
        <v>0</v>
      </c>
      <c r="M315" s="12">
        <v>0</v>
      </c>
      <c r="N315" s="12"/>
      <c r="O315" s="12"/>
    </row>
    <row r="316" spans="1:15" x14ac:dyDescent="0.35">
      <c r="A316" s="11" t="str">
        <f t="shared" si="4"/>
        <v>DISTRIBUCION VOLUMEN X CRITERIO (Consumiciones)Resto Bebidas CalienteALTA Y MEDIA ALTA</v>
      </c>
      <c r="B316" s="11" t="s">
        <v>118</v>
      </c>
      <c r="C316" s="11" t="s">
        <v>129</v>
      </c>
      <c r="D316" s="11" t="s">
        <v>17</v>
      </c>
      <c r="E316" s="12">
        <v>28.010005781372499</v>
      </c>
      <c r="F316" s="12">
        <v>25.884926292922199</v>
      </c>
      <c r="G316" s="12">
        <v>20.425421361667599</v>
      </c>
      <c r="H316" s="12">
        <v>22.797577580347799</v>
      </c>
      <c r="I316" s="12">
        <v>0</v>
      </c>
      <c r="J316" s="12">
        <v>0</v>
      </c>
      <c r="K316" s="12">
        <v>0</v>
      </c>
      <c r="L316" s="12">
        <v>0</v>
      </c>
      <c r="M316" s="12">
        <v>0</v>
      </c>
      <c r="N316" s="12"/>
      <c r="O316" s="12"/>
    </row>
    <row r="317" spans="1:15" x14ac:dyDescent="0.35">
      <c r="A317" s="11" t="str">
        <f t="shared" si="4"/>
        <v>DISTRIBUCION VOLUMEN X CRITERIO (Consumiciones)Resto Bebidas CalienteMEDIA</v>
      </c>
      <c r="B317" s="11" t="s">
        <v>118</v>
      </c>
      <c r="C317" s="11" t="s">
        <v>129</v>
      </c>
      <c r="D317" s="11" t="s">
        <v>18</v>
      </c>
      <c r="E317" s="12">
        <v>32.441494608822403</v>
      </c>
      <c r="F317" s="12">
        <v>36.989338045160302</v>
      </c>
      <c r="G317" s="12">
        <v>33.951828692605702</v>
      </c>
      <c r="H317" s="12">
        <v>26.388632517971999</v>
      </c>
      <c r="I317" s="12">
        <v>0</v>
      </c>
      <c r="J317" s="12">
        <v>0</v>
      </c>
      <c r="K317" s="12">
        <v>0</v>
      </c>
      <c r="L317" s="12">
        <v>0</v>
      </c>
      <c r="M317" s="12">
        <v>0</v>
      </c>
      <c r="N317" s="12"/>
      <c r="O317" s="12"/>
    </row>
    <row r="318" spans="1:15" x14ac:dyDescent="0.35">
      <c r="A318" s="11" t="str">
        <f t="shared" si="4"/>
        <v>DISTRIBUCION VOLUMEN X CRITERIO (Consumiciones)Resto Bebidas CalienteMEDIA BAJA</v>
      </c>
      <c r="B318" s="11" t="s">
        <v>118</v>
      </c>
      <c r="C318" s="11" t="s">
        <v>129</v>
      </c>
      <c r="D318" s="11" t="s">
        <v>19</v>
      </c>
      <c r="E318" s="12">
        <v>22.7321469117358</v>
      </c>
      <c r="F318" s="12">
        <v>23.9308247143505</v>
      </c>
      <c r="G318" s="12">
        <v>29.898083122807101</v>
      </c>
      <c r="H318" s="12">
        <v>30.9773340369774</v>
      </c>
      <c r="I318" s="12">
        <v>0</v>
      </c>
      <c r="J318" s="12">
        <v>0</v>
      </c>
      <c r="K318" s="12">
        <v>0</v>
      </c>
      <c r="L318" s="12">
        <v>0</v>
      </c>
      <c r="M318" s="12">
        <v>0</v>
      </c>
      <c r="N318" s="12"/>
      <c r="O318" s="12"/>
    </row>
    <row r="319" spans="1:15" x14ac:dyDescent="0.35">
      <c r="A319" s="11" t="str">
        <f t="shared" si="4"/>
        <v>DISTRIBUCION VOLUMEN X CRITERIO (Consumiciones)Resto Bebidas CalienteBAJA</v>
      </c>
      <c r="B319" s="11" t="s">
        <v>118</v>
      </c>
      <c r="C319" s="11" t="s">
        <v>129</v>
      </c>
      <c r="D319" s="11" t="s">
        <v>20</v>
      </c>
      <c r="E319" s="12">
        <v>16.816354606112998</v>
      </c>
      <c r="F319" s="12">
        <v>13.1949076228231</v>
      </c>
      <c r="G319" s="12">
        <v>15.7246668229196</v>
      </c>
      <c r="H319" s="12">
        <v>19.8364558647027</v>
      </c>
      <c r="I319" s="12">
        <v>0</v>
      </c>
      <c r="J319" s="12">
        <v>0</v>
      </c>
      <c r="K319" s="12">
        <v>0</v>
      </c>
      <c r="L319" s="12">
        <v>0</v>
      </c>
      <c r="M319" s="12">
        <v>0</v>
      </c>
      <c r="N319" s="12"/>
      <c r="O319" s="12"/>
    </row>
    <row r="320" spans="1:15" x14ac:dyDescent="0.35">
      <c r="A320" s="11" t="str">
        <f t="shared" si="4"/>
        <v>DISTRIBUCION VOLUMEN X CRITERIO (Consumiciones)Resto Bebidas CalienteHOMBRE</v>
      </c>
      <c r="B320" s="11" t="s">
        <v>118</v>
      </c>
      <c r="C320" s="11" t="s">
        <v>129</v>
      </c>
      <c r="D320" s="11" t="s">
        <v>21</v>
      </c>
      <c r="E320" s="12">
        <v>49.217969192725803</v>
      </c>
      <c r="F320" s="12">
        <v>45.291090467776499</v>
      </c>
      <c r="G320" s="12">
        <v>46.0000828716501</v>
      </c>
      <c r="H320" s="12">
        <v>44.855571913126703</v>
      </c>
      <c r="I320" s="12">
        <v>0</v>
      </c>
      <c r="J320" s="12">
        <v>0</v>
      </c>
      <c r="K320" s="12">
        <v>0</v>
      </c>
      <c r="L320" s="12">
        <v>0</v>
      </c>
      <c r="M320" s="12">
        <v>0</v>
      </c>
      <c r="N320" s="12"/>
      <c r="O320" s="12"/>
    </row>
    <row r="321" spans="1:15" x14ac:dyDescent="0.35">
      <c r="A321" s="11" t="str">
        <f t="shared" si="4"/>
        <v>DISTRIBUCION VOLUMEN X CRITERIO (Consumiciones)Resto Bebidas CalienteMUJER</v>
      </c>
      <c r="B321" s="11" t="s">
        <v>118</v>
      </c>
      <c r="C321" s="11" t="s">
        <v>129</v>
      </c>
      <c r="D321" s="11" t="s">
        <v>22</v>
      </c>
      <c r="E321" s="12">
        <v>50.782011726836799</v>
      </c>
      <c r="F321" s="12">
        <v>54.708909532223501</v>
      </c>
      <c r="G321" s="12">
        <v>53.9999171283499</v>
      </c>
      <c r="H321" s="12">
        <v>55.144441366517903</v>
      </c>
      <c r="I321" s="12">
        <v>0</v>
      </c>
      <c r="J321" s="12">
        <v>0</v>
      </c>
      <c r="K321" s="12">
        <v>0</v>
      </c>
      <c r="L321" s="12">
        <v>0</v>
      </c>
      <c r="M321" s="12">
        <v>0</v>
      </c>
      <c r="N321" s="12"/>
      <c r="O321" s="12"/>
    </row>
    <row r="322" spans="1:15" x14ac:dyDescent="0.35">
      <c r="A322" s="11" t="str">
        <f t="shared" si="4"/>
        <v>DISTRIBUCION VOLUMEN X CRITERIO (Consumiciones).Total Bebidas FriasT.ESPAÑA</v>
      </c>
      <c r="B322" s="11" t="s">
        <v>118</v>
      </c>
      <c r="C322" s="11" t="s">
        <v>130</v>
      </c>
      <c r="D322" s="11" t="s">
        <v>36</v>
      </c>
      <c r="E322" s="12">
        <v>100</v>
      </c>
      <c r="F322" s="12">
        <v>100</v>
      </c>
      <c r="G322" s="12">
        <v>100</v>
      </c>
      <c r="H322" s="12">
        <v>100</v>
      </c>
      <c r="I322" s="12">
        <v>0</v>
      </c>
      <c r="J322" s="12">
        <v>0</v>
      </c>
      <c r="K322" s="12">
        <v>0</v>
      </c>
      <c r="L322" s="12">
        <v>0</v>
      </c>
      <c r="M322" s="12">
        <v>0</v>
      </c>
      <c r="N322" s="12"/>
      <c r="O322" s="12"/>
    </row>
    <row r="323" spans="1:15" x14ac:dyDescent="0.35">
      <c r="A323" s="11" t="str">
        <f t="shared" si="4"/>
        <v>DISTRIBUCION VOLUMEN X CRITERIO (Consumiciones).Total Bebidas FriasBCN AM</v>
      </c>
      <c r="B323" s="11" t="s">
        <v>118</v>
      </c>
      <c r="C323" s="11" t="s">
        <v>130</v>
      </c>
      <c r="D323" s="11" t="s">
        <v>1</v>
      </c>
      <c r="E323" s="12">
        <v>7.0932157477738098</v>
      </c>
      <c r="F323" s="12">
        <v>7.5935507918290597</v>
      </c>
      <c r="G323" s="12">
        <v>7.9183672387890303</v>
      </c>
      <c r="H323" s="12">
        <v>8.2351598917756004</v>
      </c>
      <c r="I323" s="12">
        <v>0</v>
      </c>
      <c r="J323" s="12">
        <v>0</v>
      </c>
      <c r="K323" s="12">
        <v>0</v>
      </c>
      <c r="L323" s="12">
        <v>0</v>
      </c>
      <c r="M323" s="12">
        <v>0</v>
      </c>
      <c r="N323" s="12"/>
      <c r="O323" s="12"/>
    </row>
    <row r="324" spans="1:15" x14ac:dyDescent="0.35">
      <c r="A324" s="11" t="str">
        <f t="shared" ref="A324:A387" si="5">B324&amp;C324&amp;D324</f>
        <v>DISTRIBUCION VOLUMEN X CRITERIO (Consumiciones).Total Bebidas FriasREST.CAT ARAGON</v>
      </c>
      <c r="B324" s="11" t="s">
        <v>118</v>
      </c>
      <c r="C324" s="11" t="s">
        <v>130</v>
      </c>
      <c r="D324" s="11" t="s">
        <v>2</v>
      </c>
      <c r="E324" s="12">
        <v>11.5664934981749</v>
      </c>
      <c r="F324" s="12">
        <v>11.970167299814101</v>
      </c>
      <c r="G324" s="12">
        <v>11.758975973687001</v>
      </c>
      <c r="H324" s="12">
        <v>12.366226566951299</v>
      </c>
      <c r="I324" s="12">
        <v>0</v>
      </c>
      <c r="J324" s="12">
        <v>0</v>
      </c>
      <c r="K324" s="12">
        <v>0</v>
      </c>
      <c r="L324" s="12">
        <v>0</v>
      </c>
      <c r="M324" s="12">
        <v>0</v>
      </c>
      <c r="N324" s="12"/>
      <c r="O324" s="12"/>
    </row>
    <row r="325" spans="1:15" x14ac:dyDescent="0.35">
      <c r="A325" s="11" t="str">
        <f t="shared" si="5"/>
        <v>DISTRIBUCION VOLUMEN X CRITERIO (Consumiciones).Total Bebidas FriasLEVANTE</v>
      </c>
      <c r="B325" s="11" t="s">
        <v>118</v>
      </c>
      <c r="C325" s="11" t="s">
        <v>130</v>
      </c>
      <c r="D325" s="11" t="s">
        <v>3</v>
      </c>
      <c r="E325" s="12">
        <v>13.814682172616401</v>
      </c>
      <c r="F325" s="12">
        <v>13.251009667865899</v>
      </c>
      <c r="G325" s="12">
        <v>13.324883834106</v>
      </c>
      <c r="H325" s="12">
        <v>13.340223234638801</v>
      </c>
      <c r="I325" s="12">
        <v>0</v>
      </c>
      <c r="J325" s="12">
        <v>0</v>
      </c>
      <c r="K325" s="12">
        <v>0</v>
      </c>
      <c r="L325" s="12">
        <v>0</v>
      </c>
      <c r="M325" s="12">
        <v>0</v>
      </c>
      <c r="N325" s="12"/>
      <c r="O325" s="12"/>
    </row>
    <row r="326" spans="1:15" x14ac:dyDescent="0.35">
      <c r="A326" s="11" t="str">
        <f t="shared" si="5"/>
        <v>DISTRIBUCION VOLUMEN X CRITERIO (Consumiciones).Total Bebidas FriasANDALUCIA</v>
      </c>
      <c r="B326" s="11" t="s">
        <v>118</v>
      </c>
      <c r="C326" s="11" t="s">
        <v>130</v>
      </c>
      <c r="D326" s="11" t="s">
        <v>4</v>
      </c>
      <c r="E326" s="12">
        <v>22.749926055986499</v>
      </c>
      <c r="F326" s="12">
        <v>22.0500076867221</v>
      </c>
      <c r="G326" s="12">
        <v>22.160548728733101</v>
      </c>
      <c r="H326" s="12">
        <v>20.576428548800401</v>
      </c>
      <c r="I326" s="12">
        <v>0</v>
      </c>
      <c r="J326" s="12">
        <v>0</v>
      </c>
      <c r="K326" s="12">
        <v>0</v>
      </c>
      <c r="L326" s="12">
        <v>0</v>
      </c>
      <c r="M326" s="12">
        <v>0</v>
      </c>
      <c r="N326" s="12"/>
      <c r="O326" s="12"/>
    </row>
    <row r="327" spans="1:15" x14ac:dyDescent="0.35">
      <c r="A327" s="11" t="str">
        <f t="shared" si="5"/>
        <v>DISTRIBUCION VOLUMEN X CRITERIO (Consumiciones).Total Bebidas FriasMDD AM</v>
      </c>
      <c r="B327" s="11" t="s">
        <v>118</v>
      </c>
      <c r="C327" s="11" t="s">
        <v>130</v>
      </c>
      <c r="D327" s="11" t="s">
        <v>5</v>
      </c>
      <c r="E327" s="12">
        <v>13.3351508713552</v>
      </c>
      <c r="F327" s="12">
        <v>14.7945735609634</v>
      </c>
      <c r="G327" s="12">
        <v>14.496103662107201</v>
      </c>
      <c r="H327" s="12">
        <v>14.1023462547295</v>
      </c>
      <c r="I327" s="12">
        <v>0</v>
      </c>
      <c r="J327" s="12">
        <v>0</v>
      </c>
      <c r="K327" s="12">
        <v>0</v>
      </c>
      <c r="L327" s="12">
        <v>0</v>
      </c>
      <c r="M327" s="12">
        <v>0</v>
      </c>
      <c r="N327" s="12"/>
      <c r="O327" s="12"/>
    </row>
    <row r="328" spans="1:15" x14ac:dyDescent="0.35">
      <c r="A328" s="11" t="str">
        <f t="shared" si="5"/>
        <v>DISTRIBUCION VOLUMEN X CRITERIO (Consumiciones).Total Bebidas FriasRTO CENTRO</v>
      </c>
      <c r="B328" s="11" t="s">
        <v>118</v>
      </c>
      <c r="C328" s="11" t="s">
        <v>130</v>
      </c>
      <c r="D328" s="11" t="s">
        <v>6</v>
      </c>
      <c r="E328" s="12">
        <v>11.3930863760274</v>
      </c>
      <c r="F328" s="12">
        <v>10.924649819047801</v>
      </c>
      <c r="G328" s="12">
        <v>9.9782020584393294</v>
      </c>
      <c r="H328" s="12">
        <v>9.5900263857815204</v>
      </c>
      <c r="I328" s="12">
        <v>0</v>
      </c>
      <c r="J328" s="12">
        <v>0</v>
      </c>
      <c r="K328" s="12">
        <v>0</v>
      </c>
      <c r="L328" s="12">
        <v>0</v>
      </c>
      <c r="M328" s="12">
        <v>0</v>
      </c>
      <c r="N328" s="12"/>
      <c r="O328" s="12"/>
    </row>
    <row r="329" spans="1:15" x14ac:dyDescent="0.35">
      <c r="A329" s="11" t="str">
        <f t="shared" si="5"/>
        <v>DISTRIBUCION VOLUMEN X CRITERIO (Consumiciones).Total Bebidas FriasNORTE-CENTRO</v>
      </c>
      <c r="B329" s="11" t="s">
        <v>118</v>
      </c>
      <c r="C329" s="11" t="s">
        <v>130</v>
      </c>
      <c r="D329" s="11" t="s">
        <v>7</v>
      </c>
      <c r="E329" s="12">
        <v>9.8146676394890893</v>
      </c>
      <c r="F329" s="12">
        <v>9.3767011102720694</v>
      </c>
      <c r="G329" s="12">
        <v>10.2880079525391</v>
      </c>
      <c r="H329" s="12">
        <v>10.3273958055468</v>
      </c>
      <c r="I329" s="12">
        <v>0</v>
      </c>
      <c r="J329" s="12">
        <v>0</v>
      </c>
      <c r="K329" s="12">
        <v>0</v>
      </c>
      <c r="L329" s="12">
        <v>0</v>
      </c>
      <c r="M329" s="12">
        <v>0</v>
      </c>
      <c r="N329" s="12"/>
      <c r="O329" s="12"/>
    </row>
    <row r="330" spans="1:15" x14ac:dyDescent="0.35">
      <c r="A330" s="11" t="str">
        <f t="shared" si="5"/>
        <v>DISTRIBUCION VOLUMEN X CRITERIO (Consumiciones).Total Bebidas FriasNOROESTE</v>
      </c>
      <c r="B330" s="11" t="s">
        <v>118</v>
      </c>
      <c r="C330" s="11" t="s">
        <v>130</v>
      </c>
      <c r="D330" s="11" t="s">
        <v>8</v>
      </c>
      <c r="E330" s="12">
        <v>10.2327776385767</v>
      </c>
      <c r="F330" s="12">
        <v>10.0393473151102</v>
      </c>
      <c r="G330" s="12">
        <v>10.0749039274273</v>
      </c>
      <c r="H330" s="12">
        <v>11.462204789843501</v>
      </c>
      <c r="I330" s="12">
        <v>0</v>
      </c>
      <c r="J330" s="12">
        <v>0</v>
      </c>
      <c r="K330" s="12">
        <v>0</v>
      </c>
      <c r="L330" s="12">
        <v>0</v>
      </c>
      <c r="M330" s="12">
        <v>0</v>
      </c>
      <c r="N330" s="12"/>
      <c r="O330" s="12"/>
    </row>
    <row r="331" spans="1:15" x14ac:dyDescent="0.35">
      <c r="A331" s="11" t="str">
        <f t="shared" si="5"/>
        <v>DISTRIBUCION VOLUMEN X CRITERIO (Consumiciones).Total Bebidas Frias&lt;2MIL</v>
      </c>
      <c r="B331" s="11" t="s">
        <v>118</v>
      </c>
      <c r="C331" s="11" t="s">
        <v>130</v>
      </c>
      <c r="D331" s="11" t="s">
        <v>9</v>
      </c>
      <c r="E331" s="12">
        <v>6.60580157060045</v>
      </c>
      <c r="F331" s="12">
        <v>6.1112099480686997</v>
      </c>
      <c r="G331" s="12">
        <v>5.6252909115478804</v>
      </c>
      <c r="H331" s="12">
        <v>5.6817076793321801</v>
      </c>
      <c r="I331" s="12">
        <v>0</v>
      </c>
      <c r="J331" s="12">
        <v>0</v>
      </c>
      <c r="K331" s="12">
        <v>0</v>
      </c>
      <c r="L331" s="12">
        <v>0</v>
      </c>
      <c r="M331" s="12">
        <v>0</v>
      </c>
      <c r="N331" s="12"/>
      <c r="O331" s="12"/>
    </row>
    <row r="332" spans="1:15" x14ac:dyDescent="0.35">
      <c r="A332" s="11" t="str">
        <f t="shared" si="5"/>
        <v>DISTRIBUCION VOLUMEN X CRITERIO (Consumiciones).Total Bebidas Frias2-5MIL</v>
      </c>
      <c r="B332" s="11" t="s">
        <v>118</v>
      </c>
      <c r="C332" s="11" t="s">
        <v>130</v>
      </c>
      <c r="D332" s="11" t="s">
        <v>10</v>
      </c>
      <c r="E332" s="12">
        <v>5.0354594850051804</v>
      </c>
      <c r="F332" s="12">
        <v>4.8459609901271596</v>
      </c>
      <c r="G332" s="12">
        <v>5.4404610600264798</v>
      </c>
      <c r="H332" s="12">
        <v>5.6345098658581199</v>
      </c>
      <c r="I332" s="12">
        <v>0</v>
      </c>
      <c r="J332" s="12">
        <v>0</v>
      </c>
      <c r="K332" s="12">
        <v>0</v>
      </c>
      <c r="L332" s="12">
        <v>0</v>
      </c>
      <c r="M332" s="12">
        <v>0</v>
      </c>
      <c r="N332" s="12"/>
      <c r="O332" s="12"/>
    </row>
    <row r="333" spans="1:15" x14ac:dyDescent="0.35">
      <c r="A333" s="11" t="str">
        <f t="shared" si="5"/>
        <v>DISTRIBUCION VOLUMEN X CRITERIO (Consumiciones).Total Bebidas Frias5-10MIL</v>
      </c>
      <c r="B333" s="11" t="s">
        <v>118</v>
      </c>
      <c r="C333" s="11" t="s">
        <v>130</v>
      </c>
      <c r="D333" s="11" t="s">
        <v>11</v>
      </c>
      <c r="E333" s="12">
        <v>6.6674946960813601</v>
      </c>
      <c r="F333" s="12">
        <v>7.8463641804552298</v>
      </c>
      <c r="G333" s="12">
        <v>7.8375545500553301</v>
      </c>
      <c r="H333" s="12">
        <v>8.2203807320895095</v>
      </c>
      <c r="I333" s="12">
        <v>0</v>
      </c>
      <c r="J333" s="12">
        <v>0</v>
      </c>
      <c r="K333" s="12">
        <v>0</v>
      </c>
      <c r="L333" s="12">
        <v>0</v>
      </c>
      <c r="M333" s="12">
        <v>0</v>
      </c>
      <c r="N333" s="12"/>
      <c r="O333" s="12"/>
    </row>
    <row r="334" spans="1:15" x14ac:dyDescent="0.35">
      <c r="A334" s="11" t="str">
        <f t="shared" si="5"/>
        <v>DISTRIBUCION VOLUMEN X CRITERIO (Consumiciones).Total Bebidas Frias10-30MIL</v>
      </c>
      <c r="B334" s="11" t="s">
        <v>118</v>
      </c>
      <c r="C334" s="11" t="s">
        <v>130</v>
      </c>
      <c r="D334" s="11" t="s">
        <v>12</v>
      </c>
      <c r="E334" s="12">
        <v>18.041429639882601</v>
      </c>
      <c r="F334" s="12">
        <v>17.6876116145887</v>
      </c>
      <c r="G334" s="12">
        <v>17.651700159951702</v>
      </c>
      <c r="H334" s="12">
        <v>17.224167116989499</v>
      </c>
      <c r="I334" s="12">
        <v>0</v>
      </c>
      <c r="J334" s="12">
        <v>0</v>
      </c>
      <c r="K334" s="12">
        <v>0</v>
      </c>
      <c r="L334" s="12">
        <v>0</v>
      </c>
      <c r="M334" s="12">
        <v>0</v>
      </c>
      <c r="N334" s="12"/>
      <c r="O334" s="12"/>
    </row>
    <row r="335" spans="1:15" x14ac:dyDescent="0.35">
      <c r="A335" s="11" t="str">
        <f t="shared" si="5"/>
        <v>DISTRIBUCION VOLUMEN X CRITERIO (Consumiciones).Total Bebidas Frias30-100MIL</v>
      </c>
      <c r="B335" s="11" t="s">
        <v>118</v>
      </c>
      <c r="C335" s="11" t="s">
        <v>130</v>
      </c>
      <c r="D335" s="11" t="s">
        <v>13</v>
      </c>
      <c r="E335" s="12">
        <v>20.652671982741101</v>
      </c>
      <c r="F335" s="12">
        <v>19.9816823962462</v>
      </c>
      <c r="G335" s="12">
        <v>19.436563397299299</v>
      </c>
      <c r="H335" s="12">
        <v>19.157530507555499</v>
      </c>
      <c r="I335" s="12">
        <v>0</v>
      </c>
      <c r="J335" s="12">
        <v>0</v>
      </c>
      <c r="K335" s="12">
        <v>0</v>
      </c>
      <c r="L335" s="12">
        <v>0</v>
      </c>
      <c r="M335" s="12">
        <v>0</v>
      </c>
      <c r="N335" s="12"/>
      <c r="O335" s="12"/>
    </row>
    <row r="336" spans="1:15" x14ac:dyDescent="0.35">
      <c r="A336" s="11" t="str">
        <f t="shared" si="5"/>
        <v>DISTRIBUCION VOLUMEN X CRITERIO (Consumiciones).Total Bebidas Frias100-200MIL</v>
      </c>
      <c r="B336" s="11" t="s">
        <v>118</v>
      </c>
      <c r="C336" s="11" t="s">
        <v>130</v>
      </c>
      <c r="D336" s="11" t="s">
        <v>14</v>
      </c>
      <c r="E336" s="12">
        <v>10.5615115959554</v>
      </c>
      <c r="F336" s="12">
        <v>10.165943760267099</v>
      </c>
      <c r="G336" s="12">
        <v>10.4885547558463</v>
      </c>
      <c r="H336" s="12">
        <v>10.2036530556682</v>
      </c>
      <c r="I336" s="12">
        <v>0</v>
      </c>
      <c r="J336" s="12">
        <v>0</v>
      </c>
      <c r="K336" s="12">
        <v>0</v>
      </c>
      <c r="L336" s="12">
        <v>0</v>
      </c>
      <c r="M336" s="12">
        <v>0</v>
      </c>
      <c r="N336" s="12"/>
      <c r="O336" s="12"/>
    </row>
    <row r="337" spans="1:15" x14ac:dyDescent="0.35">
      <c r="A337" s="11" t="str">
        <f t="shared" si="5"/>
        <v>DISTRIBUCION VOLUMEN X CRITERIO (Consumiciones).Total Bebidas Frias200-500MIL</v>
      </c>
      <c r="B337" s="11" t="s">
        <v>118</v>
      </c>
      <c r="C337" s="11" t="s">
        <v>130</v>
      </c>
      <c r="D337" s="11" t="s">
        <v>15</v>
      </c>
      <c r="E337" s="12">
        <v>13.5348952497935</v>
      </c>
      <c r="F337" s="12">
        <v>13.3803423927074</v>
      </c>
      <c r="G337" s="12">
        <v>13.8701415011433</v>
      </c>
      <c r="H337" s="12">
        <v>14.284879666236201</v>
      </c>
      <c r="I337" s="12">
        <v>0</v>
      </c>
      <c r="J337" s="12">
        <v>0</v>
      </c>
      <c r="K337" s="12">
        <v>0</v>
      </c>
      <c r="L337" s="12">
        <v>0</v>
      </c>
      <c r="M337" s="12">
        <v>0</v>
      </c>
      <c r="N337" s="12"/>
      <c r="O337" s="12"/>
    </row>
    <row r="338" spans="1:15" x14ac:dyDescent="0.35">
      <c r="A338" s="11" t="str">
        <f t="shared" si="5"/>
        <v>DISTRIBUCION VOLUMEN X CRITERIO (Consumiciones).Total Bebidas Frias&gt;500MIL</v>
      </c>
      <c r="B338" s="11" t="s">
        <v>118</v>
      </c>
      <c r="C338" s="11" t="s">
        <v>130</v>
      </c>
      <c r="D338" s="11" t="s">
        <v>16</v>
      </c>
      <c r="E338" s="12">
        <v>18.9007411625802</v>
      </c>
      <c r="F338" s="12">
        <v>19.9808871347478</v>
      </c>
      <c r="G338" s="12">
        <v>19.649731456072502</v>
      </c>
      <c r="H338" s="12">
        <v>19.5931805587248</v>
      </c>
      <c r="I338" s="12">
        <v>0</v>
      </c>
      <c r="J338" s="12">
        <v>0</v>
      </c>
      <c r="K338" s="12">
        <v>0</v>
      </c>
      <c r="L338" s="12">
        <v>0</v>
      </c>
      <c r="M338" s="12">
        <v>0</v>
      </c>
      <c r="N338" s="12"/>
      <c r="O338" s="12"/>
    </row>
    <row r="339" spans="1:15" x14ac:dyDescent="0.35">
      <c r="A339" s="11" t="str">
        <f t="shared" si="5"/>
        <v>DISTRIBUCION VOLUMEN X CRITERIO (Consumiciones).Total Bebidas FriasDE 15 A 19 AÑOS</v>
      </c>
      <c r="B339" s="11" t="s">
        <v>118</v>
      </c>
      <c r="C339" s="11" t="s">
        <v>130</v>
      </c>
      <c r="D339" s="11" t="s">
        <v>39</v>
      </c>
      <c r="E339" s="12">
        <v>2.67011281205518</v>
      </c>
      <c r="F339" s="12">
        <v>2.45153014113595</v>
      </c>
      <c r="G339" s="12">
        <v>2.1142932406066999</v>
      </c>
      <c r="H339" s="12">
        <v>2.0804812248658999</v>
      </c>
      <c r="I339" s="12">
        <v>0</v>
      </c>
      <c r="J339" s="12">
        <v>0</v>
      </c>
      <c r="K339" s="12">
        <v>0</v>
      </c>
      <c r="L339" s="12">
        <v>0</v>
      </c>
      <c r="M339" s="12">
        <v>0</v>
      </c>
      <c r="N339" s="12"/>
      <c r="O339" s="12"/>
    </row>
    <row r="340" spans="1:15" x14ac:dyDescent="0.35">
      <c r="A340" s="11" t="str">
        <f t="shared" si="5"/>
        <v>DISTRIBUCION VOLUMEN X CRITERIO (Consumiciones).Total Bebidas FriasDE 20 A 24 AÑOS</v>
      </c>
      <c r="B340" s="11" t="s">
        <v>118</v>
      </c>
      <c r="C340" s="11" t="s">
        <v>130</v>
      </c>
      <c r="D340" s="11" t="s">
        <v>40</v>
      </c>
      <c r="E340" s="12">
        <v>3.9969733416692499</v>
      </c>
      <c r="F340" s="12">
        <v>2.8761635231679699</v>
      </c>
      <c r="G340" s="12">
        <v>2.4641632301935101</v>
      </c>
      <c r="H340" s="12">
        <v>2.7427209539467801</v>
      </c>
      <c r="I340" s="12">
        <v>0</v>
      </c>
      <c r="J340" s="12">
        <v>0</v>
      </c>
      <c r="K340" s="12">
        <v>0</v>
      </c>
      <c r="L340" s="12">
        <v>0</v>
      </c>
      <c r="M340" s="12">
        <v>0</v>
      </c>
      <c r="N340" s="12"/>
      <c r="O340" s="12"/>
    </row>
    <row r="341" spans="1:15" x14ac:dyDescent="0.35">
      <c r="A341" s="11" t="str">
        <f t="shared" si="5"/>
        <v>DISTRIBUCION VOLUMEN X CRITERIO (Consumiciones).Total Bebidas FriasDE 25 A 34 AÑOS</v>
      </c>
      <c r="B341" s="11" t="s">
        <v>118</v>
      </c>
      <c r="C341" s="11" t="s">
        <v>130</v>
      </c>
      <c r="D341" s="11" t="s">
        <v>41</v>
      </c>
      <c r="E341" s="12">
        <v>9.1403897407962909</v>
      </c>
      <c r="F341" s="12">
        <v>8.8090922803071994</v>
      </c>
      <c r="G341" s="12">
        <v>7.7970057859933197</v>
      </c>
      <c r="H341" s="12">
        <v>7.7541531091559603</v>
      </c>
      <c r="I341" s="12">
        <v>0</v>
      </c>
      <c r="J341" s="12">
        <v>0</v>
      </c>
      <c r="K341" s="12">
        <v>0</v>
      </c>
      <c r="L341" s="12">
        <v>0</v>
      </c>
      <c r="M341" s="12">
        <v>0</v>
      </c>
      <c r="N341" s="12"/>
      <c r="O341" s="12"/>
    </row>
    <row r="342" spans="1:15" x14ac:dyDescent="0.35">
      <c r="A342" s="11" t="str">
        <f t="shared" si="5"/>
        <v>DISTRIBUCION VOLUMEN X CRITERIO (Consumiciones).Total Bebidas FriasDE 35 A 49 AÑOS</v>
      </c>
      <c r="B342" s="11" t="s">
        <v>118</v>
      </c>
      <c r="C342" s="11" t="s">
        <v>130</v>
      </c>
      <c r="D342" s="11" t="s">
        <v>42</v>
      </c>
      <c r="E342" s="12">
        <v>26.091215827975098</v>
      </c>
      <c r="F342" s="12">
        <v>25.576431639901699</v>
      </c>
      <c r="G342" s="12">
        <v>25.5958221789639</v>
      </c>
      <c r="H342" s="12">
        <v>23.218707229851098</v>
      </c>
      <c r="I342" s="12">
        <v>0</v>
      </c>
      <c r="J342" s="12">
        <v>0</v>
      </c>
      <c r="K342" s="12">
        <v>0</v>
      </c>
      <c r="L342" s="12">
        <v>0</v>
      </c>
      <c r="M342" s="12">
        <v>0</v>
      </c>
      <c r="N342" s="12"/>
      <c r="O342" s="12"/>
    </row>
    <row r="343" spans="1:15" x14ac:dyDescent="0.35">
      <c r="A343" s="11" t="str">
        <f t="shared" si="5"/>
        <v>DISTRIBUCION VOLUMEN X CRITERIO (Consumiciones).Total Bebidas FriasDE 50 A 59 AÑOS</v>
      </c>
      <c r="B343" s="11" t="s">
        <v>118</v>
      </c>
      <c r="C343" s="11" t="s">
        <v>130</v>
      </c>
      <c r="D343" s="11" t="s">
        <v>43</v>
      </c>
      <c r="E343" s="12">
        <v>24.696735348252801</v>
      </c>
      <c r="F343" s="12">
        <v>25.970871674284101</v>
      </c>
      <c r="G343" s="12">
        <v>24.481481906736999</v>
      </c>
      <c r="H343" s="12">
        <v>25.1254437994791</v>
      </c>
      <c r="I343" s="12">
        <v>0</v>
      </c>
      <c r="J343" s="12">
        <v>0</v>
      </c>
      <c r="K343" s="12">
        <v>0</v>
      </c>
      <c r="L343" s="12">
        <v>0</v>
      </c>
      <c r="M343" s="12">
        <v>0</v>
      </c>
      <c r="N343" s="12"/>
      <c r="O343" s="12"/>
    </row>
    <row r="344" spans="1:15" x14ac:dyDescent="0.35">
      <c r="A344" s="11" t="str">
        <f t="shared" si="5"/>
        <v>DISTRIBUCION VOLUMEN X CRITERIO (Consumiciones).Total Bebidas FriasDE 60 A 75 AÑOS</v>
      </c>
      <c r="B344" s="11" t="s">
        <v>118</v>
      </c>
      <c r="C344" s="11" t="s">
        <v>130</v>
      </c>
      <c r="D344" s="11" t="s">
        <v>44</v>
      </c>
      <c r="E344" s="12">
        <v>33.404581541474997</v>
      </c>
      <c r="F344" s="12">
        <v>34.315920410035901</v>
      </c>
      <c r="G344" s="12">
        <v>37.547219305133197</v>
      </c>
      <c r="H344" s="12">
        <v>39.078504012962</v>
      </c>
      <c r="I344" s="12">
        <v>0</v>
      </c>
      <c r="J344" s="12">
        <v>0</v>
      </c>
      <c r="K344" s="12">
        <v>0</v>
      </c>
      <c r="L344" s="12">
        <v>0</v>
      </c>
      <c r="M344" s="12">
        <v>0</v>
      </c>
      <c r="N344" s="12"/>
      <c r="O344" s="12"/>
    </row>
    <row r="345" spans="1:15" x14ac:dyDescent="0.35">
      <c r="A345" s="11" t="str">
        <f t="shared" si="5"/>
        <v>DISTRIBUCION VOLUMEN X CRITERIO (Consumiciones).Total Bebidas FriasALTA Y MEDIA ALTA</v>
      </c>
      <c r="B345" s="11" t="s">
        <v>118</v>
      </c>
      <c r="C345" s="11" t="s">
        <v>130</v>
      </c>
      <c r="D345" s="11" t="s">
        <v>17</v>
      </c>
      <c r="E345" s="12">
        <v>26.110692909906199</v>
      </c>
      <c r="F345" s="12">
        <v>28.0282784353121</v>
      </c>
      <c r="G345" s="12">
        <v>26.8802270236183</v>
      </c>
      <c r="H345" s="12">
        <v>27.123201444216399</v>
      </c>
      <c r="I345" s="12">
        <v>0</v>
      </c>
      <c r="J345" s="12">
        <v>0</v>
      </c>
      <c r="K345" s="12">
        <v>0</v>
      </c>
      <c r="L345" s="12">
        <v>0</v>
      </c>
      <c r="M345" s="12">
        <v>0</v>
      </c>
      <c r="N345" s="12"/>
      <c r="O345" s="12"/>
    </row>
    <row r="346" spans="1:15" x14ac:dyDescent="0.35">
      <c r="A346" s="11" t="str">
        <f t="shared" si="5"/>
        <v>DISTRIBUCION VOLUMEN X CRITERIO (Consumiciones).Total Bebidas FriasMEDIA</v>
      </c>
      <c r="B346" s="11" t="s">
        <v>118</v>
      </c>
      <c r="C346" s="11" t="s">
        <v>130</v>
      </c>
      <c r="D346" s="11" t="s">
        <v>18</v>
      </c>
      <c r="E346" s="12">
        <v>31.1032070036755</v>
      </c>
      <c r="F346" s="12">
        <v>32.4919434450631</v>
      </c>
      <c r="G346" s="12">
        <v>33.328770014935301</v>
      </c>
      <c r="H346" s="12">
        <v>33.821572063669301</v>
      </c>
      <c r="I346" s="12">
        <v>0</v>
      </c>
      <c r="J346" s="12">
        <v>0</v>
      </c>
      <c r="K346" s="12">
        <v>0</v>
      </c>
      <c r="L346" s="12">
        <v>0</v>
      </c>
      <c r="M346" s="12">
        <v>0</v>
      </c>
      <c r="N346" s="12"/>
      <c r="O346" s="12"/>
    </row>
    <row r="347" spans="1:15" x14ac:dyDescent="0.35">
      <c r="A347" s="11" t="str">
        <f t="shared" si="5"/>
        <v>DISTRIBUCION VOLUMEN X CRITERIO (Consumiciones).Total Bebidas FriasMEDIA BAJA</v>
      </c>
      <c r="B347" s="11" t="s">
        <v>118</v>
      </c>
      <c r="C347" s="11" t="s">
        <v>130</v>
      </c>
      <c r="D347" s="11" t="s">
        <v>19</v>
      </c>
      <c r="E347" s="12">
        <v>24.522353968310799</v>
      </c>
      <c r="F347" s="12">
        <v>23.0616939214949</v>
      </c>
      <c r="G347" s="12">
        <v>23.852428465568</v>
      </c>
      <c r="H347" s="12">
        <v>23.4182878671776</v>
      </c>
      <c r="I347" s="12">
        <v>0</v>
      </c>
      <c r="J347" s="12">
        <v>0</v>
      </c>
      <c r="K347" s="12">
        <v>0</v>
      </c>
      <c r="L347" s="12">
        <v>0</v>
      </c>
      <c r="M347" s="12">
        <v>0</v>
      </c>
      <c r="N347" s="12"/>
      <c r="O347" s="12"/>
    </row>
    <row r="348" spans="1:15" x14ac:dyDescent="0.35">
      <c r="A348" s="11" t="str">
        <f t="shared" si="5"/>
        <v>DISTRIBUCION VOLUMEN X CRITERIO (Consumiciones).Total Bebidas FriasBAJA</v>
      </c>
      <c r="B348" s="11" t="s">
        <v>118</v>
      </c>
      <c r="C348" s="11" t="s">
        <v>130</v>
      </c>
      <c r="D348" s="11" t="s">
        <v>20</v>
      </c>
      <c r="E348" s="12">
        <v>18.263762266026699</v>
      </c>
      <c r="F348" s="12">
        <v>16.418098701379101</v>
      </c>
      <c r="G348" s="12">
        <v>15.9385656636493</v>
      </c>
      <c r="H348" s="12">
        <v>15.636945511777199</v>
      </c>
      <c r="I348" s="12">
        <v>0</v>
      </c>
      <c r="J348" s="12">
        <v>0</v>
      </c>
      <c r="K348" s="12">
        <v>0</v>
      </c>
      <c r="L348" s="12">
        <v>0</v>
      </c>
      <c r="M348" s="12">
        <v>0</v>
      </c>
      <c r="N348" s="12"/>
      <c r="O348" s="12"/>
    </row>
    <row r="349" spans="1:15" x14ac:dyDescent="0.35">
      <c r="A349" s="11" t="str">
        <f t="shared" si="5"/>
        <v>DISTRIBUCION VOLUMEN X CRITERIO (Consumiciones).Total Bebidas FriasHOMBRE</v>
      </c>
      <c r="B349" s="11" t="s">
        <v>118</v>
      </c>
      <c r="C349" s="11" t="s">
        <v>130</v>
      </c>
      <c r="D349" s="11" t="s">
        <v>21</v>
      </c>
      <c r="E349" s="12">
        <v>57.396325648628299</v>
      </c>
      <c r="F349" s="12">
        <v>58.633397502153699</v>
      </c>
      <c r="G349" s="12">
        <v>58.676914407750502</v>
      </c>
      <c r="H349" s="12">
        <v>58.864442645703697</v>
      </c>
      <c r="I349" s="12">
        <v>0</v>
      </c>
      <c r="J349" s="12">
        <v>0</v>
      </c>
      <c r="K349" s="12">
        <v>0</v>
      </c>
      <c r="L349" s="12">
        <v>0</v>
      </c>
      <c r="M349" s="12">
        <v>0</v>
      </c>
      <c r="N349" s="12"/>
      <c r="O349" s="12"/>
    </row>
    <row r="350" spans="1:15" x14ac:dyDescent="0.35">
      <c r="A350" s="11" t="str">
        <f t="shared" si="5"/>
        <v>DISTRIBUCION VOLUMEN X CRITERIO (Consumiciones).Total Bebidas FriasMUJER</v>
      </c>
      <c r="B350" s="11" t="s">
        <v>118</v>
      </c>
      <c r="C350" s="11" t="s">
        <v>130</v>
      </c>
      <c r="D350" s="11" t="s">
        <v>22</v>
      </c>
      <c r="E350" s="12">
        <v>42.603674351371701</v>
      </c>
      <c r="F350" s="12">
        <v>41.366602497846301</v>
      </c>
      <c r="G350" s="12">
        <v>41.323085592249498</v>
      </c>
      <c r="H350" s="12">
        <v>41.135580310431202</v>
      </c>
      <c r="I350" s="12">
        <v>0</v>
      </c>
      <c r="J350" s="12">
        <v>0</v>
      </c>
      <c r="K350" s="12">
        <v>0</v>
      </c>
      <c r="L350" s="12">
        <v>0</v>
      </c>
      <c r="M350" s="12">
        <v>0</v>
      </c>
      <c r="N350" s="12"/>
      <c r="O350" s="12"/>
    </row>
    <row r="351" spans="1:15" x14ac:dyDescent="0.35">
      <c r="A351" s="11" t="str">
        <f t="shared" si="5"/>
        <v>DISTRIBUCION VOLUMEN X CRITERIO (Consumiciones)Total bebidas de vinoT.ESPAÑA</v>
      </c>
      <c r="B351" s="11" t="s">
        <v>118</v>
      </c>
      <c r="C351" s="11" t="s">
        <v>131</v>
      </c>
      <c r="D351" s="11" t="s">
        <v>36</v>
      </c>
      <c r="E351" s="12">
        <v>100</v>
      </c>
      <c r="F351" s="12">
        <v>100</v>
      </c>
      <c r="G351" s="12">
        <v>100</v>
      </c>
      <c r="H351" s="12">
        <v>100</v>
      </c>
      <c r="I351" s="12">
        <v>0</v>
      </c>
      <c r="J351" s="12">
        <v>0</v>
      </c>
      <c r="K351" s="12">
        <v>0</v>
      </c>
      <c r="L351" s="12">
        <v>0</v>
      </c>
      <c r="M351" s="12">
        <v>0</v>
      </c>
      <c r="N351" s="12"/>
      <c r="O351" s="12"/>
    </row>
    <row r="352" spans="1:15" x14ac:dyDescent="0.35">
      <c r="A352" s="11" t="str">
        <f t="shared" si="5"/>
        <v>DISTRIBUCION VOLUMEN X CRITERIO (Consumiciones)Total bebidas de vinoBCN AM</v>
      </c>
      <c r="B352" s="11" t="s">
        <v>118</v>
      </c>
      <c r="C352" s="11" t="s">
        <v>131</v>
      </c>
      <c r="D352" s="11" t="s">
        <v>1</v>
      </c>
      <c r="E352" s="12">
        <v>5.5316682487537996</v>
      </c>
      <c r="F352" s="12">
        <v>6.2260354168547396</v>
      </c>
      <c r="G352" s="12">
        <v>6.2955259075470797</v>
      </c>
      <c r="H352" s="12">
        <v>6.49483956866802</v>
      </c>
      <c r="I352" s="12">
        <v>0</v>
      </c>
      <c r="J352" s="12">
        <v>0</v>
      </c>
      <c r="K352" s="12">
        <v>0</v>
      </c>
      <c r="L352" s="12">
        <v>0</v>
      </c>
      <c r="M352" s="12">
        <v>0</v>
      </c>
      <c r="N352" s="12"/>
      <c r="O352" s="12"/>
    </row>
    <row r="353" spans="1:15" x14ac:dyDescent="0.35">
      <c r="A353" s="11" t="str">
        <f t="shared" si="5"/>
        <v>DISTRIBUCION VOLUMEN X CRITERIO (Consumiciones)Total bebidas de vinoREST.CAT ARAGON</v>
      </c>
      <c r="B353" s="11" t="s">
        <v>118</v>
      </c>
      <c r="C353" s="11" t="s">
        <v>131</v>
      </c>
      <c r="D353" s="11" t="s">
        <v>2</v>
      </c>
      <c r="E353" s="12">
        <v>10.333393800537699</v>
      </c>
      <c r="F353" s="12">
        <v>11.1641374366907</v>
      </c>
      <c r="G353" s="12">
        <v>10.3961280335573</v>
      </c>
      <c r="H353" s="12">
        <v>11.665399441432999</v>
      </c>
      <c r="I353" s="12">
        <v>0</v>
      </c>
      <c r="J353" s="12">
        <v>0</v>
      </c>
      <c r="K353" s="12">
        <v>0</v>
      </c>
      <c r="L353" s="12">
        <v>0</v>
      </c>
      <c r="M353" s="12">
        <v>0</v>
      </c>
      <c r="N353" s="12"/>
      <c r="O353" s="12"/>
    </row>
    <row r="354" spans="1:15" x14ac:dyDescent="0.35">
      <c r="A354" s="11" t="str">
        <f t="shared" si="5"/>
        <v>DISTRIBUCION VOLUMEN X CRITERIO (Consumiciones)Total bebidas de vinoLEVANTE</v>
      </c>
      <c r="B354" s="11" t="s">
        <v>118</v>
      </c>
      <c r="C354" s="11" t="s">
        <v>131</v>
      </c>
      <c r="D354" s="11" t="s">
        <v>3</v>
      </c>
      <c r="E354" s="12">
        <v>11.2325576964811</v>
      </c>
      <c r="F354" s="12">
        <v>9.2638903298216508</v>
      </c>
      <c r="G354" s="12">
        <v>9.8030061734514593</v>
      </c>
      <c r="H354" s="12">
        <v>8.8543357779512704</v>
      </c>
      <c r="I354" s="12">
        <v>0</v>
      </c>
      <c r="J354" s="12">
        <v>0</v>
      </c>
      <c r="K354" s="12">
        <v>0</v>
      </c>
      <c r="L354" s="12">
        <v>0</v>
      </c>
      <c r="M354" s="12">
        <v>0</v>
      </c>
      <c r="N354" s="12"/>
      <c r="O354" s="12"/>
    </row>
    <row r="355" spans="1:15" x14ac:dyDescent="0.35">
      <c r="A355" s="11" t="str">
        <f t="shared" si="5"/>
        <v>DISTRIBUCION VOLUMEN X CRITERIO (Consumiciones)Total bebidas de vinoANDALUCIA</v>
      </c>
      <c r="B355" s="11" t="s">
        <v>118</v>
      </c>
      <c r="C355" s="11" t="s">
        <v>131</v>
      </c>
      <c r="D355" s="11" t="s">
        <v>4</v>
      </c>
      <c r="E355" s="12">
        <v>20.211846436493701</v>
      </c>
      <c r="F355" s="12">
        <v>18.007892868258601</v>
      </c>
      <c r="G355" s="12">
        <v>19.696742043832899</v>
      </c>
      <c r="H355" s="12">
        <v>18.004007580507398</v>
      </c>
      <c r="I355" s="12">
        <v>0</v>
      </c>
      <c r="J355" s="12">
        <v>0</v>
      </c>
      <c r="K355" s="12">
        <v>0</v>
      </c>
      <c r="L355" s="12">
        <v>0</v>
      </c>
      <c r="M355" s="12">
        <v>0</v>
      </c>
      <c r="N355" s="12"/>
      <c r="O355" s="12"/>
    </row>
    <row r="356" spans="1:15" x14ac:dyDescent="0.35">
      <c r="A356" s="11" t="str">
        <f t="shared" si="5"/>
        <v>DISTRIBUCION VOLUMEN X CRITERIO (Consumiciones)Total bebidas de vinoMDD AM</v>
      </c>
      <c r="B356" s="11" t="s">
        <v>118</v>
      </c>
      <c r="C356" s="11" t="s">
        <v>131</v>
      </c>
      <c r="D356" s="11" t="s">
        <v>5</v>
      </c>
      <c r="E356" s="12">
        <v>12.9647484481465</v>
      </c>
      <c r="F356" s="12">
        <v>14.8832170781297</v>
      </c>
      <c r="G356" s="12">
        <v>14.8455666990755</v>
      </c>
      <c r="H356" s="12">
        <v>16.085774324010199</v>
      </c>
      <c r="I356" s="12">
        <v>0</v>
      </c>
      <c r="J356" s="12">
        <v>0</v>
      </c>
      <c r="K356" s="12">
        <v>0</v>
      </c>
      <c r="L356" s="12">
        <v>0</v>
      </c>
      <c r="M356" s="12">
        <v>0</v>
      </c>
      <c r="N356" s="12"/>
      <c r="O356" s="12"/>
    </row>
    <row r="357" spans="1:15" x14ac:dyDescent="0.35">
      <c r="A357" s="11" t="str">
        <f t="shared" si="5"/>
        <v>DISTRIBUCION VOLUMEN X CRITERIO (Consumiciones)Total bebidas de vinoRTO CENTRO</v>
      </c>
      <c r="B357" s="11" t="s">
        <v>118</v>
      </c>
      <c r="C357" s="11" t="s">
        <v>131</v>
      </c>
      <c r="D357" s="11" t="s">
        <v>6</v>
      </c>
      <c r="E357" s="12">
        <v>11.5395861392601</v>
      </c>
      <c r="F357" s="12">
        <v>9.7516434493100803</v>
      </c>
      <c r="G357" s="12">
        <v>8.7772849243545306</v>
      </c>
      <c r="H357" s="12">
        <v>7.4744278269695803</v>
      </c>
      <c r="I357" s="12">
        <v>0</v>
      </c>
      <c r="J357" s="12">
        <v>0</v>
      </c>
      <c r="K357" s="12">
        <v>0</v>
      </c>
      <c r="L357" s="12">
        <v>0</v>
      </c>
      <c r="M357" s="12">
        <v>0</v>
      </c>
      <c r="N357" s="12"/>
      <c r="O357" s="12"/>
    </row>
    <row r="358" spans="1:15" x14ac:dyDescent="0.35">
      <c r="A358" s="11" t="str">
        <f t="shared" si="5"/>
        <v>DISTRIBUCION VOLUMEN X CRITERIO (Consumiciones)Total bebidas de vinoNORTE-CENTRO</v>
      </c>
      <c r="B358" s="11" t="s">
        <v>118</v>
      </c>
      <c r="C358" s="11" t="s">
        <v>131</v>
      </c>
      <c r="D358" s="11" t="s">
        <v>7</v>
      </c>
      <c r="E358" s="12">
        <v>15.7709071571634</v>
      </c>
      <c r="F358" s="12">
        <v>17.9461498351498</v>
      </c>
      <c r="G358" s="12">
        <v>19.2902819754196</v>
      </c>
      <c r="H358" s="12">
        <v>19.6528698098174</v>
      </c>
      <c r="I358" s="12">
        <v>0</v>
      </c>
      <c r="J358" s="12">
        <v>0</v>
      </c>
      <c r="K358" s="12">
        <v>0</v>
      </c>
      <c r="L358" s="12">
        <v>0</v>
      </c>
      <c r="M358" s="12">
        <v>0</v>
      </c>
      <c r="N358" s="12"/>
      <c r="O358" s="12"/>
    </row>
    <row r="359" spans="1:15" x14ac:dyDescent="0.35">
      <c r="A359" s="11" t="str">
        <f t="shared" si="5"/>
        <v>DISTRIBUCION VOLUMEN X CRITERIO (Consumiciones)Total bebidas de vinoNOROESTE</v>
      </c>
      <c r="B359" s="11" t="s">
        <v>118</v>
      </c>
      <c r="C359" s="11" t="s">
        <v>131</v>
      </c>
      <c r="D359" s="11" t="s">
        <v>8</v>
      </c>
      <c r="E359" s="12">
        <v>12.4153044979317</v>
      </c>
      <c r="F359" s="12">
        <v>12.7570335857848</v>
      </c>
      <c r="G359" s="12">
        <v>10.8954612110612</v>
      </c>
      <c r="H359" s="12">
        <v>11.7683518447002</v>
      </c>
      <c r="I359" s="12">
        <v>0</v>
      </c>
      <c r="J359" s="12">
        <v>0</v>
      </c>
      <c r="K359" s="12">
        <v>0</v>
      </c>
      <c r="L359" s="12">
        <v>0</v>
      </c>
      <c r="M359" s="12">
        <v>0</v>
      </c>
      <c r="N359" s="12"/>
      <c r="O359" s="12"/>
    </row>
    <row r="360" spans="1:15" x14ac:dyDescent="0.35">
      <c r="A360" s="11" t="str">
        <f t="shared" si="5"/>
        <v>DISTRIBUCION VOLUMEN X CRITERIO (Consumiciones)Total bebidas de vino&lt;2MIL</v>
      </c>
      <c r="B360" s="11" t="s">
        <v>118</v>
      </c>
      <c r="C360" s="11" t="s">
        <v>131</v>
      </c>
      <c r="D360" s="11" t="s">
        <v>9</v>
      </c>
      <c r="E360" s="12">
        <v>4.7832499217239599</v>
      </c>
      <c r="F360" s="12">
        <v>4.5041020548674302</v>
      </c>
      <c r="G360" s="12">
        <v>4.2261539333735296</v>
      </c>
      <c r="H360" s="12">
        <v>4.4257957047701701</v>
      </c>
      <c r="I360" s="12">
        <v>0</v>
      </c>
      <c r="J360" s="12">
        <v>0</v>
      </c>
      <c r="K360" s="12">
        <v>0</v>
      </c>
      <c r="L360" s="12">
        <v>0</v>
      </c>
      <c r="M360" s="12">
        <v>0</v>
      </c>
      <c r="N360" s="12"/>
      <c r="O360" s="12"/>
    </row>
    <row r="361" spans="1:15" x14ac:dyDescent="0.35">
      <c r="A361" s="11" t="str">
        <f t="shared" si="5"/>
        <v>DISTRIBUCION VOLUMEN X CRITERIO (Consumiciones)Total bebidas de vino2-5MIL</v>
      </c>
      <c r="B361" s="11" t="s">
        <v>118</v>
      </c>
      <c r="C361" s="11" t="s">
        <v>131</v>
      </c>
      <c r="D361" s="11" t="s">
        <v>10</v>
      </c>
      <c r="E361" s="12">
        <v>4.9280564515193799</v>
      </c>
      <c r="F361" s="12">
        <v>5.26559609479526</v>
      </c>
      <c r="G361" s="12">
        <v>5.8056576985938104</v>
      </c>
      <c r="H361" s="12">
        <v>5.6962839276017698</v>
      </c>
      <c r="I361" s="12">
        <v>0</v>
      </c>
      <c r="J361" s="12">
        <v>0</v>
      </c>
      <c r="K361" s="12">
        <v>0</v>
      </c>
      <c r="L361" s="12">
        <v>0</v>
      </c>
      <c r="M361" s="12">
        <v>0</v>
      </c>
      <c r="N361" s="12"/>
      <c r="O361" s="12"/>
    </row>
    <row r="362" spans="1:15" x14ac:dyDescent="0.35">
      <c r="A362" s="11" t="str">
        <f t="shared" si="5"/>
        <v>DISTRIBUCION VOLUMEN X CRITERIO (Consumiciones)Total bebidas de vino5-10MIL</v>
      </c>
      <c r="B362" s="11" t="s">
        <v>118</v>
      </c>
      <c r="C362" s="11" t="s">
        <v>131</v>
      </c>
      <c r="D362" s="11" t="s">
        <v>11</v>
      </c>
      <c r="E362" s="12">
        <v>6.6116829265464299</v>
      </c>
      <c r="F362" s="12">
        <v>7.0113542507366704</v>
      </c>
      <c r="G362" s="12">
        <v>7.1121022750182696</v>
      </c>
      <c r="H362" s="12">
        <v>8.3306028565510299</v>
      </c>
      <c r="I362" s="12">
        <v>0</v>
      </c>
      <c r="J362" s="12">
        <v>0</v>
      </c>
      <c r="K362" s="12">
        <v>0</v>
      </c>
      <c r="L362" s="12">
        <v>0</v>
      </c>
      <c r="M362" s="12">
        <v>0</v>
      </c>
      <c r="N362" s="12"/>
      <c r="O362" s="12"/>
    </row>
    <row r="363" spans="1:15" x14ac:dyDescent="0.35">
      <c r="A363" s="11" t="str">
        <f t="shared" si="5"/>
        <v>DISTRIBUCION VOLUMEN X CRITERIO (Consumiciones)Total bebidas de vino10-30MIL</v>
      </c>
      <c r="B363" s="11" t="s">
        <v>118</v>
      </c>
      <c r="C363" s="11" t="s">
        <v>131</v>
      </c>
      <c r="D363" s="11" t="s">
        <v>12</v>
      </c>
      <c r="E363" s="12">
        <v>21.547662238479301</v>
      </c>
      <c r="F363" s="12">
        <v>19.618473192138399</v>
      </c>
      <c r="G363" s="12">
        <v>18.1718301071494</v>
      </c>
      <c r="H363" s="12">
        <v>18.067412060588499</v>
      </c>
      <c r="I363" s="12">
        <v>0</v>
      </c>
      <c r="J363" s="12">
        <v>0</v>
      </c>
      <c r="K363" s="12">
        <v>0</v>
      </c>
      <c r="L363" s="12">
        <v>0</v>
      </c>
      <c r="M363" s="12">
        <v>0</v>
      </c>
      <c r="N363" s="12"/>
      <c r="O363" s="12"/>
    </row>
    <row r="364" spans="1:15" x14ac:dyDescent="0.35">
      <c r="A364" s="11" t="str">
        <f t="shared" si="5"/>
        <v>DISTRIBUCION VOLUMEN X CRITERIO (Consumiciones)Total bebidas de vino30-100MIL</v>
      </c>
      <c r="B364" s="11" t="s">
        <v>118</v>
      </c>
      <c r="C364" s="11" t="s">
        <v>131</v>
      </c>
      <c r="D364" s="11" t="s">
        <v>13</v>
      </c>
      <c r="E364" s="12">
        <v>16.908378103914099</v>
      </c>
      <c r="F364" s="12">
        <v>16.380436789011998</v>
      </c>
      <c r="G364" s="12">
        <v>16.1209151248197</v>
      </c>
      <c r="H364" s="12">
        <v>15.9659821798188</v>
      </c>
      <c r="I364" s="12">
        <v>0</v>
      </c>
      <c r="J364" s="12">
        <v>0</v>
      </c>
      <c r="K364" s="12">
        <v>0</v>
      </c>
      <c r="L364" s="12">
        <v>0</v>
      </c>
      <c r="M364" s="12">
        <v>0</v>
      </c>
      <c r="N364" s="12"/>
      <c r="O364" s="12"/>
    </row>
    <row r="365" spans="1:15" x14ac:dyDescent="0.35">
      <c r="A365" s="11" t="str">
        <f t="shared" si="5"/>
        <v>DISTRIBUCION VOLUMEN X CRITERIO (Consumiciones)Total bebidas de vino100-200MIL</v>
      </c>
      <c r="B365" s="11" t="s">
        <v>118</v>
      </c>
      <c r="C365" s="11" t="s">
        <v>131</v>
      </c>
      <c r="D365" s="11" t="s">
        <v>14</v>
      </c>
      <c r="E365" s="12">
        <v>12.193940689127301</v>
      </c>
      <c r="F365" s="12">
        <v>11.672670303655799</v>
      </c>
      <c r="G365" s="12">
        <v>12.7066172014435</v>
      </c>
      <c r="H365" s="12">
        <v>11.602769805526499</v>
      </c>
      <c r="I365" s="12">
        <v>0</v>
      </c>
      <c r="J365" s="12">
        <v>0</v>
      </c>
      <c r="K365" s="12">
        <v>0</v>
      </c>
      <c r="L365" s="12">
        <v>0</v>
      </c>
      <c r="M365" s="12">
        <v>0</v>
      </c>
      <c r="N365" s="12"/>
      <c r="O365" s="12"/>
    </row>
    <row r="366" spans="1:15" x14ac:dyDescent="0.35">
      <c r="A366" s="11" t="str">
        <f t="shared" si="5"/>
        <v>DISTRIBUCION VOLUMEN X CRITERIO (Consumiciones)Total bebidas de vino200-500MIL</v>
      </c>
      <c r="B366" s="11" t="s">
        <v>118</v>
      </c>
      <c r="C366" s="11" t="s">
        <v>131</v>
      </c>
      <c r="D366" s="11" t="s">
        <v>15</v>
      </c>
      <c r="E366" s="12">
        <v>14.5241893667179</v>
      </c>
      <c r="F366" s="12">
        <v>15.8245911755631</v>
      </c>
      <c r="G366" s="12">
        <v>16.4776462120875</v>
      </c>
      <c r="H366" s="12">
        <v>15.4585395082549</v>
      </c>
      <c r="I366" s="12">
        <v>0</v>
      </c>
      <c r="J366" s="12">
        <v>0</v>
      </c>
      <c r="K366" s="12">
        <v>0</v>
      </c>
      <c r="L366" s="12">
        <v>0</v>
      </c>
      <c r="M366" s="12">
        <v>0</v>
      </c>
      <c r="N366" s="12"/>
      <c r="O366" s="12"/>
    </row>
    <row r="367" spans="1:15" x14ac:dyDescent="0.35">
      <c r="A367" s="11" t="str">
        <f t="shared" si="5"/>
        <v>DISTRIBUCION VOLUMEN X CRITERIO (Consumiciones)Total bebidas de vino&gt;500MIL</v>
      </c>
      <c r="B367" s="11" t="s">
        <v>118</v>
      </c>
      <c r="C367" s="11" t="s">
        <v>131</v>
      </c>
      <c r="D367" s="11" t="s">
        <v>16</v>
      </c>
      <c r="E367" s="12">
        <v>18.502852726739601</v>
      </c>
      <c r="F367" s="12">
        <v>19.722772770817102</v>
      </c>
      <c r="G367" s="12">
        <v>19.379077447514401</v>
      </c>
      <c r="H367" s="12">
        <v>20.452617043917002</v>
      </c>
      <c r="I367" s="12">
        <v>0</v>
      </c>
      <c r="J367" s="12">
        <v>0</v>
      </c>
      <c r="K367" s="12">
        <v>0</v>
      </c>
      <c r="L367" s="12">
        <v>0</v>
      </c>
      <c r="M367" s="12">
        <v>0</v>
      </c>
      <c r="N367" s="12"/>
      <c r="O367" s="12"/>
    </row>
    <row r="368" spans="1:15" x14ac:dyDescent="0.35">
      <c r="A368" s="11" t="str">
        <f t="shared" si="5"/>
        <v>DISTRIBUCION VOLUMEN X CRITERIO (Consumiciones)Total bebidas de vinoDE 15 A 19 AÑOS</v>
      </c>
      <c r="B368" s="11" t="s">
        <v>118</v>
      </c>
      <c r="C368" s="11" t="s">
        <v>131</v>
      </c>
      <c r="D368" s="11" t="s">
        <v>39</v>
      </c>
      <c r="E368" s="12">
        <v>0.50216522290862198</v>
      </c>
      <c r="F368" s="12">
        <v>1.2833240589661099</v>
      </c>
      <c r="G368" s="12">
        <v>0.47770775560493201</v>
      </c>
      <c r="H368" s="12">
        <v>0.333856584678275</v>
      </c>
      <c r="I368" s="12">
        <v>0</v>
      </c>
      <c r="J368" s="12">
        <v>0</v>
      </c>
      <c r="K368" s="12">
        <v>0</v>
      </c>
      <c r="L368" s="12">
        <v>0</v>
      </c>
      <c r="M368" s="12">
        <v>0</v>
      </c>
      <c r="N368" s="12"/>
      <c r="O368" s="12"/>
    </row>
    <row r="369" spans="1:15" x14ac:dyDescent="0.35">
      <c r="A369" s="11" t="str">
        <f t="shared" si="5"/>
        <v>DISTRIBUCION VOLUMEN X CRITERIO (Consumiciones)Total bebidas de vinoDE 20 A 24 AÑOS</v>
      </c>
      <c r="B369" s="11" t="s">
        <v>118</v>
      </c>
      <c r="C369" s="11" t="s">
        <v>131</v>
      </c>
      <c r="D369" s="11" t="s">
        <v>40</v>
      </c>
      <c r="E369" s="12">
        <v>1.7634912272854499</v>
      </c>
      <c r="F369" s="12">
        <v>1.16455141480135</v>
      </c>
      <c r="G369" s="12">
        <v>1.1355339839968699</v>
      </c>
      <c r="H369" s="12">
        <v>1.3521716165626501</v>
      </c>
      <c r="I369" s="12">
        <v>0</v>
      </c>
      <c r="J369" s="12">
        <v>0</v>
      </c>
      <c r="K369" s="12">
        <v>0</v>
      </c>
      <c r="L369" s="12">
        <v>0</v>
      </c>
      <c r="M369" s="12">
        <v>0</v>
      </c>
      <c r="N369" s="12"/>
      <c r="O369" s="12"/>
    </row>
    <row r="370" spans="1:15" x14ac:dyDescent="0.35">
      <c r="A370" s="11" t="str">
        <f t="shared" si="5"/>
        <v>DISTRIBUCION VOLUMEN X CRITERIO (Consumiciones)Total bebidas de vinoDE 25 A 34 AÑOS</v>
      </c>
      <c r="B370" s="11" t="s">
        <v>118</v>
      </c>
      <c r="C370" s="11" t="s">
        <v>131</v>
      </c>
      <c r="D370" s="11" t="s">
        <v>41</v>
      </c>
      <c r="E370" s="12">
        <v>6.0101377823942697</v>
      </c>
      <c r="F370" s="12">
        <v>5.4618904349161701</v>
      </c>
      <c r="G370" s="12">
        <v>4.9595434744317002</v>
      </c>
      <c r="H370" s="12">
        <v>5.0796684901744502</v>
      </c>
      <c r="I370" s="12">
        <v>0</v>
      </c>
      <c r="J370" s="12">
        <v>0</v>
      </c>
      <c r="K370" s="12">
        <v>0</v>
      </c>
      <c r="L370" s="12">
        <v>0</v>
      </c>
      <c r="M370" s="12">
        <v>0</v>
      </c>
      <c r="N370" s="12"/>
      <c r="O370" s="12"/>
    </row>
    <row r="371" spans="1:15" x14ac:dyDescent="0.35">
      <c r="A371" s="11" t="str">
        <f t="shared" si="5"/>
        <v>DISTRIBUCION VOLUMEN X CRITERIO (Consumiciones)Total bebidas de vinoDE 35 A 49 AÑOS</v>
      </c>
      <c r="B371" s="11" t="s">
        <v>118</v>
      </c>
      <c r="C371" s="11" t="s">
        <v>131</v>
      </c>
      <c r="D371" s="11" t="s">
        <v>42</v>
      </c>
      <c r="E371" s="12">
        <v>17.4994740181534</v>
      </c>
      <c r="F371" s="12">
        <v>16.8974041652463</v>
      </c>
      <c r="G371" s="12">
        <v>16.995330271922299</v>
      </c>
      <c r="H371" s="12">
        <v>14.5087102055004</v>
      </c>
      <c r="I371" s="12">
        <v>0</v>
      </c>
      <c r="J371" s="12">
        <v>0</v>
      </c>
      <c r="K371" s="12">
        <v>0</v>
      </c>
      <c r="L371" s="12">
        <v>0</v>
      </c>
      <c r="M371" s="12">
        <v>0</v>
      </c>
      <c r="N371" s="12"/>
      <c r="O371" s="12"/>
    </row>
    <row r="372" spans="1:15" x14ac:dyDescent="0.35">
      <c r="A372" s="11" t="str">
        <f t="shared" si="5"/>
        <v>DISTRIBUCION VOLUMEN X CRITERIO (Consumiciones)Total bebidas de vinoDE 50 A 59 AÑOS</v>
      </c>
      <c r="B372" s="11" t="s">
        <v>118</v>
      </c>
      <c r="C372" s="11" t="s">
        <v>131</v>
      </c>
      <c r="D372" s="11" t="s">
        <v>43</v>
      </c>
      <c r="E372" s="12">
        <v>22.876213692756998</v>
      </c>
      <c r="F372" s="12">
        <v>24.737950845404601</v>
      </c>
      <c r="G372" s="12">
        <v>23.444772575481</v>
      </c>
      <c r="H372" s="12">
        <v>23.120667934200601</v>
      </c>
      <c r="I372" s="12">
        <v>0</v>
      </c>
      <c r="J372" s="12">
        <v>0</v>
      </c>
      <c r="K372" s="12">
        <v>0</v>
      </c>
      <c r="L372" s="12">
        <v>0</v>
      </c>
      <c r="M372" s="12">
        <v>0</v>
      </c>
      <c r="N372" s="12"/>
      <c r="O372" s="12"/>
    </row>
    <row r="373" spans="1:15" x14ac:dyDescent="0.35">
      <c r="A373" s="11" t="str">
        <f t="shared" si="5"/>
        <v>DISTRIBUCION VOLUMEN X CRITERIO (Consumiciones)Total bebidas de vinoDE 60 A 75 AÑOS</v>
      </c>
      <c r="B373" s="11" t="s">
        <v>118</v>
      </c>
      <c r="C373" s="11" t="s">
        <v>131</v>
      </c>
      <c r="D373" s="11" t="s">
        <v>44</v>
      </c>
      <c r="E373" s="12">
        <v>51.348542906037302</v>
      </c>
      <c r="F373" s="12">
        <v>50.454870659629798</v>
      </c>
      <c r="G373" s="12">
        <v>52.987119214644103</v>
      </c>
      <c r="H373" s="12">
        <v>55.604917142609303</v>
      </c>
      <c r="I373" s="12">
        <v>0</v>
      </c>
      <c r="J373" s="12">
        <v>0</v>
      </c>
      <c r="K373" s="12">
        <v>0</v>
      </c>
      <c r="L373" s="12">
        <v>0</v>
      </c>
      <c r="M373" s="12">
        <v>0</v>
      </c>
      <c r="N373" s="12"/>
      <c r="O373" s="12"/>
    </row>
    <row r="374" spans="1:15" x14ac:dyDescent="0.35">
      <c r="A374" s="11" t="str">
        <f t="shared" si="5"/>
        <v>DISTRIBUCION VOLUMEN X CRITERIO (Consumiciones)Total bebidas de vinoALTA Y MEDIA ALTA</v>
      </c>
      <c r="B374" s="11" t="s">
        <v>118</v>
      </c>
      <c r="C374" s="11" t="s">
        <v>131</v>
      </c>
      <c r="D374" s="11" t="s">
        <v>17</v>
      </c>
      <c r="E374" s="12">
        <v>31.8827250995224</v>
      </c>
      <c r="F374" s="12">
        <v>37.4319075060396</v>
      </c>
      <c r="G374" s="12">
        <v>36.029606373119201</v>
      </c>
      <c r="H374" s="12">
        <v>37.484059356150802</v>
      </c>
      <c r="I374" s="12">
        <v>0</v>
      </c>
      <c r="J374" s="12">
        <v>0</v>
      </c>
      <c r="K374" s="12">
        <v>0</v>
      </c>
      <c r="L374" s="12">
        <v>0</v>
      </c>
      <c r="M374" s="12">
        <v>0</v>
      </c>
      <c r="N374" s="12"/>
      <c r="O374" s="12"/>
    </row>
    <row r="375" spans="1:15" x14ac:dyDescent="0.35">
      <c r="A375" s="11" t="str">
        <f t="shared" si="5"/>
        <v>DISTRIBUCION VOLUMEN X CRITERIO (Consumiciones)Total bebidas de vinoMEDIA</v>
      </c>
      <c r="B375" s="11" t="s">
        <v>118</v>
      </c>
      <c r="C375" s="11" t="s">
        <v>131</v>
      </c>
      <c r="D375" s="11" t="s">
        <v>18</v>
      </c>
      <c r="E375" s="12">
        <v>33.263435729988302</v>
      </c>
      <c r="F375" s="12">
        <v>33.084015661778899</v>
      </c>
      <c r="G375" s="12">
        <v>33.412521346960197</v>
      </c>
      <c r="H375" s="12">
        <v>31.495717828300101</v>
      </c>
      <c r="I375" s="12">
        <v>0</v>
      </c>
      <c r="J375" s="12">
        <v>0</v>
      </c>
      <c r="K375" s="12">
        <v>0</v>
      </c>
      <c r="L375" s="12">
        <v>0</v>
      </c>
      <c r="M375" s="12">
        <v>0</v>
      </c>
      <c r="N375" s="12"/>
      <c r="O375" s="12"/>
    </row>
    <row r="376" spans="1:15" x14ac:dyDescent="0.35">
      <c r="A376" s="11" t="str">
        <f t="shared" si="5"/>
        <v>DISTRIBUCION VOLUMEN X CRITERIO (Consumiciones)Total bebidas de vinoMEDIA BAJA</v>
      </c>
      <c r="B376" s="11" t="s">
        <v>118</v>
      </c>
      <c r="C376" s="11" t="s">
        <v>131</v>
      </c>
      <c r="D376" s="11" t="s">
        <v>19</v>
      </c>
      <c r="E376" s="12">
        <v>22.454140181202799</v>
      </c>
      <c r="F376" s="12">
        <v>20.216824824943501</v>
      </c>
      <c r="G376" s="12">
        <v>19.3970614941008</v>
      </c>
      <c r="H376" s="12">
        <v>20.802040896337299</v>
      </c>
      <c r="I376" s="12">
        <v>0</v>
      </c>
      <c r="J376" s="12">
        <v>0</v>
      </c>
      <c r="K376" s="12">
        <v>0</v>
      </c>
      <c r="L376" s="12">
        <v>0</v>
      </c>
      <c r="M376" s="12">
        <v>0</v>
      </c>
      <c r="N376" s="12"/>
      <c r="O376" s="12"/>
    </row>
    <row r="377" spans="1:15" x14ac:dyDescent="0.35">
      <c r="A377" s="11" t="str">
        <f t="shared" si="5"/>
        <v>DISTRIBUCION VOLUMEN X CRITERIO (Consumiciones)Total bebidas de vinoBAJA</v>
      </c>
      <c r="B377" s="11" t="s">
        <v>118</v>
      </c>
      <c r="C377" s="11" t="s">
        <v>131</v>
      </c>
      <c r="D377" s="11" t="s">
        <v>20</v>
      </c>
      <c r="E377" s="12">
        <v>12.3997072724652</v>
      </c>
      <c r="F377" s="12">
        <v>9.2672351651668308</v>
      </c>
      <c r="G377" s="12">
        <v>11.1608077541194</v>
      </c>
      <c r="H377" s="12">
        <v>10.2181788321833</v>
      </c>
      <c r="I377" s="12">
        <v>0</v>
      </c>
      <c r="J377" s="12">
        <v>0</v>
      </c>
      <c r="K377" s="12">
        <v>0</v>
      </c>
      <c r="L377" s="12">
        <v>0</v>
      </c>
      <c r="M377" s="12">
        <v>0</v>
      </c>
      <c r="N377" s="12"/>
      <c r="O377" s="12"/>
    </row>
    <row r="378" spans="1:15" x14ac:dyDescent="0.35">
      <c r="A378" s="11" t="str">
        <f t="shared" si="5"/>
        <v>DISTRIBUCION VOLUMEN X CRITERIO (Consumiciones)Total bebidas de vinoHOMBRE</v>
      </c>
      <c r="B378" s="11" t="s">
        <v>118</v>
      </c>
      <c r="C378" s="11" t="s">
        <v>131</v>
      </c>
      <c r="D378" s="11" t="s">
        <v>21</v>
      </c>
      <c r="E378" s="12">
        <v>63.535293796064799</v>
      </c>
      <c r="F378" s="12">
        <v>63.796890010496</v>
      </c>
      <c r="G378" s="12">
        <v>62.266608336751602</v>
      </c>
      <c r="H378" s="12">
        <v>62.695266134277702</v>
      </c>
      <c r="I378" s="12">
        <v>0</v>
      </c>
      <c r="J378" s="12">
        <v>0</v>
      </c>
      <c r="K378" s="12">
        <v>0</v>
      </c>
      <c r="L378" s="12">
        <v>0</v>
      </c>
      <c r="M378" s="12">
        <v>0</v>
      </c>
      <c r="N378" s="12"/>
      <c r="O378" s="12"/>
    </row>
    <row r="379" spans="1:15" x14ac:dyDescent="0.35">
      <c r="A379" s="11" t="str">
        <f t="shared" si="5"/>
        <v>DISTRIBUCION VOLUMEN X CRITERIO (Consumiciones)Total bebidas de vinoMUJER</v>
      </c>
      <c r="B379" s="11" t="s">
        <v>118</v>
      </c>
      <c r="C379" s="11" t="s">
        <v>131</v>
      </c>
      <c r="D379" s="11" t="s">
        <v>22</v>
      </c>
      <c r="E379" s="12">
        <v>36.4647020623458</v>
      </c>
      <c r="F379" s="12">
        <v>36.203109989504</v>
      </c>
      <c r="G379" s="12">
        <v>37.733391663248398</v>
      </c>
      <c r="H379" s="12">
        <v>37.304733865722298</v>
      </c>
      <c r="I379" s="12">
        <v>0</v>
      </c>
      <c r="J379" s="12">
        <v>0</v>
      </c>
      <c r="K379" s="12">
        <v>0</v>
      </c>
      <c r="L379" s="12">
        <v>0</v>
      </c>
      <c r="M379" s="12">
        <v>0</v>
      </c>
      <c r="N379" s="12"/>
      <c r="O379" s="12"/>
    </row>
    <row r="380" spans="1:15" x14ac:dyDescent="0.35">
      <c r="A380" s="11" t="str">
        <f t="shared" si="5"/>
        <v>DISTRIBUCION VOLUMEN X CRITERIO (Consumiciones)VinoT.ESPAÑA</v>
      </c>
      <c r="B380" s="11" t="s">
        <v>118</v>
      </c>
      <c r="C380" s="11" t="s">
        <v>132</v>
      </c>
      <c r="D380" s="11" t="s">
        <v>36</v>
      </c>
      <c r="E380" s="12">
        <v>100</v>
      </c>
      <c r="F380" s="12">
        <v>100</v>
      </c>
      <c r="G380" s="12">
        <v>100</v>
      </c>
      <c r="H380" s="12">
        <v>100</v>
      </c>
      <c r="I380" s="12">
        <v>0</v>
      </c>
      <c r="J380" s="12">
        <v>0</v>
      </c>
      <c r="K380" s="12">
        <v>0</v>
      </c>
      <c r="L380" s="12">
        <v>0</v>
      </c>
      <c r="M380" s="12">
        <v>0</v>
      </c>
      <c r="N380" s="12"/>
      <c r="O380" s="12"/>
    </row>
    <row r="381" spans="1:15" x14ac:dyDescent="0.35">
      <c r="A381" s="11" t="str">
        <f t="shared" si="5"/>
        <v>DISTRIBUCION VOLUMEN X CRITERIO (Consumiciones)VinoBCN AM</v>
      </c>
      <c r="B381" s="11" t="s">
        <v>118</v>
      </c>
      <c r="C381" s="11" t="s">
        <v>132</v>
      </c>
      <c r="D381" s="11" t="s">
        <v>1</v>
      </c>
      <c r="E381" s="12">
        <v>5.0076029014798902</v>
      </c>
      <c r="F381" s="12">
        <v>6.3751811500324296</v>
      </c>
      <c r="G381" s="12">
        <v>6.1886465861372599</v>
      </c>
      <c r="H381" s="12">
        <v>6.6227547478232998</v>
      </c>
      <c r="I381" s="12">
        <v>0</v>
      </c>
      <c r="J381" s="12">
        <v>0</v>
      </c>
      <c r="K381" s="12">
        <v>0</v>
      </c>
      <c r="L381" s="12">
        <v>0</v>
      </c>
      <c r="M381" s="12">
        <v>0</v>
      </c>
      <c r="N381" s="12"/>
      <c r="O381" s="12"/>
    </row>
    <row r="382" spans="1:15" x14ac:dyDescent="0.35">
      <c r="A382" s="11" t="str">
        <f t="shared" si="5"/>
        <v>DISTRIBUCION VOLUMEN X CRITERIO (Consumiciones)VinoREST.CAT ARAGON</v>
      </c>
      <c r="B382" s="11" t="s">
        <v>118</v>
      </c>
      <c r="C382" s="11" t="s">
        <v>132</v>
      </c>
      <c r="D382" s="11" t="s">
        <v>2</v>
      </c>
      <c r="E382" s="12">
        <v>10.6737306025501</v>
      </c>
      <c r="F382" s="12">
        <v>12.0409644776178</v>
      </c>
      <c r="G382" s="12">
        <v>11.431779259713201</v>
      </c>
      <c r="H382" s="12">
        <v>12.9322277965498</v>
      </c>
      <c r="I382" s="12">
        <v>0</v>
      </c>
      <c r="J382" s="12">
        <v>0</v>
      </c>
      <c r="K382" s="12">
        <v>0</v>
      </c>
      <c r="L382" s="12">
        <v>0</v>
      </c>
      <c r="M382" s="12">
        <v>0</v>
      </c>
      <c r="N382" s="12"/>
      <c r="O382" s="12"/>
    </row>
    <row r="383" spans="1:15" x14ac:dyDescent="0.35">
      <c r="A383" s="11" t="str">
        <f t="shared" si="5"/>
        <v>DISTRIBUCION VOLUMEN X CRITERIO (Consumiciones)VinoLEVANTE</v>
      </c>
      <c r="B383" s="11" t="s">
        <v>118</v>
      </c>
      <c r="C383" s="11" t="s">
        <v>132</v>
      </c>
      <c r="D383" s="11" t="s">
        <v>3</v>
      </c>
      <c r="E383" s="12">
        <v>11.212078785584101</v>
      </c>
      <c r="F383" s="12">
        <v>8.1604448741018398</v>
      </c>
      <c r="G383" s="12">
        <v>8.8541432464778396</v>
      </c>
      <c r="H383" s="12">
        <v>8.5713849780165496</v>
      </c>
      <c r="I383" s="12">
        <v>0</v>
      </c>
      <c r="J383" s="12">
        <v>0</v>
      </c>
      <c r="K383" s="12">
        <v>0</v>
      </c>
      <c r="L383" s="12">
        <v>0</v>
      </c>
      <c r="M383" s="12">
        <v>0</v>
      </c>
      <c r="N383" s="12"/>
      <c r="O383" s="12"/>
    </row>
    <row r="384" spans="1:15" x14ac:dyDescent="0.35">
      <c r="A384" s="11" t="str">
        <f t="shared" si="5"/>
        <v>DISTRIBUCION VOLUMEN X CRITERIO (Consumiciones)VinoANDALUCIA</v>
      </c>
      <c r="B384" s="11" t="s">
        <v>118</v>
      </c>
      <c r="C384" s="11" t="s">
        <v>132</v>
      </c>
      <c r="D384" s="11" t="s">
        <v>4</v>
      </c>
      <c r="E384" s="12">
        <v>14.8205151951798</v>
      </c>
      <c r="F384" s="12">
        <v>12.614323316399201</v>
      </c>
      <c r="G384" s="12">
        <v>13.5341794320722</v>
      </c>
      <c r="H384" s="12">
        <v>11.9439498294025</v>
      </c>
      <c r="I384" s="12">
        <v>0</v>
      </c>
      <c r="J384" s="12">
        <v>0</v>
      </c>
      <c r="K384" s="12">
        <v>0</v>
      </c>
      <c r="L384" s="12">
        <v>0</v>
      </c>
      <c r="M384" s="12">
        <v>0</v>
      </c>
      <c r="N384" s="12"/>
      <c r="O384" s="12"/>
    </row>
    <row r="385" spans="1:15" x14ac:dyDescent="0.35">
      <c r="A385" s="11" t="str">
        <f t="shared" si="5"/>
        <v>DISTRIBUCION VOLUMEN X CRITERIO (Consumiciones)VinoMDD AM</v>
      </c>
      <c r="B385" s="11" t="s">
        <v>118</v>
      </c>
      <c r="C385" s="11" t="s">
        <v>132</v>
      </c>
      <c r="D385" s="11" t="s">
        <v>5</v>
      </c>
      <c r="E385" s="12">
        <v>12.7018192812763</v>
      </c>
      <c r="F385" s="12">
        <v>14.6457187836725</v>
      </c>
      <c r="G385" s="12">
        <v>15.031046244357199</v>
      </c>
      <c r="H385" s="12">
        <v>16.081090108643</v>
      </c>
      <c r="I385" s="12">
        <v>0</v>
      </c>
      <c r="J385" s="12">
        <v>0</v>
      </c>
      <c r="K385" s="12">
        <v>0</v>
      </c>
      <c r="L385" s="12">
        <v>0</v>
      </c>
      <c r="M385" s="12">
        <v>0</v>
      </c>
      <c r="N385" s="12"/>
      <c r="O385" s="12"/>
    </row>
    <row r="386" spans="1:15" x14ac:dyDescent="0.35">
      <c r="A386" s="11" t="str">
        <f t="shared" si="5"/>
        <v>DISTRIBUCION VOLUMEN X CRITERIO (Consumiciones)VinoRTO CENTRO</v>
      </c>
      <c r="B386" s="11" t="s">
        <v>118</v>
      </c>
      <c r="C386" s="11" t="s">
        <v>132</v>
      </c>
      <c r="D386" s="11" t="s">
        <v>6</v>
      </c>
      <c r="E386" s="12">
        <v>12.5865118774907</v>
      </c>
      <c r="F386" s="12">
        <v>9.5822559634322602</v>
      </c>
      <c r="G386" s="12">
        <v>9.3153790000322392</v>
      </c>
      <c r="H386" s="12">
        <v>7.9586318549314896</v>
      </c>
      <c r="I386" s="12">
        <v>0</v>
      </c>
      <c r="J386" s="12">
        <v>0</v>
      </c>
      <c r="K386" s="12">
        <v>0</v>
      </c>
      <c r="L386" s="12">
        <v>0</v>
      </c>
      <c r="M386" s="12">
        <v>0</v>
      </c>
      <c r="N386" s="12"/>
      <c r="O386" s="12"/>
    </row>
    <row r="387" spans="1:15" x14ac:dyDescent="0.35">
      <c r="A387" s="11" t="str">
        <f t="shared" si="5"/>
        <v>DISTRIBUCION VOLUMEN X CRITERIO (Consumiciones)VinoNORTE-CENTRO</v>
      </c>
      <c r="B387" s="11" t="s">
        <v>118</v>
      </c>
      <c r="C387" s="11" t="s">
        <v>132</v>
      </c>
      <c r="D387" s="11" t="s">
        <v>7</v>
      </c>
      <c r="E387" s="12">
        <v>17.909605227675701</v>
      </c>
      <c r="F387" s="12">
        <v>20.889868821465999</v>
      </c>
      <c r="G387" s="12">
        <v>22.0322854826317</v>
      </c>
      <c r="H387" s="12">
        <v>21.380924418331301</v>
      </c>
      <c r="I387" s="12">
        <v>0</v>
      </c>
      <c r="J387" s="12">
        <v>0</v>
      </c>
      <c r="K387" s="12">
        <v>0</v>
      </c>
      <c r="L387" s="12">
        <v>0</v>
      </c>
      <c r="M387" s="12">
        <v>0</v>
      </c>
      <c r="N387" s="12"/>
      <c r="O387" s="12"/>
    </row>
    <row r="388" spans="1:15" x14ac:dyDescent="0.35">
      <c r="A388" s="11" t="str">
        <f t="shared" ref="A388:A451" si="6">B388&amp;C388&amp;D388</f>
        <v>DISTRIBUCION VOLUMEN X CRITERIO (Consumiciones)VinoNOROESTE</v>
      </c>
      <c r="B388" s="11" t="s">
        <v>118</v>
      </c>
      <c r="C388" s="11" t="s">
        <v>132</v>
      </c>
      <c r="D388" s="11" t="s">
        <v>8</v>
      </c>
      <c r="E388" s="12">
        <v>15.0881366735399</v>
      </c>
      <c r="F388" s="12">
        <v>15.6912381459529</v>
      </c>
      <c r="G388" s="12">
        <v>13.612532587641301</v>
      </c>
      <c r="H388" s="12">
        <v>14.509019771497501</v>
      </c>
      <c r="I388" s="12">
        <v>0</v>
      </c>
      <c r="J388" s="12">
        <v>0</v>
      </c>
      <c r="K388" s="12">
        <v>0</v>
      </c>
      <c r="L388" s="12">
        <v>0</v>
      </c>
      <c r="M388" s="12">
        <v>0</v>
      </c>
      <c r="N388" s="12"/>
      <c r="O388" s="12"/>
    </row>
    <row r="389" spans="1:15" x14ac:dyDescent="0.35">
      <c r="A389" s="11" t="str">
        <f t="shared" si="6"/>
        <v>DISTRIBUCION VOLUMEN X CRITERIO (Consumiciones)Vino&lt;2MIL</v>
      </c>
      <c r="B389" s="11" t="s">
        <v>118</v>
      </c>
      <c r="C389" s="11" t="s">
        <v>132</v>
      </c>
      <c r="D389" s="11" t="s">
        <v>9</v>
      </c>
      <c r="E389" s="12">
        <v>4.76452033787041</v>
      </c>
      <c r="F389" s="12">
        <v>4.1819398555088396</v>
      </c>
      <c r="G389" s="12">
        <v>4.0001028278054598</v>
      </c>
      <c r="H389" s="12">
        <v>4.7167141029754198</v>
      </c>
      <c r="I389" s="12">
        <v>0</v>
      </c>
      <c r="J389" s="12">
        <v>0</v>
      </c>
      <c r="K389" s="12">
        <v>0</v>
      </c>
      <c r="L389" s="12">
        <v>0</v>
      </c>
      <c r="M389" s="12">
        <v>0</v>
      </c>
      <c r="N389" s="12"/>
      <c r="O389" s="12"/>
    </row>
    <row r="390" spans="1:15" x14ac:dyDescent="0.35">
      <c r="A390" s="11" t="str">
        <f t="shared" si="6"/>
        <v>DISTRIBUCION VOLUMEN X CRITERIO (Consumiciones)Vino2-5MIL</v>
      </c>
      <c r="B390" s="11" t="s">
        <v>118</v>
      </c>
      <c r="C390" s="11" t="s">
        <v>132</v>
      </c>
      <c r="D390" s="11" t="s">
        <v>10</v>
      </c>
      <c r="E390" s="12">
        <v>4.6905440410979402</v>
      </c>
      <c r="F390" s="12">
        <v>4.8221155822086104</v>
      </c>
      <c r="G390" s="12">
        <v>6.1940409654551596</v>
      </c>
      <c r="H390" s="12">
        <v>6.0114490438374197</v>
      </c>
      <c r="I390" s="12">
        <v>0</v>
      </c>
      <c r="J390" s="12">
        <v>0</v>
      </c>
      <c r="K390" s="12">
        <v>0</v>
      </c>
      <c r="L390" s="12">
        <v>0</v>
      </c>
      <c r="M390" s="12">
        <v>0</v>
      </c>
      <c r="N390" s="12"/>
      <c r="O390" s="12"/>
    </row>
    <row r="391" spans="1:15" x14ac:dyDescent="0.35">
      <c r="A391" s="11" t="str">
        <f t="shared" si="6"/>
        <v>DISTRIBUCION VOLUMEN X CRITERIO (Consumiciones)Vino5-10MIL</v>
      </c>
      <c r="B391" s="11" t="s">
        <v>118</v>
      </c>
      <c r="C391" s="11" t="s">
        <v>132</v>
      </c>
      <c r="D391" s="11" t="s">
        <v>11</v>
      </c>
      <c r="E391" s="12">
        <v>6.4185409249761003</v>
      </c>
      <c r="F391" s="12">
        <v>7.0216566985752804</v>
      </c>
      <c r="G391" s="12">
        <v>7.1405953974763898</v>
      </c>
      <c r="H391" s="12">
        <v>8.54031288994749</v>
      </c>
      <c r="I391" s="12">
        <v>0</v>
      </c>
      <c r="J391" s="12">
        <v>0</v>
      </c>
      <c r="K391" s="12">
        <v>0</v>
      </c>
      <c r="L391" s="12">
        <v>0</v>
      </c>
      <c r="M391" s="12">
        <v>0</v>
      </c>
      <c r="N391" s="12"/>
      <c r="O391" s="12"/>
    </row>
    <row r="392" spans="1:15" x14ac:dyDescent="0.35">
      <c r="A392" s="11" t="str">
        <f t="shared" si="6"/>
        <v>DISTRIBUCION VOLUMEN X CRITERIO (Consumiciones)Vino10-30MIL</v>
      </c>
      <c r="B392" s="11" t="s">
        <v>118</v>
      </c>
      <c r="C392" s="11" t="s">
        <v>132</v>
      </c>
      <c r="D392" s="11" t="s">
        <v>12</v>
      </c>
      <c r="E392" s="12">
        <v>21.266986813683701</v>
      </c>
      <c r="F392" s="12">
        <v>19.642971378741599</v>
      </c>
      <c r="G392" s="12">
        <v>16.697603418453301</v>
      </c>
      <c r="H392" s="12">
        <v>17.457527940137101</v>
      </c>
      <c r="I392" s="12">
        <v>0</v>
      </c>
      <c r="J392" s="12">
        <v>0</v>
      </c>
      <c r="K392" s="12">
        <v>0</v>
      </c>
      <c r="L392" s="12">
        <v>0</v>
      </c>
      <c r="M392" s="12">
        <v>0</v>
      </c>
      <c r="N392" s="12"/>
      <c r="O392" s="12"/>
    </row>
    <row r="393" spans="1:15" x14ac:dyDescent="0.35">
      <c r="A393" s="11" t="str">
        <f t="shared" si="6"/>
        <v>DISTRIBUCION VOLUMEN X CRITERIO (Consumiciones)Vino30-100MIL</v>
      </c>
      <c r="B393" s="11" t="s">
        <v>118</v>
      </c>
      <c r="C393" s="11" t="s">
        <v>132</v>
      </c>
      <c r="D393" s="11" t="s">
        <v>13</v>
      </c>
      <c r="E393" s="12">
        <v>16.844158497288401</v>
      </c>
      <c r="F393" s="12">
        <v>15.7318595330037</v>
      </c>
      <c r="G393" s="12">
        <v>15.2803587874317</v>
      </c>
      <c r="H393" s="12">
        <v>14.694668796695799</v>
      </c>
      <c r="I393" s="12">
        <v>0</v>
      </c>
      <c r="J393" s="12">
        <v>0</v>
      </c>
      <c r="K393" s="12">
        <v>0</v>
      </c>
      <c r="L393" s="12">
        <v>0</v>
      </c>
      <c r="M393" s="12">
        <v>0</v>
      </c>
      <c r="N393" s="12"/>
      <c r="O393" s="12"/>
    </row>
    <row r="394" spans="1:15" x14ac:dyDescent="0.35">
      <c r="A394" s="11" t="str">
        <f t="shared" si="6"/>
        <v>DISTRIBUCION VOLUMEN X CRITERIO (Consumiciones)Vino100-200MIL</v>
      </c>
      <c r="B394" s="11" t="s">
        <v>118</v>
      </c>
      <c r="C394" s="11" t="s">
        <v>132</v>
      </c>
      <c r="D394" s="11" t="s">
        <v>14</v>
      </c>
      <c r="E394" s="12">
        <v>12.7993179397641</v>
      </c>
      <c r="F394" s="12">
        <v>12.198678922624101</v>
      </c>
      <c r="G394" s="12">
        <v>13.262395749131199</v>
      </c>
      <c r="H394" s="12">
        <v>11.749645155517101</v>
      </c>
      <c r="I394" s="12">
        <v>0</v>
      </c>
      <c r="J394" s="12">
        <v>0</v>
      </c>
      <c r="K394" s="12">
        <v>0</v>
      </c>
      <c r="L394" s="12">
        <v>0</v>
      </c>
      <c r="M394" s="12">
        <v>0</v>
      </c>
      <c r="N394" s="12"/>
      <c r="O394" s="12"/>
    </row>
    <row r="395" spans="1:15" x14ac:dyDescent="0.35">
      <c r="A395" s="11" t="str">
        <f t="shared" si="6"/>
        <v>DISTRIBUCION VOLUMEN X CRITERIO (Consumiciones)Vino200-500MIL</v>
      </c>
      <c r="B395" s="11" t="s">
        <v>118</v>
      </c>
      <c r="C395" s="11" t="s">
        <v>132</v>
      </c>
      <c r="D395" s="11" t="s">
        <v>15</v>
      </c>
      <c r="E395" s="12">
        <v>15.084982417337001</v>
      </c>
      <c r="F395" s="12">
        <v>16.780729389102198</v>
      </c>
      <c r="G395" s="12">
        <v>18.2159579777035</v>
      </c>
      <c r="H395" s="12">
        <v>16.483703545475802</v>
      </c>
      <c r="I395" s="12">
        <v>0</v>
      </c>
      <c r="J395" s="12">
        <v>0</v>
      </c>
      <c r="K395" s="12">
        <v>0</v>
      </c>
      <c r="L395" s="12">
        <v>0</v>
      </c>
      <c r="M395" s="12">
        <v>0</v>
      </c>
      <c r="N395" s="12"/>
      <c r="O395" s="12"/>
    </row>
    <row r="396" spans="1:15" x14ac:dyDescent="0.35">
      <c r="A396" s="11" t="str">
        <f t="shared" si="6"/>
        <v>DISTRIBUCION VOLUMEN X CRITERIO (Consumiciones)Vino&gt;500MIL</v>
      </c>
      <c r="B396" s="11" t="s">
        <v>118</v>
      </c>
      <c r="C396" s="11" t="s">
        <v>132</v>
      </c>
      <c r="D396" s="11" t="s">
        <v>16</v>
      </c>
      <c r="E396" s="12">
        <v>18.130942490663902</v>
      </c>
      <c r="F396" s="12">
        <v>19.620049533700598</v>
      </c>
      <c r="G396" s="12">
        <v>19.208939979981199</v>
      </c>
      <c r="H396" s="12">
        <v>20.3459620306094</v>
      </c>
      <c r="I396" s="12">
        <v>0</v>
      </c>
      <c r="J396" s="12">
        <v>0</v>
      </c>
      <c r="K396" s="12">
        <v>0</v>
      </c>
      <c r="L396" s="12">
        <v>0</v>
      </c>
      <c r="M396" s="12">
        <v>0</v>
      </c>
      <c r="N396" s="12"/>
      <c r="O396" s="12"/>
    </row>
    <row r="397" spans="1:15" x14ac:dyDescent="0.35">
      <c r="A397" s="11" t="str">
        <f t="shared" si="6"/>
        <v>DISTRIBUCION VOLUMEN X CRITERIO (Consumiciones)VinoDE 15 A 19 AÑOS</v>
      </c>
      <c r="B397" s="11" t="s">
        <v>118</v>
      </c>
      <c r="C397" s="11" t="s">
        <v>132</v>
      </c>
      <c r="D397" s="11" t="s">
        <v>39</v>
      </c>
      <c r="E397" s="12">
        <v>0.29884992223314799</v>
      </c>
      <c r="F397" s="12">
        <v>0.268653449936475</v>
      </c>
      <c r="G397" s="12">
        <v>0.35327851359958901</v>
      </c>
      <c r="H397" s="12">
        <v>0.23673050705853901</v>
      </c>
      <c r="I397" s="12">
        <v>0</v>
      </c>
      <c r="J397" s="12">
        <v>0</v>
      </c>
      <c r="K397" s="12">
        <v>0</v>
      </c>
      <c r="L397" s="12">
        <v>0</v>
      </c>
      <c r="M397" s="12">
        <v>0</v>
      </c>
      <c r="N397" s="12"/>
      <c r="O397" s="12"/>
    </row>
    <row r="398" spans="1:15" x14ac:dyDescent="0.35">
      <c r="A398" s="11" t="str">
        <f t="shared" si="6"/>
        <v>DISTRIBUCION VOLUMEN X CRITERIO (Consumiciones)VinoDE 20 A 24 AÑOS</v>
      </c>
      <c r="B398" s="11" t="s">
        <v>118</v>
      </c>
      <c r="C398" s="11" t="s">
        <v>132</v>
      </c>
      <c r="D398" s="11" t="s">
        <v>40</v>
      </c>
      <c r="E398" s="12">
        <v>0.93799080961966397</v>
      </c>
      <c r="F398" s="12">
        <v>0.82363894006458005</v>
      </c>
      <c r="G398" s="12">
        <v>0.72602428939661701</v>
      </c>
      <c r="H398" s="12">
        <v>0.678501826387234</v>
      </c>
      <c r="I398" s="12">
        <v>0</v>
      </c>
      <c r="J398" s="12">
        <v>0</v>
      </c>
      <c r="K398" s="12">
        <v>0</v>
      </c>
      <c r="L398" s="12">
        <v>0</v>
      </c>
      <c r="M398" s="12">
        <v>0</v>
      </c>
      <c r="N398" s="12"/>
      <c r="O398" s="12"/>
    </row>
    <row r="399" spans="1:15" x14ac:dyDescent="0.35">
      <c r="A399" s="11" t="str">
        <f t="shared" si="6"/>
        <v>DISTRIBUCION VOLUMEN X CRITERIO (Consumiciones)VinoDE 25 A 34 AÑOS</v>
      </c>
      <c r="B399" s="11" t="s">
        <v>118</v>
      </c>
      <c r="C399" s="11" t="s">
        <v>132</v>
      </c>
      <c r="D399" s="11" t="s">
        <v>41</v>
      </c>
      <c r="E399" s="12">
        <v>4.67867390493105</v>
      </c>
      <c r="F399" s="12">
        <v>4.3482632826976904</v>
      </c>
      <c r="G399" s="12">
        <v>3.5774829956677698</v>
      </c>
      <c r="H399" s="12">
        <v>3.71070339619778</v>
      </c>
      <c r="I399" s="12">
        <v>0</v>
      </c>
      <c r="J399" s="12">
        <v>0</v>
      </c>
      <c r="K399" s="12">
        <v>0</v>
      </c>
      <c r="L399" s="12">
        <v>0</v>
      </c>
      <c r="M399" s="12">
        <v>0</v>
      </c>
      <c r="N399" s="12"/>
      <c r="O399" s="12"/>
    </row>
    <row r="400" spans="1:15" x14ac:dyDescent="0.35">
      <c r="A400" s="11" t="str">
        <f t="shared" si="6"/>
        <v>DISTRIBUCION VOLUMEN X CRITERIO (Consumiciones)VinoDE 35 A 49 AÑOS</v>
      </c>
      <c r="B400" s="11" t="s">
        <v>118</v>
      </c>
      <c r="C400" s="11" t="s">
        <v>132</v>
      </c>
      <c r="D400" s="11" t="s">
        <v>42</v>
      </c>
      <c r="E400" s="12">
        <v>16.302557998273102</v>
      </c>
      <c r="F400" s="12">
        <v>14.411974932945499</v>
      </c>
      <c r="G400" s="12">
        <v>14.7654771148966</v>
      </c>
      <c r="H400" s="12">
        <v>12.177652343953</v>
      </c>
      <c r="I400" s="12">
        <v>0</v>
      </c>
      <c r="J400" s="12">
        <v>0</v>
      </c>
      <c r="K400" s="12">
        <v>0</v>
      </c>
      <c r="L400" s="12">
        <v>0</v>
      </c>
      <c r="M400" s="12">
        <v>0</v>
      </c>
      <c r="N400" s="12"/>
      <c r="O400" s="12"/>
    </row>
    <row r="401" spans="1:15" x14ac:dyDescent="0.35">
      <c r="A401" s="11" t="str">
        <f t="shared" si="6"/>
        <v>DISTRIBUCION VOLUMEN X CRITERIO (Consumiciones)VinoDE 50 A 59 AÑOS</v>
      </c>
      <c r="B401" s="11" t="s">
        <v>118</v>
      </c>
      <c r="C401" s="11" t="s">
        <v>132</v>
      </c>
      <c r="D401" s="11" t="s">
        <v>43</v>
      </c>
      <c r="E401" s="12">
        <v>22.761810074552699</v>
      </c>
      <c r="F401" s="12">
        <v>24.781561205034102</v>
      </c>
      <c r="G401" s="12">
        <v>22.9859480907284</v>
      </c>
      <c r="H401" s="12">
        <v>22.078996917945801</v>
      </c>
      <c r="I401" s="12">
        <v>0</v>
      </c>
      <c r="J401" s="12">
        <v>0</v>
      </c>
      <c r="K401" s="12">
        <v>0</v>
      </c>
      <c r="L401" s="12">
        <v>0</v>
      </c>
      <c r="M401" s="12">
        <v>0</v>
      </c>
      <c r="N401" s="12"/>
      <c r="O401" s="12"/>
    </row>
    <row r="402" spans="1:15" x14ac:dyDescent="0.35">
      <c r="A402" s="11" t="str">
        <f t="shared" si="6"/>
        <v>DISTRIBUCION VOLUMEN X CRITERIO (Consumiciones)VinoDE 60 A 75 AÑOS</v>
      </c>
      <c r="B402" s="11" t="s">
        <v>118</v>
      </c>
      <c r="C402" s="11" t="s">
        <v>132</v>
      </c>
      <c r="D402" s="11" t="s">
        <v>44</v>
      </c>
      <c r="E402" s="12">
        <v>55.020088635144099</v>
      </c>
      <c r="F402" s="12">
        <v>55.365882859588403</v>
      </c>
      <c r="G402" s="12">
        <v>57.591772796251199</v>
      </c>
      <c r="H402" s="12">
        <v>61.117374554949599</v>
      </c>
      <c r="I402" s="12">
        <v>0</v>
      </c>
      <c r="J402" s="12">
        <v>0</v>
      </c>
      <c r="K402" s="12">
        <v>0</v>
      </c>
      <c r="L402" s="12">
        <v>0</v>
      </c>
      <c r="M402" s="12">
        <v>0</v>
      </c>
      <c r="N402" s="12"/>
      <c r="O402" s="12"/>
    </row>
    <row r="403" spans="1:15" x14ac:dyDescent="0.35">
      <c r="A403" s="11" t="str">
        <f t="shared" si="6"/>
        <v>DISTRIBUCION VOLUMEN X CRITERIO (Consumiciones)VinoALTA Y MEDIA ALTA</v>
      </c>
      <c r="B403" s="11" t="s">
        <v>118</v>
      </c>
      <c r="C403" s="11" t="s">
        <v>132</v>
      </c>
      <c r="D403" s="11" t="s">
        <v>17</v>
      </c>
      <c r="E403" s="12">
        <v>33.686334007948297</v>
      </c>
      <c r="F403" s="12">
        <v>40.689531627768197</v>
      </c>
      <c r="G403" s="12">
        <v>38.240816191625299</v>
      </c>
      <c r="H403" s="12">
        <v>39.576141254908201</v>
      </c>
      <c r="I403" s="12">
        <v>0</v>
      </c>
      <c r="J403" s="12">
        <v>0</v>
      </c>
      <c r="K403" s="12">
        <v>0</v>
      </c>
      <c r="L403" s="12">
        <v>0</v>
      </c>
      <c r="M403" s="12">
        <v>0</v>
      </c>
      <c r="N403" s="12"/>
      <c r="O403" s="12"/>
    </row>
    <row r="404" spans="1:15" x14ac:dyDescent="0.35">
      <c r="A404" s="11" t="str">
        <f t="shared" si="6"/>
        <v>DISTRIBUCION VOLUMEN X CRITERIO (Consumiciones)VinoMEDIA</v>
      </c>
      <c r="B404" s="11" t="s">
        <v>118</v>
      </c>
      <c r="C404" s="11" t="s">
        <v>132</v>
      </c>
      <c r="D404" s="11" t="s">
        <v>18</v>
      </c>
      <c r="E404" s="12">
        <v>33.7081250697995</v>
      </c>
      <c r="F404" s="12">
        <v>32.174256056352597</v>
      </c>
      <c r="G404" s="12">
        <v>34.504710696825697</v>
      </c>
      <c r="H404" s="12">
        <v>32.054184608203002</v>
      </c>
      <c r="I404" s="12">
        <v>0</v>
      </c>
      <c r="J404" s="12">
        <v>0</v>
      </c>
      <c r="K404" s="12">
        <v>0</v>
      </c>
      <c r="L404" s="12">
        <v>0</v>
      </c>
      <c r="M404" s="12">
        <v>0</v>
      </c>
      <c r="N404" s="12"/>
      <c r="O404" s="12"/>
    </row>
    <row r="405" spans="1:15" x14ac:dyDescent="0.35">
      <c r="A405" s="11" t="str">
        <f t="shared" si="6"/>
        <v>DISTRIBUCION VOLUMEN X CRITERIO (Consumiciones)VinoMEDIA BAJA</v>
      </c>
      <c r="B405" s="11" t="s">
        <v>118</v>
      </c>
      <c r="C405" s="11" t="s">
        <v>132</v>
      </c>
      <c r="D405" s="11" t="s">
        <v>19</v>
      </c>
      <c r="E405" s="12">
        <v>22.825429079627298</v>
      </c>
      <c r="F405" s="12">
        <v>20.3812236539503</v>
      </c>
      <c r="G405" s="12">
        <v>18.279560239752001</v>
      </c>
      <c r="H405" s="12">
        <v>20.581858354164901</v>
      </c>
      <c r="I405" s="12">
        <v>0</v>
      </c>
      <c r="J405" s="12">
        <v>0</v>
      </c>
      <c r="K405" s="12">
        <v>0</v>
      </c>
      <c r="L405" s="12">
        <v>0</v>
      </c>
      <c r="M405" s="12">
        <v>0</v>
      </c>
      <c r="N405" s="12"/>
      <c r="O405" s="12"/>
    </row>
    <row r="406" spans="1:15" x14ac:dyDescent="0.35">
      <c r="A406" s="11" t="str">
        <f t="shared" si="6"/>
        <v>DISTRIBUCION VOLUMEN X CRITERIO (Consumiciones)VinoBAJA</v>
      </c>
      <c r="B406" s="11" t="s">
        <v>118</v>
      </c>
      <c r="C406" s="11" t="s">
        <v>132</v>
      </c>
      <c r="D406" s="11" t="s">
        <v>20</v>
      </c>
      <c r="E406" s="12">
        <v>9.7801009470940308</v>
      </c>
      <c r="F406" s="12">
        <v>6.7549841946038303</v>
      </c>
      <c r="G406" s="12">
        <v>8.9749047108600504</v>
      </c>
      <c r="H406" s="12">
        <v>7.7877992879192899</v>
      </c>
      <c r="I406" s="12">
        <v>0</v>
      </c>
      <c r="J406" s="12">
        <v>0</v>
      </c>
      <c r="K406" s="12">
        <v>0</v>
      </c>
      <c r="L406" s="12">
        <v>0</v>
      </c>
      <c r="M406" s="12">
        <v>0</v>
      </c>
      <c r="N406" s="12"/>
      <c r="O406" s="12"/>
    </row>
    <row r="407" spans="1:15" x14ac:dyDescent="0.35">
      <c r="A407" s="11" t="str">
        <f t="shared" si="6"/>
        <v>DISTRIBUCION VOLUMEN X CRITERIO (Consumiciones)VinoHOMBRE</v>
      </c>
      <c r="B407" s="11" t="s">
        <v>118</v>
      </c>
      <c r="C407" s="11" t="s">
        <v>132</v>
      </c>
      <c r="D407" s="11" t="s">
        <v>21</v>
      </c>
      <c r="E407" s="12">
        <v>67.459570770559196</v>
      </c>
      <c r="F407" s="12">
        <v>68.456172860463994</v>
      </c>
      <c r="G407" s="12">
        <v>66.811672914544005</v>
      </c>
      <c r="H407" s="12">
        <v>66.232001075461298</v>
      </c>
      <c r="I407" s="12">
        <v>0</v>
      </c>
      <c r="J407" s="12">
        <v>0</v>
      </c>
      <c r="K407" s="12">
        <v>0</v>
      </c>
      <c r="L407" s="12">
        <v>0</v>
      </c>
      <c r="M407" s="12">
        <v>0</v>
      </c>
      <c r="N407" s="12"/>
      <c r="O407" s="12"/>
    </row>
    <row r="408" spans="1:15" x14ac:dyDescent="0.35">
      <c r="A408" s="11" t="str">
        <f t="shared" si="6"/>
        <v>DISTRIBUCION VOLUMEN X CRITERIO (Consumiciones)VinoMUJER</v>
      </c>
      <c r="B408" s="11" t="s">
        <v>118</v>
      </c>
      <c r="C408" s="11" t="s">
        <v>132</v>
      </c>
      <c r="D408" s="11" t="s">
        <v>22</v>
      </c>
      <c r="E408" s="12">
        <v>32.540440124971703</v>
      </c>
      <c r="F408" s="12">
        <v>31.543813737560701</v>
      </c>
      <c r="G408" s="12">
        <v>33.188310763582102</v>
      </c>
      <c r="H408" s="12">
        <v>33.767990677136503</v>
      </c>
      <c r="I408" s="12">
        <v>0</v>
      </c>
      <c r="J408" s="12">
        <v>0</v>
      </c>
      <c r="K408" s="12">
        <v>0</v>
      </c>
      <c r="L408" s="12">
        <v>0</v>
      </c>
      <c r="M408" s="12">
        <v>0</v>
      </c>
      <c r="N408" s="12"/>
      <c r="O408" s="12"/>
    </row>
    <row r="409" spans="1:15" x14ac:dyDescent="0.35">
      <c r="A409" s="11" t="str">
        <f t="shared" si="6"/>
        <v>DISTRIBUCION VOLUMEN X CRITERIO (Consumiciones)TintoT.ESPAÑA</v>
      </c>
      <c r="B409" s="11" t="s">
        <v>118</v>
      </c>
      <c r="C409" s="11" t="s">
        <v>133</v>
      </c>
      <c r="D409" s="11" t="s">
        <v>36</v>
      </c>
      <c r="E409" s="12">
        <v>100</v>
      </c>
      <c r="F409" s="12">
        <v>100</v>
      </c>
      <c r="G409" s="12">
        <v>100</v>
      </c>
      <c r="H409" s="12">
        <v>100</v>
      </c>
      <c r="I409" s="12">
        <v>0</v>
      </c>
      <c r="J409" s="12">
        <v>0</v>
      </c>
      <c r="K409" s="12">
        <v>0</v>
      </c>
      <c r="L409" s="12">
        <v>0</v>
      </c>
      <c r="M409" s="12">
        <v>0</v>
      </c>
      <c r="N409" s="12"/>
      <c r="O409" s="12"/>
    </row>
    <row r="410" spans="1:15" x14ac:dyDescent="0.35">
      <c r="A410" s="11" t="str">
        <f t="shared" si="6"/>
        <v>DISTRIBUCION VOLUMEN X CRITERIO (Consumiciones)TintoBCN AM</v>
      </c>
      <c r="B410" s="11" t="s">
        <v>118</v>
      </c>
      <c r="C410" s="11" t="s">
        <v>133</v>
      </c>
      <c r="D410" s="11" t="s">
        <v>1</v>
      </c>
      <c r="E410" s="12">
        <v>5.7682881015973901</v>
      </c>
      <c r="F410" s="12">
        <v>7.5697329714536101</v>
      </c>
      <c r="G410" s="12">
        <v>7.5565113482582804</v>
      </c>
      <c r="H410" s="12">
        <v>7.9602811668746298</v>
      </c>
      <c r="I410" s="12">
        <v>0</v>
      </c>
      <c r="J410" s="12">
        <v>0</v>
      </c>
      <c r="K410" s="12">
        <v>0</v>
      </c>
      <c r="L410" s="12">
        <v>0</v>
      </c>
      <c r="M410" s="12">
        <v>0</v>
      </c>
      <c r="N410" s="12"/>
      <c r="O410" s="12"/>
    </row>
    <row r="411" spans="1:15" x14ac:dyDescent="0.35">
      <c r="A411" s="11" t="str">
        <f t="shared" si="6"/>
        <v>DISTRIBUCION VOLUMEN X CRITERIO (Consumiciones)TintoREST.CAT ARAGON</v>
      </c>
      <c r="B411" s="11" t="s">
        <v>118</v>
      </c>
      <c r="C411" s="11" t="s">
        <v>133</v>
      </c>
      <c r="D411" s="11" t="s">
        <v>2</v>
      </c>
      <c r="E411" s="12">
        <v>9.5512020003203997</v>
      </c>
      <c r="F411" s="12">
        <v>11.308960912600201</v>
      </c>
      <c r="G411" s="12">
        <v>11.613303528684501</v>
      </c>
      <c r="H411" s="12">
        <v>13.8423892765008</v>
      </c>
      <c r="I411" s="12">
        <v>0</v>
      </c>
      <c r="J411" s="12">
        <v>0</v>
      </c>
      <c r="K411" s="12">
        <v>0</v>
      </c>
      <c r="L411" s="12">
        <v>0</v>
      </c>
      <c r="M411" s="12">
        <v>0</v>
      </c>
      <c r="N411" s="12"/>
      <c r="O411" s="12"/>
    </row>
    <row r="412" spans="1:15" x14ac:dyDescent="0.35">
      <c r="A412" s="11" t="str">
        <f t="shared" si="6"/>
        <v>DISTRIBUCION VOLUMEN X CRITERIO (Consumiciones)TintoLEVANTE</v>
      </c>
      <c r="B412" s="11" t="s">
        <v>118</v>
      </c>
      <c r="C412" s="11" t="s">
        <v>133</v>
      </c>
      <c r="D412" s="11" t="s">
        <v>3</v>
      </c>
      <c r="E412" s="12">
        <v>13.3259823369985</v>
      </c>
      <c r="F412" s="12">
        <v>9.9558461214573093</v>
      </c>
      <c r="G412" s="12">
        <v>10.6687650546775</v>
      </c>
      <c r="H412" s="12">
        <v>10.757922863665399</v>
      </c>
      <c r="I412" s="12">
        <v>0</v>
      </c>
      <c r="J412" s="12">
        <v>0</v>
      </c>
      <c r="K412" s="12">
        <v>0</v>
      </c>
      <c r="L412" s="12">
        <v>0</v>
      </c>
      <c r="M412" s="12">
        <v>0</v>
      </c>
      <c r="N412" s="12"/>
      <c r="O412" s="12"/>
    </row>
    <row r="413" spans="1:15" x14ac:dyDescent="0.35">
      <c r="A413" s="11" t="str">
        <f t="shared" si="6"/>
        <v>DISTRIBUCION VOLUMEN X CRITERIO (Consumiciones)TintoANDALUCIA</v>
      </c>
      <c r="B413" s="11" t="s">
        <v>118</v>
      </c>
      <c r="C413" s="11" t="s">
        <v>133</v>
      </c>
      <c r="D413" s="11" t="s">
        <v>4</v>
      </c>
      <c r="E413" s="12">
        <v>15.961717360124201</v>
      </c>
      <c r="F413" s="12">
        <v>14.1142278395406</v>
      </c>
      <c r="G413" s="12">
        <v>14.614400470441</v>
      </c>
      <c r="H413" s="12">
        <v>13.405585623899199</v>
      </c>
      <c r="I413" s="12">
        <v>0</v>
      </c>
      <c r="J413" s="12">
        <v>0</v>
      </c>
      <c r="K413" s="12">
        <v>0</v>
      </c>
      <c r="L413" s="12">
        <v>0</v>
      </c>
      <c r="M413" s="12">
        <v>0</v>
      </c>
      <c r="N413" s="12"/>
      <c r="O413" s="12"/>
    </row>
    <row r="414" spans="1:15" x14ac:dyDescent="0.35">
      <c r="A414" s="11" t="str">
        <f t="shared" si="6"/>
        <v>DISTRIBUCION VOLUMEN X CRITERIO (Consumiciones)TintoMDD AM</v>
      </c>
      <c r="B414" s="11" t="s">
        <v>118</v>
      </c>
      <c r="C414" s="11" t="s">
        <v>133</v>
      </c>
      <c r="D414" s="11" t="s">
        <v>5</v>
      </c>
      <c r="E414" s="12">
        <v>11.016723360523301</v>
      </c>
      <c r="F414" s="12">
        <v>12.949693678403399</v>
      </c>
      <c r="G414" s="12">
        <v>13.8389191919573</v>
      </c>
      <c r="H414" s="12">
        <v>12.0333003005051</v>
      </c>
      <c r="I414" s="12">
        <v>0</v>
      </c>
      <c r="J414" s="12">
        <v>0</v>
      </c>
      <c r="K414" s="12">
        <v>0</v>
      </c>
      <c r="L414" s="12">
        <v>0</v>
      </c>
      <c r="M414" s="12">
        <v>0</v>
      </c>
      <c r="N414" s="12"/>
      <c r="O414" s="12"/>
    </row>
    <row r="415" spans="1:15" x14ac:dyDescent="0.35">
      <c r="A415" s="11" t="str">
        <f t="shared" si="6"/>
        <v>DISTRIBUCION VOLUMEN X CRITERIO (Consumiciones)TintoRTO CENTRO</v>
      </c>
      <c r="B415" s="11" t="s">
        <v>118</v>
      </c>
      <c r="C415" s="11" t="s">
        <v>133</v>
      </c>
      <c r="D415" s="11" t="s">
        <v>6</v>
      </c>
      <c r="E415" s="12">
        <v>11.7171352848761</v>
      </c>
      <c r="F415" s="12">
        <v>8.7058410411601592</v>
      </c>
      <c r="G415" s="12">
        <v>8.4157673126434798</v>
      </c>
      <c r="H415" s="12">
        <v>7.5765533787768797</v>
      </c>
      <c r="I415" s="12">
        <v>0</v>
      </c>
      <c r="J415" s="12">
        <v>0</v>
      </c>
      <c r="K415" s="12">
        <v>0</v>
      </c>
      <c r="L415" s="12">
        <v>0</v>
      </c>
      <c r="M415" s="12">
        <v>0</v>
      </c>
      <c r="N415" s="12"/>
      <c r="O415" s="12"/>
    </row>
    <row r="416" spans="1:15" x14ac:dyDescent="0.35">
      <c r="A416" s="11" t="str">
        <f t="shared" si="6"/>
        <v>DISTRIBUCION VOLUMEN X CRITERIO (Consumiciones)TintoNORTE-CENTRO</v>
      </c>
      <c r="B416" s="11" t="s">
        <v>118</v>
      </c>
      <c r="C416" s="11" t="s">
        <v>133</v>
      </c>
      <c r="D416" s="11" t="s">
        <v>7</v>
      </c>
      <c r="E416" s="12">
        <v>18.406826121456302</v>
      </c>
      <c r="F416" s="12">
        <v>20.281001395659199</v>
      </c>
      <c r="G416" s="12">
        <v>20.093598157439398</v>
      </c>
      <c r="H416" s="12">
        <v>21.0973612520913</v>
      </c>
      <c r="I416" s="12">
        <v>0</v>
      </c>
      <c r="J416" s="12">
        <v>0</v>
      </c>
      <c r="K416" s="12">
        <v>0</v>
      </c>
      <c r="L416" s="12">
        <v>0</v>
      </c>
      <c r="M416" s="12">
        <v>0</v>
      </c>
      <c r="N416" s="12"/>
      <c r="O416" s="12"/>
    </row>
    <row r="417" spans="1:15" x14ac:dyDescent="0.35">
      <c r="A417" s="11" t="str">
        <f t="shared" si="6"/>
        <v>DISTRIBUCION VOLUMEN X CRITERIO (Consumiciones)TintoNOROESTE</v>
      </c>
      <c r="B417" s="11" t="s">
        <v>118</v>
      </c>
      <c r="C417" s="11" t="s">
        <v>133</v>
      </c>
      <c r="D417" s="11" t="s">
        <v>8</v>
      </c>
      <c r="E417" s="12">
        <v>14.2520860872245</v>
      </c>
      <c r="F417" s="12">
        <v>15.114672467146701</v>
      </c>
      <c r="G417" s="12">
        <v>13.198750014135801</v>
      </c>
      <c r="H417" s="12">
        <v>13.3266278029425</v>
      </c>
      <c r="I417" s="12">
        <v>0</v>
      </c>
      <c r="J417" s="12">
        <v>0</v>
      </c>
      <c r="K417" s="12">
        <v>0</v>
      </c>
      <c r="L417" s="12">
        <v>0</v>
      </c>
      <c r="M417" s="12">
        <v>0</v>
      </c>
      <c r="N417" s="12"/>
      <c r="O417" s="12"/>
    </row>
    <row r="418" spans="1:15" x14ac:dyDescent="0.35">
      <c r="A418" s="11" t="str">
        <f t="shared" si="6"/>
        <v>DISTRIBUCION VOLUMEN X CRITERIO (Consumiciones)Tinto&lt;2MIL</v>
      </c>
      <c r="B418" s="11" t="s">
        <v>118</v>
      </c>
      <c r="C418" s="11" t="s">
        <v>133</v>
      </c>
      <c r="D418" s="11" t="s">
        <v>9</v>
      </c>
      <c r="E418" s="12">
        <v>3.1969995194059799</v>
      </c>
      <c r="F418" s="12">
        <v>2.5992564070675499</v>
      </c>
      <c r="G418" s="12">
        <v>3.2134347093481299</v>
      </c>
      <c r="H418" s="12">
        <v>4.5533250149450097</v>
      </c>
      <c r="I418" s="12">
        <v>0</v>
      </c>
      <c r="J418" s="12">
        <v>0</v>
      </c>
      <c r="K418" s="12">
        <v>0</v>
      </c>
      <c r="L418" s="12">
        <v>0</v>
      </c>
      <c r="M418" s="12">
        <v>0</v>
      </c>
      <c r="N418" s="12"/>
      <c r="O418" s="12"/>
    </row>
    <row r="419" spans="1:15" x14ac:dyDescent="0.35">
      <c r="A419" s="11" t="str">
        <f t="shared" si="6"/>
        <v>DISTRIBUCION VOLUMEN X CRITERIO (Consumiciones)Tinto2-5MIL</v>
      </c>
      <c r="B419" s="11" t="s">
        <v>118</v>
      </c>
      <c r="C419" s="11" t="s">
        <v>133</v>
      </c>
      <c r="D419" s="11" t="s">
        <v>10</v>
      </c>
      <c r="E419" s="12">
        <v>5.7620797261457204</v>
      </c>
      <c r="F419" s="12">
        <v>5.2481208996921804</v>
      </c>
      <c r="G419" s="12">
        <v>5.3884968128376096</v>
      </c>
      <c r="H419" s="12">
        <v>6.2224524267092498</v>
      </c>
      <c r="I419" s="12">
        <v>0</v>
      </c>
      <c r="J419" s="12">
        <v>0</v>
      </c>
      <c r="K419" s="12">
        <v>0</v>
      </c>
      <c r="L419" s="12">
        <v>0</v>
      </c>
      <c r="M419" s="12">
        <v>0</v>
      </c>
      <c r="N419" s="12"/>
      <c r="O419" s="12"/>
    </row>
    <row r="420" spans="1:15" x14ac:dyDescent="0.35">
      <c r="A420" s="11" t="str">
        <f t="shared" si="6"/>
        <v>DISTRIBUCION VOLUMEN X CRITERIO (Consumiciones)Tinto5-10MIL</v>
      </c>
      <c r="B420" s="11" t="s">
        <v>118</v>
      </c>
      <c r="C420" s="11" t="s">
        <v>133</v>
      </c>
      <c r="D420" s="11" t="s">
        <v>11</v>
      </c>
      <c r="E420" s="12">
        <v>6.1025323464136703</v>
      </c>
      <c r="F420" s="12">
        <v>6.94269343536196</v>
      </c>
      <c r="G420" s="12">
        <v>8.1182058405551807</v>
      </c>
      <c r="H420" s="12">
        <v>9.3395306663671001</v>
      </c>
      <c r="I420" s="12">
        <v>0</v>
      </c>
      <c r="J420" s="12">
        <v>0</v>
      </c>
      <c r="K420" s="12">
        <v>0</v>
      </c>
      <c r="L420" s="12">
        <v>0</v>
      </c>
      <c r="M420" s="12">
        <v>0</v>
      </c>
      <c r="N420" s="12"/>
      <c r="O420" s="12"/>
    </row>
    <row r="421" spans="1:15" x14ac:dyDescent="0.35">
      <c r="A421" s="11" t="str">
        <f t="shared" si="6"/>
        <v>DISTRIBUCION VOLUMEN X CRITERIO (Consumiciones)Tinto10-30MIL</v>
      </c>
      <c r="B421" s="11" t="s">
        <v>118</v>
      </c>
      <c r="C421" s="11" t="s">
        <v>133</v>
      </c>
      <c r="D421" s="11" t="s">
        <v>12</v>
      </c>
      <c r="E421" s="12">
        <v>21.473437577581301</v>
      </c>
      <c r="F421" s="12">
        <v>20.2079751723846</v>
      </c>
      <c r="G421" s="12">
        <v>15.933248643901001</v>
      </c>
      <c r="H421" s="12">
        <v>16.4002776362404</v>
      </c>
      <c r="I421" s="12">
        <v>0</v>
      </c>
      <c r="J421" s="12">
        <v>0</v>
      </c>
      <c r="K421" s="12">
        <v>0</v>
      </c>
      <c r="L421" s="12">
        <v>0</v>
      </c>
      <c r="M421" s="12">
        <v>0</v>
      </c>
      <c r="N421" s="12"/>
      <c r="O421" s="12"/>
    </row>
    <row r="422" spans="1:15" x14ac:dyDescent="0.35">
      <c r="A422" s="11" t="str">
        <f t="shared" si="6"/>
        <v>DISTRIBUCION VOLUMEN X CRITERIO (Consumiciones)Tinto30-100MIL</v>
      </c>
      <c r="B422" s="11" t="s">
        <v>118</v>
      </c>
      <c r="C422" s="11" t="s">
        <v>133</v>
      </c>
      <c r="D422" s="11" t="s">
        <v>13</v>
      </c>
      <c r="E422" s="12">
        <v>15.581326720559399</v>
      </c>
      <c r="F422" s="12">
        <v>14.8370850311686</v>
      </c>
      <c r="G422" s="12">
        <v>14.8311048955267</v>
      </c>
      <c r="H422" s="12">
        <v>14.528584095295001</v>
      </c>
      <c r="I422" s="12">
        <v>0</v>
      </c>
      <c r="J422" s="12">
        <v>0</v>
      </c>
      <c r="K422" s="12">
        <v>0</v>
      </c>
      <c r="L422" s="12">
        <v>0</v>
      </c>
      <c r="M422" s="12">
        <v>0</v>
      </c>
      <c r="N422" s="12"/>
      <c r="O422" s="12"/>
    </row>
    <row r="423" spans="1:15" x14ac:dyDescent="0.35">
      <c r="A423" s="11" t="str">
        <f t="shared" si="6"/>
        <v>DISTRIBUCION VOLUMEN X CRITERIO (Consumiciones)Tinto100-200MIL</v>
      </c>
      <c r="B423" s="11" t="s">
        <v>118</v>
      </c>
      <c r="C423" s="11" t="s">
        <v>133</v>
      </c>
      <c r="D423" s="11" t="s">
        <v>14</v>
      </c>
      <c r="E423" s="12">
        <v>14.9282715759081</v>
      </c>
      <c r="F423" s="12">
        <v>14.518603235295799</v>
      </c>
      <c r="G423" s="12">
        <v>14.607132760109</v>
      </c>
      <c r="H423" s="12">
        <v>12.84949467797</v>
      </c>
      <c r="I423" s="12">
        <v>0</v>
      </c>
      <c r="J423" s="12">
        <v>0</v>
      </c>
      <c r="K423" s="12">
        <v>0</v>
      </c>
      <c r="L423" s="12">
        <v>0</v>
      </c>
      <c r="M423" s="12">
        <v>0</v>
      </c>
      <c r="N423" s="12"/>
      <c r="O423" s="12"/>
    </row>
    <row r="424" spans="1:15" x14ac:dyDescent="0.35">
      <c r="A424" s="11" t="str">
        <f t="shared" si="6"/>
        <v>DISTRIBUCION VOLUMEN X CRITERIO (Consumiciones)Tinto200-500MIL</v>
      </c>
      <c r="B424" s="11" t="s">
        <v>118</v>
      </c>
      <c r="C424" s="11" t="s">
        <v>133</v>
      </c>
      <c r="D424" s="11" t="s">
        <v>15</v>
      </c>
      <c r="E424" s="12">
        <v>16.833925254044999</v>
      </c>
      <c r="F424" s="12">
        <v>17.388312715455399</v>
      </c>
      <c r="G424" s="12">
        <v>19.340621147981601</v>
      </c>
      <c r="H424" s="12">
        <v>18.9308918462409</v>
      </c>
      <c r="I424" s="12">
        <v>0</v>
      </c>
      <c r="J424" s="12">
        <v>0</v>
      </c>
      <c r="K424" s="12">
        <v>0</v>
      </c>
      <c r="L424" s="12">
        <v>0</v>
      </c>
      <c r="M424" s="12">
        <v>0</v>
      </c>
      <c r="N424" s="12"/>
      <c r="O424" s="12"/>
    </row>
    <row r="425" spans="1:15" x14ac:dyDescent="0.35">
      <c r="A425" s="11" t="str">
        <f t="shared" si="6"/>
        <v>DISTRIBUCION VOLUMEN X CRITERIO (Consumiciones)Tinto&gt;500MIL</v>
      </c>
      <c r="B425" s="11" t="s">
        <v>118</v>
      </c>
      <c r="C425" s="11" t="s">
        <v>133</v>
      </c>
      <c r="D425" s="11" t="s">
        <v>16</v>
      </c>
      <c r="E425" s="12">
        <v>16.121390743553</v>
      </c>
      <c r="F425" s="12">
        <v>18.257929530995099</v>
      </c>
      <c r="G425" s="12">
        <v>18.567771021889801</v>
      </c>
      <c r="H425" s="12">
        <v>17.1754604869868</v>
      </c>
      <c r="I425" s="12">
        <v>0</v>
      </c>
      <c r="J425" s="12">
        <v>0</v>
      </c>
      <c r="K425" s="12">
        <v>0</v>
      </c>
      <c r="L425" s="12">
        <v>0</v>
      </c>
      <c r="M425" s="12">
        <v>0</v>
      </c>
      <c r="N425" s="12"/>
      <c r="O425" s="12"/>
    </row>
    <row r="426" spans="1:15" x14ac:dyDescent="0.35">
      <c r="A426" s="11" t="str">
        <f t="shared" si="6"/>
        <v>DISTRIBUCION VOLUMEN X CRITERIO (Consumiciones)TintoDE 15 A 19 AÑOS</v>
      </c>
      <c r="B426" s="11" t="s">
        <v>118</v>
      </c>
      <c r="C426" s="11" t="s">
        <v>133</v>
      </c>
      <c r="D426" s="11" t="s">
        <v>39</v>
      </c>
      <c r="E426" s="12">
        <v>4.1592939670928898E-2</v>
      </c>
      <c r="F426" s="12">
        <v>3.7998143456211497E-2</v>
      </c>
      <c r="G426" s="12">
        <v>7.4552941575600398E-2</v>
      </c>
      <c r="H426" s="12">
        <v>0.13109092586871701</v>
      </c>
      <c r="I426" s="12">
        <v>0</v>
      </c>
      <c r="J426" s="12">
        <v>0</v>
      </c>
      <c r="K426" s="12">
        <v>0</v>
      </c>
      <c r="L426" s="12">
        <v>0</v>
      </c>
      <c r="M426" s="12">
        <v>0</v>
      </c>
      <c r="N426" s="12"/>
      <c r="O426" s="12"/>
    </row>
    <row r="427" spans="1:15" x14ac:dyDescent="0.35">
      <c r="A427" s="11" t="str">
        <f t="shared" si="6"/>
        <v>DISTRIBUCION VOLUMEN X CRITERIO (Consumiciones)TintoDE 20 A 24 AÑOS</v>
      </c>
      <c r="B427" s="11" t="s">
        <v>118</v>
      </c>
      <c r="C427" s="11" t="s">
        <v>133</v>
      </c>
      <c r="D427" s="11" t="s">
        <v>40</v>
      </c>
      <c r="E427" s="12">
        <v>0.70124842026963896</v>
      </c>
      <c r="F427" s="12">
        <v>0.45414458769527599</v>
      </c>
      <c r="G427" s="12">
        <v>0.51793247211468496</v>
      </c>
      <c r="H427" s="12">
        <v>0.492359306230366</v>
      </c>
      <c r="I427" s="12">
        <v>0</v>
      </c>
      <c r="J427" s="12">
        <v>0</v>
      </c>
      <c r="K427" s="12">
        <v>0</v>
      </c>
      <c r="L427" s="12">
        <v>0</v>
      </c>
      <c r="M427" s="12">
        <v>0</v>
      </c>
      <c r="N427" s="12"/>
      <c r="O427" s="12"/>
    </row>
    <row r="428" spans="1:15" x14ac:dyDescent="0.35">
      <c r="A428" s="11" t="str">
        <f t="shared" si="6"/>
        <v>DISTRIBUCION VOLUMEN X CRITERIO (Consumiciones)TintoDE 25 A 34 AÑOS</v>
      </c>
      <c r="B428" s="11" t="s">
        <v>118</v>
      </c>
      <c r="C428" s="11" t="s">
        <v>133</v>
      </c>
      <c r="D428" s="11" t="s">
        <v>41</v>
      </c>
      <c r="E428" s="12">
        <v>2.9395378990077998</v>
      </c>
      <c r="F428" s="12">
        <v>3.0809327913265898</v>
      </c>
      <c r="G428" s="12">
        <v>2.5076118710961501</v>
      </c>
      <c r="H428" s="12">
        <v>2.67648236488303</v>
      </c>
      <c r="I428" s="12">
        <v>0</v>
      </c>
      <c r="J428" s="12">
        <v>0</v>
      </c>
      <c r="K428" s="12">
        <v>0</v>
      </c>
      <c r="L428" s="12">
        <v>0</v>
      </c>
      <c r="M428" s="12">
        <v>0</v>
      </c>
      <c r="N428" s="12"/>
      <c r="O428" s="12"/>
    </row>
    <row r="429" spans="1:15" x14ac:dyDescent="0.35">
      <c r="A429" s="11" t="str">
        <f t="shared" si="6"/>
        <v>DISTRIBUCION VOLUMEN X CRITERIO (Consumiciones)TintoDE 35 A 49 AÑOS</v>
      </c>
      <c r="B429" s="11" t="s">
        <v>118</v>
      </c>
      <c r="C429" s="11" t="s">
        <v>133</v>
      </c>
      <c r="D429" s="11" t="s">
        <v>42</v>
      </c>
      <c r="E429" s="12">
        <v>16.657079768303099</v>
      </c>
      <c r="F429" s="12">
        <v>14.819657579844</v>
      </c>
      <c r="G429" s="12">
        <v>15.1915803123457</v>
      </c>
      <c r="H429" s="12">
        <v>13.173462468956499</v>
      </c>
      <c r="I429" s="12">
        <v>0</v>
      </c>
      <c r="J429" s="12">
        <v>0</v>
      </c>
      <c r="K429" s="12">
        <v>0</v>
      </c>
      <c r="L429" s="12">
        <v>0</v>
      </c>
      <c r="M429" s="12">
        <v>0</v>
      </c>
      <c r="N429" s="12"/>
      <c r="O429" s="12"/>
    </row>
    <row r="430" spans="1:15" x14ac:dyDescent="0.35">
      <c r="A430" s="11" t="str">
        <f t="shared" si="6"/>
        <v>DISTRIBUCION VOLUMEN X CRITERIO (Consumiciones)TintoDE 50 A 59 AÑOS</v>
      </c>
      <c r="B430" s="11" t="s">
        <v>118</v>
      </c>
      <c r="C430" s="11" t="s">
        <v>133</v>
      </c>
      <c r="D430" s="11" t="s">
        <v>43</v>
      </c>
      <c r="E430" s="12">
        <v>23.088036768721899</v>
      </c>
      <c r="F430" s="12">
        <v>26.211325729957402</v>
      </c>
      <c r="G430" s="12">
        <v>23.309801231138099</v>
      </c>
      <c r="H430" s="12">
        <v>21.620777782681401</v>
      </c>
      <c r="I430" s="12">
        <v>0</v>
      </c>
      <c r="J430" s="12">
        <v>0</v>
      </c>
      <c r="K430" s="12">
        <v>0</v>
      </c>
      <c r="L430" s="12">
        <v>0</v>
      </c>
      <c r="M430" s="12">
        <v>0</v>
      </c>
      <c r="N430" s="12"/>
      <c r="O430" s="12"/>
    </row>
    <row r="431" spans="1:15" x14ac:dyDescent="0.35">
      <c r="A431" s="11" t="str">
        <f t="shared" si="6"/>
        <v>DISTRIBUCION VOLUMEN X CRITERIO (Consumiciones)TintoDE 60 A 75 AÑOS</v>
      </c>
      <c r="B431" s="11" t="s">
        <v>118</v>
      </c>
      <c r="C431" s="11" t="s">
        <v>133</v>
      </c>
      <c r="D431" s="11" t="s">
        <v>44</v>
      </c>
      <c r="E431" s="12">
        <v>56.572465241247897</v>
      </c>
      <c r="F431" s="12">
        <v>55.395917717068897</v>
      </c>
      <c r="G431" s="12">
        <v>58.398540426638696</v>
      </c>
      <c r="H431" s="12">
        <v>61.905844403342897</v>
      </c>
      <c r="I431" s="12">
        <v>0</v>
      </c>
      <c r="J431" s="12">
        <v>0</v>
      </c>
      <c r="K431" s="12">
        <v>0</v>
      </c>
      <c r="L431" s="12">
        <v>0</v>
      </c>
      <c r="M431" s="12">
        <v>0</v>
      </c>
      <c r="N431" s="12"/>
      <c r="O431" s="12"/>
    </row>
    <row r="432" spans="1:15" x14ac:dyDescent="0.35">
      <c r="A432" s="11" t="str">
        <f t="shared" si="6"/>
        <v>DISTRIBUCION VOLUMEN X CRITERIO (Consumiciones)TintoALTA Y MEDIA ALTA</v>
      </c>
      <c r="B432" s="11" t="s">
        <v>118</v>
      </c>
      <c r="C432" s="11" t="s">
        <v>133</v>
      </c>
      <c r="D432" s="11" t="s">
        <v>17</v>
      </c>
      <c r="E432" s="12">
        <v>30.420290248812801</v>
      </c>
      <c r="F432" s="12">
        <v>38.3944716612897</v>
      </c>
      <c r="G432" s="12">
        <v>36.607909289325001</v>
      </c>
      <c r="H432" s="12">
        <v>35.6973444013368</v>
      </c>
      <c r="I432" s="12">
        <v>0</v>
      </c>
      <c r="J432" s="12">
        <v>0</v>
      </c>
      <c r="K432" s="12">
        <v>0</v>
      </c>
      <c r="L432" s="12">
        <v>0</v>
      </c>
      <c r="M432" s="12">
        <v>0</v>
      </c>
      <c r="N432" s="12"/>
      <c r="O432" s="12"/>
    </row>
    <row r="433" spans="1:15" x14ac:dyDescent="0.35">
      <c r="A433" s="11" t="str">
        <f t="shared" si="6"/>
        <v>DISTRIBUCION VOLUMEN X CRITERIO (Consumiciones)TintoMEDIA</v>
      </c>
      <c r="B433" s="11" t="s">
        <v>118</v>
      </c>
      <c r="C433" s="11" t="s">
        <v>133</v>
      </c>
      <c r="D433" s="11" t="s">
        <v>18</v>
      </c>
      <c r="E433" s="12">
        <v>37.456280464555498</v>
      </c>
      <c r="F433" s="12">
        <v>34.201828419263499</v>
      </c>
      <c r="G433" s="12">
        <v>34.376247252933702</v>
      </c>
      <c r="H433" s="12">
        <v>34.392646651714998</v>
      </c>
      <c r="I433" s="12">
        <v>0</v>
      </c>
      <c r="J433" s="12">
        <v>0</v>
      </c>
      <c r="K433" s="12">
        <v>0</v>
      </c>
      <c r="L433" s="12">
        <v>0</v>
      </c>
      <c r="M433" s="12">
        <v>0</v>
      </c>
      <c r="N433" s="12"/>
      <c r="O433" s="12"/>
    </row>
    <row r="434" spans="1:15" x14ac:dyDescent="0.35">
      <c r="A434" s="11" t="str">
        <f t="shared" si="6"/>
        <v>DISTRIBUCION VOLUMEN X CRITERIO (Consumiciones)TintoMEDIA BAJA</v>
      </c>
      <c r="B434" s="11" t="s">
        <v>118</v>
      </c>
      <c r="C434" s="11" t="s">
        <v>133</v>
      </c>
      <c r="D434" s="11" t="s">
        <v>19</v>
      </c>
      <c r="E434" s="12">
        <v>22.7430302155928</v>
      </c>
      <c r="F434" s="12">
        <v>21.013084406901701</v>
      </c>
      <c r="G434" s="12">
        <v>20.9956235416517</v>
      </c>
      <c r="H434" s="12">
        <v>22.661825418159498</v>
      </c>
      <c r="I434" s="12">
        <v>0</v>
      </c>
      <c r="J434" s="12">
        <v>0</v>
      </c>
      <c r="K434" s="12">
        <v>0</v>
      </c>
      <c r="L434" s="12">
        <v>0</v>
      </c>
      <c r="M434" s="12">
        <v>0</v>
      </c>
      <c r="N434" s="12"/>
      <c r="O434" s="12"/>
    </row>
    <row r="435" spans="1:15" x14ac:dyDescent="0.35">
      <c r="A435" s="11" t="str">
        <f t="shared" si="6"/>
        <v>DISTRIBUCION VOLUMEN X CRITERIO (Consumiciones)TintoBAJA</v>
      </c>
      <c r="B435" s="11" t="s">
        <v>118</v>
      </c>
      <c r="C435" s="11" t="s">
        <v>133</v>
      </c>
      <c r="D435" s="11" t="s">
        <v>20</v>
      </c>
      <c r="E435" s="12">
        <v>9.3803522295159691</v>
      </c>
      <c r="F435" s="12">
        <v>6.3905870628810701</v>
      </c>
      <c r="G435" s="12">
        <v>8.0202349943268096</v>
      </c>
      <c r="H435" s="12">
        <v>7.2482035892107</v>
      </c>
      <c r="I435" s="12">
        <v>0</v>
      </c>
      <c r="J435" s="12">
        <v>0</v>
      </c>
      <c r="K435" s="12">
        <v>0</v>
      </c>
      <c r="L435" s="12">
        <v>0</v>
      </c>
      <c r="M435" s="12">
        <v>0</v>
      </c>
      <c r="N435" s="12"/>
      <c r="O435" s="12"/>
    </row>
    <row r="436" spans="1:15" x14ac:dyDescent="0.35">
      <c r="A436" s="11" t="str">
        <f t="shared" si="6"/>
        <v>DISTRIBUCION VOLUMEN X CRITERIO (Consumiciones)TintoHOMBRE</v>
      </c>
      <c r="B436" s="11" t="s">
        <v>118</v>
      </c>
      <c r="C436" s="11" t="s">
        <v>133</v>
      </c>
      <c r="D436" s="11" t="s">
        <v>21</v>
      </c>
      <c r="E436" s="12">
        <v>69.387725085228197</v>
      </c>
      <c r="F436" s="12">
        <v>70.128421783338695</v>
      </c>
      <c r="G436" s="12">
        <v>68.385542986169497</v>
      </c>
      <c r="H436" s="12">
        <v>66.826208540122806</v>
      </c>
      <c r="I436" s="12">
        <v>0</v>
      </c>
      <c r="J436" s="12">
        <v>0</v>
      </c>
      <c r="K436" s="12">
        <v>0</v>
      </c>
      <c r="L436" s="12">
        <v>0</v>
      </c>
      <c r="M436" s="12">
        <v>0</v>
      </c>
      <c r="N436" s="12"/>
      <c r="O436" s="12"/>
    </row>
    <row r="437" spans="1:15" x14ac:dyDescent="0.35">
      <c r="A437" s="11" t="str">
        <f t="shared" si="6"/>
        <v>DISTRIBUCION VOLUMEN X CRITERIO (Consumiciones)TintoMUJER</v>
      </c>
      <c r="B437" s="11" t="s">
        <v>118</v>
      </c>
      <c r="C437" s="11" t="s">
        <v>133</v>
      </c>
      <c r="D437" s="11" t="s">
        <v>22</v>
      </c>
      <c r="E437" s="12">
        <v>30.6122280732489</v>
      </c>
      <c r="F437" s="12">
        <v>29.871553831235001</v>
      </c>
      <c r="G437" s="12">
        <v>31.614479631186299</v>
      </c>
      <c r="H437" s="12">
        <v>33.173807508214701</v>
      </c>
      <c r="I437" s="12">
        <v>0</v>
      </c>
      <c r="J437" s="12">
        <v>0</v>
      </c>
      <c r="K437" s="12">
        <v>0</v>
      </c>
      <c r="L437" s="12">
        <v>0</v>
      </c>
      <c r="M437" s="12">
        <v>0</v>
      </c>
      <c r="N437" s="12"/>
      <c r="O437" s="12"/>
    </row>
    <row r="438" spans="1:15" x14ac:dyDescent="0.35">
      <c r="A438" s="11" t="str">
        <f t="shared" si="6"/>
        <v>DISTRIBUCION VOLUMEN X CRITERIO (Consumiciones)BlancoT.ESPAÑA</v>
      </c>
      <c r="B438" s="11" t="s">
        <v>118</v>
      </c>
      <c r="C438" s="11" t="s">
        <v>134</v>
      </c>
      <c r="D438" s="11" t="s">
        <v>36</v>
      </c>
      <c r="E438" s="12">
        <v>100</v>
      </c>
      <c r="F438" s="12">
        <v>100</v>
      </c>
      <c r="G438" s="12">
        <v>100</v>
      </c>
      <c r="H438" s="12">
        <v>100</v>
      </c>
      <c r="I438" s="12">
        <v>0</v>
      </c>
      <c r="J438" s="12">
        <v>0</v>
      </c>
      <c r="K438" s="12">
        <v>0</v>
      </c>
      <c r="L438" s="12">
        <v>0</v>
      </c>
      <c r="M438" s="12">
        <v>0</v>
      </c>
      <c r="N438" s="12"/>
      <c r="O438" s="12"/>
    </row>
    <row r="439" spans="1:15" x14ac:dyDescent="0.35">
      <c r="A439" s="11" t="str">
        <f t="shared" si="6"/>
        <v>DISTRIBUCION VOLUMEN X CRITERIO (Consumiciones)BlancoBCN AM</v>
      </c>
      <c r="B439" s="11" t="s">
        <v>118</v>
      </c>
      <c r="C439" s="11" t="s">
        <v>134</v>
      </c>
      <c r="D439" s="11" t="s">
        <v>1</v>
      </c>
      <c r="E439" s="12">
        <v>3.5750179022235198</v>
      </c>
      <c r="F439" s="12">
        <v>4.5209280915403003</v>
      </c>
      <c r="G439" s="12">
        <v>4.4767581975063999</v>
      </c>
      <c r="H439" s="12">
        <v>4.8343847953068897</v>
      </c>
      <c r="I439" s="12">
        <v>0</v>
      </c>
      <c r="J439" s="12">
        <v>0</v>
      </c>
      <c r="K439" s="12">
        <v>0</v>
      </c>
      <c r="L439" s="12">
        <v>0</v>
      </c>
      <c r="M439" s="12">
        <v>0</v>
      </c>
      <c r="N439" s="12"/>
      <c r="O439" s="12"/>
    </row>
    <row r="440" spans="1:15" x14ac:dyDescent="0.35">
      <c r="A440" s="11" t="str">
        <f t="shared" si="6"/>
        <v>DISTRIBUCION VOLUMEN X CRITERIO (Consumiciones)BlancoREST.CAT ARAGON</v>
      </c>
      <c r="B440" s="11" t="s">
        <v>118</v>
      </c>
      <c r="C440" s="11" t="s">
        <v>134</v>
      </c>
      <c r="D440" s="11" t="s">
        <v>2</v>
      </c>
      <c r="E440" s="12">
        <v>12.281859889309599</v>
      </c>
      <c r="F440" s="12">
        <v>13.047064741030001</v>
      </c>
      <c r="G440" s="12">
        <v>10.650723094320499</v>
      </c>
      <c r="H440" s="12">
        <v>12.192887570370999</v>
      </c>
      <c r="I440" s="12">
        <v>0</v>
      </c>
      <c r="J440" s="12">
        <v>0</v>
      </c>
      <c r="K440" s="12">
        <v>0</v>
      </c>
      <c r="L440" s="12">
        <v>0</v>
      </c>
      <c r="M440" s="12">
        <v>0</v>
      </c>
      <c r="N440" s="12"/>
      <c r="O440" s="12"/>
    </row>
    <row r="441" spans="1:15" x14ac:dyDescent="0.35">
      <c r="A441" s="11" t="str">
        <f t="shared" si="6"/>
        <v>DISTRIBUCION VOLUMEN X CRITERIO (Consumiciones)BlancoLEVANTE</v>
      </c>
      <c r="B441" s="11" t="s">
        <v>118</v>
      </c>
      <c r="C441" s="11" t="s">
        <v>134</v>
      </c>
      <c r="D441" s="11" t="s">
        <v>3</v>
      </c>
      <c r="E441" s="12">
        <v>8.3675827143412</v>
      </c>
      <c r="F441" s="12">
        <v>5.83716884698483</v>
      </c>
      <c r="G441" s="12">
        <v>6.8015337303262902</v>
      </c>
      <c r="H441" s="12">
        <v>6.5565446595659402</v>
      </c>
      <c r="I441" s="12">
        <v>0</v>
      </c>
      <c r="J441" s="12">
        <v>0</v>
      </c>
      <c r="K441" s="12">
        <v>0</v>
      </c>
      <c r="L441" s="12">
        <v>0</v>
      </c>
      <c r="M441" s="12">
        <v>0</v>
      </c>
      <c r="N441" s="12"/>
      <c r="O441" s="12"/>
    </row>
    <row r="442" spans="1:15" x14ac:dyDescent="0.35">
      <c r="A442" s="11" t="str">
        <f t="shared" si="6"/>
        <v>DISTRIBUCION VOLUMEN X CRITERIO (Consumiciones)BlancoANDALUCIA</v>
      </c>
      <c r="B442" s="11" t="s">
        <v>118</v>
      </c>
      <c r="C442" s="11" t="s">
        <v>134</v>
      </c>
      <c r="D442" s="11" t="s">
        <v>4</v>
      </c>
      <c r="E442" s="12">
        <v>11.829167273521699</v>
      </c>
      <c r="F442" s="12">
        <v>9.4699767220974902</v>
      </c>
      <c r="G442" s="12">
        <v>11.377638351909299</v>
      </c>
      <c r="H442" s="12">
        <v>9.5424573651006508</v>
      </c>
      <c r="I442" s="12">
        <v>0</v>
      </c>
      <c r="J442" s="12">
        <v>0</v>
      </c>
      <c r="K442" s="12">
        <v>0</v>
      </c>
      <c r="L442" s="12">
        <v>0</v>
      </c>
      <c r="M442" s="12">
        <v>0</v>
      </c>
      <c r="N442" s="12"/>
      <c r="O442" s="12"/>
    </row>
    <row r="443" spans="1:15" x14ac:dyDescent="0.35">
      <c r="A443" s="11" t="str">
        <f t="shared" si="6"/>
        <v>DISTRIBUCION VOLUMEN X CRITERIO (Consumiciones)BlancoMDD AM</v>
      </c>
      <c r="B443" s="11" t="s">
        <v>118</v>
      </c>
      <c r="C443" s="11" t="s">
        <v>134</v>
      </c>
      <c r="D443" s="11" t="s">
        <v>5</v>
      </c>
      <c r="E443" s="12">
        <v>14.5774119453345</v>
      </c>
      <c r="F443" s="12">
        <v>16.677921065615202</v>
      </c>
      <c r="G443" s="12">
        <v>16.935938024606401</v>
      </c>
      <c r="H443" s="12">
        <v>21.112800219638</v>
      </c>
      <c r="I443" s="12">
        <v>0</v>
      </c>
      <c r="J443" s="12">
        <v>0</v>
      </c>
      <c r="K443" s="12">
        <v>0</v>
      </c>
      <c r="L443" s="12">
        <v>0</v>
      </c>
      <c r="M443" s="12">
        <v>0</v>
      </c>
      <c r="N443" s="12"/>
      <c r="O443" s="12"/>
    </row>
    <row r="444" spans="1:15" x14ac:dyDescent="0.35">
      <c r="A444" s="11" t="str">
        <f t="shared" si="6"/>
        <v>DISTRIBUCION VOLUMEN X CRITERIO (Consumiciones)BlancoRTO CENTRO</v>
      </c>
      <c r="B444" s="11" t="s">
        <v>118</v>
      </c>
      <c r="C444" s="11" t="s">
        <v>134</v>
      </c>
      <c r="D444" s="11" t="s">
        <v>6</v>
      </c>
      <c r="E444" s="12">
        <v>14.738061644334399</v>
      </c>
      <c r="F444" s="12">
        <v>11.215161648669</v>
      </c>
      <c r="G444" s="12">
        <v>11.2540809873878</v>
      </c>
      <c r="H444" s="12">
        <v>8.7761894552414805</v>
      </c>
      <c r="I444" s="12">
        <v>0</v>
      </c>
      <c r="J444" s="12">
        <v>0</v>
      </c>
      <c r="K444" s="12">
        <v>0</v>
      </c>
      <c r="L444" s="12">
        <v>0</v>
      </c>
      <c r="M444" s="12">
        <v>0</v>
      </c>
      <c r="N444" s="12"/>
      <c r="O444" s="12"/>
    </row>
    <row r="445" spans="1:15" x14ac:dyDescent="0.35">
      <c r="A445" s="11" t="str">
        <f t="shared" si="6"/>
        <v>DISTRIBUCION VOLUMEN X CRITERIO (Consumiciones)BlancoNORTE-CENTRO</v>
      </c>
      <c r="B445" s="11" t="s">
        <v>118</v>
      </c>
      <c r="C445" s="11" t="s">
        <v>134</v>
      </c>
      <c r="D445" s="11" t="s">
        <v>7</v>
      </c>
      <c r="E445" s="12">
        <v>17.472706694824701</v>
      </c>
      <c r="F445" s="12">
        <v>22.154502630875399</v>
      </c>
      <c r="G445" s="12">
        <v>24.3515323914535</v>
      </c>
      <c r="H445" s="12">
        <v>21.121657529635101</v>
      </c>
      <c r="I445" s="12">
        <v>0</v>
      </c>
      <c r="J445" s="12">
        <v>0</v>
      </c>
      <c r="K445" s="12">
        <v>0</v>
      </c>
      <c r="L445" s="12">
        <v>0</v>
      </c>
      <c r="M445" s="12">
        <v>0</v>
      </c>
      <c r="N445" s="12"/>
      <c r="O445" s="12"/>
    </row>
    <row r="446" spans="1:15" x14ac:dyDescent="0.35">
      <c r="A446" s="11" t="str">
        <f t="shared" si="6"/>
        <v>DISTRIBUCION VOLUMEN X CRITERIO (Consumiciones)BlancoNOROESTE</v>
      </c>
      <c r="B446" s="11" t="s">
        <v>118</v>
      </c>
      <c r="C446" s="11" t="s">
        <v>134</v>
      </c>
      <c r="D446" s="11" t="s">
        <v>8</v>
      </c>
      <c r="E446" s="12">
        <v>17.158204073210999</v>
      </c>
      <c r="F446" s="12">
        <v>17.077279684988198</v>
      </c>
      <c r="G446" s="12">
        <v>14.1518034617072</v>
      </c>
      <c r="H446" s="12">
        <v>15.8631123597795</v>
      </c>
      <c r="I446" s="12">
        <v>0</v>
      </c>
      <c r="J446" s="12">
        <v>0</v>
      </c>
      <c r="K446" s="12">
        <v>0</v>
      </c>
      <c r="L446" s="12">
        <v>0</v>
      </c>
      <c r="M446" s="12">
        <v>0</v>
      </c>
      <c r="N446" s="12"/>
      <c r="O446" s="12"/>
    </row>
    <row r="447" spans="1:15" x14ac:dyDescent="0.35">
      <c r="A447" s="11" t="str">
        <f t="shared" si="6"/>
        <v>DISTRIBUCION VOLUMEN X CRITERIO (Consumiciones)Blanco&lt;2MIL</v>
      </c>
      <c r="B447" s="11" t="s">
        <v>118</v>
      </c>
      <c r="C447" s="11" t="s">
        <v>134</v>
      </c>
      <c r="D447" s="11" t="s">
        <v>9</v>
      </c>
      <c r="E447" s="12">
        <v>6.9682690673851804</v>
      </c>
      <c r="F447" s="12">
        <v>6.5713018889659303</v>
      </c>
      <c r="G447" s="12">
        <v>5.1009159949988003</v>
      </c>
      <c r="H447" s="12">
        <v>5.1026021864846998</v>
      </c>
      <c r="I447" s="12">
        <v>0</v>
      </c>
      <c r="J447" s="12">
        <v>0</v>
      </c>
      <c r="K447" s="12">
        <v>0</v>
      </c>
      <c r="L447" s="12">
        <v>0</v>
      </c>
      <c r="M447" s="12">
        <v>0</v>
      </c>
      <c r="N447" s="12"/>
      <c r="O447" s="12"/>
    </row>
    <row r="448" spans="1:15" x14ac:dyDescent="0.35">
      <c r="A448" s="11" t="str">
        <f t="shared" si="6"/>
        <v>DISTRIBUCION VOLUMEN X CRITERIO (Consumiciones)Blanco2-5MIL</v>
      </c>
      <c r="B448" s="11" t="s">
        <v>118</v>
      </c>
      <c r="C448" s="11" t="s">
        <v>134</v>
      </c>
      <c r="D448" s="11" t="s">
        <v>10</v>
      </c>
      <c r="E448" s="12">
        <v>3.1538483712010899</v>
      </c>
      <c r="F448" s="12">
        <v>4.2548377233115504</v>
      </c>
      <c r="G448" s="12">
        <v>7.3177485102465001</v>
      </c>
      <c r="H448" s="12">
        <v>5.9287796605894298</v>
      </c>
      <c r="I448" s="12">
        <v>0</v>
      </c>
      <c r="J448" s="12">
        <v>0</v>
      </c>
      <c r="K448" s="12">
        <v>0</v>
      </c>
      <c r="L448" s="12">
        <v>0</v>
      </c>
      <c r="M448" s="12">
        <v>0</v>
      </c>
      <c r="N448" s="12"/>
      <c r="O448" s="12"/>
    </row>
    <row r="449" spans="1:15" x14ac:dyDescent="0.35">
      <c r="A449" s="11" t="str">
        <f t="shared" si="6"/>
        <v>DISTRIBUCION VOLUMEN X CRITERIO (Consumiciones)Blanco5-10MIL</v>
      </c>
      <c r="B449" s="11" t="s">
        <v>118</v>
      </c>
      <c r="C449" s="11" t="s">
        <v>134</v>
      </c>
      <c r="D449" s="11" t="s">
        <v>11</v>
      </c>
      <c r="E449" s="12">
        <v>7.4467150936984199</v>
      </c>
      <c r="F449" s="12">
        <v>7.0947921627286599</v>
      </c>
      <c r="G449" s="12">
        <v>5.4116724993460101</v>
      </c>
      <c r="H449" s="12">
        <v>7.45894253613986</v>
      </c>
      <c r="I449" s="12">
        <v>0</v>
      </c>
      <c r="J449" s="12">
        <v>0</v>
      </c>
      <c r="K449" s="12">
        <v>0</v>
      </c>
      <c r="L449" s="12">
        <v>0</v>
      </c>
      <c r="M449" s="12">
        <v>0</v>
      </c>
      <c r="N449" s="12"/>
      <c r="O449" s="12"/>
    </row>
    <row r="450" spans="1:15" x14ac:dyDescent="0.35">
      <c r="A450" s="11" t="str">
        <f t="shared" si="6"/>
        <v>DISTRIBUCION VOLUMEN X CRITERIO (Consumiciones)Blanco10-30MIL</v>
      </c>
      <c r="B450" s="11" t="s">
        <v>118</v>
      </c>
      <c r="C450" s="11" t="s">
        <v>134</v>
      </c>
      <c r="D450" s="11" t="s">
        <v>12</v>
      </c>
      <c r="E450" s="12">
        <v>20.558746601611801</v>
      </c>
      <c r="F450" s="12">
        <v>18.882120742865801</v>
      </c>
      <c r="G450" s="12">
        <v>16.599829448198999</v>
      </c>
      <c r="H450" s="12">
        <v>18.573817869259099</v>
      </c>
      <c r="I450" s="12">
        <v>0</v>
      </c>
      <c r="J450" s="12">
        <v>0</v>
      </c>
      <c r="K450" s="12">
        <v>0</v>
      </c>
      <c r="L450" s="12">
        <v>0</v>
      </c>
      <c r="M450" s="12">
        <v>0</v>
      </c>
      <c r="N450" s="12"/>
      <c r="O450" s="12"/>
    </row>
    <row r="451" spans="1:15" x14ac:dyDescent="0.35">
      <c r="A451" s="11" t="str">
        <f t="shared" si="6"/>
        <v>DISTRIBUCION VOLUMEN X CRITERIO (Consumiciones)Blanco30-100MIL</v>
      </c>
      <c r="B451" s="11" t="s">
        <v>118</v>
      </c>
      <c r="C451" s="11" t="s">
        <v>134</v>
      </c>
      <c r="D451" s="11" t="s">
        <v>13</v>
      </c>
      <c r="E451" s="12">
        <v>18.237708151276799</v>
      </c>
      <c r="F451" s="12">
        <v>16.847246100244998</v>
      </c>
      <c r="G451" s="12">
        <v>15.9383129790333</v>
      </c>
      <c r="H451" s="12">
        <v>14.4272580077164</v>
      </c>
      <c r="I451" s="12">
        <v>0</v>
      </c>
      <c r="J451" s="12">
        <v>0</v>
      </c>
      <c r="K451" s="12">
        <v>0</v>
      </c>
      <c r="L451" s="12">
        <v>0</v>
      </c>
      <c r="M451" s="12">
        <v>0</v>
      </c>
      <c r="N451" s="12"/>
      <c r="O451" s="12"/>
    </row>
    <row r="452" spans="1:15" x14ac:dyDescent="0.35">
      <c r="A452" s="11" t="str">
        <f t="shared" ref="A452:A515" si="7">B452&amp;C452&amp;D452</f>
        <v>DISTRIBUCION VOLUMEN X CRITERIO (Consumiciones)Blanco100-200MIL</v>
      </c>
      <c r="B452" s="11" t="s">
        <v>118</v>
      </c>
      <c r="C452" s="11" t="s">
        <v>134</v>
      </c>
      <c r="D452" s="11" t="s">
        <v>14</v>
      </c>
      <c r="E452" s="12">
        <v>10.1871980896204</v>
      </c>
      <c r="F452" s="12">
        <v>8.8452426151371899</v>
      </c>
      <c r="G452" s="12">
        <v>11.729957588628199</v>
      </c>
      <c r="H452" s="12">
        <v>10.283841375570301</v>
      </c>
      <c r="I452" s="12">
        <v>0</v>
      </c>
      <c r="J452" s="12">
        <v>0</v>
      </c>
      <c r="K452" s="12">
        <v>0</v>
      </c>
      <c r="L452" s="12">
        <v>0</v>
      </c>
      <c r="M452" s="12">
        <v>0</v>
      </c>
      <c r="N452" s="12"/>
      <c r="O452" s="12"/>
    </row>
    <row r="453" spans="1:15" x14ac:dyDescent="0.35">
      <c r="A453" s="11" t="str">
        <f t="shared" si="7"/>
        <v>DISTRIBUCION VOLUMEN X CRITERIO (Consumiciones)Blanco200-500MIL</v>
      </c>
      <c r="B453" s="11" t="s">
        <v>118</v>
      </c>
      <c r="C453" s="11" t="s">
        <v>134</v>
      </c>
      <c r="D453" s="11" t="s">
        <v>15</v>
      </c>
      <c r="E453" s="12">
        <v>13.1414654942227</v>
      </c>
      <c r="F453" s="12">
        <v>16.557911003576301</v>
      </c>
      <c r="G453" s="12">
        <v>17.486049974973401</v>
      </c>
      <c r="H453" s="12">
        <v>13.999332548819501</v>
      </c>
      <c r="I453" s="12">
        <v>0</v>
      </c>
      <c r="J453" s="12">
        <v>0</v>
      </c>
      <c r="K453" s="12">
        <v>0</v>
      </c>
      <c r="L453" s="12">
        <v>0</v>
      </c>
      <c r="M453" s="12">
        <v>0</v>
      </c>
      <c r="N453" s="12"/>
      <c r="O453" s="12"/>
    </row>
    <row r="454" spans="1:15" x14ac:dyDescent="0.35">
      <c r="A454" s="11" t="str">
        <f t="shared" si="7"/>
        <v>DISTRIBUCION VOLUMEN X CRITERIO (Consumiciones)Blanco&gt;500MIL</v>
      </c>
      <c r="B454" s="11" t="s">
        <v>118</v>
      </c>
      <c r="C454" s="11" t="s">
        <v>134</v>
      </c>
      <c r="D454" s="11" t="s">
        <v>16</v>
      </c>
      <c r="E454" s="12">
        <v>20.306067336634602</v>
      </c>
      <c r="F454" s="12">
        <v>20.946554626770499</v>
      </c>
      <c r="G454" s="12">
        <v>20.415514034476999</v>
      </c>
      <c r="H454" s="12">
        <v>24.225470441517</v>
      </c>
      <c r="I454" s="12">
        <v>0</v>
      </c>
      <c r="J454" s="12">
        <v>0</v>
      </c>
      <c r="K454" s="12">
        <v>0</v>
      </c>
      <c r="L454" s="12">
        <v>0</v>
      </c>
      <c r="M454" s="12">
        <v>0</v>
      </c>
      <c r="N454" s="12"/>
      <c r="O454" s="12"/>
    </row>
    <row r="455" spans="1:15" x14ac:dyDescent="0.35">
      <c r="A455" s="11" t="str">
        <f t="shared" si="7"/>
        <v>DISTRIBUCION VOLUMEN X CRITERIO (Consumiciones)BlancoDE 15 A 19 AÑOS</v>
      </c>
      <c r="B455" s="11" t="s">
        <v>118</v>
      </c>
      <c r="C455" s="11" t="s">
        <v>134</v>
      </c>
      <c r="D455" s="11" t="s">
        <v>39</v>
      </c>
      <c r="E455" s="12">
        <v>0.72994875109233903</v>
      </c>
      <c r="F455" s="12">
        <v>0.39367201161961901</v>
      </c>
      <c r="G455" s="12">
        <v>0.61799898245664597</v>
      </c>
      <c r="H455" s="12">
        <v>7.6183256094615098E-2</v>
      </c>
      <c r="I455" s="12">
        <v>0</v>
      </c>
      <c r="J455" s="12">
        <v>0</v>
      </c>
      <c r="K455" s="12">
        <v>0</v>
      </c>
      <c r="L455" s="12">
        <v>0</v>
      </c>
      <c r="M455" s="12">
        <v>0</v>
      </c>
      <c r="N455" s="12"/>
      <c r="O455" s="12"/>
    </row>
    <row r="456" spans="1:15" x14ac:dyDescent="0.35">
      <c r="A456" s="11" t="str">
        <f t="shared" si="7"/>
        <v>DISTRIBUCION VOLUMEN X CRITERIO (Consumiciones)BlancoDE 20 A 24 AÑOS</v>
      </c>
      <c r="B456" s="11" t="s">
        <v>118</v>
      </c>
      <c r="C456" s="11" t="s">
        <v>134</v>
      </c>
      <c r="D456" s="11" t="s">
        <v>40</v>
      </c>
      <c r="E456" s="12">
        <v>1.40427590057287</v>
      </c>
      <c r="F456" s="12">
        <v>1.36266729598261</v>
      </c>
      <c r="G456" s="12">
        <v>1.0769007359681</v>
      </c>
      <c r="H456" s="12">
        <v>0.93508222358256399</v>
      </c>
      <c r="I456" s="12">
        <v>0</v>
      </c>
      <c r="J456" s="12">
        <v>0</v>
      </c>
      <c r="K456" s="12">
        <v>0</v>
      </c>
      <c r="L456" s="12">
        <v>0</v>
      </c>
      <c r="M456" s="12">
        <v>0</v>
      </c>
      <c r="N456" s="12"/>
      <c r="O456" s="12"/>
    </row>
    <row r="457" spans="1:15" x14ac:dyDescent="0.35">
      <c r="A457" s="11" t="str">
        <f t="shared" si="7"/>
        <v>DISTRIBUCION VOLUMEN X CRITERIO (Consumiciones)BlancoDE 25 A 34 AÑOS</v>
      </c>
      <c r="B457" s="11" t="s">
        <v>118</v>
      </c>
      <c r="C457" s="11" t="s">
        <v>134</v>
      </c>
      <c r="D457" s="11" t="s">
        <v>41</v>
      </c>
      <c r="E457" s="12">
        <v>7.23688434556753</v>
      </c>
      <c r="F457" s="12">
        <v>6.3469033205758096</v>
      </c>
      <c r="G457" s="12">
        <v>4.69464739239067</v>
      </c>
      <c r="H457" s="12">
        <v>4.8397205242208097</v>
      </c>
      <c r="I457" s="12">
        <v>0</v>
      </c>
      <c r="J457" s="12">
        <v>0</v>
      </c>
      <c r="K457" s="12">
        <v>0</v>
      </c>
      <c r="L457" s="12">
        <v>0</v>
      </c>
      <c r="M457" s="12">
        <v>0</v>
      </c>
      <c r="N457" s="12"/>
      <c r="O457" s="12"/>
    </row>
    <row r="458" spans="1:15" x14ac:dyDescent="0.35">
      <c r="A458" s="11" t="str">
        <f t="shared" si="7"/>
        <v>DISTRIBUCION VOLUMEN X CRITERIO (Consumiciones)BlancoDE 35 A 49 AÑOS</v>
      </c>
      <c r="B458" s="11" t="s">
        <v>118</v>
      </c>
      <c r="C458" s="11" t="s">
        <v>134</v>
      </c>
      <c r="D458" s="11" t="s">
        <v>42</v>
      </c>
      <c r="E458" s="12">
        <v>15.3941068307603</v>
      </c>
      <c r="F458" s="12">
        <v>13.4114533137294</v>
      </c>
      <c r="G458" s="12">
        <v>13.4899677228657</v>
      </c>
      <c r="H458" s="12">
        <v>10.880113932364299</v>
      </c>
      <c r="I458" s="12">
        <v>0</v>
      </c>
      <c r="J458" s="12">
        <v>0</v>
      </c>
      <c r="K458" s="12">
        <v>0</v>
      </c>
      <c r="L458" s="12">
        <v>0</v>
      </c>
      <c r="M458" s="12">
        <v>0</v>
      </c>
      <c r="N458" s="12"/>
      <c r="O458" s="12"/>
    </row>
    <row r="459" spans="1:15" x14ac:dyDescent="0.35">
      <c r="A459" s="11" t="str">
        <f t="shared" si="7"/>
        <v>DISTRIBUCION VOLUMEN X CRITERIO (Consumiciones)BlancoDE 50 A 59 AÑOS</v>
      </c>
      <c r="B459" s="11" t="s">
        <v>118</v>
      </c>
      <c r="C459" s="11" t="s">
        <v>134</v>
      </c>
      <c r="D459" s="11" t="s">
        <v>43</v>
      </c>
      <c r="E459" s="12">
        <v>21.138900014564499</v>
      </c>
      <c r="F459" s="12">
        <v>22.4543275976127</v>
      </c>
      <c r="G459" s="12">
        <v>22.191199279892398</v>
      </c>
      <c r="H459" s="12">
        <v>22.062734590172401</v>
      </c>
      <c r="I459" s="12">
        <v>0</v>
      </c>
      <c r="J459" s="12">
        <v>0</v>
      </c>
      <c r="K459" s="12">
        <v>0</v>
      </c>
      <c r="L459" s="12">
        <v>0</v>
      </c>
      <c r="M459" s="12">
        <v>0</v>
      </c>
      <c r="N459" s="12"/>
      <c r="O459" s="12"/>
    </row>
    <row r="460" spans="1:15" x14ac:dyDescent="0.35">
      <c r="A460" s="11" t="str">
        <f t="shared" si="7"/>
        <v>DISTRIBUCION VOLUMEN X CRITERIO (Consumiciones)BlancoDE 60 A 75 AÑOS</v>
      </c>
      <c r="B460" s="11" t="s">
        <v>118</v>
      </c>
      <c r="C460" s="11" t="s">
        <v>134</v>
      </c>
      <c r="D460" s="11" t="s">
        <v>44</v>
      </c>
      <c r="E460" s="12">
        <v>54.095907369647499</v>
      </c>
      <c r="F460" s="12">
        <v>56.030983209687498</v>
      </c>
      <c r="G460" s="12">
        <v>57.929288976133002</v>
      </c>
      <c r="H460" s="12">
        <v>61.206204579607601</v>
      </c>
      <c r="I460" s="12">
        <v>0</v>
      </c>
      <c r="J460" s="12">
        <v>0</v>
      </c>
      <c r="K460" s="12">
        <v>0</v>
      </c>
      <c r="L460" s="12">
        <v>0</v>
      </c>
      <c r="M460" s="12">
        <v>0</v>
      </c>
      <c r="N460" s="12"/>
      <c r="O460" s="12"/>
    </row>
    <row r="461" spans="1:15" x14ac:dyDescent="0.35">
      <c r="A461" s="11" t="str">
        <f t="shared" si="7"/>
        <v>DISTRIBUCION VOLUMEN X CRITERIO (Consumiciones)BlancoALTA Y MEDIA ALTA</v>
      </c>
      <c r="B461" s="11" t="s">
        <v>118</v>
      </c>
      <c r="C461" s="11" t="s">
        <v>134</v>
      </c>
      <c r="D461" s="11" t="s">
        <v>17</v>
      </c>
      <c r="E461" s="12">
        <v>41.341801995339402</v>
      </c>
      <c r="F461" s="12">
        <v>46.765190607345197</v>
      </c>
      <c r="G461" s="12">
        <v>42.8463406545646</v>
      </c>
      <c r="H461" s="12">
        <v>46.441291944892598</v>
      </c>
      <c r="I461" s="12">
        <v>0</v>
      </c>
      <c r="J461" s="12">
        <v>0</v>
      </c>
      <c r="K461" s="12">
        <v>0</v>
      </c>
      <c r="L461" s="12">
        <v>0</v>
      </c>
      <c r="M461" s="12">
        <v>0</v>
      </c>
      <c r="N461" s="12"/>
      <c r="O461" s="12"/>
    </row>
    <row r="462" spans="1:15" x14ac:dyDescent="0.35">
      <c r="A462" s="11" t="str">
        <f t="shared" si="7"/>
        <v>DISTRIBUCION VOLUMEN X CRITERIO (Consumiciones)BlancoMEDIA</v>
      </c>
      <c r="B462" s="11" t="s">
        <v>118</v>
      </c>
      <c r="C462" s="11" t="s">
        <v>134</v>
      </c>
      <c r="D462" s="11" t="s">
        <v>18</v>
      </c>
      <c r="E462" s="12">
        <v>27.220694970385502</v>
      </c>
      <c r="F462" s="12">
        <v>27.8159324081733</v>
      </c>
      <c r="G462" s="12">
        <v>33.022762897979902</v>
      </c>
      <c r="H462" s="12">
        <v>28.5917750223858</v>
      </c>
      <c r="I462" s="12">
        <v>0</v>
      </c>
      <c r="J462" s="12">
        <v>0</v>
      </c>
      <c r="K462" s="12">
        <v>0</v>
      </c>
      <c r="L462" s="12">
        <v>0</v>
      </c>
      <c r="M462" s="12">
        <v>0</v>
      </c>
      <c r="N462" s="12"/>
      <c r="O462" s="12"/>
    </row>
    <row r="463" spans="1:15" x14ac:dyDescent="0.35">
      <c r="A463" s="11" t="str">
        <f t="shared" si="7"/>
        <v>DISTRIBUCION VOLUMEN X CRITERIO (Consumiciones)BlancoMEDIA BAJA</v>
      </c>
      <c r="B463" s="11" t="s">
        <v>118</v>
      </c>
      <c r="C463" s="11" t="s">
        <v>134</v>
      </c>
      <c r="D463" s="11" t="s">
        <v>19</v>
      </c>
      <c r="E463" s="12">
        <v>22.379721332168199</v>
      </c>
      <c r="F463" s="12">
        <v>19.2392796559323</v>
      </c>
      <c r="G463" s="12">
        <v>14.6159391780969</v>
      </c>
      <c r="H463" s="12">
        <v>17.355224697245902</v>
      </c>
      <c r="I463" s="12">
        <v>0</v>
      </c>
      <c r="J463" s="12">
        <v>0</v>
      </c>
      <c r="K463" s="12">
        <v>0</v>
      </c>
      <c r="L463" s="12">
        <v>0</v>
      </c>
      <c r="M463" s="12">
        <v>0</v>
      </c>
      <c r="N463" s="12"/>
      <c r="O463" s="12"/>
    </row>
    <row r="464" spans="1:15" x14ac:dyDescent="0.35">
      <c r="A464" s="11" t="str">
        <f t="shared" si="7"/>
        <v>DISTRIBUCION VOLUMEN X CRITERIO (Consumiciones)BlancoBAJA</v>
      </c>
      <c r="B464" s="11" t="s">
        <v>118</v>
      </c>
      <c r="C464" s="11" t="s">
        <v>134</v>
      </c>
      <c r="D464" s="11" t="s">
        <v>20</v>
      </c>
      <c r="E464" s="12">
        <v>9.0578029420332093</v>
      </c>
      <c r="F464" s="12">
        <v>6.1795927528153101</v>
      </c>
      <c r="G464" s="12">
        <v>9.5149521198476599</v>
      </c>
      <c r="H464" s="12">
        <v>7.6117422901142504</v>
      </c>
      <c r="I464" s="12">
        <v>0</v>
      </c>
      <c r="J464" s="12">
        <v>0</v>
      </c>
      <c r="K464" s="12">
        <v>0</v>
      </c>
      <c r="L464" s="12">
        <v>0</v>
      </c>
      <c r="M464" s="12">
        <v>0</v>
      </c>
      <c r="N464" s="12"/>
      <c r="O464" s="12"/>
    </row>
    <row r="465" spans="1:15" x14ac:dyDescent="0.35">
      <c r="A465" s="11" t="str">
        <f t="shared" si="7"/>
        <v>DISTRIBUCION VOLUMEN X CRITERIO (Consumiciones)BlancoHOMBRE</v>
      </c>
      <c r="B465" s="11" t="s">
        <v>118</v>
      </c>
      <c r="C465" s="11" t="s">
        <v>134</v>
      </c>
      <c r="D465" s="11" t="s">
        <v>21</v>
      </c>
      <c r="E465" s="12">
        <v>65.577134309156193</v>
      </c>
      <c r="F465" s="12">
        <v>67.051741369908399</v>
      </c>
      <c r="G465" s="12">
        <v>65.128140429222</v>
      </c>
      <c r="H465" s="12">
        <v>65.909707825186004</v>
      </c>
      <c r="I465" s="12">
        <v>0</v>
      </c>
      <c r="J465" s="12">
        <v>0</v>
      </c>
      <c r="K465" s="12">
        <v>0</v>
      </c>
      <c r="L465" s="12">
        <v>0</v>
      </c>
      <c r="M465" s="12">
        <v>0</v>
      </c>
      <c r="N465" s="12"/>
      <c r="O465" s="12"/>
    </row>
    <row r="466" spans="1:15" x14ac:dyDescent="0.35">
      <c r="A466" s="11" t="str">
        <f t="shared" si="7"/>
        <v>DISTRIBUCION VOLUMEN X CRITERIO (Consumiciones)BlancoMUJER</v>
      </c>
      <c r="B466" s="11" t="s">
        <v>118</v>
      </c>
      <c r="C466" s="11" t="s">
        <v>134</v>
      </c>
      <c r="D466" s="11" t="s">
        <v>22</v>
      </c>
      <c r="E466" s="12">
        <v>34.4228656908438</v>
      </c>
      <c r="F466" s="12">
        <v>32.948258630091601</v>
      </c>
      <c r="G466" s="12">
        <v>34.871849271756197</v>
      </c>
      <c r="H466" s="12">
        <v>34.090330980115198</v>
      </c>
      <c r="I466" s="12">
        <v>0</v>
      </c>
      <c r="J466" s="12">
        <v>0</v>
      </c>
      <c r="K466" s="12">
        <v>0</v>
      </c>
      <c r="L466" s="12">
        <v>0</v>
      </c>
      <c r="M466" s="12">
        <v>0</v>
      </c>
      <c r="N466" s="12"/>
      <c r="O466" s="12"/>
    </row>
    <row r="467" spans="1:15" x14ac:dyDescent="0.35">
      <c r="A467" s="11" t="str">
        <f t="shared" si="7"/>
        <v>DISTRIBUCION VOLUMEN X CRITERIO (Consumiciones)RosadoT.ESPAÑA</v>
      </c>
      <c r="B467" s="11" t="s">
        <v>118</v>
      </c>
      <c r="C467" s="11" t="s">
        <v>135</v>
      </c>
      <c r="D467" s="11" t="s">
        <v>36</v>
      </c>
      <c r="E467" s="12">
        <v>100</v>
      </c>
      <c r="F467" s="12">
        <v>100</v>
      </c>
      <c r="G467" s="12">
        <v>100</v>
      </c>
      <c r="H467" s="12">
        <v>100</v>
      </c>
      <c r="I467" s="12">
        <v>0</v>
      </c>
      <c r="J467" s="12">
        <v>0</v>
      </c>
      <c r="K467" s="12">
        <v>0</v>
      </c>
      <c r="L467" s="12">
        <v>0</v>
      </c>
      <c r="M467" s="12">
        <v>0</v>
      </c>
      <c r="N467" s="12"/>
      <c r="O467" s="12"/>
    </row>
    <row r="468" spans="1:15" x14ac:dyDescent="0.35">
      <c r="A468" s="11" t="str">
        <f t="shared" si="7"/>
        <v>DISTRIBUCION VOLUMEN X CRITERIO (Consumiciones)RosadoBCN AM</v>
      </c>
      <c r="B468" s="11" t="s">
        <v>118</v>
      </c>
      <c r="C468" s="11" t="s">
        <v>135</v>
      </c>
      <c r="D468" s="11" t="s">
        <v>1</v>
      </c>
      <c r="E468" s="12">
        <v>6.0694940654418899</v>
      </c>
      <c r="F468" s="12">
        <v>6.9350029809529801</v>
      </c>
      <c r="G468" s="12">
        <v>5.1328451528183399</v>
      </c>
      <c r="H468" s="12">
        <v>6.9395599407069701</v>
      </c>
      <c r="I468" s="12">
        <v>0</v>
      </c>
      <c r="J468" s="12">
        <v>0</v>
      </c>
      <c r="K468" s="12">
        <v>0</v>
      </c>
      <c r="L468" s="12">
        <v>0</v>
      </c>
      <c r="M468" s="12">
        <v>0</v>
      </c>
      <c r="N468" s="12"/>
      <c r="O468" s="12"/>
    </row>
    <row r="469" spans="1:15" x14ac:dyDescent="0.35">
      <c r="A469" s="11" t="str">
        <f t="shared" si="7"/>
        <v>DISTRIBUCION VOLUMEN X CRITERIO (Consumiciones)RosadoREST.CAT ARAGON</v>
      </c>
      <c r="B469" s="11" t="s">
        <v>118</v>
      </c>
      <c r="C469" s="11" t="s">
        <v>135</v>
      </c>
      <c r="D469" s="11" t="s">
        <v>2</v>
      </c>
      <c r="E469" s="12">
        <v>15.1687977545105</v>
      </c>
      <c r="F469" s="12">
        <v>12.8800903421833</v>
      </c>
      <c r="G469" s="12">
        <v>11.9083667273609</v>
      </c>
      <c r="H469" s="12">
        <v>12.066491616184599</v>
      </c>
      <c r="I469" s="12">
        <v>0</v>
      </c>
      <c r="J469" s="12">
        <v>0</v>
      </c>
      <c r="K469" s="12">
        <v>0</v>
      </c>
      <c r="L469" s="12">
        <v>0</v>
      </c>
      <c r="M469" s="12">
        <v>0</v>
      </c>
      <c r="N469" s="12"/>
      <c r="O469" s="12"/>
    </row>
    <row r="470" spans="1:15" x14ac:dyDescent="0.35">
      <c r="A470" s="11" t="str">
        <f t="shared" si="7"/>
        <v>DISTRIBUCION VOLUMEN X CRITERIO (Consumiciones)RosadoLEVANTE</v>
      </c>
      <c r="B470" s="11" t="s">
        <v>118</v>
      </c>
      <c r="C470" s="11" t="s">
        <v>135</v>
      </c>
      <c r="D470" s="11" t="s">
        <v>3</v>
      </c>
      <c r="E470" s="12">
        <v>8.4873686023083703</v>
      </c>
      <c r="F470" s="12">
        <v>8.2684515338486495</v>
      </c>
      <c r="G470" s="12">
        <v>5.33950660839779</v>
      </c>
      <c r="H470" s="12">
        <v>4.5826313485389303</v>
      </c>
      <c r="I470" s="12">
        <v>0</v>
      </c>
      <c r="J470" s="12">
        <v>0</v>
      </c>
      <c r="K470" s="12">
        <v>0</v>
      </c>
      <c r="L470" s="12">
        <v>0</v>
      </c>
      <c r="M470" s="12">
        <v>0</v>
      </c>
      <c r="N470" s="12"/>
      <c r="O470" s="12"/>
    </row>
    <row r="471" spans="1:15" x14ac:dyDescent="0.35">
      <c r="A471" s="11" t="str">
        <f t="shared" si="7"/>
        <v>DISTRIBUCION VOLUMEN X CRITERIO (Consumiciones)RosadoANDALUCIA</v>
      </c>
      <c r="B471" s="11" t="s">
        <v>118</v>
      </c>
      <c r="C471" s="11" t="s">
        <v>135</v>
      </c>
      <c r="D471" s="11" t="s">
        <v>4</v>
      </c>
      <c r="E471" s="12">
        <v>6.6605350230994196</v>
      </c>
      <c r="F471" s="12">
        <v>11.753732784172399</v>
      </c>
      <c r="G471" s="12">
        <v>8.2668302691468494</v>
      </c>
      <c r="H471" s="12">
        <v>6.1603473802206103</v>
      </c>
      <c r="I471" s="12">
        <v>0</v>
      </c>
      <c r="J471" s="12">
        <v>0</v>
      </c>
      <c r="K471" s="12">
        <v>0</v>
      </c>
      <c r="L471" s="12">
        <v>0</v>
      </c>
      <c r="M471" s="12">
        <v>0</v>
      </c>
      <c r="N471" s="12"/>
      <c r="O471" s="12"/>
    </row>
    <row r="472" spans="1:15" x14ac:dyDescent="0.35">
      <c r="A472" s="11" t="str">
        <f t="shared" si="7"/>
        <v>DISTRIBUCION VOLUMEN X CRITERIO (Consumiciones)RosadoMDD AM</v>
      </c>
      <c r="B472" s="11" t="s">
        <v>118</v>
      </c>
      <c r="C472" s="11" t="s">
        <v>135</v>
      </c>
      <c r="D472" s="11" t="s">
        <v>5</v>
      </c>
      <c r="E472" s="12">
        <v>23.020757490685401</v>
      </c>
      <c r="F472" s="12">
        <v>19.809944233103899</v>
      </c>
      <c r="G472" s="12">
        <v>16.469631976892799</v>
      </c>
      <c r="H472" s="12">
        <v>18.198762900684201</v>
      </c>
      <c r="I472" s="12">
        <v>0</v>
      </c>
      <c r="J472" s="12">
        <v>0</v>
      </c>
      <c r="K472" s="12">
        <v>0</v>
      </c>
      <c r="L472" s="12">
        <v>0</v>
      </c>
      <c r="M472" s="12">
        <v>0</v>
      </c>
      <c r="N472" s="12"/>
      <c r="O472" s="12"/>
    </row>
    <row r="473" spans="1:15" x14ac:dyDescent="0.35">
      <c r="A473" s="11" t="str">
        <f t="shared" si="7"/>
        <v>DISTRIBUCION VOLUMEN X CRITERIO (Consumiciones)RosadoRTO CENTRO</v>
      </c>
      <c r="B473" s="11" t="s">
        <v>118</v>
      </c>
      <c r="C473" s="11" t="s">
        <v>135</v>
      </c>
      <c r="D473" s="11" t="s">
        <v>6</v>
      </c>
      <c r="E473" s="12">
        <v>10.246801681340299</v>
      </c>
      <c r="F473" s="12">
        <v>7.9525279705690899</v>
      </c>
      <c r="G473" s="12">
        <v>5.8853676886323498</v>
      </c>
      <c r="H473" s="12">
        <v>6.4951192917197398</v>
      </c>
      <c r="I473" s="12">
        <v>0</v>
      </c>
      <c r="J473" s="12">
        <v>0</v>
      </c>
      <c r="K473" s="12">
        <v>0</v>
      </c>
      <c r="L473" s="12">
        <v>0</v>
      </c>
      <c r="M473" s="12">
        <v>0</v>
      </c>
      <c r="N473" s="12"/>
      <c r="O473" s="12"/>
    </row>
    <row r="474" spans="1:15" x14ac:dyDescent="0.35">
      <c r="A474" s="11" t="str">
        <f t="shared" si="7"/>
        <v>DISTRIBUCION VOLUMEN X CRITERIO (Consumiciones)RosadoNORTE-CENTRO</v>
      </c>
      <c r="B474" s="11" t="s">
        <v>118</v>
      </c>
      <c r="C474" s="11" t="s">
        <v>135</v>
      </c>
      <c r="D474" s="11" t="s">
        <v>7</v>
      </c>
      <c r="E474" s="12">
        <v>16.7885923401256</v>
      </c>
      <c r="F474" s="12">
        <v>18.493559163675499</v>
      </c>
      <c r="G474" s="12">
        <v>29.008754076698299</v>
      </c>
      <c r="H474" s="12">
        <v>27.6608107755827</v>
      </c>
      <c r="I474" s="12">
        <v>0</v>
      </c>
      <c r="J474" s="12">
        <v>0</v>
      </c>
      <c r="K474" s="12">
        <v>0</v>
      </c>
      <c r="L474" s="12">
        <v>0</v>
      </c>
      <c r="M474" s="12">
        <v>0</v>
      </c>
      <c r="N474" s="12"/>
      <c r="O474" s="12"/>
    </row>
    <row r="475" spans="1:15" x14ac:dyDescent="0.35">
      <c r="A475" s="11" t="str">
        <f t="shared" si="7"/>
        <v>DISTRIBUCION VOLUMEN X CRITERIO (Consumiciones)RosadoNOROESTE</v>
      </c>
      <c r="B475" s="11" t="s">
        <v>118</v>
      </c>
      <c r="C475" s="11" t="s">
        <v>135</v>
      </c>
      <c r="D475" s="11" t="s">
        <v>8</v>
      </c>
      <c r="E475" s="12">
        <v>13.5576452568238</v>
      </c>
      <c r="F475" s="12">
        <v>13.906715479575499</v>
      </c>
      <c r="G475" s="12">
        <v>17.988651681583601</v>
      </c>
      <c r="H475" s="12">
        <v>17.896247980791799</v>
      </c>
      <c r="I475" s="12">
        <v>0</v>
      </c>
      <c r="J475" s="12">
        <v>0</v>
      </c>
      <c r="K475" s="12">
        <v>0</v>
      </c>
      <c r="L475" s="12">
        <v>0</v>
      </c>
      <c r="M475" s="12">
        <v>0</v>
      </c>
      <c r="N475" s="12"/>
      <c r="O475" s="12"/>
    </row>
    <row r="476" spans="1:15" x14ac:dyDescent="0.35">
      <c r="A476" s="11" t="str">
        <f t="shared" si="7"/>
        <v>DISTRIBUCION VOLUMEN X CRITERIO (Consumiciones)Rosado&lt;2MIL</v>
      </c>
      <c r="B476" s="11" t="s">
        <v>118</v>
      </c>
      <c r="C476" s="11" t="s">
        <v>135</v>
      </c>
      <c r="D476" s="11" t="s">
        <v>9</v>
      </c>
      <c r="E476" s="12">
        <v>8.9330966145204496</v>
      </c>
      <c r="F476" s="12">
        <v>3.84746656670506</v>
      </c>
      <c r="G476" s="12">
        <v>5.1125329091153997</v>
      </c>
      <c r="H476" s="12">
        <v>4.4165686090318497</v>
      </c>
      <c r="I476" s="12">
        <v>0</v>
      </c>
      <c r="J476" s="12">
        <v>0</v>
      </c>
      <c r="K476" s="12">
        <v>0</v>
      </c>
      <c r="L476" s="12">
        <v>0</v>
      </c>
      <c r="M476" s="12">
        <v>0</v>
      </c>
      <c r="N476" s="12"/>
      <c r="O476" s="12"/>
    </row>
    <row r="477" spans="1:15" x14ac:dyDescent="0.35">
      <c r="A477" s="11" t="str">
        <f t="shared" si="7"/>
        <v>DISTRIBUCION VOLUMEN X CRITERIO (Consumiciones)Rosado2-5MIL</v>
      </c>
      <c r="B477" s="11" t="s">
        <v>118</v>
      </c>
      <c r="C477" s="11" t="s">
        <v>135</v>
      </c>
      <c r="D477" s="11" t="s">
        <v>10</v>
      </c>
      <c r="E477" s="12">
        <v>3.03496113850295</v>
      </c>
      <c r="F477" s="12">
        <v>5.1100343680803499</v>
      </c>
      <c r="G477" s="12">
        <v>7.2471805605065001</v>
      </c>
      <c r="H477" s="12">
        <v>4.0404111319162102</v>
      </c>
      <c r="I477" s="12">
        <v>0</v>
      </c>
      <c r="J477" s="12">
        <v>0</v>
      </c>
      <c r="K477" s="12">
        <v>0</v>
      </c>
      <c r="L477" s="12">
        <v>0</v>
      </c>
      <c r="M477" s="12">
        <v>0</v>
      </c>
      <c r="N477" s="12"/>
      <c r="O477" s="12"/>
    </row>
    <row r="478" spans="1:15" x14ac:dyDescent="0.35">
      <c r="A478" s="11" t="str">
        <f t="shared" si="7"/>
        <v>DISTRIBUCION VOLUMEN X CRITERIO (Consumiciones)Rosado5-10MIL</v>
      </c>
      <c r="B478" s="11" t="s">
        <v>118</v>
      </c>
      <c r="C478" s="11" t="s">
        <v>135</v>
      </c>
      <c r="D478" s="11" t="s">
        <v>11</v>
      </c>
      <c r="E478" s="12">
        <v>3.3990006580184402</v>
      </c>
      <c r="F478" s="12">
        <v>8.4055028486231596</v>
      </c>
      <c r="G478" s="12">
        <v>12.027852130971199</v>
      </c>
      <c r="H478" s="12">
        <v>11.757432529006</v>
      </c>
      <c r="I478" s="12">
        <v>0</v>
      </c>
      <c r="J478" s="12">
        <v>0</v>
      </c>
      <c r="K478" s="12">
        <v>0</v>
      </c>
      <c r="L478" s="12">
        <v>0</v>
      </c>
      <c r="M478" s="12">
        <v>0</v>
      </c>
      <c r="N478" s="12"/>
      <c r="O478" s="12"/>
    </row>
    <row r="479" spans="1:15" x14ac:dyDescent="0.35">
      <c r="A479" s="11" t="str">
        <f t="shared" si="7"/>
        <v>DISTRIBUCION VOLUMEN X CRITERIO (Consumiciones)Rosado10-30MIL</v>
      </c>
      <c r="B479" s="11" t="s">
        <v>118</v>
      </c>
      <c r="C479" s="11" t="s">
        <v>135</v>
      </c>
      <c r="D479" s="11" t="s">
        <v>12</v>
      </c>
      <c r="E479" s="12">
        <v>20.489378341915501</v>
      </c>
      <c r="F479" s="12">
        <v>15.0572691456768</v>
      </c>
      <c r="G479" s="12">
        <v>18.015611268777601</v>
      </c>
      <c r="H479" s="12">
        <v>18.230854490260601</v>
      </c>
      <c r="I479" s="12">
        <v>0</v>
      </c>
      <c r="J479" s="12">
        <v>0</v>
      </c>
      <c r="K479" s="12">
        <v>0</v>
      </c>
      <c r="L479" s="12">
        <v>0</v>
      </c>
      <c r="M479" s="12">
        <v>0</v>
      </c>
      <c r="N479" s="12"/>
      <c r="O479" s="12"/>
    </row>
    <row r="480" spans="1:15" x14ac:dyDescent="0.35">
      <c r="A480" s="11" t="str">
        <f t="shared" si="7"/>
        <v>DISTRIBUCION VOLUMEN X CRITERIO (Consumiciones)Rosado30-100MIL</v>
      </c>
      <c r="B480" s="11" t="s">
        <v>118</v>
      </c>
      <c r="C480" s="11" t="s">
        <v>135</v>
      </c>
      <c r="D480" s="11" t="s">
        <v>13</v>
      </c>
      <c r="E480" s="12">
        <v>20.542489551962198</v>
      </c>
      <c r="F480" s="12">
        <v>17.130712669097299</v>
      </c>
      <c r="G480" s="12">
        <v>14.543121135784901</v>
      </c>
      <c r="H480" s="12">
        <v>17.894764756063498</v>
      </c>
      <c r="I480" s="12">
        <v>0</v>
      </c>
      <c r="J480" s="12">
        <v>0</v>
      </c>
      <c r="K480" s="12">
        <v>0</v>
      </c>
      <c r="L480" s="12">
        <v>0</v>
      </c>
      <c r="M480" s="12">
        <v>0</v>
      </c>
      <c r="N480" s="12"/>
      <c r="O480" s="12"/>
    </row>
    <row r="481" spans="1:15" x14ac:dyDescent="0.35">
      <c r="A481" s="11" t="str">
        <f t="shared" si="7"/>
        <v>DISTRIBUCION VOLUMEN X CRITERIO (Consumiciones)Rosado100-200MIL</v>
      </c>
      <c r="B481" s="11" t="s">
        <v>118</v>
      </c>
      <c r="C481" s="11" t="s">
        <v>135</v>
      </c>
      <c r="D481" s="11" t="s">
        <v>14</v>
      </c>
      <c r="E481" s="12">
        <v>7.2115991872284999</v>
      </c>
      <c r="F481" s="12">
        <v>14.4008001951512</v>
      </c>
      <c r="G481" s="12">
        <v>13.168786992686501</v>
      </c>
      <c r="H481" s="12">
        <v>10.9295683995825</v>
      </c>
      <c r="I481" s="12">
        <v>0</v>
      </c>
      <c r="J481" s="12">
        <v>0</v>
      </c>
      <c r="K481" s="12">
        <v>0</v>
      </c>
      <c r="L481" s="12">
        <v>0</v>
      </c>
      <c r="M481" s="12">
        <v>0</v>
      </c>
      <c r="N481" s="12"/>
      <c r="O481" s="12"/>
    </row>
    <row r="482" spans="1:15" x14ac:dyDescent="0.35">
      <c r="A482" s="11" t="str">
        <f t="shared" si="7"/>
        <v>DISTRIBUCION VOLUMEN X CRITERIO (Consumiciones)Rosado200-500MIL</v>
      </c>
      <c r="B482" s="11" t="s">
        <v>118</v>
      </c>
      <c r="C482" s="11" t="s">
        <v>135</v>
      </c>
      <c r="D482" s="11" t="s">
        <v>15</v>
      </c>
      <c r="E482" s="12">
        <v>8.6141205228696798</v>
      </c>
      <c r="F482" s="12">
        <v>10.706594169387801</v>
      </c>
      <c r="G482" s="12">
        <v>11.581461114323499</v>
      </c>
      <c r="H482" s="12">
        <v>10.1294630456806</v>
      </c>
      <c r="I482" s="12">
        <v>0</v>
      </c>
      <c r="J482" s="12">
        <v>0</v>
      </c>
      <c r="K482" s="12">
        <v>0</v>
      </c>
      <c r="L482" s="12">
        <v>0</v>
      </c>
      <c r="M482" s="12">
        <v>0</v>
      </c>
      <c r="N482" s="12"/>
      <c r="O482" s="12"/>
    </row>
    <row r="483" spans="1:15" x14ac:dyDescent="0.35">
      <c r="A483" s="11" t="str">
        <f t="shared" si="7"/>
        <v>DISTRIBUCION VOLUMEN X CRITERIO (Consumiciones)Rosado&gt;500MIL</v>
      </c>
      <c r="B483" s="11" t="s">
        <v>118</v>
      </c>
      <c r="C483" s="11" t="s">
        <v>135</v>
      </c>
      <c r="D483" s="11" t="s">
        <v>16</v>
      </c>
      <c r="E483" s="12">
        <v>27.775346199317401</v>
      </c>
      <c r="F483" s="12">
        <v>25.3416511183047</v>
      </c>
      <c r="G483" s="12">
        <v>18.303406236626699</v>
      </c>
      <c r="H483" s="12">
        <v>22.600910969660401</v>
      </c>
      <c r="I483" s="12">
        <v>0</v>
      </c>
      <c r="J483" s="12">
        <v>0</v>
      </c>
      <c r="K483" s="12">
        <v>0</v>
      </c>
      <c r="L483" s="12">
        <v>0</v>
      </c>
      <c r="M483" s="12">
        <v>0</v>
      </c>
      <c r="N483" s="12"/>
      <c r="O483" s="12"/>
    </row>
    <row r="484" spans="1:15" x14ac:dyDescent="0.35">
      <c r="A484" s="11" t="str">
        <f t="shared" si="7"/>
        <v>DISTRIBUCION VOLUMEN X CRITERIO (Consumiciones)RosadoDE 15 A 19 AÑOS</v>
      </c>
      <c r="B484" s="11" t="s">
        <v>118</v>
      </c>
      <c r="C484" s="11" t="s">
        <v>135</v>
      </c>
      <c r="D484" s="11" t="s">
        <v>39</v>
      </c>
      <c r="E484" s="12">
        <v>0.298974329495303</v>
      </c>
      <c r="F484" s="12">
        <v>1.9824834870274399</v>
      </c>
      <c r="G484" s="12" t="s">
        <v>213</v>
      </c>
      <c r="H484" s="12">
        <v>2.98599296502017</v>
      </c>
      <c r="I484" s="12">
        <v>0</v>
      </c>
      <c r="J484" s="12">
        <v>0</v>
      </c>
      <c r="K484" s="12">
        <v>0</v>
      </c>
      <c r="L484" s="12">
        <v>0</v>
      </c>
      <c r="M484" s="12">
        <v>0</v>
      </c>
      <c r="N484" s="12"/>
      <c r="O484" s="12"/>
    </row>
    <row r="485" spans="1:15" x14ac:dyDescent="0.35">
      <c r="A485" s="11" t="str">
        <f t="shared" si="7"/>
        <v>DISTRIBUCION VOLUMEN X CRITERIO (Consumiciones)RosadoDE 20 A 24 AÑOS</v>
      </c>
      <c r="B485" s="11" t="s">
        <v>118</v>
      </c>
      <c r="C485" s="11" t="s">
        <v>135</v>
      </c>
      <c r="D485" s="11" t="s">
        <v>40</v>
      </c>
      <c r="E485" s="12">
        <v>0.33973942158479498</v>
      </c>
      <c r="F485" s="12">
        <v>0.63016347678011897</v>
      </c>
      <c r="G485" s="12">
        <v>0.37944675114981502</v>
      </c>
      <c r="H485" s="12">
        <v>5.6746470149877597E-2</v>
      </c>
      <c r="I485" s="12">
        <v>0</v>
      </c>
      <c r="J485" s="12">
        <v>0</v>
      </c>
      <c r="K485" s="12">
        <v>0</v>
      </c>
      <c r="L485" s="12">
        <v>0</v>
      </c>
      <c r="M485" s="12">
        <v>0</v>
      </c>
      <c r="N485" s="12"/>
      <c r="O485" s="12"/>
    </row>
    <row r="486" spans="1:15" x14ac:dyDescent="0.35">
      <c r="A486" s="11" t="str">
        <f t="shared" si="7"/>
        <v>DISTRIBUCION VOLUMEN X CRITERIO (Consumiciones)RosadoDE 25 A 34 AÑOS</v>
      </c>
      <c r="B486" s="11" t="s">
        <v>118</v>
      </c>
      <c r="C486" s="11" t="s">
        <v>135</v>
      </c>
      <c r="D486" s="11" t="s">
        <v>41</v>
      </c>
      <c r="E486" s="12">
        <v>4.6081896629468897</v>
      </c>
      <c r="F486" s="12">
        <v>2.5839286605678802</v>
      </c>
      <c r="G486" s="12">
        <v>5.8598816234033402</v>
      </c>
      <c r="H486" s="12">
        <v>3.72087508461123</v>
      </c>
      <c r="I486" s="12">
        <v>0</v>
      </c>
      <c r="J486" s="12">
        <v>0</v>
      </c>
      <c r="K486" s="12">
        <v>0</v>
      </c>
      <c r="L486" s="12">
        <v>0</v>
      </c>
      <c r="M486" s="12">
        <v>0</v>
      </c>
      <c r="N486" s="12"/>
      <c r="O486" s="12"/>
    </row>
    <row r="487" spans="1:15" x14ac:dyDescent="0.35">
      <c r="A487" s="11" t="str">
        <f t="shared" si="7"/>
        <v>DISTRIBUCION VOLUMEN X CRITERIO (Consumiciones)RosadoDE 35 A 49 AÑOS</v>
      </c>
      <c r="B487" s="11" t="s">
        <v>118</v>
      </c>
      <c r="C487" s="11" t="s">
        <v>135</v>
      </c>
      <c r="D487" s="11" t="s">
        <v>42</v>
      </c>
      <c r="E487" s="12">
        <v>18.432340821109999</v>
      </c>
      <c r="F487" s="12">
        <v>14.267264803751599</v>
      </c>
      <c r="G487" s="12">
        <v>12.1884183739392</v>
      </c>
      <c r="H487" s="12">
        <v>12.398886772422101</v>
      </c>
      <c r="I487" s="12">
        <v>0</v>
      </c>
      <c r="J487" s="12">
        <v>0</v>
      </c>
      <c r="K487" s="12">
        <v>0</v>
      </c>
      <c r="L487" s="12">
        <v>0</v>
      </c>
      <c r="M487" s="12">
        <v>0</v>
      </c>
      <c r="N487" s="12"/>
      <c r="O487" s="12"/>
    </row>
    <row r="488" spans="1:15" x14ac:dyDescent="0.35">
      <c r="A488" s="11" t="str">
        <f t="shared" si="7"/>
        <v>DISTRIBUCION VOLUMEN X CRITERIO (Consumiciones)RosadoDE 50 A 59 AÑOS</v>
      </c>
      <c r="B488" s="11" t="s">
        <v>118</v>
      </c>
      <c r="C488" s="11" t="s">
        <v>135</v>
      </c>
      <c r="D488" s="11" t="s">
        <v>43</v>
      </c>
      <c r="E488" s="12">
        <v>29.802084507941402</v>
      </c>
      <c r="F488" s="12">
        <v>25.364886540126101</v>
      </c>
      <c r="G488" s="12">
        <v>26.971380867856801</v>
      </c>
      <c r="H488" s="12">
        <v>26.8078486859078</v>
      </c>
      <c r="I488" s="12">
        <v>0</v>
      </c>
      <c r="J488" s="12">
        <v>0</v>
      </c>
      <c r="K488" s="12">
        <v>0</v>
      </c>
      <c r="L488" s="12">
        <v>0</v>
      </c>
      <c r="M488" s="12">
        <v>0</v>
      </c>
      <c r="N488" s="12"/>
      <c r="O488" s="12"/>
    </row>
    <row r="489" spans="1:15" x14ac:dyDescent="0.35">
      <c r="A489" s="11" t="str">
        <f t="shared" si="7"/>
        <v>DISTRIBUCION VOLUMEN X CRITERIO (Consumiciones)RosadoDE 60 A 75 AÑOS</v>
      </c>
      <c r="B489" s="11" t="s">
        <v>118</v>
      </c>
      <c r="C489" s="11" t="s">
        <v>135</v>
      </c>
      <c r="D489" s="11" t="s">
        <v>44</v>
      </c>
      <c r="E489" s="12">
        <v>46.518672424771303</v>
      </c>
      <c r="F489" s="12">
        <v>55.1712988384173</v>
      </c>
      <c r="G489" s="12">
        <v>54.600834079410703</v>
      </c>
      <c r="H489" s="12">
        <v>54.029624941907002</v>
      </c>
      <c r="I489" s="12">
        <v>0</v>
      </c>
      <c r="J489" s="12">
        <v>0</v>
      </c>
      <c r="K489" s="12">
        <v>0</v>
      </c>
      <c r="L489" s="12">
        <v>0</v>
      </c>
      <c r="M489" s="12">
        <v>0</v>
      </c>
      <c r="N489" s="12"/>
      <c r="O489" s="12"/>
    </row>
    <row r="490" spans="1:15" x14ac:dyDescent="0.35">
      <c r="A490" s="11" t="str">
        <f t="shared" si="7"/>
        <v>DISTRIBUCION VOLUMEN X CRITERIO (Consumiciones)RosadoALTA Y MEDIA ALTA</v>
      </c>
      <c r="B490" s="11" t="s">
        <v>118</v>
      </c>
      <c r="C490" s="11" t="s">
        <v>135</v>
      </c>
      <c r="D490" s="11" t="s">
        <v>17</v>
      </c>
      <c r="E490" s="12">
        <v>22.071139954980701</v>
      </c>
      <c r="F490" s="12">
        <v>21.3437646280967</v>
      </c>
      <c r="G490" s="12">
        <v>22.977000044902098</v>
      </c>
      <c r="H490" s="12">
        <v>23.0190634829173</v>
      </c>
      <c r="I490" s="12">
        <v>0</v>
      </c>
      <c r="J490" s="12">
        <v>0</v>
      </c>
      <c r="K490" s="12">
        <v>0</v>
      </c>
      <c r="L490" s="12">
        <v>0</v>
      </c>
      <c r="M490" s="12">
        <v>0</v>
      </c>
      <c r="N490" s="12"/>
      <c r="O490" s="12"/>
    </row>
    <row r="491" spans="1:15" x14ac:dyDescent="0.35">
      <c r="A491" s="11" t="str">
        <f t="shared" si="7"/>
        <v>DISTRIBUCION VOLUMEN X CRITERIO (Consumiciones)RosadoMEDIA</v>
      </c>
      <c r="B491" s="11" t="s">
        <v>118</v>
      </c>
      <c r="C491" s="11" t="s">
        <v>135</v>
      </c>
      <c r="D491" s="11" t="s">
        <v>18</v>
      </c>
      <c r="E491" s="12">
        <v>36.283481764870103</v>
      </c>
      <c r="F491" s="12">
        <v>45.816588037949003</v>
      </c>
      <c r="G491" s="12">
        <v>44.182374001501003</v>
      </c>
      <c r="H491" s="12">
        <v>34.971238924131697</v>
      </c>
      <c r="I491" s="12">
        <v>0</v>
      </c>
      <c r="J491" s="12">
        <v>0</v>
      </c>
      <c r="K491" s="12">
        <v>0</v>
      </c>
      <c r="L491" s="12">
        <v>0</v>
      </c>
      <c r="M491" s="12">
        <v>0</v>
      </c>
      <c r="N491" s="12"/>
      <c r="O491" s="12"/>
    </row>
    <row r="492" spans="1:15" x14ac:dyDescent="0.35">
      <c r="A492" s="11" t="str">
        <f t="shared" si="7"/>
        <v>DISTRIBUCION VOLUMEN X CRITERIO (Consumiciones)RosadoMEDIA BAJA</v>
      </c>
      <c r="B492" s="11" t="s">
        <v>118</v>
      </c>
      <c r="C492" s="11" t="s">
        <v>135</v>
      </c>
      <c r="D492" s="11" t="s">
        <v>19</v>
      </c>
      <c r="E492" s="12">
        <v>28.4921983097062</v>
      </c>
      <c r="F492" s="12">
        <v>23.017760451937001</v>
      </c>
      <c r="G492" s="12">
        <v>19.5166059877408</v>
      </c>
      <c r="H492" s="12">
        <v>28.406998663299898</v>
      </c>
      <c r="I492" s="12">
        <v>0</v>
      </c>
      <c r="J492" s="12">
        <v>0</v>
      </c>
      <c r="K492" s="12">
        <v>0</v>
      </c>
      <c r="L492" s="12">
        <v>0</v>
      </c>
      <c r="M492" s="12">
        <v>0</v>
      </c>
      <c r="N492" s="12"/>
      <c r="O492" s="12"/>
    </row>
    <row r="493" spans="1:15" x14ac:dyDescent="0.35">
      <c r="A493" s="11" t="str">
        <f t="shared" si="7"/>
        <v>DISTRIBUCION VOLUMEN X CRITERIO (Consumiciones)RosadoBAJA</v>
      </c>
      <c r="B493" s="11" t="s">
        <v>118</v>
      </c>
      <c r="C493" s="11" t="s">
        <v>135</v>
      </c>
      <c r="D493" s="11" t="s">
        <v>20</v>
      </c>
      <c r="E493" s="12">
        <v>13.153166994335001</v>
      </c>
      <c r="F493" s="12">
        <v>9.8219151374958695</v>
      </c>
      <c r="G493" s="12">
        <v>13.323974147387</v>
      </c>
      <c r="H493" s="12">
        <v>13.602671961928801</v>
      </c>
      <c r="I493" s="12">
        <v>0</v>
      </c>
      <c r="J493" s="12">
        <v>0</v>
      </c>
      <c r="K493" s="12">
        <v>0</v>
      </c>
      <c r="L493" s="12">
        <v>0</v>
      </c>
      <c r="M493" s="12">
        <v>0</v>
      </c>
      <c r="N493" s="12"/>
      <c r="O493" s="12"/>
    </row>
    <row r="494" spans="1:15" x14ac:dyDescent="0.35">
      <c r="A494" s="11" t="str">
        <f t="shared" si="7"/>
        <v>DISTRIBUCION VOLUMEN X CRITERIO (Consumiciones)RosadoHOMBRE</v>
      </c>
      <c r="B494" s="11" t="s">
        <v>118</v>
      </c>
      <c r="C494" s="11" t="s">
        <v>135</v>
      </c>
      <c r="D494" s="11" t="s">
        <v>21</v>
      </c>
      <c r="E494" s="12">
        <v>59.998045798135102</v>
      </c>
      <c r="F494" s="12">
        <v>61.3163473954571</v>
      </c>
      <c r="G494" s="12">
        <v>67.926485182765305</v>
      </c>
      <c r="H494" s="12">
        <v>66.855365812658803</v>
      </c>
      <c r="I494" s="12">
        <v>0</v>
      </c>
      <c r="J494" s="12">
        <v>0</v>
      </c>
      <c r="K494" s="12">
        <v>0</v>
      </c>
      <c r="L494" s="12">
        <v>0</v>
      </c>
      <c r="M494" s="12">
        <v>0</v>
      </c>
      <c r="N494" s="12"/>
      <c r="O494" s="12"/>
    </row>
    <row r="495" spans="1:15" x14ac:dyDescent="0.35">
      <c r="A495" s="11" t="str">
        <f t="shared" si="7"/>
        <v>DISTRIBUCION VOLUMEN X CRITERIO (Consumiciones)RosadoMUJER</v>
      </c>
      <c r="B495" s="11" t="s">
        <v>118</v>
      </c>
      <c r="C495" s="11" t="s">
        <v>135</v>
      </c>
      <c r="D495" s="11" t="s">
        <v>22</v>
      </c>
      <c r="E495" s="12">
        <v>40.001954201864898</v>
      </c>
      <c r="F495" s="12">
        <v>38.683671441528602</v>
      </c>
      <c r="G495" s="12">
        <v>32.073468998765698</v>
      </c>
      <c r="H495" s="12">
        <v>33.144607219618798</v>
      </c>
      <c r="I495" s="12">
        <v>0</v>
      </c>
      <c r="J495" s="12">
        <v>0</v>
      </c>
      <c r="K495" s="12">
        <v>0</v>
      </c>
      <c r="L495" s="12">
        <v>0</v>
      </c>
      <c r="M495" s="12">
        <v>0</v>
      </c>
      <c r="N495" s="12"/>
      <c r="O495" s="12"/>
    </row>
    <row r="496" spans="1:15" x14ac:dyDescent="0.35">
      <c r="A496" s="11" t="str">
        <f t="shared" si="7"/>
        <v>DISTRIBUCION VOLUMEN X CRITERIO (Consumiciones)Resto vinoT.ESPAÑA</v>
      </c>
      <c r="B496" s="11" t="s">
        <v>118</v>
      </c>
      <c r="C496" s="11" t="s">
        <v>136</v>
      </c>
      <c r="D496" s="11" t="s">
        <v>36</v>
      </c>
      <c r="E496" s="12">
        <v>100</v>
      </c>
      <c r="F496" s="12">
        <v>100</v>
      </c>
      <c r="G496" s="12">
        <v>100</v>
      </c>
      <c r="H496" s="12">
        <v>100</v>
      </c>
      <c r="I496" s="12">
        <v>0</v>
      </c>
      <c r="J496" s="12">
        <v>0</v>
      </c>
      <c r="K496" s="12">
        <v>0</v>
      </c>
      <c r="L496" s="12">
        <v>0</v>
      </c>
      <c r="M496" s="12">
        <v>0</v>
      </c>
      <c r="N496" s="12"/>
      <c r="O496" s="12"/>
    </row>
    <row r="497" spans="1:15" x14ac:dyDescent="0.35">
      <c r="A497" s="11" t="str">
        <f t="shared" si="7"/>
        <v>DISTRIBUCION VOLUMEN X CRITERIO (Consumiciones)Resto vinoBCN AM</v>
      </c>
      <c r="B497" s="11" t="s">
        <v>118</v>
      </c>
      <c r="C497" s="11" t="s">
        <v>136</v>
      </c>
      <c r="D497" s="11" t="s">
        <v>1</v>
      </c>
      <c r="E497" s="12">
        <v>6.5850526785080596</v>
      </c>
      <c r="F497" s="12">
        <v>9.6716712537864407</v>
      </c>
      <c r="G497" s="12">
        <v>5.3525353886328704</v>
      </c>
      <c r="H497" s="12">
        <v>10.469240411062399</v>
      </c>
      <c r="I497" s="12">
        <v>0</v>
      </c>
      <c r="J497" s="12">
        <v>0</v>
      </c>
      <c r="K497" s="12">
        <v>0</v>
      </c>
      <c r="L497" s="12">
        <v>0</v>
      </c>
      <c r="M497" s="12">
        <v>0</v>
      </c>
      <c r="N497" s="12"/>
      <c r="O497" s="12"/>
    </row>
    <row r="498" spans="1:15" x14ac:dyDescent="0.35">
      <c r="A498" s="11" t="str">
        <f t="shared" si="7"/>
        <v>DISTRIBUCION VOLUMEN X CRITERIO (Consumiciones)Resto vinoREST.CAT ARAGON</v>
      </c>
      <c r="B498" s="11" t="s">
        <v>118</v>
      </c>
      <c r="C498" s="11" t="s">
        <v>136</v>
      </c>
      <c r="D498" s="11" t="s">
        <v>2</v>
      </c>
      <c r="E498" s="12">
        <v>4.1654273041590999</v>
      </c>
      <c r="F498" s="12">
        <v>9.59993429551667</v>
      </c>
      <c r="G498" s="12">
        <v>21.967672479631201</v>
      </c>
      <c r="H498" s="12">
        <v>5.4238185903516598</v>
      </c>
      <c r="I498" s="12">
        <v>0</v>
      </c>
      <c r="J498" s="12">
        <v>0</v>
      </c>
      <c r="K498" s="12">
        <v>0</v>
      </c>
      <c r="L498" s="12">
        <v>0</v>
      </c>
      <c r="M498" s="12">
        <v>0</v>
      </c>
      <c r="N498" s="12"/>
      <c r="O498" s="12"/>
    </row>
    <row r="499" spans="1:15" x14ac:dyDescent="0.35">
      <c r="A499" s="11" t="str">
        <f t="shared" si="7"/>
        <v>DISTRIBUCION VOLUMEN X CRITERIO (Consumiciones)Resto vinoLEVANTE</v>
      </c>
      <c r="B499" s="11" t="s">
        <v>118</v>
      </c>
      <c r="C499" s="11" t="s">
        <v>136</v>
      </c>
      <c r="D499" s="11" t="s">
        <v>3</v>
      </c>
      <c r="E499" s="12">
        <v>5.8485852821572797</v>
      </c>
      <c r="F499" s="12">
        <v>1.3711374407243</v>
      </c>
      <c r="G499" s="12">
        <v>8.1665118478800807</v>
      </c>
      <c r="H499" s="12">
        <v>3.0097104027197301</v>
      </c>
      <c r="I499" s="12">
        <v>0</v>
      </c>
      <c r="J499" s="12">
        <v>0</v>
      </c>
      <c r="K499" s="12">
        <v>0</v>
      </c>
      <c r="L499" s="12">
        <v>0</v>
      </c>
      <c r="M499" s="12">
        <v>0</v>
      </c>
      <c r="N499" s="12"/>
      <c r="O499" s="12"/>
    </row>
    <row r="500" spans="1:15" x14ac:dyDescent="0.35">
      <c r="A500" s="11" t="str">
        <f t="shared" si="7"/>
        <v>DISTRIBUCION VOLUMEN X CRITERIO (Consumiciones)Resto vinoANDALUCIA</v>
      </c>
      <c r="B500" s="11" t="s">
        <v>118</v>
      </c>
      <c r="C500" s="11" t="s">
        <v>136</v>
      </c>
      <c r="D500" s="11" t="s">
        <v>4</v>
      </c>
      <c r="E500" s="12">
        <v>58.039901167809298</v>
      </c>
      <c r="F500" s="12">
        <v>48.294229840881798</v>
      </c>
      <c r="G500" s="12">
        <v>41.5016026855874</v>
      </c>
      <c r="H500" s="12">
        <v>47.254834446820098</v>
      </c>
      <c r="I500" s="12">
        <v>0</v>
      </c>
      <c r="J500" s="12">
        <v>0</v>
      </c>
      <c r="K500" s="12">
        <v>0</v>
      </c>
      <c r="L500" s="12">
        <v>0</v>
      </c>
      <c r="M500" s="12">
        <v>0</v>
      </c>
      <c r="N500" s="12"/>
      <c r="O500" s="12"/>
    </row>
    <row r="501" spans="1:15" x14ac:dyDescent="0.35">
      <c r="A501" s="11" t="str">
        <f t="shared" si="7"/>
        <v>DISTRIBUCION VOLUMEN X CRITERIO (Consumiciones)Resto vinoMDD AM</v>
      </c>
      <c r="B501" s="11" t="s">
        <v>118</v>
      </c>
      <c r="C501" s="11" t="s">
        <v>136</v>
      </c>
      <c r="D501" s="11" t="s">
        <v>5</v>
      </c>
      <c r="E501" s="12">
        <v>5.4241714925467903</v>
      </c>
      <c r="F501" s="12">
        <v>6.0993665542660898</v>
      </c>
      <c r="G501" s="12">
        <v>5.4065910939785899</v>
      </c>
      <c r="H501" s="12">
        <v>5.8006965359652396</v>
      </c>
      <c r="I501" s="12">
        <v>0</v>
      </c>
      <c r="J501" s="12">
        <v>0</v>
      </c>
      <c r="K501" s="12">
        <v>0</v>
      </c>
      <c r="L501" s="12">
        <v>0</v>
      </c>
      <c r="M501" s="12">
        <v>0</v>
      </c>
      <c r="N501" s="12"/>
      <c r="O501" s="12"/>
    </row>
    <row r="502" spans="1:15" x14ac:dyDescent="0.35">
      <c r="A502" s="11" t="str">
        <f t="shared" si="7"/>
        <v>DISTRIBUCION VOLUMEN X CRITERIO (Consumiciones)Resto vinoRTO CENTRO</v>
      </c>
      <c r="B502" s="11" t="s">
        <v>118</v>
      </c>
      <c r="C502" s="11" t="s">
        <v>136</v>
      </c>
      <c r="D502" s="11" t="s">
        <v>6</v>
      </c>
      <c r="E502" s="12">
        <v>2.8989724416009399</v>
      </c>
      <c r="F502" s="12">
        <v>3.2624295165197301</v>
      </c>
      <c r="G502" s="12">
        <v>2.1908631647072001</v>
      </c>
      <c r="H502" s="12">
        <v>2.4127801692753899</v>
      </c>
      <c r="I502" s="12">
        <v>0</v>
      </c>
      <c r="J502" s="12">
        <v>0</v>
      </c>
      <c r="K502" s="12">
        <v>0</v>
      </c>
      <c r="L502" s="12">
        <v>0</v>
      </c>
      <c r="M502" s="12">
        <v>0</v>
      </c>
      <c r="N502" s="12"/>
      <c r="O502" s="12"/>
    </row>
    <row r="503" spans="1:15" x14ac:dyDescent="0.35">
      <c r="A503" s="11" t="str">
        <f t="shared" si="7"/>
        <v>DISTRIBUCION VOLUMEN X CRITERIO (Consumiciones)Resto vinoNORTE-CENTRO</v>
      </c>
      <c r="B503" s="11" t="s">
        <v>118</v>
      </c>
      <c r="C503" s="11" t="s">
        <v>136</v>
      </c>
      <c r="D503" s="11" t="s">
        <v>7</v>
      </c>
      <c r="E503" s="12">
        <v>13.0201000264807</v>
      </c>
      <c r="F503" s="12">
        <v>17.2304305006524</v>
      </c>
      <c r="G503" s="12">
        <v>12.0368170766064</v>
      </c>
      <c r="H503" s="12">
        <v>19.259331036951199</v>
      </c>
      <c r="I503" s="12">
        <v>0</v>
      </c>
      <c r="J503" s="12">
        <v>0</v>
      </c>
      <c r="K503" s="12">
        <v>0</v>
      </c>
      <c r="L503" s="12">
        <v>0</v>
      </c>
      <c r="M503" s="12">
        <v>0</v>
      </c>
      <c r="N503" s="12"/>
      <c r="O503" s="12"/>
    </row>
    <row r="504" spans="1:15" x14ac:dyDescent="0.35">
      <c r="A504" s="11" t="str">
        <f t="shared" si="7"/>
        <v>DISTRIBUCION VOLUMEN X CRITERIO (Consumiciones)Resto vinoNOROESTE</v>
      </c>
      <c r="B504" s="11" t="s">
        <v>118</v>
      </c>
      <c r="C504" s="11" t="s">
        <v>136</v>
      </c>
      <c r="D504" s="11" t="s">
        <v>8</v>
      </c>
      <c r="E504" s="12">
        <v>4.0177949216411299</v>
      </c>
      <c r="F504" s="12">
        <v>4.4708135090139196</v>
      </c>
      <c r="G504" s="12">
        <v>3.3774248186017899</v>
      </c>
      <c r="H504" s="12">
        <v>6.3696022885792898</v>
      </c>
      <c r="I504" s="12">
        <v>0</v>
      </c>
      <c r="J504" s="12">
        <v>0</v>
      </c>
      <c r="K504" s="12">
        <v>0</v>
      </c>
      <c r="L504" s="12">
        <v>0</v>
      </c>
      <c r="M504" s="12">
        <v>0</v>
      </c>
      <c r="N504" s="12"/>
      <c r="O504" s="12"/>
    </row>
    <row r="505" spans="1:15" x14ac:dyDescent="0.35">
      <c r="A505" s="11" t="str">
        <f t="shared" si="7"/>
        <v>DISTRIBUCION VOLUMEN X CRITERIO (Consumiciones)Resto vino&lt;2MIL</v>
      </c>
      <c r="B505" s="11" t="s">
        <v>118</v>
      </c>
      <c r="C505" s="11" t="s">
        <v>136</v>
      </c>
      <c r="D505" s="11" t="s">
        <v>9</v>
      </c>
      <c r="E505" s="12">
        <v>1.61921406335928</v>
      </c>
      <c r="F505" s="12">
        <v>0.375694792632777</v>
      </c>
      <c r="G505" s="12">
        <v>0.67825789830385697</v>
      </c>
      <c r="H505" s="12">
        <v>0.34118394782648898</v>
      </c>
      <c r="I505" s="12">
        <v>0</v>
      </c>
      <c r="J505" s="12">
        <v>0</v>
      </c>
      <c r="K505" s="12">
        <v>0</v>
      </c>
      <c r="L505" s="12">
        <v>0</v>
      </c>
      <c r="M505" s="12">
        <v>0</v>
      </c>
      <c r="N505" s="12"/>
      <c r="O505" s="12"/>
    </row>
    <row r="506" spans="1:15" x14ac:dyDescent="0.35">
      <c r="A506" s="11" t="str">
        <f t="shared" si="7"/>
        <v>DISTRIBUCION VOLUMEN X CRITERIO (Consumiciones)Resto vino2-5MIL</v>
      </c>
      <c r="B506" s="11" t="s">
        <v>118</v>
      </c>
      <c r="C506" s="11" t="s">
        <v>136</v>
      </c>
      <c r="D506" s="11" t="s">
        <v>10</v>
      </c>
      <c r="E506" s="12">
        <v>4.5870210685894497</v>
      </c>
      <c r="F506" s="12">
        <v>2.7146646524942999</v>
      </c>
      <c r="G506" s="12">
        <v>3.0822251815679298</v>
      </c>
      <c r="H506" s="12">
        <v>7.1416983882228502</v>
      </c>
      <c r="I506" s="12">
        <v>0</v>
      </c>
      <c r="J506" s="12">
        <v>0</v>
      </c>
      <c r="K506" s="12">
        <v>0</v>
      </c>
      <c r="L506" s="12">
        <v>0</v>
      </c>
      <c r="M506" s="12">
        <v>0</v>
      </c>
      <c r="N506" s="12"/>
      <c r="O506" s="12"/>
    </row>
    <row r="507" spans="1:15" x14ac:dyDescent="0.35">
      <c r="A507" s="11" t="str">
        <f t="shared" si="7"/>
        <v>DISTRIBUCION VOLUMEN X CRITERIO (Consumiciones)Resto vino5-10MIL</v>
      </c>
      <c r="B507" s="11" t="s">
        <v>118</v>
      </c>
      <c r="C507" s="11" t="s">
        <v>136</v>
      </c>
      <c r="D507" s="11" t="s">
        <v>11</v>
      </c>
      <c r="E507" s="12">
        <v>3.0518009237302</v>
      </c>
      <c r="F507" s="12">
        <v>2.9429411076943799</v>
      </c>
      <c r="G507" s="12">
        <v>3.7163976289531102</v>
      </c>
      <c r="H507" s="12">
        <v>2.0286869929597899</v>
      </c>
      <c r="I507" s="12">
        <v>0</v>
      </c>
      <c r="J507" s="12">
        <v>0</v>
      </c>
      <c r="K507" s="12">
        <v>0</v>
      </c>
      <c r="L507" s="12">
        <v>0</v>
      </c>
      <c r="M507" s="12">
        <v>0</v>
      </c>
      <c r="N507" s="12"/>
      <c r="O507" s="12"/>
    </row>
    <row r="508" spans="1:15" x14ac:dyDescent="0.35">
      <c r="A508" s="11" t="str">
        <f t="shared" si="7"/>
        <v>DISTRIBUCION VOLUMEN X CRITERIO (Consumiciones)Resto vino10-30MIL</v>
      </c>
      <c r="B508" s="11" t="s">
        <v>118</v>
      </c>
      <c r="C508" s="11" t="s">
        <v>136</v>
      </c>
      <c r="D508" s="11" t="s">
        <v>12</v>
      </c>
      <c r="E508" s="12">
        <v>30.845404156191901</v>
      </c>
      <c r="F508" s="12">
        <v>36.029691827323497</v>
      </c>
      <c r="G508" s="12">
        <v>38.533585116578003</v>
      </c>
      <c r="H508" s="12">
        <v>19.659941288469</v>
      </c>
      <c r="I508" s="12">
        <v>0</v>
      </c>
      <c r="J508" s="12">
        <v>0</v>
      </c>
      <c r="K508" s="12">
        <v>0</v>
      </c>
      <c r="L508" s="12">
        <v>0</v>
      </c>
      <c r="M508" s="12">
        <v>0</v>
      </c>
      <c r="N508" s="12"/>
      <c r="O508" s="12"/>
    </row>
    <row r="509" spans="1:15" x14ac:dyDescent="0.35">
      <c r="A509" s="11" t="str">
        <f t="shared" si="7"/>
        <v>DISTRIBUCION VOLUMEN X CRITERIO (Consumiciones)Resto vino30-100MIL</v>
      </c>
      <c r="B509" s="11" t="s">
        <v>118</v>
      </c>
      <c r="C509" s="11" t="s">
        <v>136</v>
      </c>
      <c r="D509" s="11" t="s">
        <v>13</v>
      </c>
      <c r="E509" s="12">
        <v>21.359968085568699</v>
      </c>
      <c r="F509" s="12">
        <v>14.9150755207044</v>
      </c>
      <c r="G509" s="12">
        <v>16.129108685051101</v>
      </c>
      <c r="H509" s="12">
        <v>18.141873951215299</v>
      </c>
      <c r="I509" s="12">
        <v>0</v>
      </c>
      <c r="J509" s="12">
        <v>0</v>
      </c>
      <c r="K509" s="12">
        <v>0</v>
      </c>
      <c r="L509" s="12">
        <v>0</v>
      </c>
      <c r="M509" s="12">
        <v>0</v>
      </c>
      <c r="N509" s="12"/>
      <c r="O509" s="12"/>
    </row>
    <row r="510" spans="1:15" x14ac:dyDescent="0.35">
      <c r="A510" s="11" t="str">
        <f t="shared" si="7"/>
        <v>DISTRIBUCION VOLUMEN X CRITERIO (Consumiciones)Resto vino100-200MIL</v>
      </c>
      <c r="B510" s="11" t="s">
        <v>118</v>
      </c>
      <c r="C510" s="11" t="s">
        <v>136</v>
      </c>
      <c r="D510" s="11" t="s">
        <v>14</v>
      </c>
      <c r="E510" s="12">
        <v>9.0428328059594492</v>
      </c>
      <c r="F510" s="12">
        <v>6.5899409018299</v>
      </c>
      <c r="G510" s="12">
        <v>6.8015826590890303</v>
      </c>
      <c r="H510" s="12">
        <v>18.051041197421299</v>
      </c>
      <c r="I510" s="12">
        <v>0</v>
      </c>
      <c r="J510" s="12">
        <v>0</v>
      </c>
      <c r="K510" s="12">
        <v>0</v>
      </c>
      <c r="L510" s="12">
        <v>0</v>
      </c>
      <c r="M510" s="12">
        <v>0</v>
      </c>
      <c r="N510" s="12"/>
      <c r="O510" s="12"/>
    </row>
    <row r="511" spans="1:15" x14ac:dyDescent="0.35">
      <c r="A511" s="11" t="str">
        <f t="shared" si="7"/>
        <v>DISTRIBUCION VOLUMEN X CRITERIO (Consumiciones)Resto vino200-500MIL</v>
      </c>
      <c r="B511" s="11" t="s">
        <v>118</v>
      </c>
      <c r="C511" s="11" t="s">
        <v>136</v>
      </c>
      <c r="D511" s="11" t="s">
        <v>15</v>
      </c>
      <c r="E511" s="12">
        <v>12.359979653299501</v>
      </c>
      <c r="F511" s="12">
        <v>20.0880770033591</v>
      </c>
      <c r="G511" s="12">
        <v>16.879523075165</v>
      </c>
      <c r="H511" s="12">
        <v>22.416753881098899</v>
      </c>
      <c r="I511" s="12">
        <v>0</v>
      </c>
      <c r="J511" s="12">
        <v>0</v>
      </c>
      <c r="K511" s="12">
        <v>0</v>
      </c>
      <c r="L511" s="12">
        <v>0</v>
      </c>
      <c r="M511" s="12">
        <v>0</v>
      </c>
      <c r="N511" s="12"/>
      <c r="O511" s="12"/>
    </row>
    <row r="512" spans="1:15" x14ac:dyDescent="0.35">
      <c r="A512" s="11" t="str">
        <f t="shared" si="7"/>
        <v>DISTRIBUCION VOLUMEN X CRITERIO (Consumiciones)Resto vino&gt;500MIL</v>
      </c>
      <c r="B512" s="11" t="s">
        <v>118</v>
      </c>
      <c r="C512" s="11" t="s">
        <v>136</v>
      </c>
      <c r="D512" s="11" t="s">
        <v>16</v>
      </c>
      <c r="E512" s="12">
        <v>17.133788309901401</v>
      </c>
      <c r="F512" s="12">
        <v>16.343896978813198</v>
      </c>
      <c r="G512" s="12">
        <v>14.1793288068167</v>
      </c>
      <c r="H512" s="12">
        <v>12.218827701934901</v>
      </c>
      <c r="I512" s="12">
        <v>0</v>
      </c>
      <c r="J512" s="12">
        <v>0</v>
      </c>
      <c r="K512" s="12">
        <v>0</v>
      </c>
      <c r="L512" s="12">
        <v>0</v>
      </c>
      <c r="M512" s="12">
        <v>0</v>
      </c>
      <c r="N512" s="12"/>
      <c r="O512" s="12"/>
    </row>
    <row r="513" spans="1:15" x14ac:dyDescent="0.35">
      <c r="A513" s="11" t="str">
        <f t="shared" si="7"/>
        <v>DISTRIBUCION VOLUMEN X CRITERIO (Consumiciones)Resto vinoDE 15 A 19 AÑOS</v>
      </c>
      <c r="B513" s="11" t="s">
        <v>118</v>
      </c>
      <c r="C513" s="11" t="s">
        <v>136</v>
      </c>
      <c r="D513" s="11" t="s">
        <v>39</v>
      </c>
      <c r="E513" s="12" t="s">
        <v>213</v>
      </c>
      <c r="F513" s="12" t="s">
        <v>213</v>
      </c>
      <c r="G513" s="12">
        <v>3.77528232271175</v>
      </c>
      <c r="H513" s="12" t="s">
        <v>213</v>
      </c>
      <c r="I513" s="12">
        <v>0</v>
      </c>
      <c r="J513" s="12">
        <v>0</v>
      </c>
      <c r="K513" s="12">
        <v>0</v>
      </c>
      <c r="L513" s="12">
        <v>0</v>
      </c>
      <c r="M513" s="12">
        <v>0</v>
      </c>
      <c r="N513" s="12"/>
      <c r="O513" s="12"/>
    </row>
    <row r="514" spans="1:15" x14ac:dyDescent="0.35">
      <c r="A514" s="11" t="str">
        <f t="shared" si="7"/>
        <v>DISTRIBUCION VOLUMEN X CRITERIO (Consumiciones)Resto vinoDE 20 A 24 AÑOS</v>
      </c>
      <c r="B514" s="11" t="s">
        <v>118</v>
      </c>
      <c r="C514" s="11" t="s">
        <v>136</v>
      </c>
      <c r="D514" s="11" t="s">
        <v>40</v>
      </c>
      <c r="E514" s="12">
        <v>0.67112159779750402</v>
      </c>
      <c r="F514" s="12">
        <v>0.96364196508050604</v>
      </c>
      <c r="G514" s="12">
        <v>0.118391363035157</v>
      </c>
      <c r="H514" s="12">
        <v>1.67649102655356</v>
      </c>
      <c r="I514" s="12">
        <v>0</v>
      </c>
      <c r="J514" s="12">
        <v>0</v>
      </c>
      <c r="K514" s="12">
        <v>0</v>
      </c>
      <c r="L514" s="12">
        <v>0</v>
      </c>
      <c r="M514" s="12">
        <v>0</v>
      </c>
      <c r="N514" s="12"/>
      <c r="O514" s="12"/>
    </row>
    <row r="515" spans="1:15" x14ac:dyDescent="0.35">
      <c r="A515" s="11" t="str">
        <f t="shared" si="7"/>
        <v>DISTRIBUCION VOLUMEN X CRITERIO (Consumiciones)Resto vinoDE 25 A 34 AÑOS</v>
      </c>
      <c r="B515" s="11" t="s">
        <v>118</v>
      </c>
      <c r="C515" s="11" t="s">
        <v>136</v>
      </c>
      <c r="D515" s="11" t="s">
        <v>41</v>
      </c>
      <c r="E515" s="12">
        <v>10.169482888043399</v>
      </c>
      <c r="F515" s="12">
        <v>4.3226556374948801</v>
      </c>
      <c r="G515" s="12">
        <v>5.5076287381382603</v>
      </c>
      <c r="H515" s="12">
        <v>7.0853086438235202</v>
      </c>
      <c r="I515" s="12">
        <v>0</v>
      </c>
      <c r="J515" s="12">
        <v>0</v>
      </c>
      <c r="K515" s="12">
        <v>0</v>
      </c>
      <c r="L515" s="12">
        <v>0</v>
      </c>
      <c r="M515" s="12">
        <v>0</v>
      </c>
      <c r="N515" s="12"/>
      <c r="O515" s="12"/>
    </row>
    <row r="516" spans="1:15" x14ac:dyDescent="0.35">
      <c r="A516" s="11" t="str">
        <f t="shared" ref="A516:A579" si="8">B516&amp;C516&amp;D516</f>
        <v>DISTRIBUCION VOLUMEN X CRITERIO (Consumiciones)Resto vinoDE 35 A 49 AÑOS</v>
      </c>
      <c r="B516" s="11" t="s">
        <v>118</v>
      </c>
      <c r="C516" s="11" t="s">
        <v>136</v>
      </c>
      <c r="D516" s="11" t="s">
        <v>42</v>
      </c>
      <c r="E516" s="12">
        <v>18.0607981171486</v>
      </c>
      <c r="F516" s="12">
        <v>28.343741325179099</v>
      </c>
      <c r="G516" s="12">
        <v>36.364998206666698</v>
      </c>
      <c r="H516" s="12">
        <v>14.134168232897199</v>
      </c>
      <c r="I516" s="12">
        <v>0</v>
      </c>
      <c r="J516" s="12">
        <v>0</v>
      </c>
      <c r="K516" s="12">
        <v>0</v>
      </c>
      <c r="L516" s="12">
        <v>0</v>
      </c>
      <c r="M516" s="12">
        <v>0</v>
      </c>
      <c r="N516" s="12"/>
      <c r="O516" s="12"/>
    </row>
    <row r="517" spans="1:15" x14ac:dyDescent="0.35">
      <c r="A517" s="11" t="str">
        <f t="shared" si="8"/>
        <v>DISTRIBUCION VOLUMEN X CRITERIO (Consumiciones)Resto vinoDE 50 A 59 AÑOS</v>
      </c>
      <c r="B517" s="11" t="s">
        <v>118</v>
      </c>
      <c r="C517" s="11" t="s">
        <v>136</v>
      </c>
      <c r="D517" s="11" t="s">
        <v>43</v>
      </c>
      <c r="E517" s="12">
        <v>28.355828401155101</v>
      </c>
      <c r="F517" s="12">
        <v>32.439404470630599</v>
      </c>
      <c r="G517" s="12">
        <v>20.886135213938399</v>
      </c>
      <c r="H517" s="12">
        <v>23.760415036357902</v>
      </c>
      <c r="I517" s="12">
        <v>0</v>
      </c>
      <c r="J517" s="12">
        <v>0</v>
      </c>
      <c r="K517" s="12">
        <v>0</v>
      </c>
      <c r="L517" s="12">
        <v>0</v>
      </c>
      <c r="M517" s="12">
        <v>0</v>
      </c>
      <c r="N517" s="12"/>
      <c r="O517" s="12"/>
    </row>
    <row r="518" spans="1:15" x14ac:dyDescent="0.35">
      <c r="A518" s="11" t="str">
        <f t="shared" si="8"/>
        <v>DISTRIBUCION VOLUMEN X CRITERIO (Consumiciones)Resto vinoDE 60 A 75 AÑOS</v>
      </c>
      <c r="B518" s="11" t="s">
        <v>118</v>
      </c>
      <c r="C518" s="11" t="s">
        <v>136</v>
      </c>
      <c r="D518" s="11" t="s">
        <v>44</v>
      </c>
      <c r="E518" s="12">
        <v>42.742765244158797</v>
      </c>
      <c r="F518" s="12">
        <v>33.930548352689598</v>
      </c>
      <c r="G518" s="12">
        <v>33.347581941755699</v>
      </c>
      <c r="H518" s="12">
        <v>53.343631214283498</v>
      </c>
      <c r="I518" s="12">
        <v>0</v>
      </c>
      <c r="J518" s="12">
        <v>0</v>
      </c>
      <c r="K518" s="12">
        <v>0</v>
      </c>
      <c r="L518" s="12">
        <v>0</v>
      </c>
      <c r="M518" s="12">
        <v>0</v>
      </c>
      <c r="N518" s="12"/>
      <c r="O518" s="12"/>
    </row>
    <row r="519" spans="1:15" x14ac:dyDescent="0.35">
      <c r="A519" s="11" t="str">
        <f t="shared" si="8"/>
        <v>DISTRIBUCION VOLUMEN X CRITERIO (Consumiciones)Resto vinoALTA Y MEDIA ALTA</v>
      </c>
      <c r="B519" s="11" t="s">
        <v>118</v>
      </c>
      <c r="C519" s="11" t="s">
        <v>136</v>
      </c>
      <c r="D519" s="11" t="s">
        <v>17</v>
      </c>
      <c r="E519" s="12">
        <v>12.9080681170517</v>
      </c>
      <c r="F519" s="12">
        <v>25.1345614907171</v>
      </c>
      <c r="G519" s="12">
        <v>23.753689910604901</v>
      </c>
      <c r="H519" s="12">
        <v>28.669518317752701</v>
      </c>
      <c r="I519" s="12">
        <v>0</v>
      </c>
      <c r="J519" s="12">
        <v>0</v>
      </c>
      <c r="K519" s="12">
        <v>0</v>
      </c>
      <c r="L519" s="12">
        <v>0</v>
      </c>
      <c r="M519" s="12">
        <v>0</v>
      </c>
      <c r="N519" s="12"/>
      <c r="O519" s="12"/>
    </row>
    <row r="520" spans="1:15" x14ac:dyDescent="0.35">
      <c r="A520" s="11" t="str">
        <f t="shared" si="8"/>
        <v>DISTRIBUCION VOLUMEN X CRITERIO (Consumiciones)Resto vinoMEDIA</v>
      </c>
      <c r="B520" s="11" t="s">
        <v>118</v>
      </c>
      <c r="C520" s="11" t="s">
        <v>136</v>
      </c>
      <c r="D520" s="11" t="s">
        <v>18</v>
      </c>
      <c r="E520" s="12">
        <v>36.1071709613691</v>
      </c>
      <c r="F520" s="12">
        <v>27.406674169602201</v>
      </c>
      <c r="G520" s="12">
        <v>47.023802115567598</v>
      </c>
      <c r="H520" s="12">
        <v>41.043524651629902</v>
      </c>
      <c r="I520" s="12">
        <v>0</v>
      </c>
      <c r="J520" s="12">
        <v>0</v>
      </c>
      <c r="K520" s="12">
        <v>0</v>
      </c>
      <c r="L520" s="12">
        <v>0</v>
      </c>
      <c r="M520" s="12">
        <v>0</v>
      </c>
      <c r="N520" s="12"/>
      <c r="O520" s="12"/>
    </row>
    <row r="521" spans="1:15" x14ac:dyDescent="0.35">
      <c r="A521" s="11" t="str">
        <f t="shared" si="8"/>
        <v>DISTRIBUCION VOLUMEN X CRITERIO (Consumiciones)Resto vinoMEDIA BAJA</v>
      </c>
      <c r="B521" s="11" t="s">
        <v>118</v>
      </c>
      <c r="C521" s="11" t="s">
        <v>136</v>
      </c>
      <c r="D521" s="11" t="s">
        <v>19</v>
      </c>
      <c r="E521" s="12">
        <v>21.1065597474858</v>
      </c>
      <c r="F521" s="12">
        <v>18.264526536792701</v>
      </c>
      <c r="G521" s="12">
        <v>14.198239704739301</v>
      </c>
      <c r="H521" s="12">
        <v>16.862689325634001</v>
      </c>
      <c r="I521" s="12">
        <v>0</v>
      </c>
      <c r="J521" s="12">
        <v>0</v>
      </c>
      <c r="K521" s="12">
        <v>0</v>
      </c>
      <c r="L521" s="12">
        <v>0</v>
      </c>
      <c r="M521" s="12">
        <v>0</v>
      </c>
      <c r="N521" s="12"/>
      <c r="O521" s="12"/>
    </row>
    <row r="522" spans="1:15" x14ac:dyDescent="0.35">
      <c r="A522" s="11" t="str">
        <f t="shared" si="8"/>
        <v>DISTRIBUCION VOLUMEN X CRITERIO (Consumiciones)Resto vinoBAJA</v>
      </c>
      <c r="B522" s="11" t="s">
        <v>118</v>
      </c>
      <c r="C522" s="11" t="s">
        <v>136</v>
      </c>
      <c r="D522" s="11" t="s">
        <v>20</v>
      </c>
      <c r="E522" s="12">
        <v>29.878207426920898</v>
      </c>
      <c r="F522" s="12">
        <v>29.194234216398701</v>
      </c>
      <c r="G522" s="12">
        <v>15.0242682690882</v>
      </c>
      <c r="H522" s="12">
        <v>13.4242677049834</v>
      </c>
      <c r="I522" s="12">
        <v>0</v>
      </c>
      <c r="J522" s="12">
        <v>0</v>
      </c>
      <c r="K522" s="12">
        <v>0</v>
      </c>
      <c r="L522" s="12">
        <v>0</v>
      </c>
      <c r="M522" s="12">
        <v>0</v>
      </c>
      <c r="N522" s="12"/>
      <c r="O522" s="12"/>
    </row>
    <row r="523" spans="1:15" x14ac:dyDescent="0.35">
      <c r="A523" s="11" t="str">
        <f t="shared" si="8"/>
        <v>DISTRIBUCION VOLUMEN X CRITERIO (Consumiciones)Resto vinoHOMBRE</v>
      </c>
      <c r="B523" s="11" t="s">
        <v>118</v>
      </c>
      <c r="C523" s="11" t="s">
        <v>136</v>
      </c>
      <c r="D523" s="11" t="s">
        <v>21</v>
      </c>
      <c r="E523" s="12">
        <v>59.8804521919756</v>
      </c>
      <c r="F523" s="12">
        <v>65.892487094018406</v>
      </c>
      <c r="G523" s="12">
        <v>53.810114852533701</v>
      </c>
      <c r="H523" s="12">
        <v>53.232114690267402</v>
      </c>
      <c r="I523" s="12">
        <v>0</v>
      </c>
      <c r="J523" s="12">
        <v>0</v>
      </c>
      <c r="K523" s="12">
        <v>0</v>
      </c>
      <c r="L523" s="12">
        <v>0</v>
      </c>
      <c r="M523" s="12">
        <v>0</v>
      </c>
      <c r="N523" s="12"/>
      <c r="O523" s="12"/>
    </row>
    <row r="524" spans="1:15" x14ac:dyDescent="0.35">
      <c r="A524" s="11" t="str">
        <f t="shared" si="8"/>
        <v>DISTRIBUCION VOLUMEN X CRITERIO (Consumiciones)Resto vinoMUJER</v>
      </c>
      <c r="B524" s="11" t="s">
        <v>118</v>
      </c>
      <c r="C524" s="11" t="s">
        <v>136</v>
      </c>
      <c r="D524" s="11" t="s">
        <v>22</v>
      </c>
      <c r="E524" s="12">
        <v>40.1195478080244</v>
      </c>
      <c r="F524" s="12">
        <v>34.107498560024602</v>
      </c>
      <c r="G524" s="12">
        <v>46.189885147466299</v>
      </c>
      <c r="H524" s="12">
        <v>46.767912528801197</v>
      </c>
      <c r="I524" s="12">
        <v>0</v>
      </c>
      <c r="J524" s="12">
        <v>0</v>
      </c>
      <c r="K524" s="12">
        <v>0</v>
      </c>
      <c r="L524" s="12">
        <v>0</v>
      </c>
      <c r="M524" s="12">
        <v>0</v>
      </c>
      <c r="N524" s="12"/>
      <c r="O524" s="12"/>
    </row>
    <row r="525" spans="1:15" x14ac:dyDescent="0.35">
      <c r="A525" s="11" t="str">
        <f t="shared" si="8"/>
        <v>DISTRIBUCION VOLUMEN X CRITERIO (Consumiciones)CavaT.ESPAÑA</v>
      </c>
      <c r="B525" s="11" t="s">
        <v>118</v>
      </c>
      <c r="C525" s="11" t="s">
        <v>137</v>
      </c>
      <c r="D525" s="11" t="s">
        <v>36</v>
      </c>
      <c r="E525" s="12">
        <v>100</v>
      </c>
      <c r="F525" s="12">
        <v>100</v>
      </c>
      <c r="G525" s="12">
        <v>100</v>
      </c>
      <c r="H525" s="12">
        <v>100</v>
      </c>
      <c r="I525" s="12">
        <v>0</v>
      </c>
      <c r="J525" s="12">
        <v>0</v>
      </c>
      <c r="K525" s="12">
        <v>0</v>
      </c>
      <c r="L525" s="12">
        <v>0</v>
      </c>
      <c r="M525" s="12">
        <v>0</v>
      </c>
      <c r="N525" s="12"/>
      <c r="O525" s="12"/>
    </row>
    <row r="526" spans="1:15" x14ac:dyDescent="0.35">
      <c r="A526" s="11" t="str">
        <f t="shared" si="8"/>
        <v>DISTRIBUCION VOLUMEN X CRITERIO (Consumiciones)CavaBCN AM</v>
      </c>
      <c r="B526" s="11" t="s">
        <v>118</v>
      </c>
      <c r="C526" s="11" t="s">
        <v>137</v>
      </c>
      <c r="D526" s="11" t="s">
        <v>1</v>
      </c>
      <c r="E526" s="12">
        <v>31.5244456379369</v>
      </c>
      <c r="F526" s="12">
        <v>23.9395975511712</v>
      </c>
      <c r="G526" s="12">
        <v>30.051072324712798</v>
      </c>
      <c r="H526" s="12">
        <v>27.484438855100301</v>
      </c>
      <c r="I526" s="12">
        <v>0</v>
      </c>
      <c r="J526" s="12">
        <v>0</v>
      </c>
      <c r="K526" s="12">
        <v>0</v>
      </c>
      <c r="L526" s="12">
        <v>0</v>
      </c>
      <c r="M526" s="12">
        <v>0</v>
      </c>
      <c r="N526" s="12"/>
      <c r="O526" s="12"/>
    </row>
    <row r="527" spans="1:15" x14ac:dyDescent="0.35">
      <c r="A527" s="11" t="str">
        <f t="shared" si="8"/>
        <v>DISTRIBUCION VOLUMEN X CRITERIO (Consumiciones)CavaREST.CAT ARAGON</v>
      </c>
      <c r="B527" s="11" t="s">
        <v>118</v>
      </c>
      <c r="C527" s="11" t="s">
        <v>137</v>
      </c>
      <c r="D527" s="11" t="s">
        <v>2</v>
      </c>
      <c r="E527" s="12">
        <v>23.632024842079499</v>
      </c>
      <c r="F527" s="12">
        <v>22.5643428984746</v>
      </c>
      <c r="G527" s="12">
        <v>23.353020180324702</v>
      </c>
      <c r="H527" s="12">
        <v>30.200673931102099</v>
      </c>
      <c r="I527" s="12">
        <v>0</v>
      </c>
      <c r="J527" s="12">
        <v>0</v>
      </c>
      <c r="K527" s="12">
        <v>0</v>
      </c>
      <c r="L527" s="12">
        <v>0</v>
      </c>
      <c r="M527" s="12">
        <v>0</v>
      </c>
      <c r="N527" s="12"/>
      <c r="O527" s="12"/>
    </row>
    <row r="528" spans="1:15" x14ac:dyDescent="0.35">
      <c r="A528" s="11" t="str">
        <f t="shared" si="8"/>
        <v>DISTRIBUCION VOLUMEN X CRITERIO (Consumiciones)CavaLEVANTE</v>
      </c>
      <c r="B528" s="11" t="s">
        <v>118</v>
      </c>
      <c r="C528" s="11" t="s">
        <v>137</v>
      </c>
      <c r="D528" s="11" t="s">
        <v>3</v>
      </c>
      <c r="E528" s="12">
        <v>13.342888930890901</v>
      </c>
      <c r="F528" s="12">
        <v>11.681953417094499</v>
      </c>
      <c r="G528" s="12">
        <v>10.920136501445</v>
      </c>
      <c r="H528" s="12">
        <v>9.3269227065607208</v>
      </c>
      <c r="I528" s="12">
        <v>0</v>
      </c>
      <c r="J528" s="12">
        <v>0</v>
      </c>
      <c r="K528" s="12">
        <v>0</v>
      </c>
      <c r="L528" s="12">
        <v>0</v>
      </c>
      <c r="M528" s="12">
        <v>0</v>
      </c>
      <c r="N528" s="12"/>
      <c r="O528" s="12"/>
    </row>
    <row r="529" spans="1:15" x14ac:dyDescent="0.35">
      <c r="A529" s="11" t="str">
        <f t="shared" si="8"/>
        <v>DISTRIBUCION VOLUMEN X CRITERIO (Consumiciones)CavaANDALUCIA</v>
      </c>
      <c r="B529" s="11" t="s">
        <v>118</v>
      </c>
      <c r="C529" s="11" t="s">
        <v>137</v>
      </c>
      <c r="D529" s="11" t="s">
        <v>4</v>
      </c>
      <c r="E529" s="12">
        <v>5.2847248197324204</v>
      </c>
      <c r="F529" s="12">
        <v>6.5856667282429697</v>
      </c>
      <c r="G529" s="12">
        <v>7.5471174111012296</v>
      </c>
      <c r="H529" s="12">
        <v>7.3262322770500097</v>
      </c>
      <c r="I529" s="12">
        <v>0</v>
      </c>
      <c r="J529" s="12">
        <v>0</v>
      </c>
      <c r="K529" s="12">
        <v>0</v>
      </c>
      <c r="L529" s="12">
        <v>0</v>
      </c>
      <c r="M529" s="12">
        <v>0</v>
      </c>
      <c r="N529" s="12"/>
      <c r="O529" s="12"/>
    </row>
    <row r="530" spans="1:15" x14ac:dyDescent="0.35">
      <c r="A530" s="11" t="str">
        <f t="shared" si="8"/>
        <v>DISTRIBUCION VOLUMEN X CRITERIO (Consumiciones)CavaMDD AM</v>
      </c>
      <c r="B530" s="11" t="s">
        <v>118</v>
      </c>
      <c r="C530" s="11" t="s">
        <v>137</v>
      </c>
      <c r="D530" s="11" t="s">
        <v>5</v>
      </c>
      <c r="E530" s="12">
        <v>4.0317826561928003</v>
      </c>
      <c r="F530" s="12">
        <v>7.8124780471813198</v>
      </c>
      <c r="G530" s="12">
        <v>5.2353828707260304</v>
      </c>
      <c r="H530" s="12">
        <v>4.5516525370957401</v>
      </c>
      <c r="I530" s="12">
        <v>0</v>
      </c>
      <c r="J530" s="12">
        <v>0</v>
      </c>
      <c r="K530" s="12">
        <v>0</v>
      </c>
      <c r="L530" s="12">
        <v>0</v>
      </c>
      <c r="M530" s="12">
        <v>0</v>
      </c>
      <c r="N530" s="12"/>
      <c r="O530" s="12"/>
    </row>
    <row r="531" spans="1:15" x14ac:dyDescent="0.35">
      <c r="A531" s="11" t="str">
        <f t="shared" si="8"/>
        <v>DISTRIBUCION VOLUMEN X CRITERIO (Consumiciones)CavaRTO CENTRO</v>
      </c>
      <c r="B531" s="11" t="s">
        <v>118</v>
      </c>
      <c r="C531" s="11" t="s">
        <v>137</v>
      </c>
      <c r="D531" s="11" t="s">
        <v>6</v>
      </c>
      <c r="E531" s="12">
        <v>3.7660236740945701</v>
      </c>
      <c r="F531" s="12">
        <v>5.07337770296113</v>
      </c>
      <c r="G531" s="12">
        <v>4.01142986831388</v>
      </c>
      <c r="H531" s="12">
        <v>6.0210091505181298</v>
      </c>
      <c r="I531" s="12">
        <v>0</v>
      </c>
      <c r="J531" s="12">
        <v>0</v>
      </c>
      <c r="K531" s="12">
        <v>0</v>
      </c>
      <c r="L531" s="12">
        <v>0</v>
      </c>
      <c r="M531" s="12">
        <v>0</v>
      </c>
      <c r="N531" s="12"/>
      <c r="O531" s="12"/>
    </row>
    <row r="532" spans="1:15" x14ac:dyDescent="0.35">
      <c r="A532" s="11" t="str">
        <f t="shared" si="8"/>
        <v>DISTRIBUCION VOLUMEN X CRITERIO (Consumiciones)CavaNORTE-CENTRO</v>
      </c>
      <c r="B532" s="11" t="s">
        <v>118</v>
      </c>
      <c r="C532" s="11" t="s">
        <v>137</v>
      </c>
      <c r="D532" s="11" t="s">
        <v>7</v>
      </c>
      <c r="E532" s="12">
        <v>13.8153714343125</v>
      </c>
      <c r="F532" s="12">
        <v>17.505128828896801</v>
      </c>
      <c r="G532" s="12">
        <v>14.956613533830099</v>
      </c>
      <c r="H532" s="12">
        <v>10.7101971078354</v>
      </c>
      <c r="I532" s="12">
        <v>0</v>
      </c>
      <c r="J532" s="12">
        <v>0</v>
      </c>
      <c r="K532" s="12">
        <v>0</v>
      </c>
      <c r="L532" s="12">
        <v>0</v>
      </c>
      <c r="M532" s="12">
        <v>0</v>
      </c>
      <c r="N532" s="12"/>
      <c r="O532" s="12"/>
    </row>
    <row r="533" spans="1:15" x14ac:dyDescent="0.35">
      <c r="A533" s="11" t="str">
        <f t="shared" si="8"/>
        <v>DISTRIBUCION VOLUMEN X CRITERIO (Consumiciones)CavaNOROESTE</v>
      </c>
      <c r="B533" s="11" t="s">
        <v>118</v>
      </c>
      <c r="C533" s="11" t="s">
        <v>137</v>
      </c>
      <c r="D533" s="11" t="s">
        <v>8</v>
      </c>
      <c r="E533" s="12">
        <v>4.6027472828975604</v>
      </c>
      <c r="F533" s="12">
        <v>4.8374466953039796</v>
      </c>
      <c r="G533" s="12">
        <v>3.92521237830102</v>
      </c>
      <c r="H533" s="12">
        <v>4.3788670151233298</v>
      </c>
      <c r="I533" s="12">
        <v>0</v>
      </c>
      <c r="J533" s="12">
        <v>0</v>
      </c>
      <c r="K533" s="12">
        <v>0</v>
      </c>
      <c r="L533" s="12">
        <v>0</v>
      </c>
      <c r="M533" s="12">
        <v>0</v>
      </c>
      <c r="N533" s="12"/>
      <c r="O533" s="12"/>
    </row>
    <row r="534" spans="1:15" x14ac:dyDescent="0.35">
      <c r="A534" s="11" t="str">
        <f t="shared" si="8"/>
        <v>DISTRIBUCION VOLUMEN X CRITERIO (Consumiciones)Cava&lt;2MIL</v>
      </c>
      <c r="B534" s="11" t="s">
        <v>118</v>
      </c>
      <c r="C534" s="11" t="s">
        <v>137</v>
      </c>
      <c r="D534" s="11" t="s">
        <v>9</v>
      </c>
      <c r="E534" s="12">
        <v>7.4886097612894398</v>
      </c>
      <c r="F534" s="12">
        <v>3.70452514264454</v>
      </c>
      <c r="G534" s="12">
        <v>4.9497152984793296</v>
      </c>
      <c r="H534" s="12">
        <v>3.8928332068669298</v>
      </c>
      <c r="I534" s="12">
        <v>0</v>
      </c>
      <c r="J534" s="12">
        <v>0</v>
      </c>
      <c r="K534" s="12">
        <v>0</v>
      </c>
      <c r="L534" s="12">
        <v>0</v>
      </c>
      <c r="M534" s="12">
        <v>0</v>
      </c>
      <c r="N534" s="12"/>
      <c r="O534" s="12"/>
    </row>
    <row r="535" spans="1:15" x14ac:dyDescent="0.35">
      <c r="A535" s="11" t="str">
        <f t="shared" si="8"/>
        <v>DISTRIBUCION VOLUMEN X CRITERIO (Consumiciones)Cava2-5MIL</v>
      </c>
      <c r="B535" s="11" t="s">
        <v>118</v>
      </c>
      <c r="C535" s="11" t="s">
        <v>137</v>
      </c>
      <c r="D535" s="11" t="s">
        <v>10</v>
      </c>
      <c r="E535" s="12">
        <v>5.0946171164663303</v>
      </c>
      <c r="F535" s="12">
        <v>6.6227669918068797</v>
      </c>
      <c r="G535" s="12">
        <v>3.8468875445791002</v>
      </c>
      <c r="H535" s="12">
        <v>3.9520766168119401</v>
      </c>
      <c r="I535" s="12">
        <v>0</v>
      </c>
      <c r="J535" s="12">
        <v>0</v>
      </c>
      <c r="K535" s="12">
        <v>0</v>
      </c>
      <c r="L535" s="12">
        <v>0</v>
      </c>
      <c r="M535" s="12">
        <v>0</v>
      </c>
      <c r="N535" s="12"/>
      <c r="O535" s="12"/>
    </row>
    <row r="536" spans="1:15" x14ac:dyDescent="0.35">
      <c r="A536" s="11" t="str">
        <f t="shared" si="8"/>
        <v>DISTRIBUCION VOLUMEN X CRITERIO (Consumiciones)Cava5-10MIL</v>
      </c>
      <c r="B536" s="11" t="s">
        <v>118</v>
      </c>
      <c r="C536" s="11" t="s">
        <v>137</v>
      </c>
      <c r="D536" s="11" t="s">
        <v>11</v>
      </c>
      <c r="E536" s="12">
        <v>2.3839285169905202</v>
      </c>
      <c r="F536" s="12">
        <v>5.03877193005279</v>
      </c>
      <c r="G536" s="12">
        <v>4.6499511374995999</v>
      </c>
      <c r="H536" s="12">
        <v>3.9129843759428802</v>
      </c>
      <c r="I536" s="12">
        <v>0</v>
      </c>
      <c r="J536" s="12">
        <v>0</v>
      </c>
      <c r="K536" s="12">
        <v>0</v>
      </c>
      <c r="L536" s="12">
        <v>0</v>
      </c>
      <c r="M536" s="12">
        <v>0</v>
      </c>
      <c r="N536" s="12"/>
      <c r="O536" s="12"/>
    </row>
    <row r="537" spans="1:15" x14ac:dyDescent="0.35">
      <c r="A537" s="11" t="str">
        <f t="shared" si="8"/>
        <v>DISTRIBUCION VOLUMEN X CRITERIO (Consumiciones)Cava10-30MIL</v>
      </c>
      <c r="B537" s="11" t="s">
        <v>118</v>
      </c>
      <c r="C537" s="11" t="s">
        <v>137</v>
      </c>
      <c r="D537" s="11" t="s">
        <v>12</v>
      </c>
      <c r="E537" s="12">
        <v>15.6635100677065</v>
      </c>
      <c r="F537" s="12">
        <v>15.1741395145533</v>
      </c>
      <c r="G537" s="12">
        <v>12.6457106638208</v>
      </c>
      <c r="H537" s="12">
        <v>15.968382757943299</v>
      </c>
      <c r="I537" s="12">
        <v>0</v>
      </c>
      <c r="J537" s="12">
        <v>0</v>
      </c>
      <c r="K537" s="12">
        <v>0</v>
      </c>
      <c r="L537" s="12">
        <v>0</v>
      </c>
      <c r="M537" s="12">
        <v>0</v>
      </c>
      <c r="N537" s="12"/>
      <c r="O537" s="12"/>
    </row>
    <row r="538" spans="1:15" x14ac:dyDescent="0.35">
      <c r="A538" s="11" t="str">
        <f t="shared" si="8"/>
        <v>DISTRIBUCION VOLUMEN X CRITERIO (Consumiciones)Cava30-100MIL</v>
      </c>
      <c r="B538" s="11" t="s">
        <v>118</v>
      </c>
      <c r="C538" s="11" t="s">
        <v>137</v>
      </c>
      <c r="D538" s="11" t="s">
        <v>13</v>
      </c>
      <c r="E538" s="12">
        <v>16.4465715825506</v>
      </c>
      <c r="F538" s="12">
        <v>21.9262801582945</v>
      </c>
      <c r="G538" s="12">
        <v>21.950543236033901</v>
      </c>
      <c r="H538" s="12">
        <v>28.6380756307592</v>
      </c>
      <c r="I538" s="12">
        <v>0</v>
      </c>
      <c r="J538" s="12">
        <v>0</v>
      </c>
      <c r="K538" s="12">
        <v>0</v>
      </c>
      <c r="L538" s="12">
        <v>0</v>
      </c>
      <c r="M538" s="12">
        <v>0</v>
      </c>
      <c r="N538" s="12"/>
      <c r="O538" s="12"/>
    </row>
    <row r="539" spans="1:15" x14ac:dyDescent="0.35">
      <c r="A539" s="11" t="str">
        <f t="shared" si="8"/>
        <v>DISTRIBUCION VOLUMEN X CRITERIO (Consumiciones)Cava100-200MIL</v>
      </c>
      <c r="B539" s="11" t="s">
        <v>118</v>
      </c>
      <c r="C539" s="11" t="s">
        <v>137</v>
      </c>
      <c r="D539" s="11" t="s">
        <v>14</v>
      </c>
      <c r="E539" s="12">
        <v>8.7856707920798591</v>
      </c>
      <c r="F539" s="12">
        <v>13.902859915649101</v>
      </c>
      <c r="G539" s="12">
        <v>7.64506488745947</v>
      </c>
      <c r="H539" s="12">
        <v>9.7140559379505795</v>
      </c>
      <c r="I539" s="12">
        <v>0</v>
      </c>
      <c r="J539" s="12">
        <v>0</v>
      </c>
      <c r="K539" s="12">
        <v>0</v>
      </c>
      <c r="L539" s="12">
        <v>0</v>
      </c>
      <c r="M539" s="12">
        <v>0</v>
      </c>
      <c r="N539" s="12"/>
      <c r="O539" s="12"/>
    </row>
    <row r="540" spans="1:15" x14ac:dyDescent="0.35">
      <c r="A540" s="11" t="str">
        <f t="shared" si="8"/>
        <v>DISTRIBUCION VOLUMEN X CRITERIO (Consumiciones)Cava200-500MIL</v>
      </c>
      <c r="B540" s="11" t="s">
        <v>118</v>
      </c>
      <c r="C540" s="11" t="s">
        <v>137</v>
      </c>
      <c r="D540" s="11" t="s">
        <v>15</v>
      </c>
      <c r="E540" s="12">
        <v>20.923683611284201</v>
      </c>
      <c r="F540" s="12">
        <v>18.864382315980102</v>
      </c>
      <c r="G540" s="12">
        <v>20.408324766531301</v>
      </c>
      <c r="H540" s="12">
        <v>10.7566767197826</v>
      </c>
      <c r="I540" s="12">
        <v>0</v>
      </c>
      <c r="J540" s="12">
        <v>0</v>
      </c>
      <c r="K540" s="12">
        <v>0</v>
      </c>
      <c r="L540" s="12">
        <v>0</v>
      </c>
      <c r="M540" s="12">
        <v>0</v>
      </c>
      <c r="N540" s="12"/>
      <c r="O540" s="12"/>
    </row>
    <row r="541" spans="1:15" x14ac:dyDescent="0.35">
      <c r="A541" s="11" t="str">
        <f t="shared" si="8"/>
        <v>DISTRIBUCION VOLUMEN X CRITERIO (Consumiciones)Cava&gt;500MIL</v>
      </c>
      <c r="B541" s="11" t="s">
        <v>118</v>
      </c>
      <c r="C541" s="11" t="s">
        <v>137</v>
      </c>
      <c r="D541" s="11" t="s">
        <v>16</v>
      </c>
      <c r="E541" s="12">
        <v>23.213408551632401</v>
      </c>
      <c r="F541" s="12">
        <v>14.766259395806401</v>
      </c>
      <c r="G541" s="12">
        <v>23.9037890274757</v>
      </c>
      <c r="H541" s="12">
        <v>23.164905124521301</v>
      </c>
      <c r="I541" s="12">
        <v>0</v>
      </c>
      <c r="J541" s="12">
        <v>0</v>
      </c>
      <c r="K541" s="12">
        <v>0</v>
      </c>
      <c r="L541" s="12">
        <v>0</v>
      </c>
      <c r="M541" s="12">
        <v>0</v>
      </c>
      <c r="N541" s="12"/>
      <c r="O541" s="12"/>
    </row>
    <row r="542" spans="1:15" x14ac:dyDescent="0.35">
      <c r="A542" s="11" t="str">
        <f t="shared" si="8"/>
        <v>DISTRIBUCION VOLUMEN X CRITERIO (Consumiciones)CavaDE 15 A 19 AÑOS</v>
      </c>
      <c r="B542" s="11" t="s">
        <v>118</v>
      </c>
      <c r="C542" s="11" t="s">
        <v>137</v>
      </c>
      <c r="D542" s="11" t="s">
        <v>39</v>
      </c>
      <c r="E542" s="12" t="s">
        <v>213</v>
      </c>
      <c r="F542" s="12">
        <v>0.56789632805771895</v>
      </c>
      <c r="G542" s="12" t="s">
        <v>213</v>
      </c>
      <c r="H542" s="12">
        <v>1.28399827697554</v>
      </c>
      <c r="I542" s="12">
        <v>0</v>
      </c>
      <c r="J542" s="12">
        <v>0</v>
      </c>
      <c r="K542" s="12">
        <v>0</v>
      </c>
      <c r="L542" s="12">
        <v>0</v>
      </c>
      <c r="M542" s="12">
        <v>0</v>
      </c>
      <c r="N542" s="12"/>
      <c r="O542" s="12"/>
    </row>
    <row r="543" spans="1:15" x14ac:dyDescent="0.35">
      <c r="A543" s="11" t="str">
        <f t="shared" si="8"/>
        <v>DISTRIBUCION VOLUMEN X CRITERIO (Consumiciones)CavaDE 20 A 24 AÑOS</v>
      </c>
      <c r="B543" s="11" t="s">
        <v>118</v>
      </c>
      <c r="C543" s="11" t="s">
        <v>137</v>
      </c>
      <c r="D543" s="11" t="s">
        <v>40</v>
      </c>
      <c r="E543" s="12">
        <v>0.86765996634952203</v>
      </c>
      <c r="F543" s="12">
        <v>0.15800235529352399</v>
      </c>
      <c r="G543" s="12">
        <v>0.51237553873799602</v>
      </c>
      <c r="H543" s="12">
        <v>0.362442753090081</v>
      </c>
      <c r="I543" s="12">
        <v>0</v>
      </c>
      <c r="J543" s="12">
        <v>0</v>
      </c>
      <c r="K543" s="12">
        <v>0</v>
      </c>
      <c r="L543" s="12">
        <v>0</v>
      </c>
      <c r="M543" s="12">
        <v>0</v>
      </c>
      <c r="N543" s="12"/>
      <c r="O543" s="12"/>
    </row>
    <row r="544" spans="1:15" x14ac:dyDescent="0.35">
      <c r="A544" s="11" t="str">
        <f t="shared" si="8"/>
        <v>DISTRIBUCION VOLUMEN X CRITERIO (Consumiciones)CavaDE 25 A 34 AÑOS</v>
      </c>
      <c r="B544" s="11" t="s">
        <v>118</v>
      </c>
      <c r="C544" s="11" t="s">
        <v>137</v>
      </c>
      <c r="D544" s="11" t="s">
        <v>41</v>
      </c>
      <c r="E544" s="12">
        <v>3.9419835437658999</v>
      </c>
      <c r="F544" s="12">
        <v>6.2430368911426397</v>
      </c>
      <c r="G544" s="12">
        <v>1.30443614764911</v>
      </c>
      <c r="H544" s="12">
        <v>6.2793408468498297</v>
      </c>
      <c r="I544" s="12">
        <v>0</v>
      </c>
      <c r="J544" s="12">
        <v>0</v>
      </c>
      <c r="K544" s="12">
        <v>0</v>
      </c>
      <c r="L544" s="12">
        <v>0</v>
      </c>
      <c r="M544" s="12">
        <v>0</v>
      </c>
      <c r="N544" s="12"/>
      <c r="O544" s="12"/>
    </row>
    <row r="545" spans="1:15" x14ac:dyDescent="0.35">
      <c r="A545" s="11" t="str">
        <f t="shared" si="8"/>
        <v>DISTRIBUCION VOLUMEN X CRITERIO (Consumiciones)CavaDE 35 A 49 AÑOS</v>
      </c>
      <c r="B545" s="11" t="s">
        <v>118</v>
      </c>
      <c r="C545" s="11" t="s">
        <v>137</v>
      </c>
      <c r="D545" s="11" t="s">
        <v>42</v>
      </c>
      <c r="E545" s="12">
        <v>16.6023117406342</v>
      </c>
      <c r="F545" s="12">
        <v>22.2531332363723</v>
      </c>
      <c r="G545" s="12">
        <v>15.383453044592899</v>
      </c>
      <c r="H545" s="12">
        <v>9.5450997158678703</v>
      </c>
      <c r="I545" s="12">
        <v>0</v>
      </c>
      <c r="J545" s="12">
        <v>0</v>
      </c>
      <c r="K545" s="12">
        <v>0</v>
      </c>
      <c r="L545" s="12">
        <v>0</v>
      </c>
      <c r="M545" s="12">
        <v>0</v>
      </c>
      <c r="N545" s="12"/>
      <c r="O545" s="12"/>
    </row>
    <row r="546" spans="1:15" x14ac:dyDescent="0.35">
      <c r="A546" s="11" t="str">
        <f t="shared" si="8"/>
        <v>DISTRIBUCION VOLUMEN X CRITERIO (Consumiciones)CavaDE 50 A 59 AÑOS</v>
      </c>
      <c r="B546" s="11" t="s">
        <v>118</v>
      </c>
      <c r="C546" s="11" t="s">
        <v>137</v>
      </c>
      <c r="D546" s="11" t="s">
        <v>43</v>
      </c>
      <c r="E546" s="12">
        <v>26.9092484205297</v>
      </c>
      <c r="F546" s="12">
        <v>23.9031883948619</v>
      </c>
      <c r="G546" s="12">
        <v>23.189254281347999</v>
      </c>
      <c r="H546" s="12">
        <v>24.605803588050801</v>
      </c>
      <c r="I546" s="12">
        <v>0</v>
      </c>
      <c r="J546" s="12">
        <v>0</v>
      </c>
      <c r="K546" s="12">
        <v>0</v>
      </c>
      <c r="L546" s="12">
        <v>0</v>
      </c>
      <c r="M546" s="12">
        <v>0</v>
      </c>
      <c r="N546" s="12"/>
      <c r="O546" s="12"/>
    </row>
    <row r="547" spans="1:15" x14ac:dyDescent="0.35">
      <c r="A547" s="11" t="str">
        <f t="shared" si="8"/>
        <v>DISTRIBUCION VOLUMEN X CRITERIO (Consumiciones)CavaDE 60 A 75 AÑOS</v>
      </c>
      <c r="B547" s="11" t="s">
        <v>118</v>
      </c>
      <c r="C547" s="11" t="s">
        <v>137</v>
      </c>
      <c r="D547" s="11" t="s">
        <v>44</v>
      </c>
      <c r="E547" s="12">
        <v>51.678812631733003</v>
      </c>
      <c r="F547" s="12">
        <v>46.8747316877717</v>
      </c>
      <c r="G547" s="12">
        <v>59.610473671361802</v>
      </c>
      <c r="H547" s="12">
        <v>57.923312572300901</v>
      </c>
      <c r="I547" s="12">
        <v>0</v>
      </c>
      <c r="J547" s="12">
        <v>0</v>
      </c>
      <c r="K547" s="12">
        <v>0</v>
      </c>
      <c r="L547" s="12">
        <v>0</v>
      </c>
      <c r="M547" s="12">
        <v>0</v>
      </c>
      <c r="N547" s="12"/>
      <c r="O547" s="12"/>
    </row>
    <row r="548" spans="1:15" x14ac:dyDescent="0.35">
      <c r="A548" s="11" t="str">
        <f t="shared" si="8"/>
        <v>DISTRIBUCION VOLUMEN X CRITERIO (Consumiciones)CavaALTA Y MEDIA ALTA</v>
      </c>
      <c r="B548" s="11" t="s">
        <v>118</v>
      </c>
      <c r="C548" s="11" t="s">
        <v>137</v>
      </c>
      <c r="D548" s="11" t="s">
        <v>17</v>
      </c>
      <c r="E548" s="12">
        <v>24.342425289126599</v>
      </c>
      <c r="F548" s="12">
        <v>26.281312850106801</v>
      </c>
      <c r="G548" s="12">
        <v>36.667241519612602</v>
      </c>
      <c r="H548" s="12">
        <v>39.715842195610797</v>
      </c>
      <c r="I548" s="12">
        <v>0</v>
      </c>
      <c r="J548" s="12">
        <v>0</v>
      </c>
      <c r="K548" s="12">
        <v>0</v>
      </c>
      <c r="L548" s="12">
        <v>0</v>
      </c>
      <c r="M548" s="12">
        <v>0</v>
      </c>
      <c r="N548" s="12"/>
      <c r="O548" s="12"/>
    </row>
    <row r="549" spans="1:15" x14ac:dyDescent="0.35">
      <c r="A549" s="11" t="str">
        <f t="shared" si="8"/>
        <v>DISTRIBUCION VOLUMEN X CRITERIO (Consumiciones)CavaMEDIA</v>
      </c>
      <c r="B549" s="11" t="s">
        <v>118</v>
      </c>
      <c r="C549" s="11" t="s">
        <v>137</v>
      </c>
      <c r="D549" s="11" t="s">
        <v>18</v>
      </c>
      <c r="E549" s="12">
        <v>27.689499985287501</v>
      </c>
      <c r="F549" s="12">
        <v>38.294968479004702</v>
      </c>
      <c r="G549" s="12">
        <v>32.807439940931999</v>
      </c>
      <c r="H549" s="12">
        <v>30.9900617952066</v>
      </c>
      <c r="I549" s="12">
        <v>0</v>
      </c>
      <c r="J549" s="12">
        <v>0</v>
      </c>
      <c r="K549" s="12">
        <v>0</v>
      </c>
      <c r="L549" s="12">
        <v>0</v>
      </c>
      <c r="M549" s="12">
        <v>0</v>
      </c>
      <c r="N549" s="12"/>
      <c r="O549" s="12"/>
    </row>
    <row r="550" spans="1:15" x14ac:dyDescent="0.35">
      <c r="A550" s="11" t="str">
        <f t="shared" si="8"/>
        <v>DISTRIBUCION VOLUMEN X CRITERIO (Consumiciones)CavaMEDIA BAJA</v>
      </c>
      <c r="B550" s="11" t="s">
        <v>118</v>
      </c>
      <c r="C550" s="11" t="s">
        <v>137</v>
      </c>
      <c r="D550" s="11" t="s">
        <v>19</v>
      </c>
      <c r="E550" s="12">
        <v>27.480450302453999</v>
      </c>
      <c r="F550" s="12">
        <v>25.542202098624401</v>
      </c>
      <c r="G550" s="12">
        <v>16.780554740558401</v>
      </c>
      <c r="H550" s="12">
        <v>14.130644606304299</v>
      </c>
      <c r="I550" s="12">
        <v>0</v>
      </c>
      <c r="J550" s="12">
        <v>0</v>
      </c>
      <c r="K550" s="12">
        <v>0</v>
      </c>
      <c r="L550" s="12">
        <v>0</v>
      </c>
      <c r="M550" s="12">
        <v>0</v>
      </c>
      <c r="N550" s="12"/>
      <c r="O550" s="12"/>
    </row>
    <row r="551" spans="1:15" x14ac:dyDescent="0.35">
      <c r="A551" s="11" t="str">
        <f t="shared" si="8"/>
        <v>DISTRIBUCION VOLUMEN X CRITERIO (Consumiciones)CavaBAJA</v>
      </c>
      <c r="B551" s="11" t="s">
        <v>118</v>
      </c>
      <c r="C551" s="11" t="s">
        <v>137</v>
      </c>
      <c r="D551" s="11" t="s">
        <v>20</v>
      </c>
      <c r="E551" s="12">
        <v>20.487624423131798</v>
      </c>
      <c r="F551" s="12">
        <v>9.8815051893211105</v>
      </c>
      <c r="G551" s="12">
        <v>13.744765292021601</v>
      </c>
      <c r="H551" s="12">
        <v>15.1634465881676</v>
      </c>
      <c r="I551" s="12">
        <v>0</v>
      </c>
      <c r="J551" s="12">
        <v>0</v>
      </c>
      <c r="K551" s="12">
        <v>0</v>
      </c>
      <c r="L551" s="12">
        <v>0</v>
      </c>
      <c r="M551" s="12">
        <v>0</v>
      </c>
      <c r="N551" s="12"/>
      <c r="O551" s="12"/>
    </row>
    <row r="552" spans="1:15" x14ac:dyDescent="0.35">
      <c r="A552" s="11" t="str">
        <f t="shared" si="8"/>
        <v>DISTRIBUCION VOLUMEN X CRITERIO (Consumiciones)CavaHOMBRE</v>
      </c>
      <c r="B552" s="11" t="s">
        <v>118</v>
      </c>
      <c r="C552" s="11" t="s">
        <v>137</v>
      </c>
      <c r="D552" s="11" t="s">
        <v>21</v>
      </c>
      <c r="E552" s="12">
        <v>44.3875090826335</v>
      </c>
      <c r="F552" s="12">
        <v>40.8075905366765</v>
      </c>
      <c r="G552" s="12">
        <v>42.8585570593808</v>
      </c>
      <c r="H552" s="12">
        <v>55.353187916231697</v>
      </c>
      <c r="I552" s="12">
        <v>0</v>
      </c>
      <c r="J552" s="12">
        <v>0</v>
      </c>
      <c r="K552" s="12">
        <v>0</v>
      </c>
      <c r="L552" s="12">
        <v>0</v>
      </c>
      <c r="M552" s="12">
        <v>0</v>
      </c>
      <c r="N552" s="12"/>
      <c r="O552" s="12"/>
    </row>
    <row r="553" spans="1:15" x14ac:dyDescent="0.35">
      <c r="A553" s="11" t="str">
        <f t="shared" si="8"/>
        <v>DISTRIBUCION VOLUMEN X CRITERIO (Consumiciones)CavaMUJER</v>
      </c>
      <c r="B553" s="11" t="s">
        <v>118</v>
      </c>
      <c r="C553" s="11" t="s">
        <v>137</v>
      </c>
      <c r="D553" s="11" t="s">
        <v>22</v>
      </c>
      <c r="E553" s="12">
        <v>55.6124909173665</v>
      </c>
      <c r="F553" s="12">
        <v>59.1924094633235</v>
      </c>
      <c r="G553" s="12">
        <v>57.1414429406192</v>
      </c>
      <c r="H553" s="12">
        <v>44.646812083768303</v>
      </c>
      <c r="I553" s="12">
        <v>0</v>
      </c>
      <c r="J553" s="12">
        <v>0</v>
      </c>
      <c r="K553" s="12">
        <v>0</v>
      </c>
      <c r="L553" s="12">
        <v>0</v>
      </c>
      <c r="M553" s="12">
        <v>0</v>
      </c>
      <c r="N553" s="12"/>
      <c r="O553" s="12"/>
    </row>
    <row r="554" spans="1:15" x14ac:dyDescent="0.35">
      <c r="A554" s="11" t="str">
        <f t="shared" si="8"/>
        <v>DISTRIBUCION VOLUMEN X CRITERIO (Consumiciones)Otr.Bebidas Deri.VinoT.ESPAÑA</v>
      </c>
      <c r="B554" s="11" t="s">
        <v>118</v>
      </c>
      <c r="C554" s="11" t="s">
        <v>138</v>
      </c>
      <c r="D554" s="11" t="s">
        <v>36</v>
      </c>
      <c r="E554" s="12">
        <v>100</v>
      </c>
      <c r="F554" s="12">
        <v>100</v>
      </c>
      <c r="G554" s="12">
        <v>100</v>
      </c>
      <c r="H554" s="12">
        <v>100</v>
      </c>
      <c r="I554" s="12">
        <v>0</v>
      </c>
      <c r="J554" s="12">
        <v>0</v>
      </c>
      <c r="K554" s="12">
        <v>0</v>
      </c>
      <c r="L554" s="12">
        <v>0</v>
      </c>
      <c r="M554" s="12">
        <v>0</v>
      </c>
      <c r="N554" s="12"/>
      <c r="O554" s="12"/>
    </row>
    <row r="555" spans="1:15" x14ac:dyDescent="0.35">
      <c r="A555" s="11" t="str">
        <f t="shared" si="8"/>
        <v>DISTRIBUCION VOLUMEN X CRITERIO (Consumiciones)Otr.Bebidas Deri.VinoBCN AM</v>
      </c>
      <c r="B555" s="11" t="s">
        <v>118</v>
      </c>
      <c r="C555" s="11" t="s">
        <v>138</v>
      </c>
      <c r="D555" s="11" t="s">
        <v>1</v>
      </c>
      <c r="E555" s="12">
        <v>3.5472985252585398</v>
      </c>
      <c r="F555" s="12">
        <v>4.0980495211835803</v>
      </c>
      <c r="G555" s="12">
        <v>4.5933486200932796</v>
      </c>
      <c r="H555" s="12">
        <v>4.3433305861631402</v>
      </c>
      <c r="I555" s="12">
        <v>0</v>
      </c>
      <c r="J555" s="12">
        <v>0</v>
      </c>
      <c r="K555" s="12">
        <v>0</v>
      </c>
      <c r="L555" s="12">
        <v>0</v>
      </c>
      <c r="M555" s="12">
        <v>0</v>
      </c>
      <c r="N555" s="12"/>
      <c r="O555" s="12"/>
    </row>
    <row r="556" spans="1:15" x14ac:dyDescent="0.35">
      <c r="A556" s="11" t="str">
        <f t="shared" si="8"/>
        <v>DISTRIBUCION VOLUMEN X CRITERIO (Consumiciones)Otr.Bebidas Deri.VinoREST.CAT ARAGON</v>
      </c>
      <c r="B556" s="11" t="s">
        <v>118</v>
      </c>
      <c r="C556" s="11" t="s">
        <v>138</v>
      </c>
      <c r="D556" s="11" t="s">
        <v>2</v>
      </c>
      <c r="E556" s="12">
        <v>7.09971154264404</v>
      </c>
      <c r="F556" s="12">
        <v>7.1810635563473699</v>
      </c>
      <c r="G556" s="12">
        <v>6.0341782546864398</v>
      </c>
      <c r="H556" s="12">
        <v>6.0447530778012997</v>
      </c>
      <c r="I556" s="12">
        <v>0</v>
      </c>
      <c r="J556" s="12">
        <v>0</v>
      </c>
      <c r="K556" s="12">
        <v>0</v>
      </c>
      <c r="L556" s="12">
        <v>0</v>
      </c>
      <c r="M556" s="12">
        <v>0</v>
      </c>
      <c r="N556" s="12"/>
      <c r="O556" s="12"/>
    </row>
    <row r="557" spans="1:15" x14ac:dyDescent="0.35">
      <c r="A557" s="11" t="str">
        <f t="shared" si="8"/>
        <v>DISTRIBUCION VOLUMEN X CRITERIO (Consumiciones)Otr.Bebidas Deri.VinoLEVANTE</v>
      </c>
      <c r="B557" s="11" t="s">
        <v>118</v>
      </c>
      <c r="C557" s="11" t="s">
        <v>138</v>
      </c>
      <c r="D557" s="11" t="s">
        <v>3</v>
      </c>
      <c r="E557" s="12">
        <v>10.990976049677499</v>
      </c>
      <c r="F557" s="12">
        <v>12.7348719953886</v>
      </c>
      <c r="G557" s="12">
        <v>12.685353245055399</v>
      </c>
      <c r="H557" s="12">
        <v>9.7275634249260605</v>
      </c>
      <c r="I557" s="12">
        <v>0</v>
      </c>
      <c r="J557" s="12">
        <v>0</v>
      </c>
      <c r="K557" s="12">
        <v>0</v>
      </c>
      <c r="L557" s="12">
        <v>0</v>
      </c>
      <c r="M557" s="12">
        <v>0</v>
      </c>
      <c r="N557" s="12"/>
      <c r="O557" s="12"/>
    </row>
    <row r="558" spans="1:15" x14ac:dyDescent="0.35">
      <c r="A558" s="11" t="str">
        <f t="shared" si="8"/>
        <v>DISTRIBUCION VOLUMEN X CRITERIO (Consumiciones)Otr.Bebidas Deri.VinoANDALUCIA</v>
      </c>
      <c r="B558" s="11" t="s">
        <v>118</v>
      </c>
      <c r="C558" s="11" t="s">
        <v>138</v>
      </c>
      <c r="D558" s="11" t="s">
        <v>4</v>
      </c>
      <c r="E558" s="12">
        <v>42.105041538614003</v>
      </c>
      <c r="F558" s="12">
        <v>37.110892970755202</v>
      </c>
      <c r="G558" s="12">
        <v>40.081164806026202</v>
      </c>
      <c r="H558" s="12">
        <v>38.429586677208597</v>
      </c>
      <c r="I558" s="12">
        <v>0</v>
      </c>
      <c r="J558" s="12">
        <v>0</v>
      </c>
      <c r="K558" s="12">
        <v>0</v>
      </c>
      <c r="L558" s="12">
        <v>0</v>
      </c>
      <c r="M558" s="12">
        <v>0</v>
      </c>
      <c r="N558" s="12"/>
      <c r="O558" s="12"/>
    </row>
    <row r="559" spans="1:15" x14ac:dyDescent="0.35">
      <c r="A559" s="11" t="str">
        <f t="shared" si="8"/>
        <v>DISTRIBUCION VOLUMEN X CRITERIO (Consumiciones)Otr.Bebidas Deri.VinoMDD AM</v>
      </c>
      <c r="B559" s="11" t="s">
        <v>118</v>
      </c>
      <c r="C559" s="11" t="s">
        <v>138</v>
      </c>
      <c r="D559" s="11" t="s">
        <v>5</v>
      </c>
      <c r="E559" s="12">
        <v>15.2619861350587</v>
      </c>
      <c r="F559" s="12">
        <v>16.328309044243699</v>
      </c>
      <c r="G559" s="12">
        <v>15.087722129326799</v>
      </c>
      <c r="H559" s="12">
        <v>17.056496233079201</v>
      </c>
      <c r="I559" s="12">
        <v>0</v>
      </c>
      <c r="J559" s="12">
        <v>0</v>
      </c>
      <c r="K559" s="12">
        <v>0</v>
      </c>
      <c r="L559" s="12">
        <v>0</v>
      </c>
      <c r="M559" s="12">
        <v>0</v>
      </c>
      <c r="N559" s="12"/>
      <c r="O559" s="12"/>
    </row>
    <row r="560" spans="1:15" x14ac:dyDescent="0.35">
      <c r="A560" s="11" t="str">
        <f t="shared" si="8"/>
        <v>DISTRIBUCION VOLUMEN X CRITERIO (Consumiciones)Otr.Bebidas Deri.VinoRTO CENTRO</v>
      </c>
      <c r="B560" s="11" t="s">
        <v>118</v>
      </c>
      <c r="C560" s="11" t="s">
        <v>138</v>
      </c>
      <c r="D560" s="11" t="s">
        <v>6</v>
      </c>
      <c r="E560" s="12">
        <v>8.8874638931752408</v>
      </c>
      <c r="F560" s="12">
        <v>10.748761372310501</v>
      </c>
      <c r="G560" s="12">
        <v>7.4971721543266003</v>
      </c>
      <c r="H560" s="12">
        <v>6.0334997857845503</v>
      </c>
      <c r="I560" s="12">
        <v>0</v>
      </c>
      <c r="J560" s="12">
        <v>0</v>
      </c>
      <c r="K560" s="12">
        <v>0</v>
      </c>
      <c r="L560" s="12">
        <v>0</v>
      </c>
      <c r="M560" s="12">
        <v>0</v>
      </c>
      <c r="N560" s="12"/>
      <c r="O560" s="12"/>
    </row>
    <row r="561" spans="1:15" x14ac:dyDescent="0.35">
      <c r="A561" s="11" t="str">
        <f t="shared" si="8"/>
        <v>DISTRIBUCION VOLUMEN X CRITERIO (Consumiciones)Otr.Bebidas Deri.VinoNORTE-CENTRO</v>
      </c>
      <c r="B561" s="11" t="s">
        <v>118</v>
      </c>
      <c r="C561" s="11" t="s">
        <v>138</v>
      </c>
      <c r="D561" s="11" t="s">
        <v>7</v>
      </c>
      <c r="E561" s="12">
        <v>8.2664116107512005</v>
      </c>
      <c r="F561" s="12">
        <v>8.1338353385881401</v>
      </c>
      <c r="G561" s="12">
        <v>11.0557367357645</v>
      </c>
      <c r="H561" s="12">
        <v>14.8215948320224</v>
      </c>
      <c r="I561" s="12">
        <v>0</v>
      </c>
      <c r="J561" s="12">
        <v>0</v>
      </c>
      <c r="K561" s="12">
        <v>0</v>
      </c>
      <c r="L561" s="12">
        <v>0</v>
      </c>
      <c r="M561" s="12">
        <v>0</v>
      </c>
      <c r="N561" s="12"/>
      <c r="O561" s="12"/>
    </row>
    <row r="562" spans="1:15" x14ac:dyDescent="0.35">
      <c r="A562" s="11" t="str">
        <f t="shared" si="8"/>
        <v>DISTRIBUCION VOLUMEN X CRITERIO (Consumiciones)Otr.Bebidas Deri.VinoNOROESTE</v>
      </c>
      <c r="B562" s="11" t="s">
        <v>118</v>
      </c>
      <c r="C562" s="11" t="s">
        <v>138</v>
      </c>
      <c r="D562" s="11" t="s">
        <v>8</v>
      </c>
      <c r="E562" s="12">
        <v>3.8411126910312499</v>
      </c>
      <c r="F562" s="12">
        <v>3.6642147059329302</v>
      </c>
      <c r="G562" s="12">
        <v>2.9653240547208601</v>
      </c>
      <c r="H562" s="12">
        <v>3.54317272360516</v>
      </c>
      <c r="I562" s="12">
        <v>0</v>
      </c>
      <c r="J562" s="12">
        <v>0</v>
      </c>
      <c r="K562" s="12">
        <v>0</v>
      </c>
      <c r="L562" s="12">
        <v>0</v>
      </c>
      <c r="M562" s="12">
        <v>0</v>
      </c>
      <c r="N562" s="12"/>
      <c r="O562" s="12"/>
    </row>
    <row r="563" spans="1:15" x14ac:dyDescent="0.35">
      <c r="A563" s="11" t="str">
        <f t="shared" si="8"/>
        <v>DISTRIBUCION VOLUMEN X CRITERIO (Consumiciones)Otr.Bebidas Deri.Vino&lt;2MIL</v>
      </c>
      <c r="B563" s="11" t="s">
        <v>118</v>
      </c>
      <c r="C563" s="11" t="s">
        <v>138</v>
      </c>
      <c r="D563" s="11" t="s">
        <v>9</v>
      </c>
      <c r="E563" s="12">
        <v>4.4461203647556502</v>
      </c>
      <c r="F563" s="12">
        <v>5.6559265353787396</v>
      </c>
      <c r="G563" s="12">
        <v>4.8735858210178602</v>
      </c>
      <c r="H563" s="12">
        <v>3.5318675730998601</v>
      </c>
      <c r="I563" s="12">
        <v>0</v>
      </c>
      <c r="J563" s="12">
        <v>0</v>
      </c>
      <c r="K563" s="12">
        <v>0</v>
      </c>
      <c r="L563" s="12">
        <v>0</v>
      </c>
      <c r="M563" s="12">
        <v>0</v>
      </c>
      <c r="N563" s="12"/>
      <c r="O563" s="12"/>
    </row>
    <row r="564" spans="1:15" x14ac:dyDescent="0.35">
      <c r="A564" s="11" t="str">
        <f t="shared" si="8"/>
        <v>DISTRIBUCION VOLUMEN X CRITERIO (Consumiciones)Otr.Bebidas Deri.Vino2-5MIL</v>
      </c>
      <c r="B564" s="11" t="s">
        <v>118</v>
      </c>
      <c r="C564" s="11" t="s">
        <v>138</v>
      </c>
      <c r="D564" s="11" t="s">
        <v>10</v>
      </c>
      <c r="E564" s="12">
        <v>5.7690398638412903</v>
      </c>
      <c r="F564" s="12">
        <v>6.6251655054804699</v>
      </c>
      <c r="G564" s="12">
        <v>4.7546549311071198</v>
      </c>
      <c r="H564" s="12">
        <v>4.8245321500024101</v>
      </c>
      <c r="I564" s="12">
        <v>0</v>
      </c>
      <c r="J564" s="12">
        <v>0</v>
      </c>
      <c r="K564" s="12">
        <v>0</v>
      </c>
      <c r="L564" s="12">
        <v>0</v>
      </c>
      <c r="M564" s="12">
        <v>0</v>
      </c>
      <c r="N564" s="12"/>
      <c r="O564" s="12"/>
    </row>
    <row r="565" spans="1:15" x14ac:dyDescent="0.35">
      <c r="A565" s="11" t="str">
        <f t="shared" si="8"/>
        <v>DISTRIBUCION VOLUMEN X CRITERIO (Consumiciones)Otr.Bebidas Deri.Vino5-10MIL</v>
      </c>
      <c r="B565" s="11" t="s">
        <v>118</v>
      </c>
      <c r="C565" s="11" t="s">
        <v>138</v>
      </c>
      <c r="D565" s="11" t="s">
        <v>11</v>
      </c>
      <c r="E565" s="12">
        <v>7.9493846024589701</v>
      </c>
      <c r="F565" s="12">
        <v>7.1582550133862304</v>
      </c>
      <c r="G565" s="12">
        <v>7.2338584827173502</v>
      </c>
      <c r="H565" s="12">
        <v>8.0203926192871506</v>
      </c>
      <c r="I565" s="12">
        <v>0</v>
      </c>
      <c r="J565" s="12">
        <v>0</v>
      </c>
      <c r="K565" s="12">
        <v>0</v>
      </c>
      <c r="L565" s="12">
        <v>0</v>
      </c>
      <c r="M565" s="12">
        <v>0</v>
      </c>
      <c r="N565" s="12"/>
      <c r="O565" s="12"/>
    </row>
    <row r="566" spans="1:15" x14ac:dyDescent="0.35">
      <c r="A566" s="11" t="str">
        <f t="shared" si="8"/>
        <v>DISTRIBUCION VOLUMEN X CRITERIO (Consumiciones)Otr.Bebidas Deri.Vino10-30MIL</v>
      </c>
      <c r="B566" s="11" t="s">
        <v>118</v>
      </c>
      <c r="C566" s="11" t="s">
        <v>138</v>
      </c>
      <c r="D566" s="11" t="s">
        <v>12</v>
      </c>
      <c r="E566" s="12">
        <v>23.45273702791</v>
      </c>
      <c r="F566" s="12">
        <v>19.9451542312957</v>
      </c>
      <c r="G566" s="12">
        <v>23.272952168424801</v>
      </c>
      <c r="H566" s="12">
        <v>20.207909988556601</v>
      </c>
      <c r="I566" s="12">
        <v>0</v>
      </c>
      <c r="J566" s="12">
        <v>0</v>
      </c>
      <c r="K566" s="12">
        <v>0</v>
      </c>
      <c r="L566" s="12">
        <v>0</v>
      </c>
      <c r="M566" s="12">
        <v>0</v>
      </c>
      <c r="N566" s="12"/>
      <c r="O566" s="12"/>
    </row>
    <row r="567" spans="1:15" x14ac:dyDescent="0.35">
      <c r="A567" s="11" t="str">
        <f t="shared" si="8"/>
        <v>DISTRIBUCION VOLUMEN X CRITERIO (Consumiciones)Otr.Bebidas Deri.Vino30-100MIL</v>
      </c>
      <c r="B567" s="11" t="s">
        <v>118</v>
      </c>
      <c r="C567" s="11" t="s">
        <v>138</v>
      </c>
      <c r="D567" s="11" t="s">
        <v>13</v>
      </c>
      <c r="E567" s="12">
        <v>17.2117020374349</v>
      </c>
      <c r="F567" s="12">
        <v>18.041327213773599</v>
      </c>
      <c r="G567" s="12">
        <v>18.2591100687699</v>
      </c>
      <c r="H567" s="12">
        <v>19.0154572868224</v>
      </c>
      <c r="I567" s="12">
        <v>0</v>
      </c>
      <c r="J567" s="12">
        <v>0</v>
      </c>
      <c r="K567" s="12">
        <v>0</v>
      </c>
      <c r="L567" s="12">
        <v>0</v>
      </c>
      <c r="M567" s="12">
        <v>0</v>
      </c>
      <c r="N567" s="12"/>
      <c r="O567" s="12"/>
    </row>
    <row r="568" spans="1:15" x14ac:dyDescent="0.35">
      <c r="A568" s="11" t="str">
        <f t="shared" si="8"/>
        <v>DISTRIBUCION VOLUMEN X CRITERIO (Consumiciones)Otr.Bebidas Deri.Vino100-200MIL</v>
      </c>
      <c r="B568" s="11" t="s">
        <v>118</v>
      </c>
      <c r="C568" s="11" t="s">
        <v>138</v>
      </c>
      <c r="D568" s="11" t="s">
        <v>14</v>
      </c>
      <c r="E568" s="12">
        <v>10.4975219044263</v>
      </c>
      <c r="F568" s="12">
        <v>9.7070027789220603</v>
      </c>
      <c r="G568" s="12">
        <v>11.3963589437792</v>
      </c>
      <c r="H568" s="12">
        <v>11.2856370868507</v>
      </c>
      <c r="I568" s="12">
        <v>0</v>
      </c>
      <c r="J568" s="12">
        <v>0</v>
      </c>
      <c r="K568" s="12">
        <v>0</v>
      </c>
      <c r="L568" s="12">
        <v>0</v>
      </c>
      <c r="M568" s="12">
        <v>0</v>
      </c>
      <c r="N568" s="12"/>
      <c r="O568" s="12"/>
    </row>
    <row r="569" spans="1:15" x14ac:dyDescent="0.35">
      <c r="A569" s="11" t="str">
        <f t="shared" si="8"/>
        <v>DISTRIBUCION VOLUMEN X CRITERIO (Consumiciones)Otr.Bebidas Deri.Vino200-500MIL</v>
      </c>
      <c r="B569" s="11" t="s">
        <v>118</v>
      </c>
      <c r="C569" s="11" t="s">
        <v>138</v>
      </c>
      <c r="D569" s="11" t="s">
        <v>15</v>
      </c>
      <c r="E569" s="12">
        <v>11.5206010749769</v>
      </c>
      <c r="F569" s="12">
        <v>12.344815108603701</v>
      </c>
      <c r="G569" s="12">
        <v>10.684492340226701</v>
      </c>
      <c r="H569" s="12">
        <v>12.5424009629191</v>
      </c>
      <c r="I569" s="12">
        <v>0</v>
      </c>
      <c r="J569" s="12">
        <v>0</v>
      </c>
      <c r="K569" s="12">
        <v>0</v>
      </c>
      <c r="L569" s="12">
        <v>0</v>
      </c>
      <c r="M569" s="12">
        <v>0</v>
      </c>
      <c r="N569" s="12"/>
      <c r="O569" s="12"/>
    </row>
    <row r="570" spans="1:15" x14ac:dyDescent="0.35">
      <c r="A570" s="11" t="str">
        <f t="shared" si="8"/>
        <v>DISTRIBUCION VOLUMEN X CRITERIO (Consumiciones)Otr.Bebidas Deri.Vino&gt;500MIL</v>
      </c>
      <c r="B570" s="11" t="s">
        <v>118</v>
      </c>
      <c r="C570" s="11" t="s">
        <v>138</v>
      </c>
      <c r="D570" s="11" t="s">
        <v>16</v>
      </c>
      <c r="E570" s="12">
        <v>19.152903055248601</v>
      </c>
      <c r="F570" s="12">
        <v>20.522350622659498</v>
      </c>
      <c r="G570" s="12">
        <v>19.524980840321</v>
      </c>
      <c r="H570" s="12">
        <v>20.571797013642499</v>
      </c>
      <c r="I570" s="12">
        <v>0</v>
      </c>
      <c r="J570" s="12">
        <v>0</v>
      </c>
      <c r="K570" s="12">
        <v>0</v>
      </c>
      <c r="L570" s="12">
        <v>0</v>
      </c>
      <c r="M570" s="12">
        <v>0</v>
      </c>
      <c r="N570" s="12"/>
      <c r="O570" s="12"/>
    </row>
    <row r="571" spans="1:15" x14ac:dyDescent="0.35">
      <c r="A571" s="11" t="str">
        <f t="shared" si="8"/>
        <v>DISTRIBUCION VOLUMEN X CRITERIO (Consumiciones)Otr.Bebidas Deri.VinoDE 15 A 19 AÑOS</v>
      </c>
      <c r="B571" s="11" t="s">
        <v>118</v>
      </c>
      <c r="C571" s="11" t="s">
        <v>138</v>
      </c>
      <c r="D571" s="11" t="s">
        <v>39</v>
      </c>
      <c r="E571" s="12">
        <v>1.3186868844361099</v>
      </c>
      <c r="F571" s="12">
        <v>4.7452923923924697</v>
      </c>
      <c r="G571" s="12">
        <v>0.90922628195670496</v>
      </c>
      <c r="H571" s="12">
        <v>0.56832209599777495</v>
      </c>
      <c r="I571" s="12">
        <v>0</v>
      </c>
      <c r="J571" s="12">
        <v>0</v>
      </c>
      <c r="K571" s="12">
        <v>0</v>
      </c>
      <c r="L571" s="12">
        <v>0</v>
      </c>
      <c r="M571" s="12">
        <v>0</v>
      </c>
      <c r="N571" s="12"/>
      <c r="O571" s="12"/>
    </row>
    <row r="572" spans="1:15" x14ac:dyDescent="0.35">
      <c r="A572" s="11" t="str">
        <f t="shared" si="8"/>
        <v>DISTRIBUCION VOLUMEN X CRITERIO (Consumiciones)Otr.Bebidas Deri.VinoDE 20 A 24 AÑOS</v>
      </c>
      <c r="B572" s="11" t="s">
        <v>118</v>
      </c>
      <c r="C572" s="11" t="s">
        <v>138</v>
      </c>
      <c r="D572" s="11" t="s">
        <v>40</v>
      </c>
      <c r="E572" s="12">
        <v>4.9074396097652402</v>
      </c>
      <c r="F572" s="12">
        <v>2.3981671225932999</v>
      </c>
      <c r="G572" s="12">
        <v>2.4743034893156599</v>
      </c>
      <c r="H572" s="12">
        <v>3.6064480578730098</v>
      </c>
      <c r="I572" s="12">
        <v>0</v>
      </c>
      <c r="J572" s="12">
        <v>0</v>
      </c>
      <c r="K572" s="12">
        <v>0</v>
      </c>
      <c r="L572" s="12">
        <v>0</v>
      </c>
      <c r="M572" s="12">
        <v>0</v>
      </c>
      <c r="N572" s="12"/>
      <c r="O572" s="12"/>
    </row>
    <row r="573" spans="1:15" x14ac:dyDescent="0.35">
      <c r="A573" s="11" t="str">
        <f t="shared" si="8"/>
        <v>DISTRIBUCION VOLUMEN X CRITERIO (Consumiciones)Otr.Bebidas Deri.VinoDE 25 A 34 AÑOS</v>
      </c>
      <c r="B573" s="11" t="s">
        <v>118</v>
      </c>
      <c r="C573" s="11" t="s">
        <v>138</v>
      </c>
      <c r="D573" s="11" t="s">
        <v>41</v>
      </c>
      <c r="E573" s="12">
        <v>11.174454234034799</v>
      </c>
      <c r="F573" s="12">
        <v>9.1174675848498303</v>
      </c>
      <c r="G573" s="12">
        <v>9.6109022671945308</v>
      </c>
      <c r="H573" s="12">
        <v>9.3945548055133798</v>
      </c>
      <c r="I573" s="12">
        <v>0</v>
      </c>
      <c r="J573" s="12">
        <v>0</v>
      </c>
      <c r="K573" s="12">
        <v>0</v>
      </c>
      <c r="L573" s="12">
        <v>0</v>
      </c>
      <c r="M573" s="12">
        <v>0</v>
      </c>
      <c r="N573" s="12"/>
      <c r="O573" s="12"/>
    </row>
    <row r="574" spans="1:15" x14ac:dyDescent="0.35">
      <c r="A574" s="11" t="str">
        <f t="shared" si="8"/>
        <v>DISTRIBUCION VOLUMEN X CRITERIO (Consumiciones)Otr.Bebidas Deri.VinoDE 35 A 49 AÑOS</v>
      </c>
      <c r="B574" s="11" t="s">
        <v>118</v>
      </c>
      <c r="C574" s="11" t="s">
        <v>138</v>
      </c>
      <c r="D574" s="11" t="s">
        <v>42</v>
      </c>
      <c r="E574" s="12">
        <v>21.997758362790499</v>
      </c>
      <c r="F574" s="12">
        <v>24.7238684508986</v>
      </c>
      <c r="G574" s="12">
        <v>24.132371353513498</v>
      </c>
      <c r="H574" s="12">
        <v>22.4365351827932</v>
      </c>
      <c r="I574" s="12">
        <v>0</v>
      </c>
      <c r="J574" s="12">
        <v>0</v>
      </c>
      <c r="K574" s="12">
        <v>0</v>
      </c>
      <c r="L574" s="12">
        <v>0</v>
      </c>
      <c r="M574" s="12">
        <v>0</v>
      </c>
      <c r="N574" s="12"/>
      <c r="O574" s="12"/>
    </row>
    <row r="575" spans="1:15" x14ac:dyDescent="0.35">
      <c r="A575" s="11" t="str">
        <f t="shared" si="8"/>
        <v>DISTRIBUCION VOLUMEN X CRITERIO (Consumiciones)Otr.Bebidas Deri.VinoDE 50 A 59 AÑOS</v>
      </c>
      <c r="B575" s="11" t="s">
        <v>118</v>
      </c>
      <c r="C575" s="11" t="s">
        <v>138</v>
      </c>
      <c r="D575" s="11" t="s">
        <v>43</v>
      </c>
      <c r="E575" s="12">
        <v>22.6889596288805</v>
      </c>
      <c r="F575" s="12">
        <v>24.668738584701099</v>
      </c>
      <c r="G575" s="12">
        <v>24.9067886738633</v>
      </c>
      <c r="H575" s="12">
        <v>26.356518332773501</v>
      </c>
      <c r="I575" s="12">
        <v>0</v>
      </c>
      <c r="J575" s="12">
        <v>0</v>
      </c>
      <c r="K575" s="12">
        <v>0</v>
      </c>
      <c r="L575" s="12">
        <v>0</v>
      </c>
      <c r="M575" s="12">
        <v>0</v>
      </c>
      <c r="N575" s="12"/>
      <c r="O575" s="12"/>
    </row>
    <row r="576" spans="1:15" x14ac:dyDescent="0.35">
      <c r="A576" s="11" t="str">
        <f t="shared" si="8"/>
        <v>DISTRIBUCION VOLUMEN X CRITERIO (Consumiciones)Otr.Bebidas Deri.VinoDE 60 A 75 AÑOS</v>
      </c>
      <c r="B576" s="11" t="s">
        <v>118</v>
      </c>
      <c r="C576" s="11" t="s">
        <v>138</v>
      </c>
      <c r="D576" s="11" t="s">
        <v>44</v>
      </c>
      <c r="E576" s="12">
        <v>37.912727100829798</v>
      </c>
      <c r="F576" s="12">
        <v>34.346459883564897</v>
      </c>
      <c r="G576" s="12">
        <v>37.966402427029301</v>
      </c>
      <c r="H576" s="12">
        <v>37.637614477613504</v>
      </c>
      <c r="I576" s="12">
        <v>0</v>
      </c>
      <c r="J576" s="12">
        <v>0</v>
      </c>
      <c r="K576" s="12">
        <v>0</v>
      </c>
      <c r="L576" s="12">
        <v>0</v>
      </c>
      <c r="M576" s="12">
        <v>0</v>
      </c>
      <c r="N576" s="12"/>
      <c r="O576" s="12"/>
    </row>
    <row r="577" spans="1:15" x14ac:dyDescent="0.35">
      <c r="A577" s="11" t="str">
        <f t="shared" si="8"/>
        <v>DISTRIBUCION VOLUMEN X CRITERIO (Consumiciones)Otr.Bebidas Deri.VinoALTA Y MEDIA ALTA</v>
      </c>
      <c r="B577" s="11" t="s">
        <v>118</v>
      </c>
      <c r="C577" s="11" t="s">
        <v>138</v>
      </c>
      <c r="D577" s="11" t="s">
        <v>17</v>
      </c>
      <c r="E577" s="12">
        <v>26.436819735305701</v>
      </c>
      <c r="F577" s="12">
        <v>27.553748629042701</v>
      </c>
      <c r="G577" s="12">
        <v>29.034598077064899</v>
      </c>
      <c r="H577" s="12">
        <v>30.553093385436501</v>
      </c>
      <c r="I577" s="12">
        <v>0</v>
      </c>
      <c r="J577" s="12">
        <v>0</v>
      </c>
      <c r="K577" s="12">
        <v>0</v>
      </c>
      <c r="L577" s="12">
        <v>0</v>
      </c>
      <c r="M577" s="12">
        <v>0</v>
      </c>
      <c r="N577" s="12"/>
      <c r="O577" s="12"/>
    </row>
    <row r="578" spans="1:15" x14ac:dyDescent="0.35">
      <c r="A578" s="11" t="str">
        <f t="shared" si="8"/>
        <v>DISTRIBUCION VOLUMEN X CRITERIO (Consumiciones)Otr.Bebidas Deri.VinoMEDIA</v>
      </c>
      <c r="B578" s="11" t="s">
        <v>118</v>
      </c>
      <c r="C578" s="11" t="s">
        <v>138</v>
      </c>
      <c r="D578" s="11" t="s">
        <v>18</v>
      </c>
      <c r="E578" s="12">
        <v>32.477382524088299</v>
      </c>
      <c r="F578" s="12">
        <v>35.649899182771101</v>
      </c>
      <c r="G578" s="12">
        <v>30.036421320317</v>
      </c>
      <c r="H578" s="12">
        <v>29.736827478510001</v>
      </c>
      <c r="I578" s="12">
        <v>0</v>
      </c>
      <c r="J578" s="12">
        <v>0</v>
      </c>
      <c r="K578" s="12">
        <v>0</v>
      </c>
      <c r="L578" s="12">
        <v>0</v>
      </c>
      <c r="M578" s="12">
        <v>0</v>
      </c>
      <c r="N578" s="12"/>
      <c r="O578" s="12"/>
    </row>
    <row r="579" spans="1:15" x14ac:dyDescent="0.35">
      <c r="A579" s="11" t="str">
        <f t="shared" si="8"/>
        <v>DISTRIBUCION VOLUMEN X CRITERIO (Consumiciones)Otr.Bebidas Deri.VinoMEDIA BAJA</v>
      </c>
      <c r="B579" s="11" t="s">
        <v>118</v>
      </c>
      <c r="C579" s="11" t="s">
        <v>138</v>
      </c>
      <c r="D579" s="11" t="s">
        <v>19</v>
      </c>
      <c r="E579" s="12">
        <v>20.347237270525699</v>
      </c>
      <c r="F579" s="12">
        <v>19.1768798469462</v>
      </c>
      <c r="G579" s="12">
        <v>23.128972815796601</v>
      </c>
      <c r="H579" s="12">
        <v>22.0647497109887</v>
      </c>
      <c r="I579" s="12">
        <v>0</v>
      </c>
      <c r="J579" s="12">
        <v>0</v>
      </c>
      <c r="K579" s="12">
        <v>0</v>
      </c>
      <c r="L579" s="12">
        <v>0</v>
      </c>
      <c r="M579" s="12">
        <v>0</v>
      </c>
      <c r="N579" s="12"/>
      <c r="O579" s="12"/>
    </row>
    <row r="580" spans="1:15" x14ac:dyDescent="0.35">
      <c r="A580" s="11" t="str">
        <f t="shared" ref="A580:A643" si="9">B580&amp;C580&amp;D580</f>
        <v>DISTRIBUCION VOLUMEN X CRITERIO (Consumiciones)Otr.Bebidas Deri.VinoBAJA</v>
      </c>
      <c r="B580" s="11" t="s">
        <v>118</v>
      </c>
      <c r="C580" s="11" t="s">
        <v>138</v>
      </c>
      <c r="D580" s="11" t="s">
        <v>20</v>
      </c>
      <c r="E580" s="12">
        <v>20.738580332185801</v>
      </c>
      <c r="F580" s="12">
        <v>17.619457388740301</v>
      </c>
      <c r="G580" s="12">
        <v>17.8000077868214</v>
      </c>
      <c r="H580" s="12">
        <v>17.645302830968198</v>
      </c>
      <c r="I580" s="12">
        <v>0</v>
      </c>
      <c r="J580" s="12">
        <v>0</v>
      </c>
      <c r="K580" s="12">
        <v>0</v>
      </c>
      <c r="L580" s="12">
        <v>0</v>
      </c>
      <c r="M580" s="12">
        <v>0</v>
      </c>
      <c r="N580" s="12"/>
      <c r="O580" s="12"/>
    </row>
    <row r="581" spans="1:15" x14ac:dyDescent="0.35">
      <c r="A581" s="11" t="str">
        <f t="shared" si="9"/>
        <v>DISTRIBUCION VOLUMEN X CRITERIO (Consumiciones)Otr.Bebidas Deri.VinoHOMBRE</v>
      </c>
      <c r="B581" s="11" t="s">
        <v>118</v>
      </c>
      <c r="C581" s="11" t="s">
        <v>138</v>
      </c>
      <c r="D581" s="11" t="s">
        <v>21</v>
      </c>
      <c r="E581" s="12">
        <v>52.097130462054103</v>
      </c>
      <c r="F581" s="12">
        <v>50.315759411290202</v>
      </c>
      <c r="G581" s="12">
        <v>49.665794235293198</v>
      </c>
      <c r="H581" s="12">
        <v>51.899257306661603</v>
      </c>
      <c r="I581" s="12">
        <v>0</v>
      </c>
      <c r="J581" s="12">
        <v>0</v>
      </c>
      <c r="K581" s="12">
        <v>0</v>
      </c>
      <c r="L581" s="12">
        <v>0</v>
      </c>
      <c r="M581" s="12">
        <v>0</v>
      </c>
      <c r="N581" s="12"/>
      <c r="O581" s="12"/>
    </row>
    <row r="582" spans="1:15" x14ac:dyDescent="0.35">
      <c r="A582" s="11" t="str">
        <f t="shared" si="9"/>
        <v>DISTRIBUCION VOLUMEN X CRITERIO (Consumiciones)Otr.Bebidas Deri.VinoMUJER</v>
      </c>
      <c r="B582" s="11" t="s">
        <v>118</v>
      </c>
      <c r="C582" s="11" t="s">
        <v>138</v>
      </c>
      <c r="D582" s="11" t="s">
        <v>22</v>
      </c>
      <c r="E582" s="12">
        <v>47.902869537945897</v>
      </c>
      <c r="F582" s="12">
        <v>49.684225636210201</v>
      </c>
      <c r="G582" s="12">
        <v>50.334192957434801</v>
      </c>
      <c r="H582" s="12">
        <v>48.100742693338397</v>
      </c>
      <c r="I582" s="12">
        <v>0</v>
      </c>
      <c r="J582" s="12">
        <v>0</v>
      </c>
      <c r="K582" s="12">
        <v>0</v>
      </c>
      <c r="L582" s="12">
        <v>0</v>
      </c>
      <c r="M582" s="12">
        <v>0</v>
      </c>
      <c r="N582" s="12"/>
      <c r="O582" s="12"/>
    </row>
    <row r="583" spans="1:15" x14ac:dyDescent="0.35">
      <c r="A583" s="11" t="str">
        <f t="shared" si="9"/>
        <v>DISTRIBUCION VOLUMEN X CRITERIO (Consumiciones)Tinto de VeranoT.ESPAÑA</v>
      </c>
      <c r="B583" s="11" t="s">
        <v>118</v>
      </c>
      <c r="C583" s="11" t="s">
        <v>139</v>
      </c>
      <c r="D583" s="11" t="s">
        <v>36</v>
      </c>
      <c r="E583" s="12">
        <v>100</v>
      </c>
      <c r="F583" s="12">
        <v>100</v>
      </c>
      <c r="G583" s="12">
        <v>100</v>
      </c>
      <c r="H583" s="12">
        <v>100</v>
      </c>
      <c r="I583" s="12">
        <v>0</v>
      </c>
      <c r="J583" s="12">
        <v>0</v>
      </c>
      <c r="K583" s="12">
        <v>0</v>
      </c>
      <c r="L583" s="12">
        <v>0</v>
      </c>
      <c r="M583" s="12">
        <v>0</v>
      </c>
      <c r="N583" s="12"/>
      <c r="O583" s="12"/>
    </row>
    <row r="584" spans="1:15" x14ac:dyDescent="0.35">
      <c r="A584" s="11" t="str">
        <f t="shared" si="9"/>
        <v>DISTRIBUCION VOLUMEN X CRITERIO (Consumiciones)Tinto de VeranoBCN AM</v>
      </c>
      <c r="B584" s="11" t="s">
        <v>118</v>
      </c>
      <c r="C584" s="11" t="s">
        <v>139</v>
      </c>
      <c r="D584" s="11" t="s">
        <v>1</v>
      </c>
      <c r="E584" s="12">
        <v>1.9360045341415899</v>
      </c>
      <c r="F584" s="12">
        <v>2.2996801014476098</v>
      </c>
      <c r="G584" s="12">
        <v>2.80046748380013</v>
      </c>
      <c r="H584" s="12">
        <v>1.46847645392791</v>
      </c>
      <c r="I584" s="12">
        <v>0</v>
      </c>
      <c r="J584" s="12">
        <v>0</v>
      </c>
      <c r="K584" s="12">
        <v>0</v>
      </c>
      <c r="L584" s="12">
        <v>0</v>
      </c>
      <c r="M584" s="12">
        <v>0</v>
      </c>
      <c r="N584" s="12"/>
      <c r="O584" s="12"/>
    </row>
    <row r="585" spans="1:15" x14ac:dyDescent="0.35">
      <c r="A585" s="11" t="str">
        <f t="shared" si="9"/>
        <v>DISTRIBUCION VOLUMEN X CRITERIO (Consumiciones)Tinto de VeranoREST.CAT ARAGON</v>
      </c>
      <c r="B585" s="11" t="s">
        <v>118</v>
      </c>
      <c r="C585" s="11" t="s">
        <v>139</v>
      </c>
      <c r="D585" s="11" t="s">
        <v>2</v>
      </c>
      <c r="E585" s="12">
        <v>3.2305575347859601</v>
      </c>
      <c r="F585" s="12">
        <v>4.11606863365148</v>
      </c>
      <c r="G585" s="12">
        <v>2.93362273138237</v>
      </c>
      <c r="H585" s="12">
        <v>3.49509113786364</v>
      </c>
      <c r="I585" s="12">
        <v>0</v>
      </c>
      <c r="J585" s="12">
        <v>0</v>
      </c>
      <c r="K585" s="12">
        <v>0</v>
      </c>
      <c r="L585" s="12">
        <v>0</v>
      </c>
      <c r="M585" s="12">
        <v>0</v>
      </c>
      <c r="N585" s="12"/>
      <c r="O585" s="12"/>
    </row>
    <row r="586" spans="1:15" x14ac:dyDescent="0.35">
      <c r="A586" s="11" t="str">
        <f t="shared" si="9"/>
        <v>DISTRIBUCION VOLUMEN X CRITERIO (Consumiciones)Tinto de VeranoLEVANTE</v>
      </c>
      <c r="B586" s="11" t="s">
        <v>118</v>
      </c>
      <c r="C586" s="11" t="s">
        <v>139</v>
      </c>
      <c r="D586" s="11" t="s">
        <v>3</v>
      </c>
      <c r="E586" s="12">
        <v>11.1599391183485</v>
      </c>
      <c r="F586" s="12">
        <v>11.6148029341868</v>
      </c>
      <c r="G586" s="12">
        <v>11.5543749318949</v>
      </c>
      <c r="H586" s="12">
        <v>10.0701352462939</v>
      </c>
      <c r="I586" s="12">
        <v>0</v>
      </c>
      <c r="J586" s="12">
        <v>0</v>
      </c>
      <c r="K586" s="12">
        <v>0</v>
      </c>
      <c r="L586" s="12">
        <v>0</v>
      </c>
      <c r="M586" s="12">
        <v>0</v>
      </c>
      <c r="N586" s="12"/>
      <c r="O586" s="12"/>
    </row>
    <row r="587" spans="1:15" x14ac:dyDescent="0.35">
      <c r="A587" s="11" t="str">
        <f t="shared" si="9"/>
        <v>DISTRIBUCION VOLUMEN X CRITERIO (Consumiciones)Tinto de VeranoANDALUCIA</v>
      </c>
      <c r="B587" s="11" t="s">
        <v>118</v>
      </c>
      <c r="C587" s="11" t="s">
        <v>139</v>
      </c>
      <c r="D587" s="11" t="s">
        <v>4</v>
      </c>
      <c r="E587" s="12">
        <v>52.580864014026098</v>
      </c>
      <c r="F587" s="12">
        <v>45.471271417072302</v>
      </c>
      <c r="G587" s="12">
        <v>49.729198485307897</v>
      </c>
      <c r="H587" s="12">
        <v>48.249690204976297</v>
      </c>
      <c r="I587" s="12">
        <v>0</v>
      </c>
      <c r="J587" s="12">
        <v>0</v>
      </c>
      <c r="K587" s="12">
        <v>0</v>
      </c>
      <c r="L587" s="12">
        <v>0</v>
      </c>
      <c r="M587" s="12">
        <v>0</v>
      </c>
      <c r="N587" s="12"/>
      <c r="O587" s="12"/>
    </row>
    <row r="588" spans="1:15" x14ac:dyDescent="0.35">
      <c r="A588" s="11" t="str">
        <f t="shared" si="9"/>
        <v>DISTRIBUCION VOLUMEN X CRITERIO (Consumiciones)Tinto de VeranoMDD AM</v>
      </c>
      <c r="B588" s="11" t="s">
        <v>118</v>
      </c>
      <c r="C588" s="11" t="s">
        <v>139</v>
      </c>
      <c r="D588" s="11" t="s">
        <v>5</v>
      </c>
      <c r="E588" s="12">
        <v>18.280397439950701</v>
      </c>
      <c r="F588" s="12">
        <v>20.072795686560099</v>
      </c>
      <c r="G588" s="12">
        <v>17.855893279450399</v>
      </c>
      <c r="H588" s="12">
        <v>20.956849468040001</v>
      </c>
      <c r="I588" s="12">
        <v>0</v>
      </c>
      <c r="J588" s="12">
        <v>0</v>
      </c>
      <c r="K588" s="12">
        <v>0</v>
      </c>
      <c r="L588" s="12">
        <v>0</v>
      </c>
      <c r="M588" s="12">
        <v>0</v>
      </c>
      <c r="N588" s="12"/>
      <c r="O588" s="12"/>
    </row>
    <row r="589" spans="1:15" x14ac:dyDescent="0.35">
      <c r="A589" s="11" t="str">
        <f t="shared" si="9"/>
        <v>DISTRIBUCION VOLUMEN X CRITERIO (Consumiciones)Tinto de VeranoRTO CENTRO</v>
      </c>
      <c r="B589" s="11" t="s">
        <v>118</v>
      </c>
      <c r="C589" s="11" t="s">
        <v>139</v>
      </c>
      <c r="D589" s="11" t="s">
        <v>6</v>
      </c>
      <c r="E589" s="12">
        <v>8.9333992902034094</v>
      </c>
      <c r="F589" s="12">
        <v>12.0867890522187</v>
      </c>
      <c r="G589" s="12">
        <v>8.0839395919577992</v>
      </c>
      <c r="H589" s="12">
        <v>6.4477870238517401</v>
      </c>
      <c r="I589" s="12">
        <v>0</v>
      </c>
      <c r="J589" s="12">
        <v>0</v>
      </c>
      <c r="K589" s="12">
        <v>0</v>
      </c>
      <c r="L589" s="12">
        <v>0</v>
      </c>
      <c r="M589" s="12">
        <v>0</v>
      </c>
      <c r="N589" s="12"/>
      <c r="O589" s="12"/>
    </row>
    <row r="590" spans="1:15" x14ac:dyDescent="0.35">
      <c r="A590" s="11" t="str">
        <f t="shared" si="9"/>
        <v>DISTRIBUCION VOLUMEN X CRITERIO (Consumiciones)Tinto de VeranoNORTE-CENTRO</v>
      </c>
      <c r="B590" s="11" t="s">
        <v>118</v>
      </c>
      <c r="C590" s="11" t="s">
        <v>139</v>
      </c>
      <c r="D590" s="11" t="s">
        <v>7</v>
      </c>
      <c r="E590" s="12">
        <v>1.82825523106663</v>
      </c>
      <c r="F590" s="12">
        <v>2.8123323048027902</v>
      </c>
      <c r="G590" s="12">
        <v>5.5285616657017398</v>
      </c>
      <c r="H590" s="12">
        <v>7.4018236740974697</v>
      </c>
      <c r="I590" s="12">
        <v>0</v>
      </c>
      <c r="J590" s="12">
        <v>0</v>
      </c>
      <c r="K590" s="12">
        <v>0</v>
      </c>
      <c r="L590" s="12">
        <v>0</v>
      </c>
      <c r="M590" s="12">
        <v>0</v>
      </c>
      <c r="N590" s="12"/>
      <c r="O590" s="12"/>
    </row>
    <row r="591" spans="1:15" x14ac:dyDescent="0.35">
      <c r="A591" s="11" t="str">
        <f t="shared" si="9"/>
        <v>DISTRIBUCION VOLUMEN X CRITERIO (Consumiciones)Tinto de VeranoNOROESTE</v>
      </c>
      <c r="B591" s="11" t="s">
        <v>118</v>
      </c>
      <c r="C591" s="11" t="s">
        <v>139</v>
      </c>
      <c r="D591" s="11" t="s">
        <v>8</v>
      </c>
      <c r="E591" s="12">
        <v>2.0505673706435301</v>
      </c>
      <c r="F591" s="12">
        <v>1.52626406244011</v>
      </c>
      <c r="G591" s="12">
        <v>1.51394252678684</v>
      </c>
      <c r="H591" s="12">
        <v>1.9101416567313401</v>
      </c>
      <c r="I591" s="12">
        <v>0</v>
      </c>
      <c r="J591" s="12">
        <v>0</v>
      </c>
      <c r="K591" s="12">
        <v>0</v>
      </c>
      <c r="L591" s="12">
        <v>0</v>
      </c>
      <c r="M591" s="12">
        <v>0</v>
      </c>
      <c r="N591" s="12"/>
      <c r="O591" s="12"/>
    </row>
    <row r="592" spans="1:15" x14ac:dyDescent="0.35">
      <c r="A592" s="11" t="str">
        <f t="shared" si="9"/>
        <v>DISTRIBUCION VOLUMEN X CRITERIO (Consumiciones)Tinto de Verano&lt;2MIL</v>
      </c>
      <c r="B592" s="11" t="s">
        <v>118</v>
      </c>
      <c r="C592" s="11" t="s">
        <v>139</v>
      </c>
      <c r="D592" s="11" t="s">
        <v>9</v>
      </c>
      <c r="E592" s="12">
        <v>3.4972162321010698</v>
      </c>
      <c r="F592" s="12">
        <v>4.3122420688157197</v>
      </c>
      <c r="G592" s="12">
        <v>3.8025392711806401</v>
      </c>
      <c r="H592" s="12">
        <v>2.9174494820491299</v>
      </c>
      <c r="I592" s="12">
        <v>0</v>
      </c>
      <c r="J592" s="12">
        <v>0</v>
      </c>
      <c r="K592" s="12">
        <v>0</v>
      </c>
      <c r="L592" s="12">
        <v>0</v>
      </c>
      <c r="M592" s="12">
        <v>0</v>
      </c>
      <c r="N592" s="12"/>
      <c r="O592" s="12"/>
    </row>
    <row r="593" spans="1:15" x14ac:dyDescent="0.35">
      <c r="A593" s="11" t="str">
        <f t="shared" si="9"/>
        <v>DISTRIBUCION VOLUMEN X CRITERIO (Consumiciones)Tinto de Verano2-5MIL</v>
      </c>
      <c r="B593" s="11" t="s">
        <v>118</v>
      </c>
      <c r="C593" s="11" t="s">
        <v>139</v>
      </c>
      <c r="D593" s="11" t="s">
        <v>10</v>
      </c>
      <c r="E593" s="12">
        <v>5.3006883527402797</v>
      </c>
      <c r="F593" s="12">
        <v>6.0995614371318698</v>
      </c>
      <c r="G593" s="12">
        <v>2.9326775284352902</v>
      </c>
      <c r="H593" s="12">
        <v>4.412225598989</v>
      </c>
      <c r="I593" s="12">
        <v>0</v>
      </c>
      <c r="J593" s="12">
        <v>0</v>
      </c>
      <c r="K593" s="12">
        <v>0</v>
      </c>
      <c r="L593" s="12">
        <v>0</v>
      </c>
      <c r="M593" s="12">
        <v>0</v>
      </c>
      <c r="N593" s="12"/>
      <c r="O593" s="12"/>
    </row>
    <row r="594" spans="1:15" x14ac:dyDescent="0.35">
      <c r="A594" s="11" t="str">
        <f t="shared" si="9"/>
        <v>DISTRIBUCION VOLUMEN X CRITERIO (Consumiciones)Tinto de Verano5-10MIL</v>
      </c>
      <c r="B594" s="11" t="s">
        <v>118</v>
      </c>
      <c r="C594" s="11" t="s">
        <v>139</v>
      </c>
      <c r="D594" s="11" t="s">
        <v>11</v>
      </c>
      <c r="E594" s="12">
        <v>5.3753590795818402</v>
      </c>
      <c r="F594" s="12">
        <v>6.6916612365364703</v>
      </c>
      <c r="G594" s="12">
        <v>7.4852762446999899</v>
      </c>
      <c r="H594" s="12">
        <v>7.8017498880557197</v>
      </c>
      <c r="I594" s="12">
        <v>0</v>
      </c>
      <c r="J594" s="12">
        <v>0</v>
      </c>
      <c r="K594" s="12">
        <v>0</v>
      </c>
      <c r="L594" s="12">
        <v>0</v>
      </c>
      <c r="M594" s="12">
        <v>0</v>
      </c>
      <c r="N594" s="12"/>
      <c r="O594" s="12"/>
    </row>
    <row r="595" spans="1:15" x14ac:dyDescent="0.35">
      <c r="A595" s="11" t="str">
        <f t="shared" si="9"/>
        <v>DISTRIBUCION VOLUMEN X CRITERIO (Consumiciones)Tinto de Verano10-30MIL</v>
      </c>
      <c r="B595" s="11" t="s">
        <v>118</v>
      </c>
      <c r="C595" s="11" t="s">
        <v>139</v>
      </c>
      <c r="D595" s="11" t="s">
        <v>12</v>
      </c>
      <c r="E595" s="12">
        <v>25.404517993170501</v>
      </c>
      <c r="F595" s="12">
        <v>20.922730844417199</v>
      </c>
      <c r="G595" s="12">
        <v>25.096026004743798</v>
      </c>
      <c r="H595" s="12">
        <v>21.870831886278499</v>
      </c>
      <c r="I595" s="12">
        <v>0</v>
      </c>
      <c r="J595" s="12">
        <v>0</v>
      </c>
      <c r="K595" s="12">
        <v>0</v>
      </c>
      <c r="L595" s="12">
        <v>0</v>
      </c>
      <c r="M595" s="12">
        <v>0</v>
      </c>
      <c r="N595" s="12"/>
      <c r="O595" s="12"/>
    </row>
    <row r="596" spans="1:15" x14ac:dyDescent="0.35">
      <c r="A596" s="11" t="str">
        <f t="shared" si="9"/>
        <v>DISTRIBUCION VOLUMEN X CRITERIO (Consumiciones)Tinto de Verano30-100MIL</v>
      </c>
      <c r="B596" s="11" t="s">
        <v>118</v>
      </c>
      <c r="C596" s="11" t="s">
        <v>139</v>
      </c>
      <c r="D596" s="11" t="s">
        <v>13</v>
      </c>
      <c r="E596" s="12">
        <v>18.192910213195901</v>
      </c>
      <c r="F596" s="12">
        <v>17.724028805243599</v>
      </c>
      <c r="G596" s="12">
        <v>18.300364956261301</v>
      </c>
      <c r="H596" s="12">
        <v>18.7940052875107</v>
      </c>
      <c r="I596" s="12">
        <v>0</v>
      </c>
      <c r="J596" s="12">
        <v>0</v>
      </c>
      <c r="K596" s="12">
        <v>0</v>
      </c>
      <c r="L596" s="12">
        <v>0</v>
      </c>
      <c r="M596" s="12">
        <v>0</v>
      </c>
      <c r="N596" s="12"/>
      <c r="O596" s="12"/>
    </row>
    <row r="597" spans="1:15" x14ac:dyDescent="0.35">
      <c r="A597" s="11" t="str">
        <f t="shared" si="9"/>
        <v>DISTRIBUCION VOLUMEN X CRITERIO (Consumiciones)Tinto de Verano100-200MIL</v>
      </c>
      <c r="B597" s="11" t="s">
        <v>118</v>
      </c>
      <c r="C597" s="11" t="s">
        <v>139</v>
      </c>
      <c r="D597" s="11" t="s">
        <v>14</v>
      </c>
      <c r="E597" s="12">
        <v>10.4614254548429</v>
      </c>
      <c r="F597" s="12">
        <v>9.5536912108551508</v>
      </c>
      <c r="G597" s="12">
        <v>11.2495130377082</v>
      </c>
      <c r="H597" s="12">
        <v>11.403056986515001</v>
      </c>
      <c r="I597" s="12">
        <v>0</v>
      </c>
      <c r="J597" s="12">
        <v>0</v>
      </c>
      <c r="K597" s="12">
        <v>0</v>
      </c>
      <c r="L597" s="12">
        <v>0</v>
      </c>
      <c r="M597" s="12">
        <v>0</v>
      </c>
      <c r="N597" s="12"/>
      <c r="O597" s="12"/>
    </row>
    <row r="598" spans="1:15" x14ac:dyDescent="0.35">
      <c r="A598" s="11" t="str">
        <f t="shared" si="9"/>
        <v>DISTRIBUCION VOLUMEN X CRITERIO (Consumiciones)Tinto de Verano200-500MIL</v>
      </c>
      <c r="B598" s="11" t="s">
        <v>118</v>
      </c>
      <c r="C598" s="11" t="s">
        <v>139</v>
      </c>
      <c r="D598" s="11" t="s">
        <v>15</v>
      </c>
      <c r="E598" s="12">
        <v>9.6159034701807293</v>
      </c>
      <c r="F598" s="12">
        <v>10.649920704128199</v>
      </c>
      <c r="G598" s="12">
        <v>9.0329407578821694</v>
      </c>
      <c r="H598" s="12">
        <v>9.4921928720189896</v>
      </c>
      <c r="I598" s="12">
        <v>0</v>
      </c>
      <c r="J598" s="12">
        <v>0</v>
      </c>
      <c r="K598" s="12">
        <v>0</v>
      </c>
      <c r="L598" s="12">
        <v>0</v>
      </c>
      <c r="M598" s="12">
        <v>0</v>
      </c>
      <c r="N598" s="12"/>
      <c r="O598" s="12"/>
    </row>
    <row r="599" spans="1:15" x14ac:dyDescent="0.35">
      <c r="A599" s="11" t="str">
        <f t="shared" si="9"/>
        <v>DISTRIBUCION VOLUMEN X CRITERIO (Consumiciones)Tinto de Verano&gt;500MIL</v>
      </c>
      <c r="B599" s="11" t="s">
        <v>118</v>
      </c>
      <c r="C599" s="11" t="s">
        <v>139</v>
      </c>
      <c r="D599" s="11" t="s">
        <v>16</v>
      </c>
      <c r="E599" s="12">
        <v>22.151976582689599</v>
      </c>
      <c r="F599" s="12">
        <v>24.046173674728799</v>
      </c>
      <c r="G599" s="12">
        <v>22.100672643320099</v>
      </c>
      <c r="H599" s="12">
        <v>23.3084861649338</v>
      </c>
      <c r="I599" s="12">
        <v>0</v>
      </c>
      <c r="J599" s="12">
        <v>0</v>
      </c>
      <c r="K599" s="12">
        <v>0</v>
      </c>
      <c r="L599" s="12">
        <v>0</v>
      </c>
      <c r="M599" s="12">
        <v>0</v>
      </c>
      <c r="N599" s="12"/>
      <c r="O599" s="12"/>
    </row>
    <row r="600" spans="1:15" x14ac:dyDescent="0.35">
      <c r="A600" s="11" t="str">
        <f t="shared" si="9"/>
        <v>DISTRIBUCION VOLUMEN X CRITERIO (Consumiciones)Tinto de VeranoDE 15 A 19 AÑOS</v>
      </c>
      <c r="B600" s="11" t="s">
        <v>118</v>
      </c>
      <c r="C600" s="11" t="s">
        <v>139</v>
      </c>
      <c r="D600" s="11" t="s">
        <v>39</v>
      </c>
      <c r="E600" s="12">
        <v>1.15188168449023</v>
      </c>
      <c r="F600" s="12">
        <v>3.5462583208759799</v>
      </c>
      <c r="G600" s="12">
        <v>0.98654138927077994</v>
      </c>
      <c r="H600" s="12">
        <v>0.41032062088827098</v>
      </c>
      <c r="I600" s="12">
        <v>0</v>
      </c>
      <c r="J600" s="12">
        <v>0</v>
      </c>
      <c r="K600" s="12">
        <v>0</v>
      </c>
      <c r="L600" s="12">
        <v>0</v>
      </c>
      <c r="M600" s="12">
        <v>0</v>
      </c>
      <c r="N600" s="12"/>
      <c r="O600" s="12"/>
    </row>
    <row r="601" spans="1:15" x14ac:dyDescent="0.35">
      <c r="A601" s="11" t="str">
        <f t="shared" si="9"/>
        <v>DISTRIBUCION VOLUMEN X CRITERIO (Consumiciones)Tinto de VeranoDE 20 A 24 AÑOS</v>
      </c>
      <c r="B601" s="11" t="s">
        <v>118</v>
      </c>
      <c r="C601" s="11" t="s">
        <v>139</v>
      </c>
      <c r="D601" s="11" t="s">
        <v>40</v>
      </c>
      <c r="E601" s="12">
        <v>4.1177980262223102</v>
      </c>
      <c r="F601" s="12">
        <v>1.1260387120369999</v>
      </c>
      <c r="G601" s="12">
        <v>1.7996507448999901</v>
      </c>
      <c r="H601" s="12">
        <v>2.1943976150825701</v>
      </c>
      <c r="I601" s="12">
        <v>0</v>
      </c>
      <c r="J601" s="12">
        <v>0</v>
      </c>
      <c r="K601" s="12">
        <v>0</v>
      </c>
      <c r="L601" s="12">
        <v>0</v>
      </c>
      <c r="M601" s="12">
        <v>0</v>
      </c>
      <c r="N601" s="12"/>
      <c r="O601" s="12"/>
    </row>
    <row r="602" spans="1:15" x14ac:dyDescent="0.35">
      <c r="A602" s="11" t="str">
        <f t="shared" si="9"/>
        <v>DISTRIBUCION VOLUMEN X CRITERIO (Consumiciones)Tinto de VeranoDE 25 A 34 AÑOS</v>
      </c>
      <c r="B602" s="11" t="s">
        <v>118</v>
      </c>
      <c r="C602" s="11" t="s">
        <v>139</v>
      </c>
      <c r="D602" s="11" t="s">
        <v>41</v>
      </c>
      <c r="E602" s="12">
        <v>11.226192217613599</v>
      </c>
      <c r="F602" s="12">
        <v>9.2565852306847098</v>
      </c>
      <c r="G602" s="12">
        <v>9.4154485501491898</v>
      </c>
      <c r="H602" s="12">
        <v>9.8151149899717698</v>
      </c>
      <c r="I602" s="12">
        <v>0</v>
      </c>
      <c r="J602" s="12">
        <v>0</v>
      </c>
      <c r="K602" s="12">
        <v>0</v>
      </c>
      <c r="L602" s="12">
        <v>0</v>
      </c>
      <c r="M602" s="12">
        <v>0</v>
      </c>
      <c r="N602" s="12"/>
      <c r="O602" s="12"/>
    </row>
    <row r="603" spans="1:15" x14ac:dyDescent="0.35">
      <c r="A603" s="11" t="str">
        <f t="shared" si="9"/>
        <v>DISTRIBUCION VOLUMEN X CRITERIO (Consumiciones)Tinto de VeranoDE 35 A 49 AÑOS</v>
      </c>
      <c r="B603" s="11" t="s">
        <v>118</v>
      </c>
      <c r="C603" s="11" t="s">
        <v>139</v>
      </c>
      <c r="D603" s="11" t="s">
        <v>42</v>
      </c>
      <c r="E603" s="12">
        <v>21.6672696110275</v>
      </c>
      <c r="F603" s="12">
        <v>23.9074258627519</v>
      </c>
      <c r="G603" s="12">
        <v>23.433339170498201</v>
      </c>
      <c r="H603" s="12">
        <v>22.3095691181211</v>
      </c>
      <c r="I603" s="12">
        <v>0</v>
      </c>
      <c r="J603" s="12">
        <v>0</v>
      </c>
      <c r="K603" s="12">
        <v>0</v>
      </c>
      <c r="L603" s="12">
        <v>0</v>
      </c>
      <c r="M603" s="12">
        <v>0</v>
      </c>
      <c r="N603" s="12"/>
      <c r="O603" s="12"/>
    </row>
    <row r="604" spans="1:15" x14ac:dyDescent="0.35">
      <c r="A604" s="11" t="str">
        <f t="shared" si="9"/>
        <v>DISTRIBUCION VOLUMEN X CRITERIO (Consumiciones)Tinto de VeranoDE 50 A 59 AÑOS</v>
      </c>
      <c r="B604" s="11" t="s">
        <v>118</v>
      </c>
      <c r="C604" s="11" t="s">
        <v>139</v>
      </c>
      <c r="D604" s="11" t="s">
        <v>43</v>
      </c>
      <c r="E604" s="12">
        <v>23.7649602292657</v>
      </c>
      <c r="F604" s="12">
        <v>24.348883469406001</v>
      </c>
      <c r="G604" s="12">
        <v>24.2387286724442</v>
      </c>
      <c r="H604" s="12">
        <v>26.486346831802699</v>
      </c>
      <c r="I604" s="12">
        <v>0</v>
      </c>
      <c r="J604" s="12">
        <v>0</v>
      </c>
      <c r="K604" s="12">
        <v>0</v>
      </c>
      <c r="L604" s="12">
        <v>0</v>
      </c>
      <c r="M604" s="12">
        <v>0</v>
      </c>
      <c r="N604" s="12"/>
      <c r="O604" s="12"/>
    </row>
    <row r="605" spans="1:15" x14ac:dyDescent="0.35">
      <c r="A605" s="11" t="str">
        <f t="shared" si="9"/>
        <v>DISTRIBUCION VOLUMEN X CRITERIO (Consumiciones)Tinto de VeranoDE 60 A 75 AÑOS</v>
      </c>
      <c r="B605" s="11" t="s">
        <v>118</v>
      </c>
      <c r="C605" s="11" t="s">
        <v>139</v>
      </c>
      <c r="D605" s="11" t="s">
        <v>44</v>
      </c>
      <c r="E605" s="12">
        <v>38.071899279979597</v>
      </c>
      <c r="F605" s="12">
        <v>37.814807805332997</v>
      </c>
      <c r="G605" s="12">
        <v>40.126284683987201</v>
      </c>
      <c r="H605" s="12">
        <v>38.784246606740602</v>
      </c>
      <c r="I605" s="12">
        <v>0</v>
      </c>
      <c r="J605" s="12">
        <v>0</v>
      </c>
      <c r="K605" s="12">
        <v>0</v>
      </c>
      <c r="L605" s="12">
        <v>0</v>
      </c>
      <c r="M605" s="12">
        <v>0</v>
      </c>
      <c r="N605" s="12"/>
      <c r="O605" s="12"/>
    </row>
    <row r="606" spans="1:15" x14ac:dyDescent="0.35">
      <c r="A606" s="11" t="str">
        <f t="shared" si="9"/>
        <v>DISTRIBUCION VOLUMEN X CRITERIO (Consumiciones)Tinto de VeranoALTA Y MEDIA ALTA</v>
      </c>
      <c r="B606" s="11" t="s">
        <v>118</v>
      </c>
      <c r="C606" s="11" t="s">
        <v>139</v>
      </c>
      <c r="D606" s="11" t="s">
        <v>17</v>
      </c>
      <c r="E606" s="12">
        <v>26.2004045494511</v>
      </c>
      <c r="F606" s="12">
        <v>27.927658687569501</v>
      </c>
      <c r="G606" s="12">
        <v>29.725640483790698</v>
      </c>
      <c r="H606" s="12">
        <v>31.0569007001973</v>
      </c>
      <c r="I606" s="12">
        <v>0</v>
      </c>
      <c r="J606" s="12">
        <v>0</v>
      </c>
      <c r="K606" s="12">
        <v>0</v>
      </c>
      <c r="L606" s="12">
        <v>0</v>
      </c>
      <c r="M606" s="12">
        <v>0</v>
      </c>
      <c r="N606" s="12"/>
      <c r="O606" s="12"/>
    </row>
    <row r="607" spans="1:15" x14ac:dyDescent="0.35">
      <c r="A607" s="11" t="str">
        <f t="shared" si="9"/>
        <v>DISTRIBUCION VOLUMEN X CRITERIO (Consumiciones)Tinto de VeranoMEDIA</v>
      </c>
      <c r="B607" s="11" t="s">
        <v>118</v>
      </c>
      <c r="C607" s="11" t="s">
        <v>139</v>
      </c>
      <c r="D607" s="11" t="s">
        <v>18</v>
      </c>
      <c r="E607" s="12">
        <v>34.021659858638401</v>
      </c>
      <c r="F607" s="12">
        <v>38.062777096349699</v>
      </c>
      <c r="G607" s="12">
        <v>31.2757559099554</v>
      </c>
      <c r="H607" s="12">
        <v>30.5227953761236</v>
      </c>
      <c r="I607" s="12">
        <v>0</v>
      </c>
      <c r="J607" s="12">
        <v>0</v>
      </c>
      <c r="K607" s="12">
        <v>0</v>
      </c>
      <c r="L607" s="12">
        <v>0</v>
      </c>
      <c r="M607" s="12">
        <v>0</v>
      </c>
      <c r="N607" s="12"/>
      <c r="O607" s="12"/>
    </row>
    <row r="608" spans="1:15" x14ac:dyDescent="0.35">
      <c r="A608" s="11" t="str">
        <f t="shared" si="9"/>
        <v>DISTRIBUCION VOLUMEN X CRITERIO (Consumiciones)Tinto de VeranoMEDIA BAJA</v>
      </c>
      <c r="B608" s="11" t="s">
        <v>118</v>
      </c>
      <c r="C608" s="11" t="s">
        <v>139</v>
      </c>
      <c r="D608" s="11" t="s">
        <v>19</v>
      </c>
      <c r="E608" s="12">
        <v>18.965436607740699</v>
      </c>
      <c r="F608" s="12">
        <v>17.926963950323898</v>
      </c>
      <c r="G608" s="12">
        <v>22.733714919132101</v>
      </c>
      <c r="H608" s="12">
        <v>21.4958506353411</v>
      </c>
      <c r="I608" s="12">
        <v>0</v>
      </c>
      <c r="J608" s="12">
        <v>0</v>
      </c>
      <c r="K608" s="12">
        <v>0</v>
      </c>
      <c r="L608" s="12">
        <v>0</v>
      </c>
      <c r="M608" s="12">
        <v>0</v>
      </c>
      <c r="N608" s="12"/>
      <c r="O608" s="12"/>
    </row>
    <row r="609" spans="1:15" x14ac:dyDescent="0.35">
      <c r="A609" s="11" t="str">
        <f t="shared" si="9"/>
        <v>DISTRIBUCION VOLUMEN X CRITERIO (Consumiciones)Tinto de VeranoBAJA</v>
      </c>
      <c r="B609" s="11" t="s">
        <v>118</v>
      </c>
      <c r="C609" s="11" t="s">
        <v>139</v>
      </c>
      <c r="D609" s="11" t="s">
        <v>20</v>
      </c>
      <c r="E609" s="12">
        <v>20.8124989841698</v>
      </c>
      <c r="F609" s="12">
        <v>16.0826162367281</v>
      </c>
      <c r="G609" s="12">
        <v>16.2648817243008</v>
      </c>
      <c r="H609" s="12">
        <v>16.924440452793998</v>
      </c>
      <c r="I609" s="12">
        <v>0</v>
      </c>
      <c r="J609" s="12">
        <v>0</v>
      </c>
      <c r="K609" s="12">
        <v>0</v>
      </c>
      <c r="L609" s="12">
        <v>0</v>
      </c>
      <c r="M609" s="12">
        <v>0</v>
      </c>
      <c r="N609" s="12"/>
      <c r="O609" s="12"/>
    </row>
    <row r="610" spans="1:15" x14ac:dyDescent="0.35">
      <c r="A610" s="11" t="str">
        <f t="shared" si="9"/>
        <v>DISTRIBUCION VOLUMEN X CRITERIO (Consumiciones)Tinto de VeranoHOMBRE</v>
      </c>
      <c r="B610" s="11" t="s">
        <v>118</v>
      </c>
      <c r="C610" s="11" t="s">
        <v>139</v>
      </c>
      <c r="D610" s="11" t="s">
        <v>21</v>
      </c>
      <c r="E610" s="12">
        <v>52.825318629879703</v>
      </c>
      <c r="F610" s="12">
        <v>52.155601977845102</v>
      </c>
      <c r="G610" s="12">
        <v>51.772803847933403</v>
      </c>
      <c r="H610" s="12">
        <v>52.436571325468002</v>
      </c>
      <c r="I610" s="12">
        <v>0</v>
      </c>
      <c r="J610" s="12">
        <v>0</v>
      </c>
      <c r="K610" s="12">
        <v>0</v>
      </c>
      <c r="L610" s="12">
        <v>0</v>
      </c>
      <c r="M610" s="12">
        <v>0</v>
      </c>
      <c r="N610" s="12"/>
      <c r="O610" s="12"/>
    </row>
    <row r="611" spans="1:15" x14ac:dyDescent="0.35">
      <c r="A611" s="11" t="str">
        <f t="shared" si="9"/>
        <v>DISTRIBUCION VOLUMEN X CRITERIO (Consumiciones)Tinto de VeranoMUJER</v>
      </c>
      <c r="B611" s="11" t="s">
        <v>118</v>
      </c>
      <c r="C611" s="11" t="s">
        <v>139</v>
      </c>
      <c r="D611" s="11" t="s">
        <v>22</v>
      </c>
      <c r="E611" s="12">
        <v>47.174681370120297</v>
      </c>
      <c r="F611" s="12">
        <v>47.844417985868901</v>
      </c>
      <c r="G611" s="12">
        <v>48.227196152066597</v>
      </c>
      <c r="H611" s="12">
        <v>47.563428674531998</v>
      </c>
      <c r="I611" s="12">
        <v>0</v>
      </c>
      <c r="J611" s="12">
        <v>0</v>
      </c>
      <c r="K611" s="12">
        <v>0</v>
      </c>
      <c r="L611" s="12">
        <v>0</v>
      </c>
      <c r="M611" s="12">
        <v>0</v>
      </c>
      <c r="N611" s="12"/>
      <c r="O611" s="12"/>
    </row>
    <row r="612" spans="1:15" x14ac:dyDescent="0.35">
      <c r="A612" s="11" t="str">
        <f t="shared" si="9"/>
        <v>DISTRIBUCION VOLUMEN X CRITERIO (Consumiciones)Sangria de VinoT.ESPAÑA</v>
      </c>
      <c r="B612" s="11" t="s">
        <v>118</v>
      </c>
      <c r="C612" s="11" t="s">
        <v>140</v>
      </c>
      <c r="D612" s="11" t="s">
        <v>36</v>
      </c>
      <c r="E612" s="12">
        <v>100</v>
      </c>
      <c r="F612" s="12">
        <v>100</v>
      </c>
      <c r="G612" s="12">
        <v>100</v>
      </c>
      <c r="H612" s="12">
        <v>100</v>
      </c>
      <c r="I612" s="12">
        <v>0</v>
      </c>
      <c r="J612" s="12">
        <v>0</v>
      </c>
      <c r="K612" s="12">
        <v>0</v>
      </c>
      <c r="L612" s="12">
        <v>0</v>
      </c>
      <c r="M612" s="12">
        <v>0</v>
      </c>
      <c r="N612" s="12"/>
      <c r="O612" s="12"/>
    </row>
    <row r="613" spans="1:15" x14ac:dyDescent="0.35">
      <c r="A613" s="11" t="str">
        <f t="shared" si="9"/>
        <v>DISTRIBUCION VOLUMEN X CRITERIO (Consumiciones)Sangria de VinoBCN AM</v>
      </c>
      <c r="B613" s="11" t="s">
        <v>118</v>
      </c>
      <c r="C613" s="11" t="s">
        <v>140</v>
      </c>
      <c r="D613" s="11" t="s">
        <v>1</v>
      </c>
      <c r="E613" s="12">
        <v>14.022471699615499</v>
      </c>
      <c r="F613" s="12">
        <v>14.051838646875099</v>
      </c>
      <c r="G613" s="12">
        <v>10.1753993945256</v>
      </c>
      <c r="H613" s="12">
        <v>15.459352687040299</v>
      </c>
      <c r="I613" s="12">
        <v>0</v>
      </c>
      <c r="J613" s="12">
        <v>0</v>
      </c>
      <c r="K613" s="12">
        <v>0</v>
      </c>
      <c r="L613" s="12">
        <v>0</v>
      </c>
      <c r="M613" s="12">
        <v>0</v>
      </c>
      <c r="N613" s="12"/>
      <c r="O613" s="12"/>
    </row>
    <row r="614" spans="1:15" x14ac:dyDescent="0.35">
      <c r="A614" s="11" t="str">
        <f t="shared" si="9"/>
        <v>DISTRIBUCION VOLUMEN X CRITERIO (Consumiciones)Sangria de VinoREST.CAT ARAGON</v>
      </c>
      <c r="B614" s="11" t="s">
        <v>118</v>
      </c>
      <c r="C614" s="11" t="s">
        <v>140</v>
      </c>
      <c r="D614" s="11" t="s">
        <v>2</v>
      </c>
      <c r="E614" s="12">
        <v>22.976147372039001</v>
      </c>
      <c r="F614" s="12">
        <v>16.4063060607902</v>
      </c>
      <c r="G614" s="12">
        <v>13.6588190865223</v>
      </c>
      <c r="H614" s="12">
        <v>16.924151159565</v>
      </c>
      <c r="I614" s="12">
        <v>0</v>
      </c>
      <c r="J614" s="12">
        <v>0</v>
      </c>
      <c r="K614" s="12">
        <v>0</v>
      </c>
      <c r="L614" s="12">
        <v>0</v>
      </c>
      <c r="M614" s="12">
        <v>0</v>
      </c>
      <c r="N614" s="12"/>
      <c r="O614" s="12"/>
    </row>
    <row r="615" spans="1:15" x14ac:dyDescent="0.35">
      <c r="A615" s="11" t="str">
        <f t="shared" si="9"/>
        <v>DISTRIBUCION VOLUMEN X CRITERIO (Consumiciones)Sangria de VinoLEVANTE</v>
      </c>
      <c r="B615" s="11" t="s">
        <v>118</v>
      </c>
      <c r="C615" s="11" t="s">
        <v>140</v>
      </c>
      <c r="D615" s="11" t="s">
        <v>3</v>
      </c>
      <c r="E615" s="12">
        <v>24.315446114072</v>
      </c>
      <c r="F615" s="12">
        <v>28.2605690825783</v>
      </c>
      <c r="G615" s="12">
        <v>30.7652942385198</v>
      </c>
      <c r="H615" s="12">
        <v>17.181187222561501</v>
      </c>
      <c r="I615" s="12">
        <v>0</v>
      </c>
      <c r="J615" s="12">
        <v>0</v>
      </c>
      <c r="K615" s="12">
        <v>0</v>
      </c>
      <c r="L615" s="12">
        <v>0</v>
      </c>
      <c r="M615" s="12">
        <v>0</v>
      </c>
      <c r="N615" s="12"/>
      <c r="O615" s="12"/>
    </row>
    <row r="616" spans="1:15" x14ac:dyDescent="0.35">
      <c r="A616" s="11" t="str">
        <f t="shared" si="9"/>
        <v>DISTRIBUCION VOLUMEN X CRITERIO (Consumiciones)Sangria de VinoANDALUCIA</v>
      </c>
      <c r="B616" s="11" t="s">
        <v>118</v>
      </c>
      <c r="C616" s="11" t="s">
        <v>140</v>
      </c>
      <c r="D616" s="11" t="s">
        <v>4</v>
      </c>
      <c r="E616" s="12">
        <v>14.1274842209212</v>
      </c>
      <c r="F616" s="12">
        <v>9.48507888457776</v>
      </c>
      <c r="G616" s="12">
        <v>8.0042834681064203</v>
      </c>
      <c r="H616" s="12">
        <v>9.6306036701789299</v>
      </c>
      <c r="I616" s="12">
        <v>0</v>
      </c>
      <c r="J616" s="12">
        <v>0</v>
      </c>
      <c r="K616" s="12">
        <v>0</v>
      </c>
      <c r="L616" s="12">
        <v>0</v>
      </c>
      <c r="M616" s="12">
        <v>0</v>
      </c>
      <c r="N616" s="12"/>
      <c r="O616" s="12"/>
    </row>
    <row r="617" spans="1:15" x14ac:dyDescent="0.35">
      <c r="A617" s="11" t="str">
        <f t="shared" si="9"/>
        <v>DISTRIBUCION VOLUMEN X CRITERIO (Consumiciones)Sangria de VinoMDD AM</v>
      </c>
      <c r="B617" s="11" t="s">
        <v>118</v>
      </c>
      <c r="C617" s="11" t="s">
        <v>140</v>
      </c>
      <c r="D617" s="11" t="s">
        <v>5</v>
      </c>
      <c r="E617" s="12">
        <v>5.2658115935293397</v>
      </c>
      <c r="F617" s="12">
        <v>11.183555403500399</v>
      </c>
      <c r="G617" s="12">
        <v>12.082267938247799</v>
      </c>
      <c r="H617" s="12">
        <v>12.7732883496593</v>
      </c>
      <c r="I617" s="12">
        <v>0</v>
      </c>
      <c r="J617" s="12">
        <v>0</v>
      </c>
      <c r="K617" s="12">
        <v>0</v>
      </c>
      <c r="L617" s="12">
        <v>0</v>
      </c>
      <c r="M617" s="12">
        <v>0</v>
      </c>
      <c r="N617" s="12"/>
      <c r="O617" s="12"/>
    </row>
    <row r="618" spans="1:15" x14ac:dyDescent="0.35">
      <c r="A618" s="11" t="str">
        <f t="shared" si="9"/>
        <v>DISTRIBUCION VOLUMEN X CRITERIO (Consumiciones)Sangria de VinoRTO CENTRO</v>
      </c>
      <c r="B618" s="11" t="s">
        <v>118</v>
      </c>
      <c r="C618" s="11" t="s">
        <v>140</v>
      </c>
      <c r="D618" s="11" t="s">
        <v>6</v>
      </c>
      <c r="E618" s="12">
        <v>8.5642992734364203</v>
      </c>
      <c r="F618" s="12">
        <v>5.4436583543934001</v>
      </c>
      <c r="G618" s="12">
        <v>6.1382535720340998</v>
      </c>
      <c r="H618" s="12">
        <v>7.8982024555493897</v>
      </c>
      <c r="I618" s="12">
        <v>0</v>
      </c>
      <c r="J618" s="12">
        <v>0</v>
      </c>
      <c r="K618" s="12">
        <v>0</v>
      </c>
      <c r="L618" s="12">
        <v>0</v>
      </c>
      <c r="M618" s="12">
        <v>0</v>
      </c>
      <c r="N618" s="12"/>
      <c r="O618" s="12"/>
    </row>
    <row r="619" spans="1:15" x14ac:dyDescent="0.35">
      <c r="A619" s="11" t="str">
        <f t="shared" si="9"/>
        <v>DISTRIBUCION VOLUMEN X CRITERIO (Consumiciones)Sangria de VinoNORTE-CENTRO</v>
      </c>
      <c r="B619" s="11" t="s">
        <v>118</v>
      </c>
      <c r="C619" s="11" t="s">
        <v>140</v>
      </c>
      <c r="D619" s="11" t="s">
        <v>7</v>
      </c>
      <c r="E619" s="12">
        <v>3.15829409054178</v>
      </c>
      <c r="F619" s="12">
        <v>5.3438321612237303</v>
      </c>
      <c r="G619" s="12">
        <v>7.8329382101885301</v>
      </c>
      <c r="H619" s="12">
        <v>8.9265357515135602</v>
      </c>
      <c r="I619" s="12">
        <v>0</v>
      </c>
      <c r="J619" s="12">
        <v>0</v>
      </c>
      <c r="K619" s="12">
        <v>0</v>
      </c>
      <c r="L619" s="12">
        <v>0</v>
      </c>
      <c r="M619" s="12">
        <v>0</v>
      </c>
      <c r="N619" s="12"/>
      <c r="O619" s="12"/>
    </row>
    <row r="620" spans="1:15" x14ac:dyDescent="0.35">
      <c r="A620" s="11" t="str">
        <f t="shared" si="9"/>
        <v>DISTRIBUCION VOLUMEN X CRITERIO (Consumiciones)Sangria de VinoNOROESTE</v>
      </c>
      <c r="B620" s="11" t="s">
        <v>118</v>
      </c>
      <c r="C620" s="11" t="s">
        <v>140</v>
      </c>
      <c r="D620" s="11" t="s">
        <v>8</v>
      </c>
      <c r="E620" s="12">
        <v>7.57005608377656</v>
      </c>
      <c r="F620" s="12">
        <v>9.8251687582957707</v>
      </c>
      <c r="G620" s="12">
        <v>11.3427391916097</v>
      </c>
      <c r="H620" s="12">
        <v>11.2066677130031</v>
      </c>
      <c r="I620" s="12">
        <v>0</v>
      </c>
      <c r="J620" s="12">
        <v>0</v>
      </c>
      <c r="K620" s="12">
        <v>0</v>
      </c>
      <c r="L620" s="12">
        <v>0</v>
      </c>
      <c r="M620" s="12">
        <v>0</v>
      </c>
      <c r="N620" s="12"/>
      <c r="O620" s="12"/>
    </row>
    <row r="621" spans="1:15" x14ac:dyDescent="0.35">
      <c r="A621" s="11" t="str">
        <f t="shared" si="9"/>
        <v>DISTRIBUCION VOLUMEN X CRITERIO (Consumiciones)Sangria de Vino&lt;2MIL</v>
      </c>
      <c r="B621" s="11" t="s">
        <v>118</v>
      </c>
      <c r="C621" s="11" t="s">
        <v>140</v>
      </c>
      <c r="D621" s="11" t="s">
        <v>9</v>
      </c>
      <c r="E621" s="12">
        <v>11.638844545225</v>
      </c>
      <c r="F621" s="12">
        <v>11.4773727622248</v>
      </c>
      <c r="G621" s="12">
        <v>8.2368425952877296</v>
      </c>
      <c r="H621" s="12">
        <v>4.4608751505207698</v>
      </c>
      <c r="I621" s="12">
        <v>0</v>
      </c>
      <c r="J621" s="12">
        <v>0</v>
      </c>
      <c r="K621" s="12">
        <v>0</v>
      </c>
      <c r="L621" s="12">
        <v>0</v>
      </c>
      <c r="M621" s="12">
        <v>0</v>
      </c>
      <c r="N621" s="12"/>
      <c r="O621" s="12"/>
    </row>
    <row r="622" spans="1:15" x14ac:dyDescent="0.35">
      <c r="A622" s="11" t="str">
        <f t="shared" si="9"/>
        <v>DISTRIBUCION VOLUMEN X CRITERIO (Consumiciones)Sangria de Vino2-5MIL</v>
      </c>
      <c r="B622" s="11" t="s">
        <v>118</v>
      </c>
      <c r="C622" s="11" t="s">
        <v>140</v>
      </c>
      <c r="D622" s="11" t="s">
        <v>10</v>
      </c>
      <c r="E622" s="12">
        <v>6.1165938734049297</v>
      </c>
      <c r="F622" s="12">
        <v>13.8328498830505</v>
      </c>
      <c r="G622" s="12">
        <v>20.299186134526099</v>
      </c>
      <c r="H622" s="12">
        <v>7.6602928071404097</v>
      </c>
      <c r="I622" s="12">
        <v>0</v>
      </c>
      <c r="J622" s="12">
        <v>0</v>
      </c>
      <c r="K622" s="12">
        <v>0</v>
      </c>
      <c r="L622" s="12">
        <v>0</v>
      </c>
      <c r="M622" s="12">
        <v>0</v>
      </c>
      <c r="N622" s="12"/>
      <c r="O622" s="12"/>
    </row>
    <row r="623" spans="1:15" x14ac:dyDescent="0.35">
      <c r="A623" s="11" t="str">
        <f t="shared" si="9"/>
        <v>DISTRIBUCION VOLUMEN X CRITERIO (Consumiciones)Sangria de Vino5-10MIL</v>
      </c>
      <c r="B623" s="11" t="s">
        <v>118</v>
      </c>
      <c r="C623" s="11" t="s">
        <v>140</v>
      </c>
      <c r="D623" s="11" t="s">
        <v>11</v>
      </c>
      <c r="E623" s="12">
        <v>10.5682269751905</v>
      </c>
      <c r="F623" s="12">
        <v>4.9004654454768097</v>
      </c>
      <c r="G623" s="12">
        <v>3.7315861017271401</v>
      </c>
      <c r="H623" s="12">
        <v>5.56467875932635</v>
      </c>
      <c r="I623" s="12">
        <v>0</v>
      </c>
      <c r="J623" s="12">
        <v>0</v>
      </c>
      <c r="K623" s="12">
        <v>0</v>
      </c>
      <c r="L623" s="12">
        <v>0</v>
      </c>
      <c r="M623" s="12">
        <v>0</v>
      </c>
      <c r="N623" s="12"/>
      <c r="O623" s="12"/>
    </row>
    <row r="624" spans="1:15" x14ac:dyDescent="0.35">
      <c r="A624" s="11" t="str">
        <f t="shared" si="9"/>
        <v>DISTRIBUCION VOLUMEN X CRITERIO (Consumiciones)Sangria de Vino10-30MIL</v>
      </c>
      <c r="B624" s="11" t="s">
        <v>118</v>
      </c>
      <c r="C624" s="11" t="s">
        <v>140</v>
      </c>
      <c r="D624" s="11" t="s">
        <v>12</v>
      </c>
      <c r="E624" s="12">
        <v>10.964542241888401</v>
      </c>
      <c r="F624" s="12">
        <v>20.010354397322601</v>
      </c>
      <c r="G624" s="12">
        <v>10.8383078994247</v>
      </c>
      <c r="H624" s="12">
        <v>10.260412476375</v>
      </c>
      <c r="I624" s="12">
        <v>0</v>
      </c>
      <c r="J624" s="12">
        <v>0</v>
      </c>
      <c r="K624" s="12">
        <v>0</v>
      </c>
      <c r="L624" s="12">
        <v>0</v>
      </c>
      <c r="M624" s="12">
        <v>0</v>
      </c>
      <c r="N624" s="12"/>
      <c r="O624" s="12"/>
    </row>
    <row r="625" spans="1:15" x14ac:dyDescent="0.35">
      <c r="A625" s="11" t="str">
        <f t="shared" si="9"/>
        <v>DISTRIBUCION VOLUMEN X CRITERIO (Consumiciones)Sangria de Vino30-100MIL</v>
      </c>
      <c r="B625" s="11" t="s">
        <v>118</v>
      </c>
      <c r="C625" s="11" t="s">
        <v>140</v>
      </c>
      <c r="D625" s="11" t="s">
        <v>13</v>
      </c>
      <c r="E625" s="12">
        <v>18.735130161413299</v>
      </c>
      <c r="F625" s="12">
        <v>14.9518134532172</v>
      </c>
      <c r="G625" s="12">
        <v>21.3091267729497</v>
      </c>
      <c r="H625" s="12">
        <v>20.354554179344699</v>
      </c>
      <c r="I625" s="12">
        <v>0</v>
      </c>
      <c r="J625" s="12">
        <v>0</v>
      </c>
      <c r="K625" s="12">
        <v>0</v>
      </c>
      <c r="L625" s="12">
        <v>0</v>
      </c>
      <c r="M625" s="12">
        <v>0</v>
      </c>
      <c r="N625" s="12"/>
      <c r="O625" s="12"/>
    </row>
    <row r="626" spans="1:15" x14ac:dyDescent="0.35">
      <c r="A626" s="11" t="str">
        <f t="shared" si="9"/>
        <v>DISTRIBUCION VOLUMEN X CRITERIO (Consumiciones)Sangria de Vino100-200MIL</v>
      </c>
      <c r="B626" s="11" t="s">
        <v>118</v>
      </c>
      <c r="C626" s="11" t="s">
        <v>140</v>
      </c>
      <c r="D626" s="11" t="s">
        <v>14</v>
      </c>
      <c r="E626" s="12">
        <v>6.6627468909297196</v>
      </c>
      <c r="F626" s="12">
        <v>7.9882913210299398</v>
      </c>
      <c r="G626" s="12">
        <v>10.941894193241501</v>
      </c>
      <c r="H626" s="12">
        <v>10.7820859288412</v>
      </c>
      <c r="I626" s="12">
        <v>0</v>
      </c>
      <c r="J626" s="12">
        <v>0</v>
      </c>
      <c r="K626" s="12">
        <v>0</v>
      </c>
      <c r="L626" s="12">
        <v>0</v>
      </c>
      <c r="M626" s="12">
        <v>0</v>
      </c>
      <c r="N626" s="12"/>
      <c r="O626" s="12"/>
    </row>
    <row r="627" spans="1:15" x14ac:dyDescent="0.35">
      <c r="A627" s="11" t="str">
        <f t="shared" si="9"/>
        <v>DISTRIBUCION VOLUMEN X CRITERIO (Consumiciones)Sangria de Vino200-500MIL</v>
      </c>
      <c r="B627" s="11" t="s">
        <v>118</v>
      </c>
      <c r="C627" s="11" t="s">
        <v>140</v>
      </c>
      <c r="D627" s="11" t="s">
        <v>15</v>
      </c>
      <c r="E627" s="12">
        <v>22.842244518348501</v>
      </c>
      <c r="F627" s="12">
        <v>15.1448880401687</v>
      </c>
      <c r="G627" s="12">
        <v>10.3238262033125</v>
      </c>
      <c r="H627" s="12">
        <v>23.8942795731827</v>
      </c>
      <c r="I627" s="12">
        <v>0</v>
      </c>
      <c r="J627" s="12">
        <v>0</v>
      </c>
      <c r="K627" s="12">
        <v>0</v>
      </c>
      <c r="L627" s="12">
        <v>0</v>
      </c>
      <c r="M627" s="12">
        <v>0</v>
      </c>
      <c r="N627" s="12"/>
      <c r="O627" s="12"/>
    </row>
    <row r="628" spans="1:15" x14ac:dyDescent="0.35">
      <c r="A628" s="11" t="str">
        <f t="shared" si="9"/>
        <v>DISTRIBUCION VOLUMEN X CRITERIO (Consumiciones)Sangria de Vino&gt;500MIL</v>
      </c>
      <c r="B628" s="11" t="s">
        <v>118</v>
      </c>
      <c r="C628" s="11" t="s">
        <v>140</v>
      </c>
      <c r="D628" s="11" t="s">
        <v>16</v>
      </c>
      <c r="E628" s="12">
        <v>12.4716816018048</v>
      </c>
      <c r="F628" s="12">
        <v>11.693969598999301</v>
      </c>
      <c r="G628" s="12">
        <v>14.319233366361001</v>
      </c>
      <c r="H628" s="12">
        <v>17.022812332525699</v>
      </c>
      <c r="I628" s="12">
        <v>0</v>
      </c>
      <c r="J628" s="12">
        <v>0</v>
      </c>
      <c r="K628" s="12">
        <v>0</v>
      </c>
      <c r="L628" s="12">
        <v>0</v>
      </c>
      <c r="M628" s="12">
        <v>0</v>
      </c>
      <c r="N628" s="12"/>
      <c r="O628" s="12"/>
    </row>
    <row r="629" spans="1:15" x14ac:dyDescent="0.35">
      <c r="A629" s="11" t="str">
        <f t="shared" si="9"/>
        <v>DISTRIBUCION VOLUMEN X CRITERIO (Consumiciones)Sangria de VinoDE 15 A 19 AÑOS</v>
      </c>
      <c r="B629" s="11" t="s">
        <v>118</v>
      </c>
      <c r="C629" s="11" t="s">
        <v>140</v>
      </c>
      <c r="D629" s="11" t="s">
        <v>39</v>
      </c>
      <c r="E629" s="12">
        <v>1.67563423448545</v>
      </c>
      <c r="F629" s="12">
        <v>1.1160006195483201</v>
      </c>
      <c r="G629" s="12">
        <v>1.16178471521895</v>
      </c>
      <c r="H629" s="12" t="s">
        <v>213</v>
      </c>
      <c r="I629" s="12">
        <v>0</v>
      </c>
      <c r="J629" s="12">
        <v>0</v>
      </c>
      <c r="K629" s="12">
        <v>0</v>
      </c>
      <c r="L629" s="12">
        <v>0</v>
      </c>
      <c r="M629" s="12">
        <v>0</v>
      </c>
      <c r="N629" s="12"/>
      <c r="O629" s="12"/>
    </row>
    <row r="630" spans="1:15" x14ac:dyDescent="0.35">
      <c r="A630" s="11" t="str">
        <f t="shared" si="9"/>
        <v>DISTRIBUCION VOLUMEN X CRITERIO (Consumiciones)Sangria de VinoDE 20 A 24 AÑOS</v>
      </c>
      <c r="B630" s="11" t="s">
        <v>118</v>
      </c>
      <c r="C630" s="11" t="s">
        <v>140</v>
      </c>
      <c r="D630" s="11" t="s">
        <v>40</v>
      </c>
      <c r="E630" s="12">
        <v>3.64748102169243</v>
      </c>
      <c r="F630" s="12">
        <v>5.0219194626398602</v>
      </c>
      <c r="G630" s="12">
        <v>2.5026943184264598</v>
      </c>
      <c r="H630" s="12">
        <v>4.9399763387281199</v>
      </c>
      <c r="I630" s="12">
        <v>0</v>
      </c>
      <c r="J630" s="12">
        <v>0</v>
      </c>
      <c r="K630" s="12">
        <v>0</v>
      </c>
      <c r="L630" s="12">
        <v>0</v>
      </c>
      <c r="M630" s="12">
        <v>0</v>
      </c>
      <c r="N630" s="12"/>
      <c r="O630" s="12"/>
    </row>
    <row r="631" spans="1:15" x14ac:dyDescent="0.35">
      <c r="A631" s="11" t="str">
        <f t="shared" si="9"/>
        <v>DISTRIBUCION VOLUMEN X CRITERIO (Consumiciones)Sangria de VinoDE 25 A 34 AÑOS</v>
      </c>
      <c r="B631" s="11" t="s">
        <v>118</v>
      </c>
      <c r="C631" s="11" t="s">
        <v>140</v>
      </c>
      <c r="D631" s="11" t="s">
        <v>41</v>
      </c>
      <c r="E631" s="12">
        <v>12.594415976833</v>
      </c>
      <c r="F631" s="12">
        <v>11.090841272113099</v>
      </c>
      <c r="G631" s="12">
        <v>7.5523436078418298</v>
      </c>
      <c r="H631" s="12">
        <v>9.8583005473922292</v>
      </c>
      <c r="I631" s="12">
        <v>0</v>
      </c>
      <c r="J631" s="12">
        <v>0</v>
      </c>
      <c r="K631" s="12">
        <v>0</v>
      </c>
      <c r="L631" s="12">
        <v>0</v>
      </c>
      <c r="M631" s="12">
        <v>0</v>
      </c>
      <c r="N631" s="12"/>
      <c r="O631" s="12"/>
    </row>
    <row r="632" spans="1:15" x14ac:dyDescent="0.35">
      <c r="A632" s="11" t="str">
        <f t="shared" si="9"/>
        <v>DISTRIBUCION VOLUMEN X CRITERIO (Consumiciones)Sangria de VinoDE 35 A 49 AÑOS</v>
      </c>
      <c r="B632" s="11" t="s">
        <v>118</v>
      </c>
      <c r="C632" s="11" t="s">
        <v>140</v>
      </c>
      <c r="D632" s="11" t="s">
        <v>42</v>
      </c>
      <c r="E632" s="12">
        <v>29.511869030493202</v>
      </c>
      <c r="F632" s="12">
        <v>26.403002456626702</v>
      </c>
      <c r="G632" s="12">
        <v>26.251808599016499</v>
      </c>
      <c r="H632" s="12">
        <v>23.175802546642199</v>
      </c>
      <c r="I632" s="12">
        <v>0</v>
      </c>
      <c r="J632" s="12">
        <v>0</v>
      </c>
      <c r="K632" s="12">
        <v>0</v>
      </c>
      <c r="L632" s="12">
        <v>0</v>
      </c>
      <c r="M632" s="12">
        <v>0</v>
      </c>
      <c r="N632" s="12"/>
      <c r="O632" s="12"/>
    </row>
    <row r="633" spans="1:15" x14ac:dyDescent="0.35">
      <c r="A633" s="11" t="str">
        <f t="shared" si="9"/>
        <v>DISTRIBUCION VOLUMEN X CRITERIO (Consumiciones)Sangria de VinoDE 50 A 59 AÑOS</v>
      </c>
      <c r="B633" s="11" t="s">
        <v>118</v>
      </c>
      <c r="C633" s="11" t="s">
        <v>140</v>
      </c>
      <c r="D633" s="11" t="s">
        <v>43</v>
      </c>
      <c r="E633" s="12">
        <v>19.5133533573348</v>
      </c>
      <c r="F633" s="12">
        <v>28.885484531878301</v>
      </c>
      <c r="G633" s="12">
        <v>21.837879617950701</v>
      </c>
      <c r="H633" s="12">
        <v>32.1760544587341</v>
      </c>
      <c r="I633" s="12">
        <v>0</v>
      </c>
      <c r="J633" s="12">
        <v>0</v>
      </c>
      <c r="K633" s="12">
        <v>0</v>
      </c>
      <c r="L633" s="12">
        <v>0</v>
      </c>
      <c r="M633" s="12">
        <v>0</v>
      </c>
      <c r="N633" s="12"/>
      <c r="O633" s="12"/>
    </row>
    <row r="634" spans="1:15" x14ac:dyDescent="0.35">
      <c r="A634" s="11" t="str">
        <f t="shared" si="9"/>
        <v>DISTRIBUCION VOLUMEN X CRITERIO (Consumiciones)Sangria de VinoDE 60 A 75 AÑOS</v>
      </c>
      <c r="B634" s="11" t="s">
        <v>118</v>
      </c>
      <c r="C634" s="11" t="s">
        <v>140</v>
      </c>
      <c r="D634" s="11" t="s">
        <v>44</v>
      </c>
      <c r="E634" s="12">
        <v>33.057262951742402</v>
      </c>
      <c r="F634" s="12">
        <v>27.482751657193699</v>
      </c>
      <c r="G634" s="12">
        <v>40.693486038056598</v>
      </c>
      <c r="H634" s="12">
        <v>29.8498683066891</v>
      </c>
      <c r="I634" s="12">
        <v>0</v>
      </c>
      <c r="J634" s="12">
        <v>0</v>
      </c>
      <c r="K634" s="12">
        <v>0</v>
      </c>
      <c r="L634" s="12">
        <v>0</v>
      </c>
      <c r="M634" s="12">
        <v>0</v>
      </c>
      <c r="N634" s="12"/>
      <c r="O634" s="12"/>
    </row>
    <row r="635" spans="1:15" x14ac:dyDescent="0.35">
      <c r="A635" s="11" t="str">
        <f t="shared" si="9"/>
        <v>DISTRIBUCION VOLUMEN X CRITERIO (Consumiciones)Sangria de VinoALTA Y MEDIA ALTA</v>
      </c>
      <c r="B635" s="11" t="s">
        <v>118</v>
      </c>
      <c r="C635" s="11" t="s">
        <v>140</v>
      </c>
      <c r="D635" s="11" t="s">
        <v>17</v>
      </c>
      <c r="E635" s="12">
        <v>18.887637538913999</v>
      </c>
      <c r="F635" s="12">
        <v>22.893998909908699</v>
      </c>
      <c r="G635" s="12">
        <v>22.167535480228999</v>
      </c>
      <c r="H635" s="12">
        <v>27.947997958325001</v>
      </c>
      <c r="I635" s="12">
        <v>0</v>
      </c>
      <c r="J635" s="12">
        <v>0</v>
      </c>
      <c r="K635" s="12">
        <v>0</v>
      </c>
      <c r="L635" s="12">
        <v>0</v>
      </c>
      <c r="M635" s="12">
        <v>0</v>
      </c>
      <c r="N635" s="12"/>
      <c r="O635" s="12"/>
    </row>
    <row r="636" spans="1:15" x14ac:dyDescent="0.35">
      <c r="A636" s="11" t="str">
        <f t="shared" si="9"/>
        <v>DISTRIBUCION VOLUMEN X CRITERIO (Consumiciones)Sangria de VinoMEDIA</v>
      </c>
      <c r="B636" s="11" t="s">
        <v>118</v>
      </c>
      <c r="C636" s="11" t="s">
        <v>140</v>
      </c>
      <c r="D636" s="11" t="s">
        <v>18</v>
      </c>
      <c r="E636" s="12">
        <v>43.297741913751203</v>
      </c>
      <c r="F636" s="12">
        <v>28.276596954410302</v>
      </c>
      <c r="G636" s="12">
        <v>27.290922033497399</v>
      </c>
      <c r="H636" s="12">
        <v>31.702938930441899</v>
      </c>
      <c r="I636" s="12">
        <v>0</v>
      </c>
      <c r="J636" s="12">
        <v>0</v>
      </c>
      <c r="K636" s="12">
        <v>0</v>
      </c>
      <c r="L636" s="12">
        <v>0</v>
      </c>
      <c r="M636" s="12">
        <v>0</v>
      </c>
      <c r="N636" s="12"/>
      <c r="O636" s="12"/>
    </row>
    <row r="637" spans="1:15" x14ac:dyDescent="0.35">
      <c r="A637" s="11" t="str">
        <f t="shared" si="9"/>
        <v>DISTRIBUCION VOLUMEN X CRITERIO (Consumiciones)Sangria de VinoMEDIA BAJA</v>
      </c>
      <c r="B637" s="11" t="s">
        <v>118</v>
      </c>
      <c r="C637" s="11" t="s">
        <v>140</v>
      </c>
      <c r="D637" s="11" t="s">
        <v>19</v>
      </c>
      <c r="E637" s="12">
        <v>16.665178737089999</v>
      </c>
      <c r="F637" s="12">
        <v>22.892822552342999</v>
      </c>
      <c r="G637" s="12">
        <v>20.7897823996895</v>
      </c>
      <c r="H637" s="12">
        <v>21.6841862074393</v>
      </c>
      <c r="I637" s="12">
        <v>0</v>
      </c>
      <c r="J637" s="12">
        <v>0</v>
      </c>
      <c r="K637" s="12">
        <v>0</v>
      </c>
      <c r="L637" s="12">
        <v>0</v>
      </c>
      <c r="M637" s="12">
        <v>0</v>
      </c>
      <c r="N637" s="12"/>
      <c r="O637" s="12"/>
    </row>
    <row r="638" spans="1:15" x14ac:dyDescent="0.35">
      <c r="A638" s="11" t="str">
        <f t="shared" si="9"/>
        <v>DISTRIBUCION VOLUMEN X CRITERIO (Consumiciones)Sangria de VinoBAJA</v>
      </c>
      <c r="B638" s="11" t="s">
        <v>118</v>
      </c>
      <c r="C638" s="11" t="s">
        <v>140</v>
      </c>
      <c r="D638" s="11" t="s">
        <v>20</v>
      </c>
      <c r="E638" s="12">
        <v>21.149474234860101</v>
      </c>
      <c r="F638" s="12">
        <v>25.936601189297502</v>
      </c>
      <c r="G638" s="12">
        <v>29.751760086584099</v>
      </c>
      <c r="H638" s="12">
        <v>18.664870309236399</v>
      </c>
      <c r="I638" s="12">
        <v>0</v>
      </c>
      <c r="J638" s="12">
        <v>0</v>
      </c>
      <c r="K638" s="12">
        <v>0</v>
      </c>
      <c r="L638" s="12">
        <v>0</v>
      </c>
      <c r="M638" s="12">
        <v>0</v>
      </c>
      <c r="N638" s="12"/>
      <c r="O638" s="12"/>
    </row>
    <row r="639" spans="1:15" x14ac:dyDescent="0.35">
      <c r="A639" s="11" t="str">
        <f t="shared" si="9"/>
        <v>DISTRIBUCION VOLUMEN X CRITERIO (Consumiciones)Sangria de VinoHOMBRE</v>
      </c>
      <c r="B639" s="11" t="s">
        <v>118</v>
      </c>
      <c r="C639" s="11" t="s">
        <v>140</v>
      </c>
      <c r="D639" s="11" t="s">
        <v>21</v>
      </c>
      <c r="E639" s="12">
        <v>53.796111856276802</v>
      </c>
      <c r="F639" s="12">
        <v>45.485703334385498</v>
      </c>
      <c r="G639" s="12">
        <v>38.748202834890101</v>
      </c>
      <c r="H639" s="12">
        <v>48.357141883660603</v>
      </c>
      <c r="I639" s="12">
        <v>0</v>
      </c>
      <c r="J639" s="12">
        <v>0</v>
      </c>
      <c r="K639" s="12">
        <v>0</v>
      </c>
      <c r="L639" s="12">
        <v>0</v>
      </c>
      <c r="M639" s="12">
        <v>0</v>
      </c>
      <c r="N639" s="12"/>
      <c r="O639" s="12"/>
    </row>
    <row r="640" spans="1:15" x14ac:dyDescent="0.35">
      <c r="A640" s="11" t="str">
        <f t="shared" si="9"/>
        <v>DISTRIBUCION VOLUMEN X CRITERIO (Consumiciones)Sangria de VinoMUJER</v>
      </c>
      <c r="B640" s="11" t="s">
        <v>118</v>
      </c>
      <c r="C640" s="11" t="s">
        <v>140</v>
      </c>
      <c r="D640" s="11" t="s">
        <v>22</v>
      </c>
      <c r="E640" s="12">
        <v>46.203888143723198</v>
      </c>
      <c r="F640" s="12">
        <v>54.514321173063799</v>
      </c>
      <c r="G640" s="12">
        <v>61.251797165109899</v>
      </c>
      <c r="H640" s="12">
        <v>51.642858116339397</v>
      </c>
      <c r="I640" s="12">
        <v>0</v>
      </c>
      <c r="J640" s="12">
        <v>0</v>
      </c>
      <c r="K640" s="12">
        <v>0</v>
      </c>
      <c r="L640" s="12">
        <v>0</v>
      </c>
      <c r="M640" s="12">
        <v>0</v>
      </c>
      <c r="N640" s="12"/>
      <c r="O640" s="12"/>
    </row>
    <row r="641" spans="1:15" x14ac:dyDescent="0.35">
      <c r="A641" s="11" t="str">
        <f t="shared" si="9"/>
        <v>DISTRIBUCION VOLUMEN X CRITERIO (Consumiciones)Sangria de CavaT.ESPAÑA</v>
      </c>
      <c r="B641" s="11" t="s">
        <v>118</v>
      </c>
      <c r="C641" s="11" t="s">
        <v>141</v>
      </c>
      <c r="D641" s="11" t="s">
        <v>36</v>
      </c>
      <c r="E641" s="12">
        <v>100</v>
      </c>
      <c r="F641" s="12">
        <v>100</v>
      </c>
      <c r="G641" s="12">
        <v>100</v>
      </c>
      <c r="H641" s="12">
        <v>100</v>
      </c>
      <c r="I641" s="12">
        <v>0</v>
      </c>
      <c r="J641" s="12">
        <v>0</v>
      </c>
      <c r="K641" s="12">
        <v>0</v>
      </c>
      <c r="L641" s="12">
        <v>0</v>
      </c>
      <c r="M641" s="12">
        <v>0</v>
      </c>
      <c r="N641" s="12"/>
      <c r="O641" s="12"/>
    </row>
    <row r="642" spans="1:15" x14ac:dyDescent="0.35">
      <c r="A642" s="11" t="str">
        <f t="shared" si="9"/>
        <v>DISTRIBUCION VOLUMEN X CRITERIO (Consumiciones)Sangria de CavaBCN AM</v>
      </c>
      <c r="B642" s="11" t="s">
        <v>118</v>
      </c>
      <c r="C642" s="11" t="s">
        <v>141</v>
      </c>
      <c r="D642" s="11" t="s">
        <v>1</v>
      </c>
      <c r="E642" s="12">
        <v>35.730454240727703</v>
      </c>
      <c r="F642" s="12">
        <v>33.3146664962157</v>
      </c>
      <c r="G642" s="12">
        <v>31.2152398802493</v>
      </c>
      <c r="H642" s="12">
        <v>39.108521493159202</v>
      </c>
      <c r="I642" s="12">
        <v>0</v>
      </c>
      <c r="J642" s="12">
        <v>0</v>
      </c>
      <c r="K642" s="12">
        <v>0</v>
      </c>
      <c r="L642" s="12">
        <v>0</v>
      </c>
      <c r="M642" s="12">
        <v>0</v>
      </c>
      <c r="N642" s="12"/>
      <c r="O642" s="12"/>
    </row>
    <row r="643" spans="1:15" x14ac:dyDescent="0.35">
      <c r="A643" s="11" t="str">
        <f t="shared" si="9"/>
        <v>DISTRIBUCION VOLUMEN X CRITERIO (Consumiciones)Sangria de CavaREST.CAT ARAGON</v>
      </c>
      <c r="B643" s="11" t="s">
        <v>118</v>
      </c>
      <c r="C643" s="11" t="s">
        <v>141</v>
      </c>
      <c r="D643" s="11" t="s">
        <v>2</v>
      </c>
      <c r="E643" s="12">
        <v>18.5968002029316</v>
      </c>
      <c r="F643" s="12">
        <v>21.777255184002001</v>
      </c>
      <c r="G643" s="12">
        <v>26.677527377408399</v>
      </c>
      <c r="H643" s="12">
        <v>26.352240103356898</v>
      </c>
      <c r="I643" s="12">
        <v>0</v>
      </c>
      <c r="J643" s="12">
        <v>0</v>
      </c>
      <c r="K643" s="12">
        <v>0</v>
      </c>
      <c r="L643" s="12">
        <v>0</v>
      </c>
      <c r="M643" s="12">
        <v>0</v>
      </c>
      <c r="N643" s="12"/>
      <c r="O643" s="12"/>
    </row>
    <row r="644" spans="1:15" x14ac:dyDescent="0.35">
      <c r="A644" s="11" t="str">
        <f t="shared" ref="A644:A707" si="10">B644&amp;C644&amp;D644</f>
        <v>DISTRIBUCION VOLUMEN X CRITERIO (Consumiciones)Sangria de CavaLEVANTE</v>
      </c>
      <c r="B644" s="11" t="s">
        <v>118</v>
      </c>
      <c r="C644" s="11" t="s">
        <v>141</v>
      </c>
      <c r="D644" s="11" t="s">
        <v>3</v>
      </c>
      <c r="E644" s="12">
        <v>16.980014857494901</v>
      </c>
      <c r="F644" s="12">
        <v>16.2737541173803</v>
      </c>
      <c r="G644" s="12">
        <v>18.199232198020798</v>
      </c>
      <c r="H644" s="12">
        <v>12.480096252734899</v>
      </c>
      <c r="I644" s="12">
        <v>0</v>
      </c>
      <c r="J644" s="12">
        <v>0</v>
      </c>
      <c r="K644" s="12">
        <v>0</v>
      </c>
      <c r="L644" s="12">
        <v>0</v>
      </c>
      <c r="M644" s="12">
        <v>0</v>
      </c>
      <c r="N644" s="12"/>
      <c r="O644" s="12"/>
    </row>
    <row r="645" spans="1:15" x14ac:dyDescent="0.35">
      <c r="A645" s="11" t="str">
        <f t="shared" si="10"/>
        <v>DISTRIBUCION VOLUMEN X CRITERIO (Consumiciones)Sangria de CavaANDALUCIA</v>
      </c>
      <c r="B645" s="11" t="s">
        <v>118</v>
      </c>
      <c r="C645" s="11" t="s">
        <v>141</v>
      </c>
      <c r="D645" s="11" t="s">
        <v>4</v>
      </c>
      <c r="E645" s="12">
        <v>2.6781241506767399</v>
      </c>
      <c r="F645" s="12">
        <v>9.4042553582850896</v>
      </c>
      <c r="G645" s="12">
        <v>5.1049993406414602</v>
      </c>
      <c r="H645" s="12">
        <v>3.18899129198648</v>
      </c>
      <c r="I645" s="12">
        <v>0</v>
      </c>
      <c r="J645" s="12">
        <v>0</v>
      </c>
      <c r="K645" s="12">
        <v>0</v>
      </c>
      <c r="L645" s="12">
        <v>0</v>
      </c>
      <c r="M645" s="12">
        <v>0</v>
      </c>
      <c r="N645" s="12"/>
      <c r="O645" s="12"/>
    </row>
    <row r="646" spans="1:15" x14ac:dyDescent="0.35">
      <c r="A646" s="11" t="str">
        <f t="shared" si="10"/>
        <v>DISTRIBUCION VOLUMEN X CRITERIO (Consumiciones)Sangria de CavaMDD AM</v>
      </c>
      <c r="B646" s="11" t="s">
        <v>118</v>
      </c>
      <c r="C646" s="11" t="s">
        <v>141</v>
      </c>
      <c r="D646" s="11" t="s">
        <v>5</v>
      </c>
      <c r="E646" s="12">
        <v>4.2477070536862902</v>
      </c>
      <c r="F646" s="12">
        <v>4.6067709207526999</v>
      </c>
      <c r="G646" s="12">
        <v>6.3916779131723001</v>
      </c>
      <c r="H646" s="12">
        <v>5.0030954365504101</v>
      </c>
      <c r="I646" s="12">
        <v>0</v>
      </c>
      <c r="J646" s="12">
        <v>0</v>
      </c>
      <c r="K646" s="12">
        <v>0</v>
      </c>
      <c r="L646" s="12">
        <v>0</v>
      </c>
      <c r="M646" s="12">
        <v>0</v>
      </c>
      <c r="N646" s="12"/>
      <c r="O646" s="12"/>
    </row>
    <row r="647" spans="1:15" x14ac:dyDescent="0.35">
      <c r="A647" s="11" t="str">
        <f t="shared" si="10"/>
        <v>DISTRIBUCION VOLUMEN X CRITERIO (Consumiciones)Sangria de CavaRTO CENTRO</v>
      </c>
      <c r="B647" s="11" t="s">
        <v>118</v>
      </c>
      <c r="C647" s="11" t="s">
        <v>141</v>
      </c>
      <c r="D647" s="11" t="s">
        <v>6</v>
      </c>
      <c r="E647" s="12">
        <v>15.5556974869091</v>
      </c>
      <c r="F647" s="12">
        <v>2.9368097366761998</v>
      </c>
      <c r="G647" s="12">
        <v>6.2867627459617799</v>
      </c>
      <c r="H647" s="12">
        <v>7.2291673510318901</v>
      </c>
      <c r="I647" s="12">
        <v>0</v>
      </c>
      <c r="J647" s="12">
        <v>0</v>
      </c>
      <c r="K647" s="12">
        <v>0</v>
      </c>
      <c r="L647" s="12">
        <v>0</v>
      </c>
      <c r="M647" s="12">
        <v>0</v>
      </c>
      <c r="N647" s="12"/>
      <c r="O647" s="12"/>
    </row>
    <row r="648" spans="1:15" x14ac:dyDescent="0.35">
      <c r="A648" s="11" t="str">
        <f t="shared" si="10"/>
        <v>DISTRIBUCION VOLUMEN X CRITERIO (Consumiciones)Sangria de CavaNORTE-CENTRO</v>
      </c>
      <c r="B648" s="11" t="s">
        <v>118</v>
      </c>
      <c r="C648" s="11" t="s">
        <v>141</v>
      </c>
      <c r="D648" s="11" t="s">
        <v>7</v>
      </c>
      <c r="E648" s="12" t="s">
        <v>213</v>
      </c>
      <c r="F648" s="12">
        <v>2.7745471283988099</v>
      </c>
      <c r="G648" s="12">
        <v>4.2039473130438001</v>
      </c>
      <c r="H648" s="12">
        <v>3.6990376531428901</v>
      </c>
      <c r="I648" s="12">
        <v>0</v>
      </c>
      <c r="J648" s="12">
        <v>0</v>
      </c>
      <c r="K648" s="12">
        <v>0</v>
      </c>
      <c r="L648" s="12">
        <v>0</v>
      </c>
      <c r="M648" s="12">
        <v>0</v>
      </c>
      <c r="N648" s="12"/>
      <c r="O648" s="12"/>
    </row>
    <row r="649" spans="1:15" x14ac:dyDescent="0.35">
      <c r="A649" s="11" t="str">
        <f t="shared" si="10"/>
        <v>DISTRIBUCION VOLUMEN X CRITERIO (Consumiciones)Sangria de CavaNOROESTE</v>
      </c>
      <c r="B649" s="11" t="s">
        <v>118</v>
      </c>
      <c r="C649" s="11" t="s">
        <v>141</v>
      </c>
      <c r="D649" s="11" t="s">
        <v>8</v>
      </c>
      <c r="E649" s="12">
        <v>6.21124277509014</v>
      </c>
      <c r="F649" s="12">
        <v>8.9119263430948692</v>
      </c>
      <c r="G649" s="12">
        <v>1.9206034112685799</v>
      </c>
      <c r="H649" s="12">
        <v>2.9388641354238101</v>
      </c>
      <c r="I649" s="12">
        <v>0</v>
      </c>
      <c r="J649" s="12">
        <v>0</v>
      </c>
      <c r="K649" s="12">
        <v>0</v>
      </c>
      <c r="L649" s="12">
        <v>0</v>
      </c>
      <c r="M649" s="12">
        <v>0</v>
      </c>
      <c r="N649" s="12"/>
      <c r="O649" s="12"/>
    </row>
    <row r="650" spans="1:15" x14ac:dyDescent="0.35">
      <c r="A650" s="11" t="str">
        <f t="shared" si="10"/>
        <v>DISTRIBUCION VOLUMEN X CRITERIO (Consumiciones)Sangria de Cava&lt;2MIL</v>
      </c>
      <c r="B650" s="11" t="s">
        <v>118</v>
      </c>
      <c r="C650" s="11" t="s">
        <v>141</v>
      </c>
      <c r="D650" s="11" t="s">
        <v>9</v>
      </c>
      <c r="E650" s="12">
        <v>1.2895145947708899</v>
      </c>
      <c r="F650" s="12">
        <v>8.3957081296390204</v>
      </c>
      <c r="G650" s="12">
        <v>14.921196132511399</v>
      </c>
      <c r="H650" s="12">
        <v>9.8709482720966299</v>
      </c>
      <c r="I650" s="12">
        <v>0</v>
      </c>
      <c r="J650" s="12">
        <v>0</v>
      </c>
      <c r="K650" s="12">
        <v>0</v>
      </c>
      <c r="L650" s="12">
        <v>0</v>
      </c>
      <c r="M650" s="12">
        <v>0</v>
      </c>
      <c r="N650" s="12"/>
      <c r="O650" s="12"/>
    </row>
    <row r="651" spans="1:15" x14ac:dyDescent="0.35">
      <c r="A651" s="11" t="str">
        <f t="shared" si="10"/>
        <v>DISTRIBUCION VOLUMEN X CRITERIO (Consumiciones)Sangria de Cava2-5MIL</v>
      </c>
      <c r="B651" s="11" t="s">
        <v>118</v>
      </c>
      <c r="C651" s="11" t="s">
        <v>141</v>
      </c>
      <c r="D651" s="11" t="s">
        <v>10</v>
      </c>
      <c r="E651" s="12">
        <v>7.2943876719030296</v>
      </c>
      <c r="F651" s="12">
        <v>9.9618186692589905</v>
      </c>
      <c r="G651" s="12">
        <v>4.4922834007188399</v>
      </c>
      <c r="H651" s="12">
        <v>5.6074762644091196</v>
      </c>
      <c r="I651" s="12">
        <v>0</v>
      </c>
      <c r="J651" s="12">
        <v>0</v>
      </c>
      <c r="K651" s="12">
        <v>0</v>
      </c>
      <c r="L651" s="12">
        <v>0</v>
      </c>
      <c r="M651" s="12">
        <v>0</v>
      </c>
      <c r="N651" s="12"/>
      <c r="O651" s="12"/>
    </row>
    <row r="652" spans="1:15" x14ac:dyDescent="0.35">
      <c r="A652" s="11" t="str">
        <f t="shared" si="10"/>
        <v>DISTRIBUCION VOLUMEN X CRITERIO (Consumiciones)Sangria de Cava5-10MIL</v>
      </c>
      <c r="B652" s="11" t="s">
        <v>118</v>
      </c>
      <c r="C652" s="11" t="s">
        <v>141</v>
      </c>
      <c r="D652" s="11" t="s">
        <v>11</v>
      </c>
      <c r="E652" s="12">
        <v>9.9458154409233401</v>
      </c>
      <c r="F652" s="12">
        <v>3.9636387548554399</v>
      </c>
      <c r="G652" s="12">
        <v>3.3026038349415101</v>
      </c>
      <c r="H652" s="12">
        <v>7.8552396986939996</v>
      </c>
      <c r="I652" s="12">
        <v>0</v>
      </c>
      <c r="J652" s="12">
        <v>0</v>
      </c>
      <c r="K652" s="12">
        <v>0</v>
      </c>
      <c r="L652" s="12">
        <v>0</v>
      </c>
      <c r="M652" s="12">
        <v>0</v>
      </c>
      <c r="N652" s="12"/>
      <c r="O652" s="12"/>
    </row>
    <row r="653" spans="1:15" x14ac:dyDescent="0.35">
      <c r="A653" s="11" t="str">
        <f t="shared" si="10"/>
        <v>DISTRIBUCION VOLUMEN X CRITERIO (Consumiciones)Sangria de Cava10-30MIL</v>
      </c>
      <c r="B653" s="11" t="s">
        <v>118</v>
      </c>
      <c r="C653" s="11" t="s">
        <v>141</v>
      </c>
      <c r="D653" s="11" t="s">
        <v>12</v>
      </c>
      <c r="E653" s="12">
        <v>11.2830624558352</v>
      </c>
      <c r="F653" s="12">
        <v>11.3636938448641</v>
      </c>
      <c r="G653" s="12">
        <v>15.9340269691673</v>
      </c>
      <c r="H653" s="12">
        <v>6.7846915411014397</v>
      </c>
      <c r="I653" s="12">
        <v>0</v>
      </c>
      <c r="J653" s="12">
        <v>0</v>
      </c>
      <c r="K653" s="12">
        <v>0</v>
      </c>
      <c r="L653" s="12">
        <v>0</v>
      </c>
      <c r="M653" s="12">
        <v>0</v>
      </c>
      <c r="N653" s="12"/>
      <c r="O653" s="12"/>
    </row>
    <row r="654" spans="1:15" x14ac:dyDescent="0.35">
      <c r="A654" s="11" t="str">
        <f t="shared" si="10"/>
        <v>DISTRIBUCION VOLUMEN X CRITERIO (Consumiciones)Sangria de Cava30-100MIL</v>
      </c>
      <c r="B654" s="11" t="s">
        <v>118</v>
      </c>
      <c r="C654" s="11" t="s">
        <v>141</v>
      </c>
      <c r="D654" s="11" t="s">
        <v>13</v>
      </c>
      <c r="E654" s="12">
        <v>22.607173271004299</v>
      </c>
      <c r="F654" s="12">
        <v>18.079198095485999</v>
      </c>
      <c r="G654" s="12">
        <v>20.137335967026502</v>
      </c>
      <c r="H654" s="12">
        <v>29.845805746646398</v>
      </c>
      <c r="I654" s="12">
        <v>0</v>
      </c>
      <c r="J654" s="12">
        <v>0</v>
      </c>
      <c r="K654" s="12">
        <v>0</v>
      </c>
      <c r="L654" s="12">
        <v>0</v>
      </c>
      <c r="M654" s="12">
        <v>0</v>
      </c>
      <c r="N654" s="12"/>
      <c r="O654" s="12"/>
    </row>
    <row r="655" spans="1:15" x14ac:dyDescent="0.35">
      <c r="A655" s="11" t="str">
        <f t="shared" si="10"/>
        <v>DISTRIBUCION VOLUMEN X CRITERIO (Consumiciones)Sangria de Cava100-200MIL</v>
      </c>
      <c r="B655" s="11" t="s">
        <v>118</v>
      </c>
      <c r="C655" s="11" t="s">
        <v>141</v>
      </c>
      <c r="D655" s="11" t="s">
        <v>14</v>
      </c>
      <c r="E655" s="12">
        <v>17.374291098186301</v>
      </c>
      <c r="F655" s="12">
        <v>6.0668308943665199</v>
      </c>
      <c r="G655" s="12">
        <v>6.8097533157317303</v>
      </c>
      <c r="H655" s="12">
        <v>8.3840196779518692</v>
      </c>
      <c r="I655" s="12">
        <v>0</v>
      </c>
      <c r="J655" s="12">
        <v>0</v>
      </c>
      <c r="K655" s="12">
        <v>0</v>
      </c>
      <c r="L655" s="12">
        <v>0</v>
      </c>
      <c r="M655" s="12">
        <v>0</v>
      </c>
      <c r="N655" s="12"/>
      <c r="O655" s="12"/>
    </row>
    <row r="656" spans="1:15" x14ac:dyDescent="0.35">
      <c r="A656" s="11" t="str">
        <f t="shared" si="10"/>
        <v>DISTRIBUCION VOLUMEN X CRITERIO (Consumiciones)Sangria de Cava200-500MIL</v>
      </c>
      <c r="B656" s="11" t="s">
        <v>118</v>
      </c>
      <c r="C656" s="11" t="s">
        <v>141</v>
      </c>
      <c r="D656" s="11" t="s">
        <v>15</v>
      </c>
      <c r="E656" s="12">
        <v>17.032496240328999</v>
      </c>
      <c r="F656" s="12">
        <v>28.355301125758299</v>
      </c>
      <c r="G656" s="12">
        <v>22.809340865920099</v>
      </c>
      <c r="H656" s="12">
        <v>15.912384886761201</v>
      </c>
      <c r="I656" s="12">
        <v>0</v>
      </c>
      <c r="J656" s="12">
        <v>0</v>
      </c>
      <c r="K656" s="12">
        <v>0</v>
      </c>
      <c r="L656" s="12">
        <v>0</v>
      </c>
      <c r="M656" s="12">
        <v>0</v>
      </c>
      <c r="N656" s="12"/>
      <c r="O656" s="12"/>
    </row>
    <row r="657" spans="1:15" x14ac:dyDescent="0.35">
      <c r="A657" s="11" t="str">
        <f t="shared" si="10"/>
        <v>DISTRIBUCION VOLUMEN X CRITERIO (Consumiciones)Sangria de Cava&gt;500MIL</v>
      </c>
      <c r="B657" s="11" t="s">
        <v>118</v>
      </c>
      <c r="C657" s="11" t="s">
        <v>141</v>
      </c>
      <c r="D657" s="11" t="s">
        <v>16</v>
      </c>
      <c r="E657" s="12">
        <v>13.173298182674699</v>
      </c>
      <c r="F657" s="12">
        <v>13.8137920917787</v>
      </c>
      <c r="G657" s="12">
        <v>11.5934451343548</v>
      </c>
      <c r="H657" s="12">
        <v>15.739430302500899</v>
      </c>
      <c r="I657" s="12">
        <v>0</v>
      </c>
      <c r="J657" s="12">
        <v>0</v>
      </c>
      <c r="K657" s="12">
        <v>0</v>
      </c>
      <c r="L657" s="12">
        <v>0</v>
      </c>
      <c r="M657" s="12">
        <v>0</v>
      </c>
      <c r="N657" s="12"/>
      <c r="O657" s="12"/>
    </row>
    <row r="658" spans="1:15" x14ac:dyDescent="0.35">
      <c r="A658" s="11" t="str">
        <f t="shared" si="10"/>
        <v>DISTRIBUCION VOLUMEN X CRITERIO (Consumiciones)Sangria de CavaDE 15 A 19 AÑOS</v>
      </c>
      <c r="B658" s="11" t="s">
        <v>118</v>
      </c>
      <c r="C658" s="11" t="s">
        <v>141</v>
      </c>
      <c r="D658" s="11" t="s">
        <v>39</v>
      </c>
      <c r="E658" s="12" t="s">
        <v>213</v>
      </c>
      <c r="F658" s="12">
        <v>2.0576785033543699</v>
      </c>
      <c r="G658" s="12" t="s">
        <v>213</v>
      </c>
      <c r="H658" s="12" t="s">
        <v>213</v>
      </c>
      <c r="I658" s="12">
        <v>0</v>
      </c>
      <c r="J658" s="12">
        <v>0</v>
      </c>
      <c r="K658" s="12">
        <v>0</v>
      </c>
      <c r="L658" s="12">
        <v>0</v>
      </c>
      <c r="M658" s="12">
        <v>0</v>
      </c>
      <c r="N658" s="12"/>
      <c r="O658" s="12"/>
    </row>
    <row r="659" spans="1:15" x14ac:dyDescent="0.35">
      <c r="A659" s="11" t="str">
        <f t="shared" si="10"/>
        <v>DISTRIBUCION VOLUMEN X CRITERIO (Consumiciones)Sangria de CavaDE 20 A 24 AÑOS</v>
      </c>
      <c r="B659" s="11" t="s">
        <v>118</v>
      </c>
      <c r="C659" s="11" t="s">
        <v>141</v>
      </c>
      <c r="D659" s="11" t="s">
        <v>40</v>
      </c>
      <c r="E659" s="12">
        <v>4.3427424761283504</v>
      </c>
      <c r="F659" s="12">
        <v>2.7032395960127298</v>
      </c>
      <c r="G659" s="12">
        <v>2.5177318346721602</v>
      </c>
      <c r="H659" s="12">
        <v>0.90255060361915196</v>
      </c>
      <c r="I659" s="12">
        <v>0</v>
      </c>
      <c r="J659" s="12">
        <v>0</v>
      </c>
      <c r="K659" s="12">
        <v>0</v>
      </c>
      <c r="L659" s="12">
        <v>0</v>
      </c>
      <c r="M659" s="12">
        <v>0</v>
      </c>
      <c r="N659" s="12"/>
      <c r="O659" s="12"/>
    </row>
    <row r="660" spans="1:15" x14ac:dyDescent="0.35">
      <c r="A660" s="11" t="str">
        <f t="shared" si="10"/>
        <v>DISTRIBUCION VOLUMEN X CRITERIO (Consumiciones)Sangria de CavaDE 25 A 34 AÑOS</v>
      </c>
      <c r="B660" s="11" t="s">
        <v>118</v>
      </c>
      <c r="C660" s="11" t="s">
        <v>141</v>
      </c>
      <c r="D660" s="11" t="s">
        <v>41</v>
      </c>
      <c r="E660" s="12">
        <v>18.3034915112971</v>
      </c>
      <c r="F660" s="12">
        <v>6.9156952722379899</v>
      </c>
      <c r="G660" s="12">
        <v>17.839218926676502</v>
      </c>
      <c r="H660" s="12">
        <v>3.56155442535522</v>
      </c>
      <c r="I660" s="12">
        <v>0</v>
      </c>
      <c r="J660" s="12">
        <v>0</v>
      </c>
      <c r="K660" s="12">
        <v>0</v>
      </c>
      <c r="L660" s="12">
        <v>0</v>
      </c>
      <c r="M660" s="12">
        <v>0</v>
      </c>
      <c r="N660" s="12"/>
      <c r="O660" s="12"/>
    </row>
    <row r="661" spans="1:15" x14ac:dyDescent="0.35">
      <c r="A661" s="11" t="str">
        <f t="shared" si="10"/>
        <v>DISTRIBUCION VOLUMEN X CRITERIO (Consumiciones)Sangria de CavaDE 35 A 49 AÑOS</v>
      </c>
      <c r="B661" s="11" t="s">
        <v>118</v>
      </c>
      <c r="C661" s="11" t="s">
        <v>141</v>
      </c>
      <c r="D661" s="11" t="s">
        <v>42</v>
      </c>
      <c r="E661" s="12">
        <v>20.1904205395807</v>
      </c>
      <c r="F661" s="12">
        <v>20.934079148431699</v>
      </c>
      <c r="G661" s="12">
        <v>15.690155496384801</v>
      </c>
      <c r="H661" s="12">
        <v>15.3106031426532</v>
      </c>
      <c r="I661" s="12">
        <v>0</v>
      </c>
      <c r="J661" s="12">
        <v>0</v>
      </c>
      <c r="K661" s="12">
        <v>0</v>
      </c>
      <c r="L661" s="12">
        <v>0</v>
      </c>
      <c r="M661" s="12">
        <v>0</v>
      </c>
      <c r="N661" s="12"/>
      <c r="O661" s="12"/>
    </row>
    <row r="662" spans="1:15" x14ac:dyDescent="0.35">
      <c r="A662" s="11" t="str">
        <f t="shared" si="10"/>
        <v>DISTRIBUCION VOLUMEN X CRITERIO (Consumiciones)Sangria de CavaDE 50 A 59 AÑOS</v>
      </c>
      <c r="B662" s="11" t="s">
        <v>118</v>
      </c>
      <c r="C662" s="11" t="s">
        <v>141</v>
      </c>
      <c r="D662" s="11" t="s">
        <v>43</v>
      </c>
      <c r="E662" s="12">
        <v>40.884881593013397</v>
      </c>
      <c r="F662" s="12">
        <v>35.065645861374598</v>
      </c>
      <c r="G662" s="12">
        <v>35.278277362678097</v>
      </c>
      <c r="H662" s="12">
        <v>24.059573887438699</v>
      </c>
      <c r="I662" s="12">
        <v>0</v>
      </c>
      <c r="J662" s="12">
        <v>0</v>
      </c>
      <c r="K662" s="12">
        <v>0</v>
      </c>
      <c r="L662" s="12">
        <v>0</v>
      </c>
      <c r="M662" s="12">
        <v>0</v>
      </c>
      <c r="N662" s="12"/>
      <c r="O662" s="12"/>
    </row>
    <row r="663" spans="1:15" x14ac:dyDescent="0.35">
      <c r="A663" s="11" t="str">
        <f t="shared" si="10"/>
        <v>DISTRIBUCION VOLUMEN X CRITERIO (Consumiciones)Sangria de CavaDE 60 A 75 AÑOS</v>
      </c>
      <c r="B663" s="11" t="s">
        <v>118</v>
      </c>
      <c r="C663" s="11" t="s">
        <v>141</v>
      </c>
      <c r="D663" s="11" t="s">
        <v>44</v>
      </c>
      <c r="E663" s="12">
        <v>16.2785055534417</v>
      </c>
      <c r="F663" s="12">
        <v>32.3236441442954</v>
      </c>
      <c r="G663" s="12">
        <v>28.674619185369501</v>
      </c>
      <c r="H663" s="12">
        <v>56.165730575368599</v>
      </c>
      <c r="I663" s="12">
        <v>0</v>
      </c>
      <c r="J663" s="12">
        <v>0</v>
      </c>
      <c r="K663" s="12">
        <v>0</v>
      </c>
      <c r="L663" s="12">
        <v>0</v>
      </c>
      <c r="M663" s="12">
        <v>0</v>
      </c>
      <c r="N663" s="12"/>
      <c r="O663" s="12"/>
    </row>
    <row r="664" spans="1:15" x14ac:dyDescent="0.35">
      <c r="A664" s="11" t="str">
        <f t="shared" si="10"/>
        <v>DISTRIBUCION VOLUMEN X CRITERIO (Consumiciones)Sangria de CavaALTA Y MEDIA ALTA</v>
      </c>
      <c r="B664" s="11" t="s">
        <v>118</v>
      </c>
      <c r="C664" s="11" t="s">
        <v>141</v>
      </c>
      <c r="D664" s="11" t="s">
        <v>17</v>
      </c>
      <c r="E664" s="12">
        <v>14.698510626732601</v>
      </c>
      <c r="F664" s="12">
        <v>24.7528284212942</v>
      </c>
      <c r="G664" s="12">
        <v>16.746247969315998</v>
      </c>
      <c r="H664" s="12">
        <v>19.6577114995378</v>
      </c>
      <c r="I664" s="12">
        <v>0</v>
      </c>
      <c r="J664" s="12">
        <v>0</v>
      </c>
      <c r="K664" s="12">
        <v>0</v>
      </c>
      <c r="L664" s="12">
        <v>0</v>
      </c>
      <c r="M664" s="12">
        <v>0</v>
      </c>
      <c r="N664" s="12"/>
      <c r="O664" s="12"/>
    </row>
    <row r="665" spans="1:15" x14ac:dyDescent="0.35">
      <c r="A665" s="11" t="str">
        <f t="shared" si="10"/>
        <v>DISTRIBUCION VOLUMEN X CRITERIO (Consumiciones)Sangria de CavaMEDIA</v>
      </c>
      <c r="B665" s="11" t="s">
        <v>118</v>
      </c>
      <c r="C665" s="11" t="s">
        <v>141</v>
      </c>
      <c r="D665" s="11" t="s">
        <v>18</v>
      </c>
      <c r="E665" s="12">
        <v>30.634405971988201</v>
      </c>
      <c r="F665" s="12">
        <v>23.522468032390002</v>
      </c>
      <c r="G665" s="12">
        <v>35.271262910099999</v>
      </c>
      <c r="H665" s="12">
        <v>31.995854461417501</v>
      </c>
      <c r="I665" s="12">
        <v>0</v>
      </c>
      <c r="J665" s="12">
        <v>0</v>
      </c>
      <c r="K665" s="12">
        <v>0</v>
      </c>
      <c r="L665" s="12">
        <v>0</v>
      </c>
      <c r="M665" s="12">
        <v>0</v>
      </c>
      <c r="N665" s="12"/>
      <c r="O665" s="12"/>
    </row>
    <row r="666" spans="1:15" x14ac:dyDescent="0.35">
      <c r="A666" s="11" t="str">
        <f t="shared" si="10"/>
        <v>DISTRIBUCION VOLUMEN X CRITERIO (Consumiciones)Sangria de CavaMEDIA BAJA</v>
      </c>
      <c r="B666" s="11" t="s">
        <v>118</v>
      </c>
      <c r="C666" s="11" t="s">
        <v>141</v>
      </c>
      <c r="D666" s="11" t="s">
        <v>19</v>
      </c>
      <c r="E666" s="12">
        <v>23.446757623525599</v>
      </c>
      <c r="F666" s="12">
        <v>24.500977870646999</v>
      </c>
      <c r="G666" s="12">
        <v>18.796151590737601</v>
      </c>
      <c r="H666" s="12">
        <v>19.5376338302517</v>
      </c>
      <c r="I666" s="12">
        <v>0</v>
      </c>
      <c r="J666" s="12">
        <v>0</v>
      </c>
      <c r="K666" s="12">
        <v>0</v>
      </c>
      <c r="L666" s="12">
        <v>0</v>
      </c>
      <c r="M666" s="12">
        <v>0</v>
      </c>
      <c r="N666" s="12"/>
      <c r="O666" s="12"/>
    </row>
    <row r="667" spans="1:15" x14ac:dyDescent="0.35">
      <c r="A667" s="11" t="str">
        <f t="shared" si="10"/>
        <v>DISTRIBUCION VOLUMEN X CRITERIO (Consumiciones)Sangria de CavaBAJA</v>
      </c>
      <c r="B667" s="11" t="s">
        <v>118</v>
      </c>
      <c r="C667" s="11" t="s">
        <v>141</v>
      </c>
      <c r="D667" s="11" t="s">
        <v>20</v>
      </c>
      <c r="E667" s="12">
        <v>31.220371074994102</v>
      </c>
      <c r="F667" s="12">
        <v>27.2237118801742</v>
      </c>
      <c r="G667" s="12">
        <v>29.186337529846501</v>
      </c>
      <c r="H667" s="12">
        <v>28.808796598954501</v>
      </c>
      <c r="I667" s="12">
        <v>0</v>
      </c>
      <c r="J667" s="12">
        <v>0</v>
      </c>
      <c r="K667" s="12">
        <v>0</v>
      </c>
      <c r="L667" s="12">
        <v>0</v>
      </c>
      <c r="M667" s="12">
        <v>0</v>
      </c>
      <c r="N667" s="12"/>
      <c r="O667" s="12"/>
    </row>
    <row r="668" spans="1:15" x14ac:dyDescent="0.35">
      <c r="A668" s="11" t="str">
        <f t="shared" si="10"/>
        <v>DISTRIBUCION VOLUMEN X CRITERIO (Consumiciones)Sangria de CavaHOMBRE</v>
      </c>
      <c r="B668" s="11" t="s">
        <v>118</v>
      </c>
      <c r="C668" s="11" t="s">
        <v>141</v>
      </c>
      <c r="D668" s="11" t="s">
        <v>21</v>
      </c>
      <c r="E668" s="12">
        <v>40.141236795854397</v>
      </c>
      <c r="F668" s="12">
        <v>33.271803894284197</v>
      </c>
      <c r="G668" s="12">
        <v>44.471559200576898</v>
      </c>
      <c r="H668" s="12">
        <v>41.757673704528202</v>
      </c>
      <c r="I668" s="12">
        <v>0</v>
      </c>
      <c r="J668" s="12">
        <v>0</v>
      </c>
      <c r="K668" s="12">
        <v>0</v>
      </c>
      <c r="L668" s="12">
        <v>0</v>
      </c>
      <c r="M668" s="12">
        <v>0</v>
      </c>
      <c r="N668" s="12"/>
      <c r="O668" s="12"/>
    </row>
    <row r="669" spans="1:15" x14ac:dyDescent="0.35">
      <c r="A669" s="11" t="str">
        <f t="shared" si="10"/>
        <v>DISTRIBUCION VOLUMEN X CRITERIO (Consumiciones)Sangria de CavaMUJER</v>
      </c>
      <c r="B669" s="11" t="s">
        <v>118</v>
      </c>
      <c r="C669" s="11" t="s">
        <v>141</v>
      </c>
      <c r="D669" s="11" t="s">
        <v>22</v>
      </c>
      <c r="E669" s="12">
        <v>59.858799441937997</v>
      </c>
      <c r="F669" s="12">
        <v>66.728163916228198</v>
      </c>
      <c r="G669" s="12">
        <v>55.528405727160198</v>
      </c>
      <c r="H669" s="12">
        <v>58.242326295471798</v>
      </c>
      <c r="I669" s="12">
        <v>0</v>
      </c>
      <c r="J669" s="12">
        <v>0</v>
      </c>
      <c r="K669" s="12">
        <v>0</v>
      </c>
      <c r="L669" s="12">
        <v>0</v>
      </c>
      <c r="M669" s="12">
        <v>0</v>
      </c>
      <c r="N669" s="12"/>
      <c r="O669" s="12"/>
    </row>
    <row r="670" spans="1:15" x14ac:dyDescent="0.35">
      <c r="A670" s="11" t="str">
        <f t="shared" si="10"/>
        <v>DISTRIBUCION VOLUMEN X CRITERIO (Consumiciones)CalimochoT.ESPAÑA</v>
      </c>
      <c r="B670" s="11" t="s">
        <v>118</v>
      </c>
      <c r="C670" s="11" t="s">
        <v>142</v>
      </c>
      <c r="D670" s="11" t="s">
        <v>36</v>
      </c>
      <c r="E670" s="12">
        <v>100</v>
      </c>
      <c r="F670" s="12">
        <v>100</v>
      </c>
      <c r="G670" s="12">
        <v>100</v>
      </c>
      <c r="H670" s="12">
        <v>100</v>
      </c>
      <c r="I670" s="12">
        <v>0</v>
      </c>
      <c r="J670" s="12">
        <v>0</v>
      </c>
      <c r="K670" s="12">
        <v>0</v>
      </c>
      <c r="L670" s="12">
        <v>0</v>
      </c>
      <c r="M670" s="12">
        <v>0</v>
      </c>
      <c r="N670" s="12"/>
      <c r="O670" s="12"/>
    </row>
    <row r="671" spans="1:15" x14ac:dyDescent="0.35">
      <c r="A671" s="11" t="str">
        <f t="shared" si="10"/>
        <v>DISTRIBUCION VOLUMEN X CRITERIO (Consumiciones)CalimochoBCN AM</v>
      </c>
      <c r="B671" s="11" t="s">
        <v>118</v>
      </c>
      <c r="C671" s="11" t="s">
        <v>142</v>
      </c>
      <c r="D671" s="11" t="s">
        <v>1</v>
      </c>
      <c r="E671" s="12">
        <v>0.96042488006014104</v>
      </c>
      <c r="F671" s="12">
        <v>0.51353164653407801</v>
      </c>
      <c r="G671" s="12">
        <v>1.10613750348395</v>
      </c>
      <c r="H671" s="12">
        <v>0.37461756480951203</v>
      </c>
      <c r="I671" s="12">
        <v>0</v>
      </c>
      <c r="J671" s="12">
        <v>0</v>
      </c>
      <c r="K671" s="12">
        <v>0</v>
      </c>
      <c r="L671" s="12">
        <v>0</v>
      </c>
      <c r="M671" s="12">
        <v>0</v>
      </c>
      <c r="N671" s="12"/>
      <c r="O671" s="12"/>
    </row>
    <row r="672" spans="1:15" x14ac:dyDescent="0.35">
      <c r="A672" s="11" t="str">
        <f t="shared" si="10"/>
        <v>DISTRIBUCION VOLUMEN X CRITERIO (Consumiciones)CalimochoREST.CAT ARAGON</v>
      </c>
      <c r="B672" s="11" t="s">
        <v>118</v>
      </c>
      <c r="C672" s="11" t="s">
        <v>142</v>
      </c>
      <c r="D672" s="11" t="s">
        <v>2</v>
      </c>
      <c r="E672" s="12">
        <v>5.4139106689912397</v>
      </c>
      <c r="F672" s="12">
        <v>10.202164988061</v>
      </c>
      <c r="G672" s="12">
        <v>8.3368815464532098</v>
      </c>
      <c r="H672" s="12">
        <v>4.5940974992792301</v>
      </c>
      <c r="I672" s="12">
        <v>0</v>
      </c>
      <c r="J672" s="12">
        <v>0</v>
      </c>
      <c r="K672" s="12">
        <v>0</v>
      </c>
      <c r="L672" s="12">
        <v>0</v>
      </c>
      <c r="M672" s="12">
        <v>0</v>
      </c>
      <c r="N672" s="12"/>
      <c r="O672" s="12"/>
    </row>
    <row r="673" spans="1:15" x14ac:dyDescent="0.35">
      <c r="A673" s="11" t="str">
        <f t="shared" si="10"/>
        <v>DISTRIBUCION VOLUMEN X CRITERIO (Consumiciones)CalimochoLEVANTE</v>
      </c>
      <c r="B673" s="11" t="s">
        <v>118</v>
      </c>
      <c r="C673" s="11" t="s">
        <v>142</v>
      </c>
      <c r="D673" s="11" t="s">
        <v>3</v>
      </c>
      <c r="E673" s="12">
        <v>8.45546058646061E-2</v>
      </c>
      <c r="F673" s="12">
        <v>1.00411653038681</v>
      </c>
      <c r="G673" s="12">
        <v>1.31154764004155</v>
      </c>
      <c r="H673" s="12">
        <v>1.09588668122341</v>
      </c>
      <c r="I673" s="12">
        <v>0</v>
      </c>
      <c r="J673" s="12">
        <v>0</v>
      </c>
      <c r="K673" s="12">
        <v>0</v>
      </c>
      <c r="L673" s="12">
        <v>0</v>
      </c>
      <c r="M673" s="12">
        <v>0</v>
      </c>
      <c r="N673" s="12"/>
      <c r="O673" s="12"/>
    </row>
    <row r="674" spans="1:15" x14ac:dyDescent="0.35">
      <c r="A674" s="11" t="str">
        <f t="shared" si="10"/>
        <v>DISTRIBUCION VOLUMEN X CRITERIO (Consumiciones)CalimochoANDALUCIA</v>
      </c>
      <c r="B674" s="11" t="s">
        <v>118</v>
      </c>
      <c r="C674" s="11" t="s">
        <v>142</v>
      </c>
      <c r="D674" s="11" t="s">
        <v>4</v>
      </c>
      <c r="E674" s="12">
        <v>0.918519383011418</v>
      </c>
      <c r="F674" s="12">
        <v>1.4952562977664901</v>
      </c>
      <c r="G674" s="12">
        <v>1.04166797978491</v>
      </c>
      <c r="H674" s="12">
        <v>1.00589890133074</v>
      </c>
      <c r="I674" s="12">
        <v>0</v>
      </c>
      <c r="J674" s="12">
        <v>0</v>
      </c>
      <c r="K674" s="12">
        <v>0</v>
      </c>
      <c r="L674" s="12">
        <v>0</v>
      </c>
      <c r="M674" s="12">
        <v>0</v>
      </c>
      <c r="N674" s="12"/>
      <c r="O674" s="12"/>
    </row>
    <row r="675" spans="1:15" x14ac:dyDescent="0.35">
      <c r="A675" s="11" t="str">
        <f t="shared" si="10"/>
        <v>DISTRIBUCION VOLUMEN X CRITERIO (Consumiciones)CalimochoMDD AM</v>
      </c>
      <c r="B675" s="11" t="s">
        <v>118</v>
      </c>
      <c r="C675" s="11" t="s">
        <v>142</v>
      </c>
      <c r="D675" s="11" t="s">
        <v>5</v>
      </c>
      <c r="E675" s="12">
        <v>1.09507010411793</v>
      </c>
      <c r="F675" s="12">
        <v>0.94656398943217501</v>
      </c>
      <c r="G675" s="12">
        <v>3.6261419379121902</v>
      </c>
      <c r="H675" s="12">
        <v>2.1061349642965501</v>
      </c>
      <c r="I675" s="12">
        <v>0</v>
      </c>
      <c r="J675" s="12">
        <v>0</v>
      </c>
      <c r="K675" s="12">
        <v>0</v>
      </c>
      <c r="L675" s="12">
        <v>0</v>
      </c>
      <c r="M675" s="12">
        <v>0</v>
      </c>
      <c r="N675" s="12"/>
      <c r="O675" s="12"/>
    </row>
    <row r="676" spans="1:15" x14ac:dyDescent="0.35">
      <c r="A676" s="11" t="str">
        <f t="shared" si="10"/>
        <v>DISTRIBUCION VOLUMEN X CRITERIO (Consumiciones)CalimochoRTO CENTRO</v>
      </c>
      <c r="B676" s="11" t="s">
        <v>118</v>
      </c>
      <c r="C676" s="11" t="s">
        <v>142</v>
      </c>
      <c r="D676" s="11" t="s">
        <v>6</v>
      </c>
      <c r="E676" s="12">
        <v>2.8178350800071099</v>
      </c>
      <c r="F676" s="12">
        <v>3.5386492126496201</v>
      </c>
      <c r="G676" s="12">
        <v>3.7447740687868301</v>
      </c>
      <c r="H676" s="12">
        <v>1.8899915931078499</v>
      </c>
      <c r="I676" s="12">
        <v>0</v>
      </c>
      <c r="J676" s="12">
        <v>0</v>
      </c>
      <c r="K676" s="12">
        <v>0</v>
      </c>
      <c r="L676" s="12">
        <v>0</v>
      </c>
      <c r="M676" s="12">
        <v>0</v>
      </c>
      <c r="N676" s="12"/>
      <c r="O676" s="12"/>
    </row>
    <row r="677" spans="1:15" x14ac:dyDescent="0.35">
      <c r="A677" s="11" t="str">
        <f t="shared" si="10"/>
        <v>DISTRIBUCION VOLUMEN X CRITERIO (Consumiciones)CalimochoNORTE-CENTRO</v>
      </c>
      <c r="B677" s="11" t="s">
        <v>118</v>
      </c>
      <c r="C677" s="11" t="s">
        <v>142</v>
      </c>
      <c r="D677" s="11" t="s">
        <v>7</v>
      </c>
      <c r="E677" s="12">
        <v>79.961520966057194</v>
      </c>
      <c r="F677" s="12">
        <v>65.203472100881598</v>
      </c>
      <c r="G677" s="12">
        <v>77.077425698182196</v>
      </c>
      <c r="H677" s="12">
        <v>79.077226873117198</v>
      </c>
      <c r="I677" s="12">
        <v>0</v>
      </c>
      <c r="J677" s="12">
        <v>0</v>
      </c>
      <c r="K677" s="12">
        <v>0</v>
      </c>
      <c r="L677" s="12">
        <v>0</v>
      </c>
      <c r="M677" s="12">
        <v>0</v>
      </c>
      <c r="N677" s="12"/>
      <c r="O677" s="12"/>
    </row>
    <row r="678" spans="1:15" x14ac:dyDescent="0.35">
      <c r="A678" s="11" t="str">
        <f t="shared" si="10"/>
        <v>DISTRIBUCION VOLUMEN X CRITERIO (Consumiciones)CalimochoNOROESTE</v>
      </c>
      <c r="B678" s="11" t="s">
        <v>118</v>
      </c>
      <c r="C678" s="11" t="s">
        <v>142</v>
      </c>
      <c r="D678" s="11" t="s">
        <v>8</v>
      </c>
      <c r="E678" s="12">
        <v>8.7481585448127497</v>
      </c>
      <c r="F678" s="12">
        <v>17.096257618879299</v>
      </c>
      <c r="G678" s="12">
        <v>3.75541982569389</v>
      </c>
      <c r="H678" s="12">
        <v>9.8561437845839901</v>
      </c>
      <c r="I678" s="12">
        <v>0</v>
      </c>
      <c r="J678" s="12">
        <v>0</v>
      </c>
      <c r="K678" s="12">
        <v>0</v>
      </c>
      <c r="L678" s="12">
        <v>0</v>
      </c>
      <c r="M678" s="12">
        <v>0</v>
      </c>
      <c r="N678" s="12"/>
      <c r="O678" s="12"/>
    </row>
    <row r="679" spans="1:15" x14ac:dyDescent="0.35">
      <c r="A679" s="11" t="str">
        <f t="shared" si="10"/>
        <v>DISTRIBUCION VOLUMEN X CRITERIO (Consumiciones)Calimocho&lt;2MIL</v>
      </c>
      <c r="B679" s="11" t="s">
        <v>118</v>
      </c>
      <c r="C679" s="11" t="s">
        <v>142</v>
      </c>
      <c r="D679" s="11" t="s">
        <v>9</v>
      </c>
      <c r="E679" s="12">
        <v>1.72415078075652</v>
      </c>
      <c r="F679" s="12">
        <v>7.5974943279918996</v>
      </c>
      <c r="G679" s="12">
        <v>7.2812127088388801</v>
      </c>
      <c r="H679" s="12">
        <v>4.8259035627190103</v>
      </c>
      <c r="I679" s="12">
        <v>0</v>
      </c>
      <c r="J679" s="12">
        <v>0</v>
      </c>
      <c r="K679" s="12">
        <v>0</v>
      </c>
      <c r="L679" s="12">
        <v>0</v>
      </c>
      <c r="M679" s="12">
        <v>0</v>
      </c>
      <c r="N679" s="12"/>
      <c r="O679" s="12"/>
    </row>
    <row r="680" spans="1:15" x14ac:dyDescent="0.35">
      <c r="A680" s="11" t="str">
        <f t="shared" si="10"/>
        <v>DISTRIBUCION VOLUMEN X CRITERIO (Consumiciones)Calimocho2-5MIL</v>
      </c>
      <c r="B680" s="11" t="s">
        <v>118</v>
      </c>
      <c r="C680" s="11" t="s">
        <v>142</v>
      </c>
      <c r="D680" s="11" t="s">
        <v>10</v>
      </c>
      <c r="E680" s="12">
        <v>6.2516452380489298</v>
      </c>
      <c r="F680" s="12">
        <v>3.4057787040494598</v>
      </c>
      <c r="G680" s="12">
        <v>4.2045219098528097</v>
      </c>
      <c r="H680" s="12">
        <v>6.3696160163590498</v>
      </c>
      <c r="I680" s="12">
        <v>0</v>
      </c>
      <c r="J680" s="12">
        <v>0</v>
      </c>
      <c r="K680" s="12">
        <v>0</v>
      </c>
      <c r="L680" s="12">
        <v>0</v>
      </c>
      <c r="M680" s="12">
        <v>0</v>
      </c>
      <c r="N680" s="12"/>
      <c r="O680" s="12"/>
    </row>
    <row r="681" spans="1:15" x14ac:dyDescent="0.35">
      <c r="A681" s="11" t="str">
        <f t="shared" si="10"/>
        <v>DISTRIBUCION VOLUMEN X CRITERIO (Consumiciones)Calimocho5-10MIL</v>
      </c>
      <c r="B681" s="11" t="s">
        <v>118</v>
      </c>
      <c r="C681" s="11" t="s">
        <v>142</v>
      </c>
      <c r="D681" s="11" t="s">
        <v>11</v>
      </c>
      <c r="E681" s="12">
        <v>38.968416548168598</v>
      </c>
      <c r="F681" s="12">
        <v>7.5971227902591396</v>
      </c>
      <c r="G681" s="12">
        <v>12.252291698656499</v>
      </c>
      <c r="H681" s="12">
        <v>13.8730274184426</v>
      </c>
      <c r="I681" s="12">
        <v>0</v>
      </c>
      <c r="J681" s="12">
        <v>0</v>
      </c>
      <c r="K681" s="12">
        <v>0</v>
      </c>
      <c r="L681" s="12">
        <v>0</v>
      </c>
      <c r="M681" s="12">
        <v>0</v>
      </c>
      <c r="N681" s="12"/>
      <c r="O681" s="12"/>
    </row>
    <row r="682" spans="1:15" x14ac:dyDescent="0.35">
      <c r="A682" s="11" t="str">
        <f t="shared" si="10"/>
        <v>DISTRIBUCION VOLUMEN X CRITERIO (Consumiciones)Calimocho10-30MIL</v>
      </c>
      <c r="B682" s="11" t="s">
        <v>118</v>
      </c>
      <c r="C682" s="11" t="s">
        <v>142</v>
      </c>
      <c r="D682" s="11" t="s">
        <v>12</v>
      </c>
      <c r="E682" s="12">
        <v>1.51598282434608</v>
      </c>
      <c r="F682" s="12">
        <v>10.2515741219123</v>
      </c>
      <c r="G682" s="12">
        <v>13.234875168833501</v>
      </c>
      <c r="H682" s="12">
        <v>17.876370574665799</v>
      </c>
      <c r="I682" s="12">
        <v>0</v>
      </c>
      <c r="J682" s="12">
        <v>0</v>
      </c>
      <c r="K682" s="12">
        <v>0</v>
      </c>
      <c r="L682" s="12">
        <v>0</v>
      </c>
      <c r="M682" s="12">
        <v>0</v>
      </c>
      <c r="N682" s="12"/>
      <c r="O682" s="12"/>
    </row>
    <row r="683" spans="1:15" x14ac:dyDescent="0.35">
      <c r="A683" s="11" t="str">
        <f t="shared" si="10"/>
        <v>DISTRIBUCION VOLUMEN X CRITERIO (Consumiciones)Calimocho30-100MIL</v>
      </c>
      <c r="B683" s="11" t="s">
        <v>118</v>
      </c>
      <c r="C683" s="11" t="s">
        <v>142</v>
      </c>
      <c r="D683" s="11" t="s">
        <v>13</v>
      </c>
      <c r="E683" s="12">
        <v>8.29580467283437</v>
      </c>
      <c r="F683" s="12">
        <v>22.330766581957899</v>
      </c>
      <c r="G683" s="12">
        <v>13.591535963905899</v>
      </c>
      <c r="H683" s="12">
        <v>18.994622653848101</v>
      </c>
      <c r="I683" s="12">
        <v>0</v>
      </c>
      <c r="J683" s="12">
        <v>0</v>
      </c>
      <c r="K683" s="12">
        <v>0</v>
      </c>
      <c r="L683" s="12">
        <v>0</v>
      </c>
      <c r="M683" s="12">
        <v>0</v>
      </c>
      <c r="N683" s="12"/>
      <c r="O683" s="12"/>
    </row>
    <row r="684" spans="1:15" x14ac:dyDescent="0.35">
      <c r="A684" s="11" t="str">
        <f t="shared" si="10"/>
        <v>DISTRIBUCION VOLUMEN X CRITERIO (Consumiciones)Calimocho100-200MIL</v>
      </c>
      <c r="B684" s="11" t="s">
        <v>118</v>
      </c>
      <c r="C684" s="11" t="s">
        <v>142</v>
      </c>
      <c r="D684" s="11" t="s">
        <v>14</v>
      </c>
      <c r="E684" s="12">
        <v>10.9391873607498</v>
      </c>
      <c r="F684" s="12">
        <v>16.012753974982601</v>
      </c>
      <c r="G684" s="12">
        <v>21.630255853545901</v>
      </c>
      <c r="H684" s="12">
        <v>19.8613094438372</v>
      </c>
      <c r="I684" s="12">
        <v>0</v>
      </c>
      <c r="J684" s="12">
        <v>0</v>
      </c>
      <c r="K684" s="12">
        <v>0</v>
      </c>
      <c r="L684" s="12">
        <v>0</v>
      </c>
      <c r="M684" s="12">
        <v>0</v>
      </c>
      <c r="N684" s="12"/>
      <c r="O684" s="12"/>
    </row>
    <row r="685" spans="1:15" x14ac:dyDescent="0.35">
      <c r="A685" s="11" t="str">
        <f t="shared" si="10"/>
        <v>DISTRIBUCION VOLUMEN X CRITERIO (Consumiciones)Calimocho200-500MIL</v>
      </c>
      <c r="B685" s="11" t="s">
        <v>118</v>
      </c>
      <c r="C685" s="11" t="s">
        <v>142</v>
      </c>
      <c r="D685" s="11" t="s">
        <v>15</v>
      </c>
      <c r="E685" s="12">
        <v>28.767183076049999</v>
      </c>
      <c r="F685" s="12">
        <v>23.689563532009998</v>
      </c>
      <c r="G685" s="12">
        <v>17.573413367610701</v>
      </c>
      <c r="H685" s="12">
        <v>13.232425087249601</v>
      </c>
      <c r="I685" s="12">
        <v>0</v>
      </c>
      <c r="J685" s="12">
        <v>0</v>
      </c>
      <c r="K685" s="12">
        <v>0</v>
      </c>
      <c r="L685" s="12">
        <v>0</v>
      </c>
      <c r="M685" s="12">
        <v>0</v>
      </c>
      <c r="N685" s="12"/>
      <c r="O685" s="12"/>
    </row>
    <row r="686" spans="1:15" x14ac:dyDescent="0.35">
      <c r="A686" s="11" t="str">
        <f t="shared" si="10"/>
        <v>DISTRIBUCION VOLUMEN X CRITERIO (Consumiciones)Calimocho&gt;500MIL</v>
      </c>
      <c r="B686" s="11" t="s">
        <v>118</v>
      </c>
      <c r="C686" s="11" t="s">
        <v>142</v>
      </c>
      <c r="D686" s="11" t="s">
        <v>16</v>
      </c>
      <c r="E686" s="12">
        <v>3.5376175553937999</v>
      </c>
      <c r="F686" s="12">
        <v>9.1149567360464001</v>
      </c>
      <c r="G686" s="12">
        <v>10.231886623471199</v>
      </c>
      <c r="H686" s="12">
        <v>4.9667270247548903</v>
      </c>
      <c r="I686" s="12">
        <v>0</v>
      </c>
      <c r="J686" s="12">
        <v>0</v>
      </c>
      <c r="K686" s="12">
        <v>0</v>
      </c>
      <c r="L686" s="12">
        <v>0</v>
      </c>
      <c r="M686" s="12">
        <v>0</v>
      </c>
      <c r="N686" s="12"/>
      <c r="O686" s="12"/>
    </row>
    <row r="687" spans="1:15" x14ac:dyDescent="0.35">
      <c r="A687" s="11" t="str">
        <f t="shared" si="10"/>
        <v>DISTRIBUCION VOLUMEN X CRITERIO (Consumiciones)CalimochoDE 15 A 19 AÑOS</v>
      </c>
      <c r="B687" s="11" t="s">
        <v>118</v>
      </c>
      <c r="C687" s="11" t="s">
        <v>142</v>
      </c>
      <c r="D687" s="11" t="s">
        <v>39</v>
      </c>
      <c r="E687" s="12" t="s">
        <v>213</v>
      </c>
      <c r="F687" s="12">
        <v>11.4475944681801</v>
      </c>
      <c r="G687" s="12">
        <v>1.6105076727454499</v>
      </c>
      <c r="H687" s="12">
        <v>3.05821639176474</v>
      </c>
      <c r="I687" s="12">
        <v>0</v>
      </c>
      <c r="J687" s="12">
        <v>0</v>
      </c>
      <c r="K687" s="12">
        <v>0</v>
      </c>
      <c r="L687" s="12">
        <v>0</v>
      </c>
      <c r="M687" s="12">
        <v>0</v>
      </c>
      <c r="N687" s="12"/>
      <c r="O687" s="12"/>
    </row>
    <row r="688" spans="1:15" x14ac:dyDescent="0.35">
      <c r="A688" s="11" t="str">
        <f t="shared" si="10"/>
        <v>DISTRIBUCION VOLUMEN X CRITERIO (Consumiciones)CalimochoDE 20 A 24 AÑOS</v>
      </c>
      <c r="B688" s="11" t="s">
        <v>118</v>
      </c>
      <c r="C688" s="11" t="s">
        <v>142</v>
      </c>
      <c r="D688" s="11" t="s">
        <v>40</v>
      </c>
      <c r="E688" s="12">
        <v>14.9630924093997</v>
      </c>
      <c r="F688" s="12">
        <v>9.6151649856379109</v>
      </c>
      <c r="G688" s="12">
        <v>1.9902782313157801</v>
      </c>
      <c r="H688" s="12">
        <v>3.4882686613226999</v>
      </c>
      <c r="I688" s="12">
        <v>0</v>
      </c>
      <c r="J688" s="12">
        <v>0</v>
      </c>
      <c r="K688" s="12">
        <v>0</v>
      </c>
      <c r="L688" s="12">
        <v>0</v>
      </c>
      <c r="M688" s="12">
        <v>0</v>
      </c>
      <c r="N688" s="12"/>
      <c r="O688" s="12"/>
    </row>
    <row r="689" spans="1:15" x14ac:dyDescent="0.35">
      <c r="A689" s="11" t="str">
        <f t="shared" si="10"/>
        <v>DISTRIBUCION VOLUMEN X CRITERIO (Consumiciones)CalimochoDE 25 A 34 AÑOS</v>
      </c>
      <c r="B689" s="11" t="s">
        <v>118</v>
      </c>
      <c r="C689" s="11" t="s">
        <v>142</v>
      </c>
      <c r="D689" s="11" t="s">
        <v>41</v>
      </c>
      <c r="E689" s="12">
        <v>5.7163171101003396</v>
      </c>
      <c r="F689" s="12">
        <v>10.546739312165201</v>
      </c>
      <c r="G689" s="12">
        <v>14.2900835769028</v>
      </c>
      <c r="H689" s="12">
        <v>11.4284428789276</v>
      </c>
      <c r="I689" s="12">
        <v>0</v>
      </c>
      <c r="J689" s="12">
        <v>0</v>
      </c>
      <c r="K689" s="12">
        <v>0</v>
      </c>
      <c r="L689" s="12">
        <v>0</v>
      </c>
      <c r="M689" s="12">
        <v>0</v>
      </c>
      <c r="N689" s="12"/>
      <c r="O689" s="12"/>
    </row>
    <row r="690" spans="1:15" x14ac:dyDescent="0.35">
      <c r="A690" s="11" t="str">
        <f t="shared" si="10"/>
        <v>DISTRIBUCION VOLUMEN X CRITERIO (Consumiciones)CalimochoDE 35 A 49 AÑOS</v>
      </c>
      <c r="B690" s="11" t="s">
        <v>118</v>
      </c>
      <c r="C690" s="11" t="s">
        <v>142</v>
      </c>
      <c r="D690" s="11" t="s">
        <v>42</v>
      </c>
      <c r="E690" s="12">
        <v>32.776359895673899</v>
      </c>
      <c r="F690" s="12">
        <v>40.609451112230502</v>
      </c>
      <c r="G690" s="12">
        <v>37.538194977607702</v>
      </c>
      <c r="H690" s="12">
        <v>34.168991718195599</v>
      </c>
      <c r="I690" s="12">
        <v>0</v>
      </c>
      <c r="J690" s="12">
        <v>0</v>
      </c>
      <c r="K690" s="12">
        <v>0</v>
      </c>
      <c r="L690" s="12">
        <v>0</v>
      </c>
      <c r="M690" s="12">
        <v>0</v>
      </c>
      <c r="N690" s="12"/>
      <c r="O690" s="12"/>
    </row>
    <row r="691" spans="1:15" x14ac:dyDescent="0.35">
      <c r="A691" s="11" t="str">
        <f t="shared" si="10"/>
        <v>DISTRIBUCION VOLUMEN X CRITERIO (Consumiciones)CalimochoDE 50 A 59 AÑOS</v>
      </c>
      <c r="B691" s="11" t="s">
        <v>118</v>
      </c>
      <c r="C691" s="11" t="s">
        <v>142</v>
      </c>
      <c r="D691" s="11" t="s">
        <v>43</v>
      </c>
      <c r="E691" s="12">
        <v>6.4641364551991902</v>
      </c>
      <c r="F691" s="12">
        <v>13.0735001250574</v>
      </c>
      <c r="G691" s="12">
        <v>32.5154227134365</v>
      </c>
      <c r="H691" s="12">
        <v>28.231298941458601</v>
      </c>
      <c r="I691" s="12">
        <v>0</v>
      </c>
      <c r="J691" s="12">
        <v>0</v>
      </c>
      <c r="K691" s="12">
        <v>0</v>
      </c>
      <c r="L691" s="12">
        <v>0</v>
      </c>
      <c r="M691" s="12">
        <v>0</v>
      </c>
      <c r="N691" s="12"/>
      <c r="O691" s="12"/>
    </row>
    <row r="692" spans="1:15" x14ac:dyDescent="0.35">
      <c r="A692" s="11" t="str">
        <f t="shared" si="10"/>
        <v>DISTRIBUCION VOLUMEN X CRITERIO (Consumiciones)CalimochoDE 60 A 75 AÑOS</v>
      </c>
      <c r="B692" s="11" t="s">
        <v>118</v>
      </c>
      <c r="C692" s="11" t="s">
        <v>142</v>
      </c>
      <c r="D692" s="11" t="s">
        <v>44</v>
      </c>
      <c r="E692" s="12">
        <v>40.080097542098798</v>
      </c>
      <c r="F692" s="12">
        <v>14.707549996728901</v>
      </c>
      <c r="G692" s="12">
        <v>12.055498299875101</v>
      </c>
      <c r="H692" s="12">
        <v>19.624783190207101</v>
      </c>
      <c r="I692" s="12">
        <v>0</v>
      </c>
      <c r="J692" s="12">
        <v>0</v>
      </c>
      <c r="K692" s="12">
        <v>0</v>
      </c>
      <c r="L692" s="12">
        <v>0</v>
      </c>
      <c r="M692" s="12">
        <v>0</v>
      </c>
      <c r="N692" s="12"/>
      <c r="O692" s="12"/>
    </row>
    <row r="693" spans="1:15" x14ac:dyDescent="0.35">
      <c r="A693" s="11" t="str">
        <f t="shared" si="10"/>
        <v>DISTRIBUCION VOLUMEN X CRITERIO (Consumiciones)CalimochoALTA Y MEDIA ALTA</v>
      </c>
      <c r="B693" s="11" t="s">
        <v>118</v>
      </c>
      <c r="C693" s="11" t="s">
        <v>142</v>
      </c>
      <c r="D693" s="11" t="s">
        <v>17</v>
      </c>
      <c r="E693" s="12">
        <v>15.4686808441227</v>
      </c>
      <c r="F693" s="12">
        <v>23.814734055713998</v>
      </c>
      <c r="G693" s="12">
        <v>21.852714846818898</v>
      </c>
      <c r="H693" s="12">
        <v>21.936375613811801</v>
      </c>
      <c r="I693" s="12">
        <v>0</v>
      </c>
      <c r="J693" s="12">
        <v>0</v>
      </c>
      <c r="K693" s="12">
        <v>0</v>
      </c>
      <c r="L693" s="12">
        <v>0</v>
      </c>
      <c r="M693" s="12">
        <v>0</v>
      </c>
      <c r="N693" s="12"/>
      <c r="O693" s="12"/>
    </row>
    <row r="694" spans="1:15" x14ac:dyDescent="0.35">
      <c r="A694" s="11" t="str">
        <f t="shared" si="10"/>
        <v>DISTRIBUCION VOLUMEN X CRITERIO (Consumiciones)CalimochoMEDIA</v>
      </c>
      <c r="B694" s="11" t="s">
        <v>118</v>
      </c>
      <c r="C694" s="11" t="s">
        <v>142</v>
      </c>
      <c r="D694" s="11" t="s">
        <v>18</v>
      </c>
      <c r="E694" s="12">
        <v>16.4594170064636</v>
      </c>
      <c r="F694" s="12">
        <v>18.746703612235201</v>
      </c>
      <c r="G694" s="12">
        <v>23.6343179149783</v>
      </c>
      <c r="H694" s="12">
        <v>30.582912305672998</v>
      </c>
      <c r="I694" s="12">
        <v>0</v>
      </c>
      <c r="J694" s="12">
        <v>0</v>
      </c>
      <c r="K694" s="12">
        <v>0</v>
      </c>
      <c r="L694" s="12">
        <v>0</v>
      </c>
      <c r="M694" s="12">
        <v>0</v>
      </c>
      <c r="N694" s="12"/>
      <c r="O694" s="12"/>
    </row>
    <row r="695" spans="1:15" x14ac:dyDescent="0.35">
      <c r="A695" s="11" t="str">
        <f t="shared" si="10"/>
        <v>DISTRIBUCION VOLUMEN X CRITERIO (Consumiciones)CalimochoMEDIA BAJA</v>
      </c>
      <c r="B695" s="11" t="s">
        <v>118</v>
      </c>
      <c r="C695" s="11" t="s">
        <v>142</v>
      </c>
      <c r="D695" s="11" t="s">
        <v>19</v>
      </c>
      <c r="E695" s="12">
        <v>42.659789853151104</v>
      </c>
      <c r="F695" s="12">
        <v>40.540501247478304</v>
      </c>
      <c r="G695" s="12">
        <v>38.663766407552103</v>
      </c>
      <c r="H695" s="12">
        <v>27.324074466746801</v>
      </c>
      <c r="I695" s="12">
        <v>0</v>
      </c>
      <c r="J695" s="12">
        <v>0</v>
      </c>
      <c r="K695" s="12">
        <v>0</v>
      </c>
      <c r="L695" s="12">
        <v>0</v>
      </c>
      <c r="M695" s="12">
        <v>0</v>
      </c>
      <c r="N695" s="12"/>
      <c r="O695" s="12"/>
    </row>
    <row r="696" spans="1:15" x14ac:dyDescent="0.35">
      <c r="A696" s="11" t="str">
        <f t="shared" si="10"/>
        <v>DISTRIBUCION VOLUMEN X CRITERIO (Consumiciones)CalimochoBAJA</v>
      </c>
      <c r="B696" s="11" t="s">
        <v>118</v>
      </c>
      <c r="C696" s="11" t="s">
        <v>142</v>
      </c>
      <c r="D696" s="11" t="s">
        <v>20</v>
      </c>
      <c r="E696" s="12">
        <v>25.4121054713187</v>
      </c>
      <c r="F696" s="12">
        <v>16.898063776874899</v>
      </c>
      <c r="G696" s="12">
        <v>15.8492008306507</v>
      </c>
      <c r="H696" s="12">
        <v>20.1566376137683</v>
      </c>
      <c r="I696" s="12">
        <v>0</v>
      </c>
      <c r="J696" s="12">
        <v>0</v>
      </c>
      <c r="K696" s="12">
        <v>0</v>
      </c>
      <c r="L696" s="12">
        <v>0</v>
      </c>
      <c r="M696" s="12">
        <v>0</v>
      </c>
      <c r="N696" s="12"/>
      <c r="O696" s="12"/>
    </row>
    <row r="697" spans="1:15" x14ac:dyDescent="0.35">
      <c r="A697" s="11" t="str">
        <f t="shared" si="10"/>
        <v>DISTRIBUCION VOLUMEN X CRITERIO (Consumiciones)CalimochoHOMBRE</v>
      </c>
      <c r="B697" s="11" t="s">
        <v>118</v>
      </c>
      <c r="C697" s="11" t="s">
        <v>142</v>
      </c>
      <c r="D697" s="11" t="s">
        <v>21</v>
      </c>
      <c r="E697" s="12">
        <v>68.803693113665702</v>
      </c>
      <c r="F697" s="12">
        <v>57.588833191134903</v>
      </c>
      <c r="G697" s="12">
        <v>54.302591167843801</v>
      </c>
      <c r="H697" s="12">
        <v>65.682221614800397</v>
      </c>
      <c r="I697" s="12">
        <v>0</v>
      </c>
      <c r="J697" s="12">
        <v>0</v>
      </c>
      <c r="K697" s="12">
        <v>0</v>
      </c>
      <c r="L697" s="12">
        <v>0</v>
      </c>
      <c r="M697" s="12">
        <v>0</v>
      </c>
      <c r="N697" s="12"/>
      <c r="O697" s="12"/>
    </row>
    <row r="698" spans="1:15" x14ac:dyDescent="0.35">
      <c r="A698" s="11" t="str">
        <f t="shared" si="10"/>
        <v>DISTRIBUCION VOLUMEN X CRITERIO (Consumiciones)CalimochoMUJER</v>
      </c>
      <c r="B698" s="11" t="s">
        <v>118</v>
      </c>
      <c r="C698" s="11" t="s">
        <v>142</v>
      </c>
      <c r="D698" s="11" t="s">
        <v>22</v>
      </c>
      <c r="E698" s="12">
        <v>31.196300061390399</v>
      </c>
      <c r="F698" s="12">
        <v>42.411166808865097</v>
      </c>
      <c r="G698" s="12">
        <v>45.697408832156199</v>
      </c>
      <c r="H698" s="12">
        <v>34.317778385199603</v>
      </c>
      <c r="I698" s="12">
        <v>0</v>
      </c>
      <c r="J698" s="12">
        <v>0</v>
      </c>
      <c r="K698" s="12">
        <v>0</v>
      </c>
      <c r="L698" s="12">
        <v>0</v>
      </c>
      <c r="M698" s="12">
        <v>0</v>
      </c>
      <c r="N698" s="12"/>
      <c r="O698" s="12"/>
    </row>
    <row r="699" spans="1:15" x14ac:dyDescent="0.35">
      <c r="A699" s="11" t="str">
        <f t="shared" si="10"/>
        <v>DISTRIBUCION VOLUMEN X CRITERIO (Consumiciones)RebujitoT.ESPAÑA</v>
      </c>
      <c r="B699" s="11" t="s">
        <v>118</v>
      </c>
      <c r="C699" s="11" t="s">
        <v>176</v>
      </c>
      <c r="D699" s="11" t="s">
        <v>36</v>
      </c>
      <c r="E699" s="12">
        <v>100</v>
      </c>
      <c r="F699" s="12">
        <v>100</v>
      </c>
      <c r="G699" s="12">
        <v>100</v>
      </c>
      <c r="H699" s="12">
        <v>100</v>
      </c>
      <c r="I699" s="12">
        <v>0</v>
      </c>
      <c r="J699" s="12">
        <v>0</v>
      </c>
      <c r="K699" s="12">
        <v>0</v>
      </c>
      <c r="L699" s="12">
        <v>0</v>
      </c>
      <c r="M699" s="12">
        <v>0</v>
      </c>
      <c r="N699" s="12"/>
      <c r="O699" s="12"/>
    </row>
    <row r="700" spans="1:15" x14ac:dyDescent="0.35">
      <c r="A700" s="11" t="str">
        <f t="shared" si="10"/>
        <v>DISTRIBUCION VOLUMEN X CRITERIO (Consumiciones)RebujitoBCN AM</v>
      </c>
      <c r="B700" s="11" t="s">
        <v>118</v>
      </c>
      <c r="C700" s="11" t="s">
        <v>176</v>
      </c>
      <c r="D700" s="11" t="s">
        <v>1</v>
      </c>
      <c r="E700" s="12">
        <v>3.6260560728439399</v>
      </c>
      <c r="F700" s="12">
        <v>2.1574332668422</v>
      </c>
      <c r="G700" s="12" t="s">
        <v>213</v>
      </c>
      <c r="H700" s="12">
        <v>1.06016039520317</v>
      </c>
      <c r="I700" s="12">
        <v>0</v>
      </c>
      <c r="J700" s="12">
        <v>0</v>
      </c>
      <c r="K700" s="12">
        <v>0</v>
      </c>
      <c r="L700" s="12">
        <v>0</v>
      </c>
      <c r="M700" s="12">
        <v>0</v>
      </c>
      <c r="N700" s="12"/>
      <c r="O700" s="12"/>
    </row>
    <row r="701" spans="1:15" x14ac:dyDescent="0.35">
      <c r="A701" s="11" t="str">
        <f t="shared" si="10"/>
        <v>DISTRIBUCION VOLUMEN X CRITERIO (Consumiciones)RebujitoREST.CAT ARAGON</v>
      </c>
      <c r="B701" s="11" t="s">
        <v>118</v>
      </c>
      <c r="C701" s="11" t="s">
        <v>176</v>
      </c>
      <c r="D701" s="11" t="s">
        <v>2</v>
      </c>
      <c r="E701" s="12">
        <v>24.689201197255802</v>
      </c>
      <c r="F701" s="12">
        <v>33.384306146928999</v>
      </c>
      <c r="G701" s="12">
        <v>0.82142238010144297</v>
      </c>
      <c r="H701" s="12">
        <v>7.1707103648156796</v>
      </c>
      <c r="I701" s="12">
        <v>0</v>
      </c>
      <c r="J701" s="12">
        <v>0</v>
      </c>
      <c r="K701" s="12">
        <v>0</v>
      </c>
      <c r="L701" s="12">
        <v>0</v>
      </c>
      <c r="M701" s="12">
        <v>0</v>
      </c>
      <c r="N701" s="12"/>
      <c r="O701" s="12"/>
    </row>
    <row r="702" spans="1:15" x14ac:dyDescent="0.35">
      <c r="A702" s="11" t="str">
        <f t="shared" si="10"/>
        <v>DISTRIBUCION VOLUMEN X CRITERIO (Consumiciones)RebujitoLEVANTE</v>
      </c>
      <c r="B702" s="11" t="s">
        <v>118</v>
      </c>
      <c r="C702" s="11" t="s">
        <v>176</v>
      </c>
      <c r="D702" s="11" t="s">
        <v>3</v>
      </c>
      <c r="E702" s="12" t="s">
        <v>213</v>
      </c>
      <c r="F702" s="12">
        <v>1.65589594847472</v>
      </c>
      <c r="G702" s="12">
        <v>3.8738393005670302</v>
      </c>
      <c r="H702" s="12">
        <v>0.39670946928717699</v>
      </c>
      <c r="I702" s="12">
        <v>0</v>
      </c>
      <c r="J702" s="12">
        <v>0</v>
      </c>
      <c r="K702" s="12">
        <v>0</v>
      </c>
      <c r="L702" s="12">
        <v>0</v>
      </c>
      <c r="M702" s="12">
        <v>0</v>
      </c>
      <c r="N702" s="12"/>
      <c r="O702" s="12"/>
    </row>
    <row r="703" spans="1:15" x14ac:dyDescent="0.35">
      <c r="A703" s="11" t="str">
        <f t="shared" si="10"/>
        <v>DISTRIBUCION VOLUMEN X CRITERIO (Consumiciones)RebujitoANDALUCIA</v>
      </c>
      <c r="B703" s="11" t="s">
        <v>118</v>
      </c>
      <c r="C703" s="11" t="s">
        <v>176</v>
      </c>
      <c r="D703" s="11" t="s">
        <v>4</v>
      </c>
      <c r="E703" s="12">
        <v>15.490815712074699</v>
      </c>
      <c r="F703" s="12">
        <v>39.119919923559898</v>
      </c>
      <c r="G703" s="12">
        <v>79.1890727876076</v>
      </c>
      <c r="H703" s="12">
        <v>84.345332569825402</v>
      </c>
      <c r="I703" s="12">
        <v>0</v>
      </c>
      <c r="J703" s="12">
        <v>0</v>
      </c>
      <c r="K703" s="12">
        <v>0</v>
      </c>
      <c r="L703" s="12">
        <v>0</v>
      </c>
      <c r="M703" s="12">
        <v>0</v>
      </c>
      <c r="N703" s="12"/>
      <c r="O703" s="12"/>
    </row>
    <row r="704" spans="1:15" x14ac:dyDescent="0.35">
      <c r="A704" s="11" t="str">
        <f t="shared" si="10"/>
        <v>DISTRIBUCION VOLUMEN X CRITERIO (Consumiciones)RebujitoMDD AM</v>
      </c>
      <c r="B704" s="11" t="s">
        <v>118</v>
      </c>
      <c r="C704" s="11" t="s">
        <v>176</v>
      </c>
      <c r="D704" s="11" t="s">
        <v>5</v>
      </c>
      <c r="E704" s="12">
        <v>1.9636054032443999</v>
      </c>
      <c r="F704" s="12">
        <v>7.0313918209686799</v>
      </c>
      <c r="G704" s="12">
        <v>4.1253823438333797</v>
      </c>
      <c r="H704" s="12">
        <v>1.8583426089145101</v>
      </c>
      <c r="I704" s="12">
        <v>0</v>
      </c>
      <c r="J704" s="12">
        <v>0</v>
      </c>
      <c r="K704" s="12">
        <v>0</v>
      </c>
      <c r="L704" s="12">
        <v>0</v>
      </c>
      <c r="M704" s="12">
        <v>0</v>
      </c>
      <c r="N704" s="12"/>
      <c r="O704" s="12"/>
    </row>
    <row r="705" spans="1:15" x14ac:dyDescent="0.35">
      <c r="A705" s="11" t="str">
        <f t="shared" si="10"/>
        <v>DISTRIBUCION VOLUMEN X CRITERIO (Consumiciones)RebujitoRTO CENTRO</v>
      </c>
      <c r="B705" s="11" t="s">
        <v>118</v>
      </c>
      <c r="C705" s="11" t="s">
        <v>176</v>
      </c>
      <c r="D705" s="11" t="s">
        <v>6</v>
      </c>
      <c r="E705" s="12">
        <v>31.146372981787401</v>
      </c>
      <c r="F705" s="12">
        <v>10.6079297493831</v>
      </c>
      <c r="G705" s="12">
        <v>5.1923547900239297</v>
      </c>
      <c r="H705" s="12">
        <v>1.74878767097229</v>
      </c>
      <c r="I705" s="12">
        <v>0</v>
      </c>
      <c r="J705" s="12">
        <v>0</v>
      </c>
      <c r="K705" s="12">
        <v>0</v>
      </c>
      <c r="L705" s="12">
        <v>0</v>
      </c>
      <c r="M705" s="12">
        <v>0</v>
      </c>
      <c r="N705" s="12"/>
      <c r="O705" s="12"/>
    </row>
    <row r="706" spans="1:15" x14ac:dyDescent="0.35">
      <c r="A706" s="11" t="str">
        <f t="shared" si="10"/>
        <v>DISTRIBUCION VOLUMEN X CRITERIO (Consumiciones)RebujitoNORTE-CENTRO</v>
      </c>
      <c r="B706" s="11" t="s">
        <v>118</v>
      </c>
      <c r="C706" s="11" t="s">
        <v>176</v>
      </c>
      <c r="D706" s="11" t="s">
        <v>7</v>
      </c>
      <c r="E706" s="12">
        <v>6.3230279313607296</v>
      </c>
      <c r="F706" s="12" t="s">
        <v>213</v>
      </c>
      <c r="G706" s="12">
        <v>5.0615407300682502</v>
      </c>
      <c r="H706" s="12">
        <v>3.4200028680324599</v>
      </c>
      <c r="I706" s="12">
        <v>0</v>
      </c>
      <c r="J706" s="12">
        <v>0</v>
      </c>
      <c r="K706" s="12">
        <v>0</v>
      </c>
      <c r="L706" s="12">
        <v>0</v>
      </c>
      <c r="M706" s="12">
        <v>0</v>
      </c>
      <c r="N706" s="12"/>
      <c r="O706" s="12"/>
    </row>
    <row r="707" spans="1:15" x14ac:dyDescent="0.35">
      <c r="A707" s="11" t="str">
        <f t="shared" si="10"/>
        <v>DISTRIBUCION VOLUMEN X CRITERIO (Consumiciones)RebujitoNOROESTE</v>
      </c>
      <c r="B707" s="11" t="s">
        <v>118</v>
      </c>
      <c r="C707" s="11" t="s">
        <v>176</v>
      </c>
      <c r="D707" s="11" t="s">
        <v>8</v>
      </c>
      <c r="E707" s="12">
        <v>16.760923189725698</v>
      </c>
      <c r="F707" s="12">
        <v>6.0431157275850804</v>
      </c>
      <c r="G707" s="12">
        <v>1.7363879862745299</v>
      </c>
      <c r="H707" s="12" t="s">
        <v>213</v>
      </c>
      <c r="I707" s="12">
        <v>0</v>
      </c>
      <c r="J707" s="12">
        <v>0</v>
      </c>
      <c r="K707" s="12">
        <v>0</v>
      </c>
      <c r="L707" s="12">
        <v>0</v>
      </c>
      <c r="M707" s="12">
        <v>0</v>
      </c>
      <c r="N707" s="12"/>
      <c r="O707" s="12"/>
    </row>
    <row r="708" spans="1:15" x14ac:dyDescent="0.35">
      <c r="A708" s="11" t="str">
        <f t="shared" ref="A708:A771" si="11">B708&amp;C708&amp;D708</f>
        <v>DISTRIBUCION VOLUMEN X CRITERIO (Consumiciones)Rebujito&lt;2MIL</v>
      </c>
      <c r="B708" s="11" t="s">
        <v>118</v>
      </c>
      <c r="C708" s="11" t="s">
        <v>176</v>
      </c>
      <c r="D708" s="11" t="s">
        <v>9</v>
      </c>
      <c r="E708" s="12">
        <v>24.9137834267549</v>
      </c>
      <c r="F708" s="12" t="s">
        <v>213</v>
      </c>
      <c r="G708" s="12">
        <v>1.88254834812283</v>
      </c>
      <c r="H708" s="12">
        <v>1.69094804081191</v>
      </c>
      <c r="I708" s="12">
        <v>0</v>
      </c>
      <c r="J708" s="12">
        <v>0</v>
      </c>
      <c r="K708" s="12">
        <v>0</v>
      </c>
      <c r="L708" s="12">
        <v>0</v>
      </c>
      <c r="M708" s="12">
        <v>0</v>
      </c>
      <c r="N708" s="12"/>
      <c r="O708" s="12"/>
    </row>
    <row r="709" spans="1:15" x14ac:dyDescent="0.35">
      <c r="A709" s="11" t="str">
        <f t="shared" si="11"/>
        <v>DISTRIBUCION VOLUMEN X CRITERIO (Consumiciones)Rebujito2-5MIL</v>
      </c>
      <c r="B709" s="11" t="s">
        <v>118</v>
      </c>
      <c r="C709" s="11" t="s">
        <v>176</v>
      </c>
      <c r="D709" s="11" t="s">
        <v>10</v>
      </c>
      <c r="E709" s="12">
        <v>2.28917719905622</v>
      </c>
      <c r="F709" s="12">
        <v>33.384306146928999</v>
      </c>
      <c r="G709" s="12" t="s">
        <v>213</v>
      </c>
      <c r="H709" s="12">
        <v>5.4300878066673004</v>
      </c>
      <c r="I709" s="12">
        <v>0</v>
      </c>
      <c r="J709" s="12">
        <v>0</v>
      </c>
      <c r="K709" s="12">
        <v>0</v>
      </c>
      <c r="L709" s="12">
        <v>0</v>
      </c>
      <c r="M709" s="12">
        <v>0</v>
      </c>
      <c r="N709" s="12"/>
      <c r="O709" s="12"/>
    </row>
    <row r="710" spans="1:15" x14ac:dyDescent="0.35">
      <c r="A710" s="11" t="str">
        <f t="shared" si="11"/>
        <v>DISTRIBUCION VOLUMEN X CRITERIO (Consumiciones)Rebujito5-10MIL</v>
      </c>
      <c r="B710" s="11" t="s">
        <v>118</v>
      </c>
      <c r="C710" s="11" t="s">
        <v>176</v>
      </c>
      <c r="D710" s="11" t="s">
        <v>11</v>
      </c>
      <c r="E710" s="12">
        <v>2.7279458481179399</v>
      </c>
      <c r="F710" s="12" t="s">
        <v>213</v>
      </c>
      <c r="G710" s="12">
        <v>4.5624026856452904</v>
      </c>
      <c r="H710" s="12">
        <v>13.1580939485491</v>
      </c>
      <c r="I710" s="12">
        <v>0</v>
      </c>
      <c r="J710" s="12">
        <v>0</v>
      </c>
      <c r="K710" s="12">
        <v>0</v>
      </c>
      <c r="L710" s="12">
        <v>0</v>
      </c>
      <c r="M710" s="12">
        <v>0</v>
      </c>
      <c r="N710" s="12"/>
      <c r="O710" s="12"/>
    </row>
    <row r="711" spans="1:15" x14ac:dyDescent="0.35">
      <c r="A711" s="11" t="str">
        <f t="shared" si="11"/>
        <v>DISTRIBUCION VOLUMEN X CRITERIO (Consumiciones)Rebujito10-30MIL</v>
      </c>
      <c r="B711" s="11" t="s">
        <v>118</v>
      </c>
      <c r="C711" s="11" t="s">
        <v>176</v>
      </c>
      <c r="D711" s="11" t="s">
        <v>12</v>
      </c>
      <c r="E711" s="12">
        <v>14.7336338084866</v>
      </c>
      <c r="F711" s="12">
        <v>3.82812847637061</v>
      </c>
      <c r="G711" s="12">
        <v>38.3466886287788</v>
      </c>
      <c r="H711" s="12">
        <v>33.400481712390999</v>
      </c>
      <c r="I711" s="12">
        <v>0</v>
      </c>
      <c r="J711" s="12">
        <v>0</v>
      </c>
      <c r="K711" s="12">
        <v>0</v>
      </c>
      <c r="L711" s="12">
        <v>0</v>
      </c>
      <c r="M711" s="12">
        <v>0</v>
      </c>
      <c r="N711" s="12"/>
      <c r="O711" s="12"/>
    </row>
    <row r="712" spans="1:15" x14ac:dyDescent="0.35">
      <c r="A712" s="11" t="str">
        <f t="shared" si="11"/>
        <v>DISTRIBUCION VOLUMEN X CRITERIO (Consumiciones)Rebujito30-100MIL</v>
      </c>
      <c r="B712" s="11" t="s">
        <v>118</v>
      </c>
      <c r="C712" s="11" t="s">
        <v>176</v>
      </c>
      <c r="D712" s="11" t="s">
        <v>13</v>
      </c>
      <c r="E712" s="12">
        <v>1.9636054032443999</v>
      </c>
      <c r="F712" s="12">
        <v>20.265403925257498</v>
      </c>
      <c r="G712" s="12">
        <v>14.670134659128101</v>
      </c>
      <c r="H712" s="12">
        <v>17.117022553075699</v>
      </c>
      <c r="I712" s="12">
        <v>0</v>
      </c>
      <c r="J712" s="12">
        <v>0</v>
      </c>
      <c r="K712" s="12">
        <v>0</v>
      </c>
      <c r="L712" s="12">
        <v>0</v>
      </c>
      <c r="M712" s="12">
        <v>0</v>
      </c>
      <c r="N712" s="12"/>
      <c r="O712" s="12"/>
    </row>
    <row r="713" spans="1:15" x14ac:dyDescent="0.35">
      <c r="A713" s="11" t="str">
        <f t="shared" si="11"/>
        <v>DISTRIBUCION VOLUMEN X CRITERIO (Consumiciones)Rebujito100-200MIL</v>
      </c>
      <c r="B713" s="11" t="s">
        <v>118</v>
      </c>
      <c r="C713" s="11" t="s">
        <v>176</v>
      </c>
      <c r="D713" s="11" t="s">
        <v>14</v>
      </c>
      <c r="E713" s="12">
        <v>30.130458415377898</v>
      </c>
      <c r="F713" s="12">
        <v>18.831499284929301</v>
      </c>
      <c r="G713" s="12">
        <v>5.2530117489019696</v>
      </c>
      <c r="H713" s="12" t="s">
        <v>213</v>
      </c>
      <c r="I713" s="12">
        <v>0</v>
      </c>
      <c r="J713" s="12">
        <v>0</v>
      </c>
      <c r="K713" s="12">
        <v>0</v>
      </c>
      <c r="L713" s="12">
        <v>0</v>
      </c>
      <c r="M713" s="12">
        <v>0</v>
      </c>
      <c r="N713" s="12"/>
      <c r="O713" s="12"/>
    </row>
    <row r="714" spans="1:15" x14ac:dyDescent="0.35">
      <c r="A714" s="11" t="str">
        <f t="shared" si="11"/>
        <v>DISTRIBUCION VOLUMEN X CRITERIO (Consumiciones)Rebujito200-500MIL</v>
      </c>
      <c r="B714" s="11" t="s">
        <v>118</v>
      </c>
      <c r="C714" s="11" t="s">
        <v>176</v>
      </c>
      <c r="D714" s="11" t="s">
        <v>15</v>
      </c>
      <c r="E714" s="12">
        <v>19.615329319993901</v>
      </c>
      <c r="F714" s="12">
        <v>6.2091992212451403</v>
      </c>
      <c r="G714" s="12">
        <v>13.073921807109899</v>
      </c>
      <c r="H714" s="12">
        <v>1.81819503206051</v>
      </c>
      <c r="I714" s="12">
        <v>0</v>
      </c>
      <c r="J714" s="12">
        <v>0</v>
      </c>
      <c r="K714" s="12">
        <v>0</v>
      </c>
      <c r="L714" s="12">
        <v>0</v>
      </c>
      <c r="M714" s="12">
        <v>0</v>
      </c>
      <c r="N714" s="12"/>
      <c r="O714" s="12"/>
    </row>
    <row r="715" spans="1:15" x14ac:dyDescent="0.35">
      <c r="A715" s="11" t="str">
        <f t="shared" si="11"/>
        <v>DISTRIBUCION VOLUMEN X CRITERIO (Consumiciones)Rebujito&gt;500MIL</v>
      </c>
      <c r="B715" s="11" t="s">
        <v>118</v>
      </c>
      <c r="C715" s="11" t="s">
        <v>176</v>
      </c>
      <c r="D715" s="11" t="s">
        <v>16</v>
      </c>
      <c r="E715" s="12">
        <v>3.6260560728439399</v>
      </c>
      <c r="F715" s="12">
        <v>17.481460552927398</v>
      </c>
      <c r="G715" s="12">
        <v>22.211287875964999</v>
      </c>
      <c r="H715" s="12">
        <v>27.3852030986457</v>
      </c>
      <c r="I715" s="12">
        <v>0</v>
      </c>
      <c r="J715" s="12">
        <v>0</v>
      </c>
      <c r="K715" s="12">
        <v>0</v>
      </c>
      <c r="L715" s="12">
        <v>0</v>
      </c>
      <c r="M715" s="12">
        <v>0</v>
      </c>
      <c r="N715" s="12"/>
      <c r="O715" s="12"/>
    </row>
    <row r="716" spans="1:15" x14ac:dyDescent="0.35">
      <c r="A716" s="11" t="str">
        <f t="shared" si="11"/>
        <v>DISTRIBUCION VOLUMEN X CRITERIO (Consumiciones)RebujitoDE 15 A 19 AÑOS</v>
      </c>
      <c r="B716" s="11" t="s">
        <v>118</v>
      </c>
      <c r="C716" s="11" t="s">
        <v>176</v>
      </c>
      <c r="D716" s="11" t="s">
        <v>39</v>
      </c>
      <c r="E716" s="12" t="s">
        <v>213</v>
      </c>
      <c r="F716" s="12" t="s">
        <v>213</v>
      </c>
      <c r="G716" s="12" t="s">
        <v>213</v>
      </c>
      <c r="H716" s="12" t="s">
        <v>213</v>
      </c>
      <c r="I716" s="12">
        <v>0</v>
      </c>
      <c r="J716" s="12">
        <v>0</v>
      </c>
      <c r="K716" s="12">
        <v>0</v>
      </c>
      <c r="L716" s="12">
        <v>0</v>
      </c>
      <c r="M716" s="12">
        <v>0</v>
      </c>
      <c r="N716" s="12"/>
      <c r="O716" s="12"/>
    </row>
    <row r="717" spans="1:15" x14ac:dyDescent="0.35">
      <c r="A717" s="11" t="str">
        <f t="shared" si="11"/>
        <v>DISTRIBUCION VOLUMEN X CRITERIO (Consumiciones)RebujitoDE 20 A 24 AÑOS</v>
      </c>
      <c r="B717" s="11" t="s">
        <v>118</v>
      </c>
      <c r="C717" s="11" t="s">
        <v>176</v>
      </c>
      <c r="D717" s="11" t="s">
        <v>40</v>
      </c>
      <c r="E717" s="12">
        <v>16.1214596434885</v>
      </c>
      <c r="F717" s="12">
        <v>2.4665777991706199</v>
      </c>
      <c r="G717" s="12">
        <v>8.7221326773574805</v>
      </c>
      <c r="H717" s="12">
        <v>2.3857006144808302</v>
      </c>
      <c r="I717" s="12">
        <v>0</v>
      </c>
      <c r="J717" s="12">
        <v>0</v>
      </c>
      <c r="K717" s="12">
        <v>0</v>
      </c>
      <c r="L717" s="12">
        <v>0</v>
      </c>
      <c r="M717" s="12">
        <v>0</v>
      </c>
      <c r="N717" s="12"/>
      <c r="O717" s="12"/>
    </row>
    <row r="718" spans="1:15" x14ac:dyDescent="0.35">
      <c r="A718" s="11" t="str">
        <f t="shared" si="11"/>
        <v>DISTRIBUCION VOLUMEN X CRITERIO (Consumiciones)RebujitoDE 25 A 34 AÑOS</v>
      </c>
      <c r="B718" s="11" t="s">
        <v>118</v>
      </c>
      <c r="C718" s="11" t="s">
        <v>176</v>
      </c>
      <c r="D718" s="11" t="s">
        <v>41</v>
      </c>
      <c r="E718" s="12">
        <v>22.921919037594801</v>
      </c>
      <c r="F718" s="12">
        <v>9.5571680997587105</v>
      </c>
      <c r="G718" s="12">
        <v>16.993216140496401</v>
      </c>
      <c r="H718" s="12">
        <v>8.5921960251411296</v>
      </c>
      <c r="I718" s="12">
        <v>0</v>
      </c>
      <c r="J718" s="12">
        <v>0</v>
      </c>
      <c r="K718" s="12">
        <v>0</v>
      </c>
      <c r="L718" s="12">
        <v>0</v>
      </c>
      <c r="M718" s="12">
        <v>0</v>
      </c>
      <c r="N718" s="12"/>
      <c r="O718" s="12"/>
    </row>
    <row r="719" spans="1:15" x14ac:dyDescent="0.35">
      <c r="A719" s="11" t="str">
        <f t="shared" si="11"/>
        <v>DISTRIBUCION VOLUMEN X CRITERIO (Consumiciones)RebujitoDE 35 A 49 AÑOS</v>
      </c>
      <c r="B719" s="11" t="s">
        <v>118</v>
      </c>
      <c r="C719" s="11" t="s">
        <v>176</v>
      </c>
      <c r="D719" s="11" t="s">
        <v>42</v>
      </c>
      <c r="E719" s="12">
        <v>1.5485012460816301</v>
      </c>
      <c r="F719" s="12">
        <v>0.90605635494303105</v>
      </c>
      <c r="G719" s="12">
        <v>12.7685881497802</v>
      </c>
      <c r="H719" s="12">
        <v>6.4072323194090703</v>
      </c>
      <c r="I719" s="12">
        <v>0</v>
      </c>
      <c r="J719" s="12">
        <v>0</v>
      </c>
      <c r="K719" s="12">
        <v>0</v>
      </c>
      <c r="L719" s="12">
        <v>0</v>
      </c>
      <c r="M719" s="12">
        <v>0</v>
      </c>
      <c r="N719" s="12"/>
      <c r="O719" s="12"/>
    </row>
    <row r="720" spans="1:15" x14ac:dyDescent="0.35">
      <c r="A720" s="11" t="str">
        <f t="shared" si="11"/>
        <v>DISTRIBUCION VOLUMEN X CRITERIO (Consumiciones)RebujitoDE 50 A 59 AÑOS</v>
      </c>
      <c r="B720" s="11" t="s">
        <v>118</v>
      </c>
      <c r="C720" s="11" t="s">
        <v>176</v>
      </c>
      <c r="D720" s="11" t="s">
        <v>43</v>
      </c>
      <c r="E720" s="12">
        <v>14.3319459719796</v>
      </c>
      <c r="F720" s="12">
        <v>55.922240303004301</v>
      </c>
      <c r="G720" s="12">
        <v>24.617820712602999</v>
      </c>
      <c r="H720" s="12">
        <v>36.849749242263897</v>
      </c>
      <c r="I720" s="12">
        <v>0</v>
      </c>
      <c r="J720" s="12">
        <v>0</v>
      </c>
      <c r="K720" s="12">
        <v>0</v>
      </c>
      <c r="L720" s="12">
        <v>0</v>
      </c>
      <c r="M720" s="12">
        <v>0</v>
      </c>
      <c r="N720" s="12"/>
      <c r="O720" s="12"/>
    </row>
    <row r="721" spans="1:15" x14ac:dyDescent="0.35">
      <c r="A721" s="11" t="str">
        <f t="shared" si="11"/>
        <v>DISTRIBUCION VOLUMEN X CRITERIO (Consumiciones)RebujitoDE 60 A 75 AÑOS</v>
      </c>
      <c r="B721" s="11" t="s">
        <v>118</v>
      </c>
      <c r="C721" s="11" t="s">
        <v>176</v>
      </c>
      <c r="D721" s="11" t="s">
        <v>44</v>
      </c>
      <c r="E721" s="12">
        <v>45.076194283673097</v>
      </c>
      <c r="F721" s="12">
        <v>31.1479457206521</v>
      </c>
      <c r="G721" s="12">
        <v>36.898238073414902</v>
      </c>
      <c r="H721" s="12">
        <v>45.765164721639898</v>
      </c>
      <c r="I721" s="12">
        <v>0</v>
      </c>
      <c r="J721" s="12">
        <v>0</v>
      </c>
      <c r="K721" s="12">
        <v>0</v>
      </c>
      <c r="L721" s="12">
        <v>0</v>
      </c>
      <c r="M721" s="12">
        <v>0</v>
      </c>
      <c r="N721" s="12"/>
      <c r="O721" s="12"/>
    </row>
    <row r="722" spans="1:15" x14ac:dyDescent="0.35">
      <c r="A722" s="11" t="str">
        <f t="shared" si="11"/>
        <v>DISTRIBUCION VOLUMEN X CRITERIO (Consumiciones)RebujitoALTA Y MEDIA ALTA</v>
      </c>
      <c r="B722" s="11" t="s">
        <v>118</v>
      </c>
      <c r="C722" s="11" t="s">
        <v>176</v>
      </c>
      <c r="D722" s="11" t="s">
        <v>17</v>
      </c>
      <c r="E722" s="12">
        <v>8.4440678828334903</v>
      </c>
      <c r="F722" s="12">
        <v>6.55616283804377</v>
      </c>
      <c r="G722" s="12">
        <v>33.641777440617702</v>
      </c>
      <c r="H722" s="12">
        <v>42.9684623736578</v>
      </c>
      <c r="I722" s="12">
        <v>0</v>
      </c>
      <c r="J722" s="12">
        <v>0</v>
      </c>
      <c r="K722" s="12">
        <v>0</v>
      </c>
      <c r="L722" s="12">
        <v>0</v>
      </c>
      <c r="M722" s="12">
        <v>0</v>
      </c>
      <c r="N722" s="12"/>
      <c r="O722" s="12"/>
    </row>
    <row r="723" spans="1:15" x14ac:dyDescent="0.35">
      <c r="A723" s="11" t="str">
        <f t="shared" si="11"/>
        <v>DISTRIBUCION VOLUMEN X CRITERIO (Consumiciones)RebujitoMEDIA</v>
      </c>
      <c r="B723" s="11" t="s">
        <v>118</v>
      </c>
      <c r="C723" s="11" t="s">
        <v>176</v>
      </c>
      <c r="D723" s="11" t="s">
        <v>18</v>
      </c>
      <c r="E723" s="12">
        <v>31.919623725925099</v>
      </c>
      <c r="F723" s="12">
        <v>45.865197322683301</v>
      </c>
      <c r="G723" s="12">
        <v>26.229978601590499</v>
      </c>
      <c r="H723" s="12">
        <v>18.935901425529199</v>
      </c>
      <c r="I723" s="12">
        <v>0</v>
      </c>
      <c r="J723" s="12">
        <v>0</v>
      </c>
      <c r="K723" s="12">
        <v>0</v>
      </c>
      <c r="L723" s="12">
        <v>0</v>
      </c>
      <c r="M723" s="12">
        <v>0</v>
      </c>
      <c r="N723" s="12"/>
      <c r="O723" s="12"/>
    </row>
    <row r="724" spans="1:15" x14ac:dyDescent="0.35">
      <c r="A724" s="11" t="str">
        <f t="shared" si="11"/>
        <v>DISTRIBUCION VOLUMEN X CRITERIO (Consumiciones)RebujitoMEDIA BAJA</v>
      </c>
      <c r="B724" s="11" t="s">
        <v>118</v>
      </c>
      <c r="C724" s="11" t="s">
        <v>176</v>
      </c>
      <c r="D724" s="11" t="s">
        <v>19</v>
      </c>
      <c r="E724" s="12">
        <v>58.087835622286001</v>
      </c>
      <c r="F724" s="12">
        <v>16.424119965378001</v>
      </c>
      <c r="G724" s="12">
        <v>24.747907585453198</v>
      </c>
      <c r="H724" s="12">
        <v>23.895110004653201</v>
      </c>
      <c r="I724" s="12">
        <v>0</v>
      </c>
      <c r="J724" s="12">
        <v>0</v>
      </c>
      <c r="K724" s="12">
        <v>0</v>
      </c>
      <c r="L724" s="12">
        <v>0</v>
      </c>
      <c r="M724" s="12">
        <v>0</v>
      </c>
      <c r="N724" s="12"/>
      <c r="O724" s="12"/>
    </row>
    <row r="725" spans="1:15" x14ac:dyDescent="0.35">
      <c r="A725" s="11" t="str">
        <f t="shared" si="11"/>
        <v>DISTRIBUCION VOLUMEN X CRITERIO (Consumiciones)RebujitoBAJA</v>
      </c>
      <c r="B725" s="11" t="s">
        <v>118</v>
      </c>
      <c r="C725" s="11" t="s">
        <v>176</v>
      </c>
      <c r="D725" s="11" t="s">
        <v>20</v>
      </c>
      <c r="E725" s="12">
        <v>1.5485012460816301</v>
      </c>
      <c r="F725" s="12">
        <v>31.154524658576999</v>
      </c>
      <c r="G725" s="12">
        <v>15.3803257564683</v>
      </c>
      <c r="H725" s="12">
        <v>14.200565217009601</v>
      </c>
      <c r="I725" s="12">
        <v>0</v>
      </c>
      <c r="J725" s="12">
        <v>0</v>
      </c>
      <c r="K725" s="12">
        <v>0</v>
      </c>
      <c r="L725" s="12">
        <v>0</v>
      </c>
      <c r="M725" s="12">
        <v>0</v>
      </c>
      <c r="N725" s="12"/>
      <c r="O725" s="12"/>
    </row>
    <row r="726" spans="1:15" x14ac:dyDescent="0.35">
      <c r="A726" s="11" t="str">
        <f t="shared" si="11"/>
        <v>DISTRIBUCION VOLUMEN X CRITERIO (Consumiciones)RebujitoHOMBRE</v>
      </c>
      <c r="B726" s="11" t="s">
        <v>118</v>
      </c>
      <c r="C726" s="11" t="s">
        <v>176</v>
      </c>
      <c r="D726" s="11" t="s">
        <v>21</v>
      </c>
      <c r="E726" s="12">
        <v>51.257140708522002</v>
      </c>
      <c r="F726" s="12">
        <v>39.575421662074199</v>
      </c>
      <c r="G726" s="12">
        <v>35.639790362042604</v>
      </c>
      <c r="H726" s="12">
        <v>27.498841568521101</v>
      </c>
      <c r="I726" s="12">
        <v>0</v>
      </c>
      <c r="J726" s="12">
        <v>0</v>
      </c>
      <c r="K726" s="12">
        <v>0</v>
      </c>
      <c r="L726" s="12">
        <v>0</v>
      </c>
      <c r="M726" s="12">
        <v>0</v>
      </c>
      <c r="N726" s="12"/>
      <c r="O726" s="12"/>
    </row>
    <row r="727" spans="1:15" x14ac:dyDescent="0.35">
      <c r="A727" s="11" t="str">
        <f t="shared" si="11"/>
        <v>DISTRIBUCION VOLUMEN X CRITERIO (Consumiciones)RebujitoMUJER</v>
      </c>
      <c r="B727" s="11" t="s">
        <v>118</v>
      </c>
      <c r="C727" s="11" t="s">
        <v>176</v>
      </c>
      <c r="D727" s="11" t="s">
        <v>22</v>
      </c>
      <c r="E727" s="12">
        <v>48.742859291477998</v>
      </c>
      <c r="F727" s="12">
        <v>60.424578337925801</v>
      </c>
      <c r="G727" s="12">
        <v>64.360199022087301</v>
      </c>
      <c r="H727" s="12">
        <v>72.501207207541199</v>
      </c>
      <c r="I727" s="12">
        <v>0</v>
      </c>
      <c r="J727" s="12">
        <v>0</v>
      </c>
      <c r="K727" s="12">
        <v>0</v>
      </c>
      <c r="L727" s="12">
        <v>0</v>
      </c>
      <c r="M727" s="12">
        <v>0</v>
      </c>
      <c r="N727" s="12"/>
      <c r="O727" s="12"/>
    </row>
    <row r="728" spans="1:15" x14ac:dyDescent="0.35">
      <c r="A728" s="11" t="str">
        <f t="shared" si="11"/>
        <v>DISTRIBUCION VOLUMEN X CRITERIO (Consumiciones)Espum/Lambrusc/MoscaT.ESPAÑA</v>
      </c>
      <c r="B728" s="11" t="s">
        <v>118</v>
      </c>
      <c r="C728" s="11" t="s">
        <v>177</v>
      </c>
      <c r="D728" s="11" t="s">
        <v>36</v>
      </c>
      <c r="E728" s="12">
        <v>100</v>
      </c>
      <c r="F728" s="12">
        <v>100</v>
      </c>
      <c r="G728" s="12">
        <v>100</v>
      </c>
      <c r="H728" s="12">
        <v>100</v>
      </c>
      <c r="I728" s="12">
        <v>0</v>
      </c>
      <c r="J728" s="12">
        <v>0</v>
      </c>
      <c r="K728" s="12">
        <v>0</v>
      </c>
      <c r="L728" s="12">
        <v>0</v>
      </c>
      <c r="M728" s="12">
        <v>0</v>
      </c>
      <c r="N728" s="12"/>
      <c r="O728" s="12"/>
    </row>
    <row r="729" spans="1:15" x14ac:dyDescent="0.35">
      <c r="A729" s="11" t="str">
        <f t="shared" si="11"/>
        <v>DISTRIBUCION VOLUMEN X CRITERIO (Consumiciones)Espum/Lambrusc/MoscaBCN AM</v>
      </c>
      <c r="B729" s="11" t="s">
        <v>118</v>
      </c>
      <c r="C729" s="11" t="s">
        <v>177</v>
      </c>
      <c r="D729" s="11" t="s">
        <v>1</v>
      </c>
      <c r="E729" s="12">
        <v>4.4254931469725003</v>
      </c>
      <c r="F729" s="12">
        <v>4.1068867288350503</v>
      </c>
      <c r="G729" s="12">
        <v>6.6510218968047399</v>
      </c>
      <c r="H729" s="12">
        <v>9.6391345092319298</v>
      </c>
      <c r="I729" s="12">
        <v>0</v>
      </c>
      <c r="J729" s="12">
        <v>0</v>
      </c>
      <c r="K729" s="12">
        <v>0</v>
      </c>
      <c r="L729" s="12">
        <v>0</v>
      </c>
      <c r="M729" s="12">
        <v>0</v>
      </c>
      <c r="N729" s="12"/>
      <c r="O729" s="12"/>
    </row>
    <row r="730" spans="1:15" x14ac:dyDescent="0.35">
      <c r="A730" s="11" t="str">
        <f t="shared" si="11"/>
        <v>DISTRIBUCION VOLUMEN X CRITERIO (Consumiciones)Espum/Lambrusc/MoscaREST.CAT ARAGON</v>
      </c>
      <c r="B730" s="11" t="s">
        <v>118</v>
      </c>
      <c r="C730" s="11" t="s">
        <v>177</v>
      </c>
      <c r="D730" s="11" t="s">
        <v>2</v>
      </c>
      <c r="E730" s="12">
        <v>24.8778428685984</v>
      </c>
      <c r="F730" s="12">
        <v>16.863539123147</v>
      </c>
      <c r="G730" s="12">
        <v>16.796258453605599</v>
      </c>
      <c r="H730" s="12">
        <v>12.0469455589442</v>
      </c>
      <c r="I730" s="12">
        <v>0</v>
      </c>
      <c r="J730" s="12">
        <v>0</v>
      </c>
      <c r="K730" s="12">
        <v>0</v>
      </c>
      <c r="L730" s="12">
        <v>0</v>
      </c>
      <c r="M730" s="12">
        <v>0</v>
      </c>
      <c r="N730" s="12"/>
      <c r="O730" s="12"/>
    </row>
    <row r="731" spans="1:15" x14ac:dyDescent="0.35">
      <c r="A731" s="11" t="str">
        <f t="shared" si="11"/>
        <v>DISTRIBUCION VOLUMEN X CRITERIO (Consumiciones)Espum/Lambrusc/MoscaLEVANTE</v>
      </c>
      <c r="B731" s="11" t="s">
        <v>118</v>
      </c>
      <c r="C731" s="11" t="s">
        <v>177</v>
      </c>
      <c r="D731" s="11" t="s">
        <v>3</v>
      </c>
      <c r="E731" s="12">
        <v>8.1865350083698107</v>
      </c>
      <c r="F731" s="12">
        <v>17.9317314380746</v>
      </c>
      <c r="G731" s="12">
        <v>12.3250502867603</v>
      </c>
      <c r="H731" s="12">
        <v>9.3984368365457307</v>
      </c>
      <c r="I731" s="12">
        <v>0</v>
      </c>
      <c r="J731" s="12">
        <v>0</v>
      </c>
      <c r="K731" s="12">
        <v>0</v>
      </c>
      <c r="L731" s="12">
        <v>0</v>
      </c>
      <c r="M731" s="12">
        <v>0</v>
      </c>
      <c r="N731" s="12"/>
      <c r="O731" s="12"/>
    </row>
    <row r="732" spans="1:15" x14ac:dyDescent="0.35">
      <c r="A732" s="11" t="str">
        <f t="shared" si="11"/>
        <v>DISTRIBUCION VOLUMEN X CRITERIO (Consumiciones)Espum/Lambrusc/MoscaANDALUCIA</v>
      </c>
      <c r="B732" s="11" t="s">
        <v>118</v>
      </c>
      <c r="C732" s="11" t="s">
        <v>177</v>
      </c>
      <c r="D732" s="11" t="s">
        <v>4</v>
      </c>
      <c r="E732" s="12">
        <v>12.6549538979235</v>
      </c>
      <c r="F732" s="12">
        <v>19.243476663106399</v>
      </c>
      <c r="G732" s="12">
        <v>20.807666716747899</v>
      </c>
      <c r="H732" s="12">
        <v>16.9820158729922</v>
      </c>
      <c r="I732" s="12">
        <v>0</v>
      </c>
      <c r="J732" s="12">
        <v>0</v>
      </c>
      <c r="K732" s="12">
        <v>0</v>
      </c>
      <c r="L732" s="12">
        <v>0</v>
      </c>
      <c r="M732" s="12">
        <v>0</v>
      </c>
      <c r="N732" s="12"/>
      <c r="O732" s="12"/>
    </row>
    <row r="733" spans="1:15" x14ac:dyDescent="0.35">
      <c r="A733" s="11" t="str">
        <f t="shared" si="11"/>
        <v>DISTRIBUCION VOLUMEN X CRITERIO (Consumiciones)Espum/Lambrusc/MoscaMDD AM</v>
      </c>
      <c r="B733" s="11" t="s">
        <v>118</v>
      </c>
      <c r="C733" s="11" t="s">
        <v>177</v>
      </c>
      <c r="D733" s="11" t="s">
        <v>5</v>
      </c>
      <c r="E733" s="12">
        <v>9.5133916029063599</v>
      </c>
      <c r="F733" s="12">
        <v>3.8188465079187499</v>
      </c>
      <c r="G733" s="12">
        <v>6.4023190693737897</v>
      </c>
      <c r="H733" s="12">
        <v>8.0647672909686001</v>
      </c>
      <c r="I733" s="12">
        <v>0</v>
      </c>
      <c r="J733" s="12">
        <v>0</v>
      </c>
      <c r="K733" s="12">
        <v>0</v>
      </c>
      <c r="L733" s="12">
        <v>0</v>
      </c>
      <c r="M733" s="12">
        <v>0</v>
      </c>
      <c r="N733" s="12"/>
      <c r="O733" s="12"/>
    </row>
    <row r="734" spans="1:15" x14ac:dyDescent="0.35">
      <c r="A734" s="11" t="str">
        <f t="shared" si="11"/>
        <v>DISTRIBUCION VOLUMEN X CRITERIO (Consumiciones)Espum/Lambrusc/MoscaRTO CENTRO</v>
      </c>
      <c r="B734" s="11" t="s">
        <v>118</v>
      </c>
      <c r="C734" s="11" t="s">
        <v>177</v>
      </c>
      <c r="D734" s="11" t="s">
        <v>6</v>
      </c>
      <c r="E734" s="12">
        <v>9.1896580554712202</v>
      </c>
      <c r="F734" s="12">
        <v>10.5068019196744</v>
      </c>
      <c r="G734" s="12">
        <v>7.0201342453878599</v>
      </c>
      <c r="H734" s="12">
        <v>5.0288943881359298</v>
      </c>
      <c r="I734" s="12">
        <v>0</v>
      </c>
      <c r="J734" s="12">
        <v>0</v>
      </c>
      <c r="K734" s="12">
        <v>0</v>
      </c>
      <c r="L734" s="12">
        <v>0</v>
      </c>
      <c r="M734" s="12">
        <v>0</v>
      </c>
      <c r="N734" s="12"/>
      <c r="O734" s="12"/>
    </row>
    <row r="735" spans="1:15" x14ac:dyDescent="0.35">
      <c r="A735" s="11" t="str">
        <f t="shared" si="11"/>
        <v>DISTRIBUCION VOLUMEN X CRITERIO (Consumiciones)Espum/Lambrusc/MoscaNORTE-CENTRO</v>
      </c>
      <c r="B735" s="11" t="s">
        <v>118</v>
      </c>
      <c r="C735" s="11" t="s">
        <v>177</v>
      </c>
      <c r="D735" s="11" t="s">
        <v>7</v>
      </c>
      <c r="E735" s="12">
        <v>20.0967991501144</v>
      </c>
      <c r="F735" s="12">
        <v>20.793353136720199</v>
      </c>
      <c r="G735" s="12">
        <v>21.7956866309136</v>
      </c>
      <c r="H735" s="12">
        <v>31.709989377282302</v>
      </c>
      <c r="I735" s="12">
        <v>0</v>
      </c>
      <c r="J735" s="12">
        <v>0</v>
      </c>
      <c r="K735" s="12">
        <v>0</v>
      </c>
      <c r="L735" s="12">
        <v>0</v>
      </c>
      <c r="M735" s="12">
        <v>0</v>
      </c>
      <c r="N735" s="12"/>
      <c r="O735" s="12"/>
    </row>
    <row r="736" spans="1:15" x14ac:dyDescent="0.35">
      <c r="A736" s="11" t="str">
        <f t="shared" si="11"/>
        <v>DISTRIBUCION VOLUMEN X CRITERIO (Consumiciones)Espum/Lambrusc/MoscaNOROESTE</v>
      </c>
      <c r="B736" s="11" t="s">
        <v>118</v>
      </c>
      <c r="C736" s="11" t="s">
        <v>177</v>
      </c>
      <c r="D736" s="11" t="s">
        <v>8</v>
      </c>
      <c r="E736" s="12">
        <v>11.0553302462747</v>
      </c>
      <c r="F736" s="12">
        <v>6.7353535454541502</v>
      </c>
      <c r="G736" s="12">
        <v>8.2018434794754107</v>
      </c>
      <c r="H736" s="12">
        <v>7.1298102064502098</v>
      </c>
      <c r="I736" s="12">
        <v>0</v>
      </c>
      <c r="J736" s="12">
        <v>0</v>
      </c>
      <c r="K736" s="12">
        <v>0</v>
      </c>
      <c r="L736" s="12">
        <v>0</v>
      </c>
      <c r="M736" s="12">
        <v>0</v>
      </c>
      <c r="N736" s="12"/>
      <c r="O736" s="12"/>
    </row>
    <row r="737" spans="1:15" x14ac:dyDescent="0.35">
      <c r="A737" s="11" t="str">
        <f t="shared" si="11"/>
        <v>DISTRIBUCION VOLUMEN X CRITERIO (Consumiciones)Espum/Lambrusc/Mosca&lt;2MIL</v>
      </c>
      <c r="B737" s="11" t="s">
        <v>118</v>
      </c>
      <c r="C737" s="11" t="s">
        <v>177</v>
      </c>
      <c r="D737" s="11" t="s">
        <v>9</v>
      </c>
      <c r="E737" s="12">
        <v>8.4804656952950292</v>
      </c>
      <c r="F737" s="12">
        <v>10.772475833764</v>
      </c>
      <c r="G737" s="12">
        <v>5.56816430820506</v>
      </c>
      <c r="H737" s="12">
        <v>4.4773324910645496</v>
      </c>
      <c r="I737" s="12">
        <v>0</v>
      </c>
      <c r="J737" s="12">
        <v>0</v>
      </c>
      <c r="K737" s="12">
        <v>0</v>
      </c>
      <c r="L737" s="12">
        <v>0</v>
      </c>
      <c r="M737" s="12">
        <v>0</v>
      </c>
      <c r="N737" s="12"/>
      <c r="O737" s="12"/>
    </row>
    <row r="738" spans="1:15" x14ac:dyDescent="0.35">
      <c r="A738" s="11" t="str">
        <f t="shared" si="11"/>
        <v>DISTRIBUCION VOLUMEN X CRITERIO (Consumiciones)Espum/Lambrusc/Mosca2-5MIL</v>
      </c>
      <c r="B738" s="11" t="s">
        <v>118</v>
      </c>
      <c r="C738" s="11" t="s">
        <v>177</v>
      </c>
      <c r="D738" s="11" t="s">
        <v>10</v>
      </c>
      <c r="E738" s="12">
        <v>8.7638066140518607</v>
      </c>
      <c r="F738" s="12">
        <v>5.1305729836887703</v>
      </c>
      <c r="G738" s="12">
        <v>7.50827701333644</v>
      </c>
      <c r="H738" s="12">
        <v>4.5450899355336603</v>
      </c>
      <c r="I738" s="12">
        <v>0</v>
      </c>
      <c r="J738" s="12">
        <v>0</v>
      </c>
      <c r="K738" s="12">
        <v>0</v>
      </c>
      <c r="L738" s="12">
        <v>0</v>
      </c>
      <c r="M738" s="12">
        <v>0</v>
      </c>
      <c r="N738" s="12"/>
      <c r="O738" s="12"/>
    </row>
    <row r="739" spans="1:15" x14ac:dyDescent="0.35">
      <c r="A739" s="11" t="str">
        <f t="shared" si="11"/>
        <v>DISTRIBUCION VOLUMEN X CRITERIO (Consumiciones)Espum/Lambrusc/Mosca5-10MIL</v>
      </c>
      <c r="B739" s="11" t="s">
        <v>118</v>
      </c>
      <c r="C739" s="11" t="s">
        <v>177</v>
      </c>
      <c r="D739" s="11" t="s">
        <v>11</v>
      </c>
      <c r="E739" s="12">
        <v>7.8909082883526702</v>
      </c>
      <c r="F739" s="12">
        <v>13.5476868723294</v>
      </c>
      <c r="G739" s="12">
        <v>6.9568413219259204</v>
      </c>
      <c r="H739" s="12">
        <v>5.8513028100291598</v>
      </c>
      <c r="I739" s="12">
        <v>0</v>
      </c>
      <c r="J739" s="12">
        <v>0</v>
      </c>
      <c r="K739" s="12">
        <v>0</v>
      </c>
      <c r="L739" s="12">
        <v>0</v>
      </c>
      <c r="M739" s="12">
        <v>0</v>
      </c>
      <c r="N739" s="12"/>
      <c r="O739" s="12"/>
    </row>
    <row r="740" spans="1:15" x14ac:dyDescent="0.35">
      <c r="A740" s="11" t="str">
        <f t="shared" si="11"/>
        <v>DISTRIBUCION VOLUMEN X CRITERIO (Consumiciones)Espum/Lambrusc/Mosca10-30MIL</v>
      </c>
      <c r="B740" s="11" t="s">
        <v>118</v>
      </c>
      <c r="C740" s="11" t="s">
        <v>177</v>
      </c>
      <c r="D740" s="11" t="s">
        <v>12</v>
      </c>
      <c r="E740" s="12">
        <v>31.620876755657701</v>
      </c>
      <c r="F740" s="12">
        <v>21.846546042249599</v>
      </c>
      <c r="G740" s="12">
        <v>26.9621446970893</v>
      </c>
      <c r="H740" s="12">
        <v>18.913234893169399</v>
      </c>
      <c r="I740" s="12">
        <v>0</v>
      </c>
      <c r="J740" s="12">
        <v>0</v>
      </c>
      <c r="K740" s="12">
        <v>0</v>
      </c>
      <c r="L740" s="12">
        <v>0</v>
      </c>
      <c r="M740" s="12">
        <v>0</v>
      </c>
      <c r="N740" s="12"/>
      <c r="O740" s="12"/>
    </row>
    <row r="741" spans="1:15" x14ac:dyDescent="0.35">
      <c r="A741" s="11" t="str">
        <f t="shared" si="11"/>
        <v>DISTRIBUCION VOLUMEN X CRITERIO (Consumiciones)Espum/Lambrusc/Mosca30-100MIL</v>
      </c>
      <c r="B741" s="11" t="s">
        <v>118</v>
      </c>
      <c r="C741" s="11" t="s">
        <v>177</v>
      </c>
      <c r="D741" s="11" t="s">
        <v>13</v>
      </c>
      <c r="E741" s="12">
        <v>14.0361690489668</v>
      </c>
      <c r="F741" s="12">
        <v>19.846937276844699</v>
      </c>
      <c r="G741" s="12">
        <v>17.917351278848599</v>
      </c>
      <c r="H741" s="12">
        <v>15.7446405930844</v>
      </c>
      <c r="I741" s="12">
        <v>0</v>
      </c>
      <c r="J741" s="12">
        <v>0</v>
      </c>
      <c r="K741" s="12">
        <v>0</v>
      </c>
      <c r="L741" s="12">
        <v>0</v>
      </c>
      <c r="M741" s="12">
        <v>0</v>
      </c>
      <c r="N741" s="12"/>
      <c r="O741" s="12"/>
    </row>
    <row r="742" spans="1:15" x14ac:dyDescent="0.35">
      <c r="A742" s="11" t="str">
        <f t="shared" si="11"/>
        <v>DISTRIBUCION VOLUMEN X CRITERIO (Consumiciones)Espum/Lambrusc/Mosca100-200MIL</v>
      </c>
      <c r="B742" s="11" t="s">
        <v>118</v>
      </c>
      <c r="C742" s="11" t="s">
        <v>177</v>
      </c>
      <c r="D742" s="11" t="s">
        <v>14</v>
      </c>
      <c r="E742" s="12">
        <v>9.7091154123676802</v>
      </c>
      <c r="F742" s="12">
        <v>8.9840931263331498</v>
      </c>
      <c r="G742" s="12">
        <v>8.8808997445858608</v>
      </c>
      <c r="H742" s="12">
        <v>6.4237555553238002</v>
      </c>
      <c r="I742" s="12">
        <v>0</v>
      </c>
      <c r="J742" s="12">
        <v>0</v>
      </c>
      <c r="K742" s="12">
        <v>0</v>
      </c>
      <c r="L742" s="12">
        <v>0</v>
      </c>
      <c r="M742" s="12">
        <v>0</v>
      </c>
      <c r="N742" s="12"/>
      <c r="O742" s="12"/>
    </row>
    <row r="743" spans="1:15" x14ac:dyDescent="0.35">
      <c r="A743" s="11" t="str">
        <f t="shared" si="11"/>
        <v>DISTRIBUCION VOLUMEN X CRITERIO (Consumiciones)Espum/Lambrusc/Mosca200-500MIL</v>
      </c>
      <c r="B743" s="11" t="s">
        <v>118</v>
      </c>
      <c r="C743" s="11" t="s">
        <v>177</v>
      </c>
      <c r="D743" s="11" t="s">
        <v>15</v>
      </c>
      <c r="E743" s="12">
        <v>7.8779961677207702</v>
      </c>
      <c r="F743" s="12">
        <v>12.201642997806999</v>
      </c>
      <c r="G743" s="12">
        <v>15.4004969251316</v>
      </c>
      <c r="H743" s="12">
        <v>29.3018058620119</v>
      </c>
      <c r="I743" s="12">
        <v>0</v>
      </c>
      <c r="J743" s="12">
        <v>0</v>
      </c>
      <c r="K743" s="12">
        <v>0</v>
      </c>
      <c r="L743" s="12">
        <v>0</v>
      </c>
      <c r="M743" s="12">
        <v>0</v>
      </c>
      <c r="N743" s="12"/>
      <c r="O743" s="12"/>
    </row>
    <row r="744" spans="1:15" x14ac:dyDescent="0.35">
      <c r="A744" s="11" t="str">
        <f t="shared" si="11"/>
        <v>DISTRIBUCION VOLUMEN X CRITERIO (Consumiciones)Espum/Lambrusc/Mosca&gt;500MIL</v>
      </c>
      <c r="B744" s="11" t="s">
        <v>118</v>
      </c>
      <c r="C744" s="11" t="s">
        <v>177</v>
      </c>
      <c r="D744" s="11" t="s">
        <v>16</v>
      </c>
      <c r="E744" s="12">
        <v>11.620667982533799</v>
      </c>
      <c r="F744" s="12">
        <v>7.6700354923524898</v>
      </c>
      <c r="G744" s="12">
        <v>10.805819905644499</v>
      </c>
      <c r="H744" s="12">
        <v>14.742824451023001</v>
      </c>
      <c r="I744" s="12">
        <v>0</v>
      </c>
      <c r="J744" s="12">
        <v>0</v>
      </c>
      <c r="K744" s="12">
        <v>0</v>
      </c>
      <c r="L744" s="12">
        <v>0</v>
      </c>
      <c r="M744" s="12">
        <v>0</v>
      </c>
      <c r="N744" s="12"/>
      <c r="O744" s="12"/>
    </row>
    <row r="745" spans="1:15" x14ac:dyDescent="0.35">
      <c r="A745" s="11" t="str">
        <f t="shared" si="11"/>
        <v>DISTRIBUCION VOLUMEN X CRITERIO (Consumiciones)Espum/Lambrusc/MoscaDE 15 A 19 AÑOS</v>
      </c>
      <c r="B745" s="11" t="s">
        <v>118</v>
      </c>
      <c r="C745" s="11" t="s">
        <v>177</v>
      </c>
      <c r="D745" s="11" t="s">
        <v>39</v>
      </c>
      <c r="E745" s="12">
        <v>3.5394520560474301</v>
      </c>
      <c r="F745" s="12">
        <v>13.776716916771401</v>
      </c>
      <c r="G745" s="12" t="s">
        <v>213</v>
      </c>
      <c r="H745" s="12">
        <v>0.47680061024756998</v>
      </c>
      <c r="I745" s="12">
        <v>0</v>
      </c>
      <c r="J745" s="12">
        <v>0</v>
      </c>
      <c r="K745" s="12">
        <v>0</v>
      </c>
      <c r="L745" s="12">
        <v>0</v>
      </c>
      <c r="M745" s="12">
        <v>0</v>
      </c>
      <c r="N745" s="12"/>
      <c r="O745" s="12"/>
    </row>
    <row r="746" spans="1:15" x14ac:dyDescent="0.35">
      <c r="A746" s="11" t="str">
        <f t="shared" si="11"/>
        <v>DISTRIBUCION VOLUMEN X CRITERIO (Consumiciones)Espum/Lambrusc/MoscaDE 20 A 24 AÑOS</v>
      </c>
      <c r="B746" s="11" t="s">
        <v>118</v>
      </c>
      <c r="C746" s="11" t="s">
        <v>177</v>
      </c>
      <c r="D746" s="11" t="s">
        <v>40</v>
      </c>
      <c r="E746" s="12">
        <v>5.0503769547874997</v>
      </c>
      <c r="F746" s="12">
        <v>6.3852063949981996</v>
      </c>
      <c r="G746" s="12">
        <v>8.0387618901478906</v>
      </c>
      <c r="H746" s="12">
        <v>15.576926801578701</v>
      </c>
      <c r="I746" s="12">
        <v>0</v>
      </c>
      <c r="J746" s="12">
        <v>0</v>
      </c>
      <c r="K746" s="12">
        <v>0</v>
      </c>
      <c r="L746" s="12">
        <v>0</v>
      </c>
      <c r="M746" s="12">
        <v>0</v>
      </c>
      <c r="N746" s="12"/>
      <c r="O746" s="12"/>
    </row>
    <row r="747" spans="1:15" x14ac:dyDescent="0.35">
      <c r="A747" s="11" t="str">
        <f t="shared" si="11"/>
        <v>DISTRIBUCION VOLUMEN X CRITERIO (Consumiciones)Espum/Lambrusc/MoscaDE 25 A 34 AÑOS</v>
      </c>
      <c r="B747" s="11" t="s">
        <v>118</v>
      </c>
      <c r="C747" s="11" t="s">
        <v>177</v>
      </c>
      <c r="D747" s="11" t="s">
        <v>41</v>
      </c>
      <c r="E747" s="12">
        <v>10.7691460364025</v>
      </c>
      <c r="F747" s="12">
        <v>6.6605205545031696</v>
      </c>
      <c r="G747" s="12">
        <v>5.2030771428855198</v>
      </c>
      <c r="H747" s="12">
        <v>6.49251120748864</v>
      </c>
      <c r="I747" s="12">
        <v>0</v>
      </c>
      <c r="J747" s="12">
        <v>0</v>
      </c>
      <c r="K747" s="12">
        <v>0</v>
      </c>
      <c r="L747" s="12">
        <v>0</v>
      </c>
      <c r="M747" s="12">
        <v>0</v>
      </c>
      <c r="N747" s="12"/>
      <c r="O747" s="12"/>
    </row>
    <row r="748" spans="1:15" x14ac:dyDescent="0.35">
      <c r="A748" s="11" t="str">
        <f t="shared" si="11"/>
        <v>DISTRIBUCION VOLUMEN X CRITERIO (Consumiciones)Espum/Lambrusc/MoscaDE 35 A 49 AÑOS</v>
      </c>
      <c r="B748" s="11" t="s">
        <v>118</v>
      </c>
      <c r="C748" s="11" t="s">
        <v>177</v>
      </c>
      <c r="D748" s="11" t="s">
        <v>42</v>
      </c>
      <c r="E748" s="12">
        <v>15.944373295889401</v>
      </c>
      <c r="F748" s="12">
        <v>23.667380596889</v>
      </c>
      <c r="G748" s="12">
        <v>24.4492322359356</v>
      </c>
      <c r="H748" s="12">
        <v>18.5465500005214</v>
      </c>
      <c r="I748" s="12">
        <v>0</v>
      </c>
      <c r="J748" s="12">
        <v>0</v>
      </c>
      <c r="K748" s="12">
        <v>0</v>
      </c>
      <c r="L748" s="12">
        <v>0</v>
      </c>
      <c r="M748" s="12">
        <v>0</v>
      </c>
      <c r="N748" s="12"/>
      <c r="O748" s="12"/>
    </row>
    <row r="749" spans="1:15" x14ac:dyDescent="0.35">
      <c r="A749" s="11" t="str">
        <f t="shared" si="11"/>
        <v>DISTRIBUCION VOLUMEN X CRITERIO (Consumiciones)Espum/Lambrusc/MoscaDE 50 A 59 AÑOS</v>
      </c>
      <c r="B749" s="11" t="s">
        <v>118</v>
      </c>
      <c r="C749" s="11" t="s">
        <v>177</v>
      </c>
      <c r="D749" s="11" t="s">
        <v>43</v>
      </c>
      <c r="E749" s="12">
        <v>22.341448245241999</v>
      </c>
      <c r="F749" s="12">
        <v>25.639084211059199</v>
      </c>
      <c r="G749" s="12">
        <v>23.917917655610299</v>
      </c>
      <c r="H749" s="12">
        <v>19.135164771313601</v>
      </c>
      <c r="I749" s="12">
        <v>0</v>
      </c>
      <c r="J749" s="12">
        <v>0</v>
      </c>
      <c r="K749" s="12">
        <v>0</v>
      </c>
      <c r="L749" s="12">
        <v>0</v>
      </c>
      <c r="M749" s="12">
        <v>0</v>
      </c>
      <c r="N749" s="12"/>
      <c r="O749" s="12"/>
    </row>
    <row r="750" spans="1:15" x14ac:dyDescent="0.35">
      <c r="A750" s="11" t="str">
        <f t="shared" si="11"/>
        <v>DISTRIBUCION VOLUMEN X CRITERIO (Consumiciones)Espum/Lambrusc/MoscaDE 60 A 75 AÑOS</v>
      </c>
      <c r="B750" s="11" t="s">
        <v>118</v>
      </c>
      <c r="C750" s="11" t="s">
        <v>177</v>
      </c>
      <c r="D750" s="11" t="s">
        <v>44</v>
      </c>
      <c r="E750" s="12">
        <v>42.355215341524001</v>
      </c>
      <c r="F750" s="12">
        <v>23.871106950163799</v>
      </c>
      <c r="G750" s="12">
        <v>38.391006270188001</v>
      </c>
      <c r="H750" s="12">
        <v>39.7720361798144</v>
      </c>
      <c r="I750" s="12">
        <v>0</v>
      </c>
      <c r="J750" s="12">
        <v>0</v>
      </c>
      <c r="K750" s="12">
        <v>0</v>
      </c>
      <c r="L750" s="12">
        <v>0</v>
      </c>
      <c r="M750" s="12">
        <v>0</v>
      </c>
      <c r="N750" s="12"/>
      <c r="O750" s="12"/>
    </row>
    <row r="751" spans="1:15" x14ac:dyDescent="0.35">
      <c r="A751" s="11" t="str">
        <f t="shared" si="11"/>
        <v>DISTRIBUCION VOLUMEN X CRITERIO (Consumiciones)Espum/Lambrusc/MoscaALTA Y MEDIA ALTA</v>
      </c>
      <c r="B751" s="11" t="s">
        <v>118</v>
      </c>
      <c r="C751" s="11" t="s">
        <v>177</v>
      </c>
      <c r="D751" s="11" t="s">
        <v>17</v>
      </c>
      <c r="E751" s="12">
        <v>42.657180811244601</v>
      </c>
      <c r="F751" s="12">
        <v>32.091205158796903</v>
      </c>
      <c r="G751" s="12">
        <v>39.4735451116848</v>
      </c>
      <c r="H751" s="12">
        <v>38.030506419071401</v>
      </c>
      <c r="I751" s="12">
        <v>0</v>
      </c>
      <c r="J751" s="12">
        <v>0</v>
      </c>
      <c r="K751" s="12">
        <v>0</v>
      </c>
      <c r="L751" s="12">
        <v>0</v>
      </c>
      <c r="M751" s="12">
        <v>0</v>
      </c>
      <c r="N751" s="12"/>
      <c r="O751" s="12"/>
    </row>
    <row r="752" spans="1:15" x14ac:dyDescent="0.35">
      <c r="A752" s="11" t="str">
        <f t="shared" si="11"/>
        <v>DISTRIBUCION VOLUMEN X CRITERIO (Consumiciones)Espum/Lambrusc/MoscaMEDIA</v>
      </c>
      <c r="B752" s="11" t="s">
        <v>118</v>
      </c>
      <c r="C752" s="11" t="s">
        <v>177</v>
      </c>
      <c r="D752" s="11" t="s">
        <v>18</v>
      </c>
      <c r="E752" s="12">
        <v>24.5705487134307</v>
      </c>
      <c r="F752" s="12">
        <v>34.729445028101999</v>
      </c>
      <c r="G752" s="12">
        <v>24.096223823895301</v>
      </c>
      <c r="H752" s="12">
        <v>22.028015369418799</v>
      </c>
      <c r="I752" s="12">
        <v>0</v>
      </c>
      <c r="J752" s="12">
        <v>0</v>
      </c>
      <c r="K752" s="12">
        <v>0</v>
      </c>
      <c r="L752" s="12">
        <v>0</v>
      </c>
      <c r="M752" s="12">
        <v>0</v>
      </c>
      <c r="N752" s="12"/>
      <c r="O752" s="12"/>
    </row>
    <row r="753" spans="1:15" x14ac:dyDescent="0.35">
      <c r="A753" s="11" t="str">
        <f t="shared" si="11"/>
        <v>DISTRIBUCION VOLUMEN X CRITERIO (Consumiciones)Espum/Lambrusc/MoscaMEDIA BAJA</v>
      </c>
      <c r="B753" s="11" t="s">
        <v>118</v>
      </c>
      <c r="C753" s="11" t="s">
        <v>177</v>
      </c>
      <c r="D753" s="11" t="s">
        <v>19</v>
      </c>
      <c r="E753" s="12">
        <v>16.464667733596698</v>
      </c>
      <c r="F753" s="12">
        <v>12.562944396564401</v>
      </c>
      <c r="G753" s="12">
        <v>19.661586681432599</v>
      </c>
      <c r="H753" s="12">
        <v>23.3111592171072</v>
      </c>
      <c r="I753" s="12">
        <v>0</v>
      </c>
      <c r="J753" s="12">
        <v>0</v>
      </c>
      <c r="K753" s="12">
        <v>0</v>
      </c>
      <c r="L753" s="12">
        <v>0</v>
      </c>
      <c r="M753" s="12">
        <v>0</v>
      </c>
      <c r="N753" s="12"/>
      <c r="O753" s="12"/>
    </row>
    <row r="754" spans="1:15" x14ac:dyDescent="0.35">
      <c r="A754" s="11" t="str">
        <f t="shared" si="11"/>
        <v>DISTRIBUCION VOLUMEN X CRITERIO (Consumiciones)Espum/Lambrusc/MoscaBAJA</v>
      </c>
      <c r="B754" s="11" t="s">
        <v>118</v>
      </c>
      <c r="C754" s="11" t="s">
        <v>177</v>
      </c>
      <c r="D754" s="11" t="s">
        <v>20</v>
      </c>
      <c r="E754" s="12">
        <v>16.307598765097001</v>
      </c>
      <c r="F754" s="12">
        <v>20.61642260336</v>
      </c>
      <c r="G754" s="12">
        <v>16.768660400429699</v>
      </c>
      <c r="H754" s="12">
        <v>16.630333893024901</v>
      </c>
      <c r="I754" s="12">
        <v>0</v>
      </c>
      <c r="J754" s="12">
        <v>0</v>
      </c>
      <c r="K754" s="12">
        <v>0</v>
      </c>
      <c r="L754" s="12">
        <v>0</v>
      </c>
      <c r="M754" s="12">
        <v>0</v>
      </c>
      <c r="N754" s="12"/>
      <c r="O754" s="12"/>
    </row>
    <row r="755" spans="1:15" x14ac:dyDescent="0.35">
      <c r="A755" s="11" t="str">
        <f t="shared" si="11"/>
        <v>DISTRIBUCION VOLUMEN X CRITERIO (Consumiciones)Espum/Lambrusc/MoscaHOMBRE</v>
      </c>
      <c r="B755" s="11" t="s">
        <v>118</v>
      </c>
      <c r="C755" s="11" t="s">
        <v>177</v>
      </c>
      <c r="D755" s="11" t="s">
        <v>21</v>
      </c>
      <c r="E755" s="12">
        <v>38.586502559061401</v>
      </c>
      <c r="F755" s="12">
        <v>41.2676719604166</v>
      </c>
      <c r="G755" s="12">
        <v>42.149242839482497</v>
      </c>
      <c r="H755" s="12">
        <v>46.322230383356398</v>
      </c>
      <c r="I755" s="12">
        <v>0</v>
      </c>
      <c r="J755" s="12">
        <v>0</v>
      </c>
      <c r="K755" s="12">
        <v>0</v>
      </c>
      <c r="L755" s="12">
        <v>0</v>
      </c>
      <c r="M755" s="12">
        <v>0</v>
      </c>
      <c r="N755" s="12"/>
      <c r="O755" s="12"/>
    </row>
    <row r="756" spans="1:15" x14ac:dyDescent="0.35">
      <c r="A756" s="11" t="str">
        <f t="shared" si="11"/>
        <v>DISTRIBUCION VOLUMEN X CRITERIO (Consumiciones)Espum/Lambrusc/MoscaMUJER</v>
      </c>
      <c r="B756" s="11" t="s">
        <v>118</v>
      </c>
      <c r="C756" s="11" t="s">
        <v>177</v>
      </c>
      <c r="D756" s="11" t="s">
        <v>22</v>
      </c>
      <c r="E756" s="12">
        <v>61.413497440938599</v>
      </c>
      <c r="F756" s="12">
        <v>58.7323280395834</v>
      </c>
      <c r="G756" s="12">
        <v>57.850757160517503</v>
      </c>
      <c r="H756" s="12">
        <v>53.677769616643502</v>
      </c>
      <c r="I756" s="12">
        <v>0</v>
      </c>
      <c r="J756" s="12">
        <v>0</v>
      </c>
      <c r="K756" s="12">
        <v>0</v>
      </c>
      <c r="L756" s="12">
        <v>0</v>
      </c>
      <c r="M756" s="12">
        <v>0</v>
      </c>
      <c r="N756" s="12"/>
      <c r="O756" s="12"/>
    </row>
    <row r="757" spans="1:15" x14ac:dyDescent="0.35">
      <c r="A757" s="11" t="str">
        <f t="shared" si="11"/>
        <v>DISTRIBUCION VOLUMEN X CRITERIO (Consumiciones)SidraT.ESPAÑA</v>
      </c>
      <c r="B757" s="11" t="s">
        <v>118</v>
      </c>
      <c r="C757" s="11" t="s">
        <v>143</v>
      </c>
      <c r="D757" s="11" t="s">
        <v>36</v>
      </c>
      <c r="E757" s="12">
        <v>100</v>
      </c>
      <c r="F757" s="12">
        <v>100</v>
      </c>
      <c r="G757" s="12">
        <v>100</v>
      </c>
      <c r="H757" s="12">
        <v>100</v>
      </c>
      <c r="I757" s="12">
        <v>0</v>
      </c>
      <c r="J757" s="12">
        <v>0</v>
      </c>
      <c r="K757" s="12">
        <v>0</v>
      </c>
      <c r="L757" s="12">
        <v>0</v>
      </c>
      <c r="M757" s="12">
        <v>0</v>
      </c>
      <c r="N757" s="12"/>
      <c r="O757" s="12"/>
    </row>
    <row r="758" spans="1:15" x14ac:dyDescent="0.35">
      <c r="A758" s="11" t="str">
        <f t="shared" si="11"/>
        <v>DISTRIBUCION VOLUMEN X CRITERIO (Consumiciones)SidraBCN AM</v>
      </c>
      <c r="B758" s="11" t="s">
        <v>118</v>
      </c>
      <c r="C758" s="11" t="s">
        <v>143</v>
      </c>
      <c r="D758" s="11" t="s">
        <v>1</v>
      </c>
      <c r="E758" s="12">
        <v>1.2108386172396099</v>
      </c>
      <c r="F758" s="12">
        <v>1.1607071318639901</v>
      </c>
      <c r="G758" s="12">
        <v>1.16939059619776</v>
      </c>
      <c r="H758" s="12">
        <v>1.11127334531518</v>
      </c>
      <c r="I758" s="12">
        <v>0</v>
      </c>
      <c r="J758" s="12">
        <v>0</v>
      </c>
      <c r="K758" s="12">
        <v>0</v>
      </c>
      <c r="L758" s="12">
        <v>0</v>
      </c>
      <c r="M758" s="12">
        <v>0</v>
      </c>
      <c r="N758" s="12"/>
      <c r="O758" s="12"/>
    </row>
    <row r="759" spans="1:15" x14ac:dyDescent="0.35">
      <c r="A759" s="11" t="str">
        <f t="shared" si="11"/>
        <v>DISTRIBUCION VOLUMEN X CRITERIO (Consumiciones)SidraREST.CAT ARAGON</v>
      </c>
      <c r="B759" s="11" t="s">
        <v>118</v>
      </c>
      <c r="C759" s="11" t="s">
        <v>143</v>
      </c>
      <c r="D759" s="11" t="s">
        <v>2</v>
      </c>
      <c r="E759" s="12">
        <v>3.1049981857114402</v>
      </c>
      <c r="F759" s="12">
        <v>2.7196289440646799</v>
      </c>
      <c r="G759" s="12">
        <v>2.7539784117900599</v>
      </c>
      <c r="H759" s="12">
        <v>2.9397599851683802</v>
      </c>
      <c r="I759" s="12">
        <v>0</v>
      </c>
      <c r="J759" s="12">
        <v>0</v>
      </c>
      <c r="K759" s="12">
        <v>0</v>
      </c>
      <c r="L759" s="12">
        <v>0</v>
      </c>
      <c r="M759" s="12">
        <v>0</v>
      </c>
      <c r="N759" s="12"/>
      <c r="O759" s="12"/>
    </row>
    <row r="760" spans="1:15" x14ac:dyDescent="0.35">
      <c r="A760" s="11" t="str">
        <f t="shared" si="11"/>
        <v>DISTRIBUCION VOLUMEN X CRITERIO (Consumiciones)SidraLEVANTE</v>
      </c>
      <c r="B760" s="11" t="s">
        <v>118</v>
      </c>
      <c r="C760" s="11" t="s">
        <v>143</v>
      </c>
      <c r="D760" s="11" t="s">
        <v>3</v>
      </c>
      <c r="E760" s="12">
        <v>3.8078080382305699</v>
      </c>
      <c r="F760" s="12">
        <v>5.5078423362862798</v>
      </c>
      <c r="G760" s="12">
        <v>3.80088957364661</v>
      </c>
      <c r="H760" s="12">
        <v>2.4789838930253301</v>
      </c>
      <c r="I760" s="12">
        <v>0</v>
      </c>
      <c r="J760" s="12">
        <v>0</v>
      </c>
      <c r="K760" s="12">
        <v>0</v>
      </c>
      <c r="L760" s="12">
        <v>0</v>
      </c>
      <c r="M760" s="12">
        <v>0</v>
      </c>
      <c r="N760" s="12"/>
      <c r="O760" s="12"/>
    </row>
    <row r="761" spans="1:15" x14ac:dyDescent="0.35">
      <c r="A761" s="11" t="str">
        <f t="shared" si="11"/>
        <v>DISTRIBUCION VOLUMEN X CRITERIO (Consumiciones)SidraANDALUCIA</v>
      </c>
      <c r="B761" s="11" t="s">
        <v>118</v>
      </c>
      <c r="C761" s="11" t="s">
        <v>143</v>
      </c>
      <c r="D761" s="11" t="s">
        <v>4</v>
      </c>
      <c r="E761" s="12">
        <v>7.8899752310170204</v>
      </c>
      <c r="F761" s="12">
        <v>6.9760690272131098</v>
      </c>
      <c r="G761" s="12">
        <v>5.3569244596069403</v>
      </c>
      <c r="H761" s="12">
        <v>3.63768256551193</v>
      </c>
      <c r="I761" s="12">
        <v>0</v>
      </c>
      <c r="J761" s="12">
        <v>0</v>
      </c>
      <c r="K761" s="12">
        <v>0</v>
      </c>
      <c r="L761" s="12">
        <v>0</v>
      </c>
      <c r="M761" s="12">
        <v>0</v>
      </c>
      <c r="N761" s="12"/>
      <c r="O761" s="12"/>
    </row>
    <row r="762" spans="1:15" x14ac:dyDescent="0.35">
      <c r="A762" s="11" t="str">
        <f t="shared" si="11"/>
        <v>DISTRIBUCION VOLUMEN X CRITERIO (Consumiciones)SidraMDD AM</v>
      </c>
      <c r="B762" s="11" t="s">
        <v>118</v>
      </c>
      <c r="C762" s="11" t="s">
        <v>143</v>
      </c>
      <c r="D762" s="11" t="s">
        <v>5</v>
      </c>
      <c r="E762" s="12">
        <v>5.3973793928372196</v>
      </c>
      <c r="F762" s="12">
        <v>5.9273621253978099</v>
      </c>
      <c r="G762" s="12">
        <v>6.3969479370145201</v>
      </c>
      <c r="H762" s="12">
        <v>4.5099753222563699</v>
      </c>
      <c r="I762" s="12">
        <v>0</v>
      </c>
      <c r="J762" s="12">
        <v>0</v>
      </c>
      <c r="K762" s="12">
        <v>0</v>
      </c>
      <c r="L762" s="12">
        <v>0</v>
      </c>
      <c r="M762" s="12">
        <v>0</v>
      </c>
      <c r="N762" s="12"/>
      <c r="O762" s="12"/>
    </row>
    <row r="763" spans="1:15" x14ac:dyDescent="0.35">
      <c r="A763" s="11" t="str">
        <f t="shared" si="11"/>
        <v>DISTRIBUCION VOLUMEN X CRITERIO (Consumiciones)SidraRTO CENTRO</v>
      </c>
      <c r="B763" s="11" t="s">
        <v>118</v>
      </c>
      <c r="C763" s="11" t="s">
        <v>143</v>
      </c>
      <c r="D763" s="11" t="s">
        <v>6</v>
      </c>
      <c r="E763" s="12">
        <v>6.6231715485132199</v>
      </c>
      <c r="F763" s="12">
        <v>6.6222903789618899</v>
      </c>
      <c r="G763" s="12">
        <v>5.6718041837474003</v>
      </c>
      <c r="H763" s="12">
        <v>4.8243115639580099</v>
      </c>
      <c r="I763" s="12">
        <v>0</v>
      </c>
      <c r="J763" s="12">
        <v>0</v>
      </c>
      <c r="K763" s="12">
        <v>0</v>
      </c>
      <c r="L763" s="12">
        <v>0</v>
      </c>
      <c r="M763" s="12">
        <v>0</v>
      </c>
      <c r="N763" s="12"/>
      <c r="O763" s="12"/>
    </row>
    <row r="764" spans="1:15" x14ac:dyDescent="0.35">
      <c r="A764" s="11" t="str">
        <f t="shared" si="11"/>
        <v>DISTRIBUCION VOLUMEN X CRITERIO (Consumiciones)SidraNORTE-CENTRO</v>
      </c>
      <c r="B764" s="11" t="s">
        <v>118</v>
      </c>
      <c r="C764" s="11" t="s">
        <v>143</v>
      </c>
      <c r="D764" s="11" t="s">
        <v>7</v>
      </c>
      <c r="E764" s="12">
        <v>8.7420956538825099</v>
      </c>
      <c r="F764" s="12">
        <v>12.143608684023</v>
      </c>
      <c r="G764" s="12">
        <v>12.229011105914299</v>
      </c>
      <c r="H764" s="12">
        <v>13.6389057260242</v>
      </c>
      <c r="I764" s="12">
        <v>0</v>
      </c>
      <c r="J764" s="12">
        <v>0</v>
      </c>
      <c r="K764" s="12">
        <v>0</v>
      </c>
      <c r="L764" s="12">
        <v>0</v>
      </c>
      <c r="M764" s="12">
        <v>0</v>
      </c>
      <c r="N764" s="12"/>
      <c r="O764" s="12"/>
    </row>
    <row r="765" spans="1:15" x14ac:dyDescent="0.35">
      <c r="A765" s="11" t="str">
        <f t="shared" si="11"/>
        <v>DISTRIBUCION VOLUMEN X CRITERIO (Consumiciones)SidraNOROESTE</v>
      </c>
      <c r="B765" s="11" t="s">
        <v>118</v>
      </c>
      <c r="C765" s="11" t="s">
        <v>143</v>
      </c>
      <c r="D765" s="11" t="s">
        <v>8</v>
      </c>
      <c r="E765" s="12">
        <v>63.223725444357299</v>
      </c>
      <c r="F765" s="12">
        <v>58.942492947865198</v>
      </c>
      <c r="G765" s="12">
        <v>62.621069139131102</v>
      </c>
      <c r="H765" s="12">
        <v>66.859106317944196</v>
      </c>
      <c r="I765" s="12">
        <v>0</v>
      </c>
      <c r="J765" s="12">
        <v>0</v>
      </c>
      <c r="K765" s="12">
        <v>0</v>
      </c>
      <c r="L765" s="12">
        <v>0</v>
      </c>
      <c r="M765" s="12">
        <v>0</v>
      </c>
      <c r="N765" s="12"/>
      <c r="O765" s="12"/>
    </row>
    <row r="766" spans="1:15" x14ac:dyDescent="0.35">
      <c r="A766" s="11" t="str">
        <f t="shared" si="11"/>
        <v>DISTRIBUCION VOLUMEN X CRITERIO (Consumiciones)Sidra&lt;2MIL</v>
      </c>
      <c r="B766" s="11" t="s">
        <v>118</v>
      </c>
      <c r="C766" s="11" t="s">
        <v>143</v>
      </c>
      <c r="D766" s="11" t="s">
        <v>9</v>
      </c>
      <c r="E766" s="12">
        <v>2.8764372679252399</v>
      </c>
      <c r="F766" s="12">
        <v>2.4576507537836898</v>
      </c>
      <c r="G766" s="12">
        <v>2.59318091360131</v>
      </c>
      <c r="H766" s="12">
        <v>1.73228858775232</v>
      </c>
      <c r="I766" s="12">
        <v>0</v>
      </c>
      <c r="J766" s="12">
        <v>0</v>
      </c>
      <c r="K766" s="12">
        <v>0</v>
      </c>
      <c r="L766" s="12">
        <v>0</v>
      </c>
      <c r="M766" s="12">
        <v>0</v>
      </c>
      <c r="N766" s="12"/>
      <c r="O766" s="12"/>
    </row>
    <row r="767" spans="1:15" x14ac:dyDescent="0.35">
      <c r="A767" s="11" t="str">
        <f t="shared" si="11"/>
        <v>DISTRIBUCION VOLUMEN X CRITERIO (Consumiciones)Sidra2-5MIL</v>
      </c>
      <c r="B767" s="11" t="s">
        <v>118</v>
      </c>
      <c r="C767" s="11" t="s">
        <v>143</v>
      </c>
      <c r="D767" s="11" t="s">
        <v>10</v>
      </c>
      <c r="E767" s="12">
        <v>1.56916347672189</v>
      </c>
      <c r="F767" s="12">
        <v>1.9509082393278501</v>
      </c>
      <c r="G767" s="12">
        <v>1.54264762795646</v>
      </c>
      <c r="H767" s="12">
        <v>1.9198067790629501</v>
      </c>
      <c r="I767" s="12">
        <v>0</v>
      </c>
      <c r="J767" s="12">
        <v>0</v>
      </c>
      <c r="K767" s="12">
        <v>0</v>
      </c>
      <c r="L767" s="12">
        <v>0</v>
      </c>
      <c r="M767" s="12">
        <v>0</v>
      </c>
      <c r="N767" s="12"/>
      <c r="O767" s="12"/>
    </row>
    <row r="768" spans="1:15" x14ac:dyDescent="0.35">
      <c r="A768" s="11" t="str">
        <f t="shared" si="11"/>
        <v>DISTRIBUCION VOLUMEN X CRITERIO (Consumiciones)Sidra5-10MIL</v>
      </c>
      <c r="B768" s="11" t="s">
        <v>118</v>
      </c>
      <c r="C768" s="11" t="s">
        <v>143</v>
      </c>
      <c r="D768" s="11" t="s">
        <v>11</v>
      </c>
      <c r="E768" s="12">
        <v>1.7079357555400301</v>
      </c>
      <c r="F768" s="12">
        <v>2.48181807796681</v>
      </c>
      <c r="G768" s="12">
        <v>1.98150016966095</v>
      </c>
      <c r="H768" s="12">
        <v>2.6175721416547999</v>
      </c>
      <c r="I768" s="12">
        <v>0</v>
      </c>
      <c r="J768" s="12">
        <v>0</v>
      </c>
      <c r="K768" s="12">
        <v>0</v>
      </c>
      <c r="L768" s="12">
        <v>0</v>
      </c>
      <c r="M768" s="12">
        <v>0</v>
      </c>
      <c r="N768" s="12"/>
      <c r="O768" s="12"/>
    </row>
    <row r="769" spans="1:15" x14ac:dyDescent="0.35">
      <c r="A769" s="11" t="str">
        <f t="shared" si="11"/>
        <v>DISTRIBUCION VOLUMEN X CRITERIO (Consumiciones)Sidra10-30MIL</v>
      </c>
      <c r="B769" s="11" t="s">
        <v>118</v>
      </c>
      <c r="C769" s="11" t="s">
        <v>143</v>
      </c>
      <c r="D769" s="11" t="s">
        <v>12</v>
      </c>
      <c r="E769" s="12">
        <v>11.5093088062555</v>
      </c>
      <c r="F769" s="12">
        <v>13.812907386099299</v>
      </c>
      <c r="G769" s="12">
        <v>9.9340835098724298</v>
      </c>
      <c r="H769" s="12">
        <v>11.1449871071838</v>
      </c>
      <c r="I769" s="12">
        <v>0</v>
      </c>
      <c r="J769" s="12">
        <v>0</v>
      </c>
      <c r="K769" s="12">
        <v>0</v>
      </c>
      <c r="L769" s="12">
        <v>0</v>
      </c>
      <c r="M769" s="12">
        <v>0</v>
      </c>
      <c r="N769" s="12"/>
      <c r="O769" s="12"/>
    </row>
    <row r="770" spans="1:15" x14ac:dyDescent="0.35">
      <c r="A770" s="11" t="str">
        <f t="shared" si="11"/>
        <v>DISTRIBUCION VOLUMEN X CRITERIO (Consumiciones)Sidra30-100MIL</v>
      </c>
      <c r="B770" s="11" t="s">
        <v>118</v>
      </c>
      <c r="C770" s="11" t="s">
        <v>143</v>
      </c>
      <c r="D770" s="11" t="s">
        <v>13</v>
      </c>
      <c r="E770" s="12">
        <v>46.2963414476732</v>
      </c>
      <c r="F770" s="12">
        <v>45.205080136910503</v>
      </c>
      <c r="G770" s="12">
        <v>41.1568492585358</v>
      </c>
      <c r="H770" s="12">
        <v>34.6598861308007</v>
      </c>
      <c r="I770" s="12">
        <v>0</v>
      </c>
      <c r="J770" s="12">
        <v>0</v>
      </c>
      <c r="K770" s="12">
        <v>0</v>
      </c>
      <c r="L770" s="12">
        <v>0</v>
      </c>
      <c r="M770" s="12">
        <v>0</v>
      </c>
      <c r="N770" s="12"/>
      <c r="O770" s="12"/>
    </row>
    <row r="771" spans="1:15" x14ac:dyDescent="0.35">
      <c r="A771" s="11" t="str">
        <f t="shared" si="11"/>
        <v>DISTRIBUCION VOLUMEN X CRITERIO (Consumiciones)Sidra100-200MIL</v>
      </c>
      <c r="B771" s="11" t="s">
        <v>118</v>
      </c>
      <c r="C771" s="11" t="s">
        <v>143</v>
      </c>
      <c r="D771" s="11" t="s">
        <v>14</v>
      </c>
      <c r="E771" s="12">
        <v>8.4078900756264296</v>
      </c>
      <c r="F771" s="12">
        <v>7.7767802873481502</v>
      </c>
      <c r="G771" s="12">
        <v>9.1202831962289395</v>
      </c>
      <c r="H771" s="12">
        <v>7.2338289054602596</v>
      </c>
      <c r="I771" s="12">
        <v>0</v>
      </c>
      <c r="J771" s="12">
        <v>0</v>
      </c>
      <c r="K771" s="12">
        <v>0</v>
      </c>
      <c r="L771" s="12">
        <v>0</v>
      </c>
      <c r="M771" s="12">
        <v>0</v>
      </c>
      <c r="N771" s="12"/>
      <c r="O771" s="12"/>
    </row>
    <row r="772" spans="1:15" x14ac:dyDescent="0.35">
      <c r="A772" s="11" t="str">
        <f t="shared" ref="A772:A835" si="12">B772&amp;C772&amp;D772</f>
        <v>DISTRIBUCION VOLUMEN X CRITERIO (Consumiciones)Sidra200-500MIL</v>
      </c>
      <c r="B772" s="11" t="s">
        <v>118</v>
      </c>
      <c r="C772" s="11" t="s">
        <v>143</v>
      </c>
      <c r="D772" s="11" t="s">
        <v>15</v>
      </c>
      <c r="E772" s="12">
        <v>20.097939312406101</v>
      </c>
      <c r="F772" s="12">
        <v>19.3771943749943</v>
      </c>
      <c r="G772" s="12">
        <v>26.793074164763699</v>
      </c>
      <c r="H772" s="12">
        <v>34.8493159106606</v>
      </c>
      <c r="I772" s="12">
        <v>0</v>
      </c>
      <c r="J772" s="12">
        <v>0</v>
      </c>
      <c r="K772" s="12">
        <v>0</v>
      </c>
      <c r="L772" s="12">
        <v>0</v>
      </c>
      <c r="M772" s="12">
        <v>0</v>
      </c>
      <c r="N772" s="12"/>
      <c r="O772" s="12"/>
    </row>
    <row r="773" spans="1:15" x14ac:dyDescent="0.35">
      <c r="A773" s="11" t="str">
        <f t="shared" si="12"/>
        <v>DISTRIBUCION VOLUMEN X CRITERIO (Consumiciones)Sidra&gt;500MIL</v>
      </c>
      <c r="B773" s="11" t="s">
        <v>118</v>
      </c>
      <c r="C773" s="11" t="s">
        <v>143</v>
      </c>
      <c r="D773" s="11" t="s">
        <v>16</v>
      </c>
      <c r="E773" s="12">
        <v>7.5349698742045401</v>
      </c>
      <c r="F773" s="12">
        <v>6.9376816212760399</v>
      </c>
      <c r="G773" s="12">
        <v>6.8783888629047798</v>
      </c>
      <c r="H773" s="12">
        <v>5.8423077132437902</v>
      </c>
      <c r="I773" s="12">
        <v>0</v>
      </c>
      <c r="J773" s="12">
        <v>0</v>
      </c>
      <c r="K773" s="12">
        <v>0</v>
      </c>
      <c r="L773" s="12">
        <v>0</v>
      </c>
      <c r="M773" s="12">
        <v>0</v>
      </c>
      <c r="N773" s="12"/>
      <c r="O773" s="12"/>
    </row>
    <row r="774" spans="1:15" x14ac:dyDescent="0.35">
      <c r="A774" s="11" t="str">
        <f t="shared" si="12"/>
        <v>DISTRIBUCION VOLUMEN X CRITERIO (Consumiciones)SidraDE 15 A 19 AÑOS</v>
      </c>
      <c r="B774" s="11" t="s">
        <v>118</v>
      </c>
      <c r="C774" s="11" t="s">
        <v>143</v>
      </c>
      <c r="D774" s="11" t="s">
        <v>39</v>
      </c>
      <c r="E774" s="12">
        <v>0.47667420110348901</v>
      </c>
      <c r="F774" s="12">
        <v>2.2716437806296601</v>
      </c>
      <c r="G774" s="12">
        <v>0.30446155115965601</v>
      </c>
      <c r="H774" s="12">
        <v>0.70410690550957</v>
      </c>
      <c r="I774" s="12">
        <v>0</v>
      </c>
      <c r="J774" s="12">
        <v>0</v>
      </c>
      <c r="K774" s="12">
        <v>0</v>
      </c>
      <c r="L774" s="12">
        <v>0</v>
      </c>
      <c r="M774" s="12">
        <v>0</v>
      </c>
      <c r="N774" s="12"/>
      <c r="O774" s="12"/>
    </row>
    <row r="775" spans="1:15" x14ac:dyDescent="0.35">
      <c r="A775" s="11" t="str">
        <f t="shared" si="12"/>
        <v>DISTRIBUCION VOLUMEN X CRITERIO (Consumiciones)SidraDE 20 A 24 AÑOS</v>
      </c>
      <c r="B775" s="11" t="s">
        <v>118</v>
      </c>
      <c r="C775" s="11" t="s">
        <v>143</v>
      </c>
      <c r="D775" s="11" t="s">
        <v>40</v>
      </c>
      <c r="E775" s="12">
        <v>1.4998981703652801</v>
      </c>
      <c r="F775" s="12">
        <v>1.3989765196705399</v>
      </c>
      <c r="G775" s="12">
        <v>1.2893693197971401</v>
      </c>
      <c r="H775" s="12">
        <v>0.74563416549874095</v>
      </c>
      <c r="I775" s="12">
        <v>0</v>
      </c>
      <c r="J775" s="12">
        <v>0</v>
      </c>
      <c r="K775" s="12">
        <v>0</v>
      </c>
      <c r="L775" s="12">
        <v>0</v>
      </c>
      <c r="M775" s="12">
        <v>0</v>
      </c>
      <c r="N775" s="12"/>
      <c r="O775" s="12"/>
    </row>
    <row r="776" spans="1:15" x14ac:dyDescent="0.35">
      <c r="A776" s="11" t="str">
        <f t="shared" si="12"/>
        <v>DISTRIBUCION VOLUMEN X CRITERIO (Consumiciones)SidraDE 25 A 34 AÑOS</v>
      </c>
      <c r="B776" s="11" t="s">
        <v>118</v>
      </c>
      <c r="C776" s="11" t="s">
        <v>143</v>
      </c>
      <c r="D776" s="11" t="s">
        <v>41</v>
      </c>
      <c r="E776" s="12">
        <v>4.5388802755997597</v>
      </c>
      <c r="F776" s="12">
        <v>6.7866452007076399</v>
      </c>
      <c r="G776" s="12">
        <v>5.2199374547188704</v>
      </c>
      <c r="H776" s="12">
        <v>2.9902713911401602</v>
      </c>
      <c r="I776" s="12">
        <v>0</v>
      </c>
      <c r="J776" s="12">
        <v>0</v>
      </c>
      <c r="K776" s="12">
        <v>0</v>
      </c>
      <c r="L776" s="12">
        <v>0</v>
      </c>
      <c r="M776" s="12">
        <v>0</v>
      </c>
      <c r="N776" s="12"/>
      <c r="O776" s="12"/>
    </row>
    <row r="777" spans="1:15" x14ac:dyDescent="0.35">
      <c r="A777" s="11" t="str">
        <f t="shared" si="12"/>
        <v>DISTRIBUCION VOLUMEN X CRITERIO (Consumiciones)SidraDE 35 A 49 AÑOS</v>
      </c>
      <c r="B777" s="11" t="s">
        <v>118</v>
      </c>
      <c r="C777" s="11" t="s">
        <v>143</v>
      </c>
      <c r="D777" s="11" t="s">
        <v>42</v>
      </c>
      <c r="E777" s="12">
        <v>21.683279717401199</v>
      </c>
      <c r="F777" s="12">
        <v>17.532786862643999</v>
      </c>
      <c r="G777" s="12">
        <v>16.222309039719001</v>
      </c>
      <c r="H777" s="12">
        <v>13.2563670787949</v>
      </c>
      <c r="I777" s="12">
        <v>0</v>
      </c>
      <c r="J777" s="12">
        <v>0</v>
      </c>
      <c r="K777" s="12">
        <v>0</v>
      </c>
      <c r="L777" s="12">
        <v>0</v>
      </c>
      <c r="M777" s="12">
        <v>0</v>
      </c>
      <c r="N777" s="12"/>
      <c r="O777" s="12"/>
    </row>
    <row r="778" spans="1:15" x14ac:dyDescent="0.35">
      <c r="A778" s="11" t="str">
        <f t="shared" si="12"/>
        <v>DISTRIBUCION VOLUMEN X CRITERIO (Consumiciones)SidraDE 50 A 59 AÑOS</v>
      </c>
      <c r="B778" s="11" t="s">
        <v>118</v>
      </c>
      <c r="C778" s="11" t="s">
        <v>143</v>
      </c>
      <c r="D778" s="11" t="s">
        <v>43</v>
      </c>
      <c r="E778" s="12">
        <v>21.7483753870602</v>
      </c>
      <c r="F778" s="12">
        <v>24.751423327804002</v>
      </c>
      <c r="G778" s="12">
        <v>35.221606551664102</v>
      </c>
      <c r="H778" s="12">
        <v>35.490354482803198</v>
      </c>
      <c r="I778" s="12">
        <v>0</v>
      </c>
      <c r="J778" s="12">
        <v>0</v>
      </c>
      <c r="K778" s="12">
        <v>0</v>
      </c>
      <c r="L778" s="12">
        <v>0</v>
      </c>
      <c r="M778" s="12">
        <v>0</v>
      </c>
      <c r="N778" s="12"/>
      <c r="O778" s="12"/>
    </row>
    <row r="779" spans="1:15" x14ac:dyDescent="0.35">
      <c r="A779" s="11" t="str">
        <f t="shared" si="12"/>
        <v>DISTRIBUCION VOLUMEN X CRITERIO (Consumiciones)SidraDE 60 A 75 AÑOS</v>
      </c>
      <c r="B779" s="11" t="s">
        <v>118</v>
      </c>
      <c r="C779" s="11" t="s">
        <v>143</v>
      </c>
      <c r="D779" s="11" t="s">
        <v>44</v>
      </c>
      <c r="E779" s="12">
        <v>50.052886870144299</v>
      </c>
      <c r="F779" s="12">
        <v>47.2585404592229</v>
      </c>
      <c r="G779" s="12">
        <v>41.742317110077899</v>
      </c>
      <c r="H779" s="12">
        <v>46.813266616651603</v>
      </c>
      <c r="I779" s="12">
        <v>0</v>
      </c>
      <c r="J779" s="12">
        <v>0</v>
      </c>
      <c r="K779" s="12">
        <v>0</v>
      </c>
      <c r="L779" s="12">
        <v>0</v>
      </c>
      <c r="M779" s="12">
        <v>0</v>
      </c>
      <c r="N779" s="12"/>
      <c r="O779" s="12"/>
    </row>
    <row r="780" spans="1:15" x14ac:dyDescent="0.35">
      <c r="A780" s="11" t="str">
        <f t="shared" si="12"/>
        <v>DISTRIBUCION VOLUMEN X CRITERIO (Consumiciones)SidraALTA Y MEDIA ALTA</v>
      </c>
      <c r="B780" s="11" t="s">
        <v>118</v>
      </c>
      <c r="C780" s="11" t="s">
        <v>143</v>
      </c>
      <c r="D780" s="11" t="s">
        <v>17</v>
      </c>
      <c r="E780" s="12">
        <v>42.673286070996802</v>
      </c>
      <c r="F780" s="12">
        <v>45.957662374393998</v>
      </c>
      <c r="G780" s="12">
        <v>40.744307187204797</v>
      </c>
      <c r="H780" s="12">
        <v>36.255790400239199</v>
      </c>
      <c r="I780" s="12">
        <v>0</v>
      </c>
      <c r="J780" s="12">
        <v>0</v>
      </c>
      <c r="K780" s="12">
        <v>0</v>
      </c>
      <c r="L780" s="12">
        <v>0</v>
      </c>
      <c r="M780" s="12">
        <v>0</v>
      </c>
      <c r="N780" s="12"/>
      <c r="O780" s="12"/>
    </row>
    <row r="781" spans="1:15" x14ac:dyDescent="0.35">
      <c r="A781" s="11" t="str">
        <f t="shared" si="12"/>
        <v>DISTRIBUCION VOLUMEN X CRITERIO (Consumiciones)SidraMEDIA</v>
      </c>
      <c r="B781" s="11" t="s">
        <v>118</v>
      </c>
      <c r="C781" s="11" t="s">
        <v>143</v>
      </c>
      <c r="D781" s="11" t="s">
        <v>18</v>
      </c>
      <c r="E781" s="12">
        <v>28.530835017346899</v>
      </c>
      <c r="F781" s="12">
        <v>31.6511232797065</v>
      </c>
      <c r="G781" s="12">
        <v>36.001749800533702</v>
      </c>
      <c r="H781" s="12">
        <v>40.581487945945298</v>
      </c>
      <c r="I781" s="12">
        <v>0</v>
      </c>
      <c r="J781" s="12">
        <v>0</v>
      </c>
      <c r="K781" s="12">
        <v>0</v>
      </c>
      <c r="L781" s="12">
        <v>0</v>
      </c>
      <c r="M781" s="12">
        <v>0</v>
      </c>
      <c r="N781" s="12"/>
      <c r="O781" s="12"/>
    </row>
    <row r="782" spans="1:15" x14ac:dyDescent="0.35">
      <c r="A782" s="11" t="str">
        <f t="shared" si="12"/>
        <v>DISTRIBUCION VOLUMEN X CRITERIO (Consumiciones)SidraMEDIA BAJA</v>
      </c>
      <c r="B782" s="11" t="s">
        <v>118</v>
      </c>
      <c r="C782" s="11" t="s">
        <v>143</v>
      </c>
      <c r="D782" s="11" t="s">
        <v>19</v>
      </c>
      <c r="E782" s="12">
        <v>20.2760766332541</v>
      </c>
      <c r="F782" s="12">
        <v>10.421241215114</v>
      </c>
      <c r="G782" s="12">
        <v>15.29461395255</v>
      </c>
      <c r="H782" s="12">
        <v>17.39627550826</v>
      </c>
      <c r="I782" s="12">
        <v>0</v>
      </c>
      <c r="J782" s="12">
        <v>0</v>
      </c>
      <c r="K782" s="12">
        <v>0</v>
      </c>
      <c r="L782" s="12">
        <v>0</v>
      </c>
      <c r="M782" s="12">
        <v>0</v>
      </c>
      <c r="N782" s="12"/>
      <c r="O782" s="12"/>
    </row>
    <row r="783" spans="1:15" x14ac:dyDescent="0.35">
      <c r="A783" s="11" t="str">
        <f t="shared" si="12"/>
        <v>DISTRIBUCION VOLUMEN X CRITERIO (Consumiciones)SidraBAJA</v>
      </c>
      <c r="B783" s="11" t="s">
        <v>118</v>
      </c>
      <c r="C783" s="11" t="s">
        <v>143</v>
      </c>
      <c r="D783" s="11" t="s">
        <v>20</v>
      </c>
      <c r="E783" s="12">
        <v>8.5198094495032599</v>
      </c>
      <c r="F783" s="12">
        <v>11.969969191595499</v>
      </c>
      <c r="G783" s="12">
        <v>7.9593400647462902</v>
      </c>
      <c r="H783" s="12">
        <v>5.7664621555098101</v>
      </c>
      <c r="I783" s="12">
        <v>0</v>
      </c>
      <c r="J783" s="12">
        <v>0</v>
      </c>
      <c r="K783" s="12">
        <v>0</v>
      </c>
      <c r="L783" s="12">
        <v>0</v>
      </c>
      <c r="M783" s="12">
        <v>0</v>
      </c>
      <c r="N783" s="12"/>
      <c r="O783" s="12"/>
    </row>
    <row r="784" spans="1:15" x14ac:dyDescent="0.35">
      <c r="A784" s="11" t="str">
        <f t="shared" si="12"/>
        <v>DISTRIBUCION VOLUMEN X CRITERIO (Consumiciones)SidraHOMBRE</v>
      </c>
      <c r="B784" s="11" t="s">
        <v>118</v>
      </c>
      <c r="C784" s="11" t="s">
        <v>143</v>
      </c>
      <c r="D784" s="11" t="s">
        <v>21</v>
      </c>
      <c r="E784" s="12">
        <v>40.896394800664901</v>
      </c>
      <c r="F784" s="12">
        <v>40.384141924286403</v>
      </c>
      <c r="G784" s="12">
        <v>47.300740088590501</v>
      </c>
      <c r="H784" s="12">
        <v>54.086492817774399</v>
      </c>
      <c r="I784" s="12">
        <v>0</v>
      </c>
      <c r="J784" s="12">
        <v>0</v>
      </c>
      <c r="K784" s="12">
        <v>0</v>
      </c>
      <c r="L784" s="12">
        <v>0</v>
      </c>
      <c r="M784" s="12">
        <v>0</v>
      </c>
      <c r="N784" s="12"/>
      <c r="O784" s="12"/>
    </row>
    <row r="785" spans="1:15" x14ac:dyDescent="0.35">
      <c r="A785" s="11" t="str">
        <f t="shared" si="12"/>
        <v>DISTRIBUCION VOLUMEN X CRITERIO (Consumiciones)SidraMUJER</v>
      </c>
      <c r="B785" s="11" t="s">
        <v>118</v>
      </c>
      <c r="C785" s="11" t="s">
        <v>143</v>
      </c>
      <c r="D785" s="11" t="s">
        <v>22</v>
      </c>
      <c r="E785" s="12">
        <v>59.103605199335099</v>
      </c>
      <c r="F785" s="12">
        <v>59.615858075713597</v>
      </c>
      <c r="G785" s="12">
        <v>52.699259911409499</v>
      </c>
      <c r="H785" s="12">
        <v>45.913507182225601</v>
      </c>
      <c r="I785" s="12">
        <v>0</v>
      </c>
      <c r="J785" s="12">
        <v>0</v>
      </c>
      <c r="K785" s="12">
        <v>0</v>
      </c>
      <c r="L785" s="12">
        <v>0</v>
      </c>
      <c r="M785" s="12">
        <v>0</v>
      </c>
      <c r="N785" s="12"/>
      <c r="O785" s="12"/>
    </row>
    <row r="786" spans="1:15" x14ac:dyDescent="0.35">
      <c r="A786" s="11" t="str">
        <f t="shared" si="12"/>
        <v>DISTRIBUCION VOLUMEN X CRITERIO (Consumiciones)CervezaT.ESPAÑA</v>
      </c>
      <c r="B786" s="11" t="s">
        <v>118</v>
      </c>
      <c r="C786" s="11" t="s">
        <v>144</v>
      </c>
      <c r="D786" s="11" t="s">
        <v>36</v>
      </c>
      <c r="E786" s="12">
        <v>100</v>
      </c>
      <c r="F786" s="12">
        <v>100</v>
      </c>
      <c r="G786" s="12">
        <v>100</v>
      </c>
      <c r="H786" s="12">
        <v>100</v>
      </c>
      <c r="I786" s="12">
        <v>0</v>
      </c>
      <c r="J786" s="12">
        <v>0</v>
      </c>
      <c r="K786" s="12">
        <v>0</v>
      </c>
      <c r="L786" s="12">
        <v>0</v>
      </c>
      <c r="M786" s="12">
        <v>0</v>
      </c>
      <c r="N786" s="12"/>
      <c r="O786" s="12"/>
    </row>
    <row r="787" spans="1:15" x14ac:dyDescent="0.35">
      <c r="A787" s="11" t="str">
        <f t="shared" si="12"/>
        <v>DISTRIBUCION VOLUMEN X CRITERIO (Consumiciones)CervezaBCN AM</v>
      </c>
      <c r="B787" s="11" t="s">
        <v>118</v>
      </c>
      <c r="C787" s="11" t="s">
        <v>144</v>
      </c>
      <c r="D787" s="11" t="s">
        <v>1</v>
      </c>
      <c r="E787" s="12">
        <v>5.6207670766985398</v>
      </c>
      <c r="F787" s="12">
        <v>6.2352322982294197</v>
      </c>
      <c r="G787" s="12">
        <v>6.4713869540235702</v>
      </c>
      <c r="H787" s="12">
        <v>6.9553906243699704</v>
      </c>
      <c r="I787" s="12">
        <v>0</v>
      </c>
      <c r="J787" s="12">
        <v>0</v>
      </c>
      <c r="K787" s="12">
        <v>0</v>
      </c>
      <c r="L787" s="12">
        <v>0</v>
      </c>
      <c r="M787" s="12">
        <v>0</v>
      </c>
      <c r="N787" s="12"/>
      <c r="O787" s="12"/>
    </row>
    <row r="788" spans="1:15" x14ac:dyDescent="0.35">
      <c r="A788" s="11" t="str">
        <f t="shared" si="12"/>
        <v>DISTRIBUCION VOLUMEN X CRITERIO (Consumiciones)CervezaREST.CAT ARAGON</v>
      </c>
      <c r="B788" s="11" t="s">
        <v>118</v>
      </c>
      <c r="C788" s="11" t="s">
        <v>144</v>
      </c>
      <c r="D788" s="11" t="s">
        <v>2</v>
      </c>
      <c r="E788" s="12">
        <v>11.128984451411201</v>
      </c>
      <c r="F788" s="12">
        <v>12.1394802963943</v>
      </c>
      <c r="G788" s="12">
        <v>11.734700563491</v>
      </c>
      <c r="H788" s="12">
        <v>11.545089205310701</v>
      </c>
      <c r="I788" s="12">
        <v>0</v>
      </c>
      <c r="J788" s="12">
        <v>0</v>
      </c>
      <c r="K788" s="12">
        <v>0</v>
      </c>
      <c r="L788" s="12">
        <v>0</v>
      </c>
      <c r="M788" s="12">
        <v>0</v>
      </c>
      <c r="N788" s="12"/>
      <c r="O788" s="12"/>
    </row>
    <row r="789" spans="1:15" x14ac:dyDescent="0.35">
      <c r="A789" s="11" t="str">
        <f t="shared" si="12"/>
        <v>DISTRIBUCION VOLUMEN X CRITERIO (Consumiciones)CervezaLEVANTE</v>
      </c>
      <c r="B789" s="11" t="s">
        <v>118</v>
      </c>
      <c r="C789" s="11" t="s">
        <v>144</v>
      </c>
      <c r="D789" s="11" t="s">
        <v>3</v>
      </c>
      <c r="E789" s="12">
        <v>13.620373903787099</v>
      </c>
      <c r="F789" s="12">
        <v>12.1165145396446</v>
      </c>
      <c r="G789" s="12">
        <v>12.171587552795801</v>
      </c>
      <c r="H789" s="12">
        <v>12.4644643783585</v>
      </c>
      <c r="I789" s="12">
        <v>0</v>
      </c>
      <c r="J789" s="12">
        <v>0</v>
      </c>
      <c r="K789" s="12">
        <v>0</v>
      </c>
      <c r="L789" s="12">
        <v>0</v>
      </c>
      <c r="M789" s="12">
        <v>0</v>
      </c>
      <c r="N789" s="12"/>
      <c r="O789" s="12"/>
    </row>
    <row r="790" spans="1:15" x14ac:dyDescent="0.35">
      <c r="A790" s="11" t="str">
        <f t="shared" si="12"/>
        <v>DISTRIBUCION VOLUMEN X CRITERIO (Consumiciones)CervezaANDALUCIA</v>
      </c>
      <c r="B790" s="11" t="s">
        <v>118</v>
      </c>
      <c r="C790" s="11" t="s">
        <v>144</v>
      </c>
      <c r="D790" s="11" t="s">
        <v>4</v>
      </c>
      <c r="E790" s="12">
        <v>26.085774991889998</v>
      </c>
      <c r="F790" s="12">
        <v>25.952206686476099</v>
      </c>
      <c r="G790" s="12">
        <v>26.2982167877988</v>
      </c>
      <c r="H790" s="12">
        <v>24.291370861301001</v>
      </c>
      <c r="I790" s="12">
        <v>0</v>
      </c>
      <c r="J790" s="12">
        <v>0</v>
      </c>
      <c r="K790" s="12">
        <v>0</v>
      </c>
      <c r="L790" s="12">
        <v>0</v>
      </c>
      <c r="M790" s="12">
        <v>0</v>
      </c>
      <c r="N790" s="12"/>
      <c r="O790" s="12"/>
    </row>
    <row r="791" spans="1:15" x14ac:dyDescent="0.35">
      <c r="A791" s="11" t="str">
        <f t="shared" si="12"/>
        <v>DISTRIBUCION VOLUMEN X CRITERIO (Consumiciones)CervezaMDD AM</v>
      </c>
      <c r="B791" s="11" t="s">
        <v>118</v>
      </c>
      <c r="C791" s="11" t="s">
        <v>144</v>
      </c>
      <c r="D791" s="11" t="s">
        <v>5</v>
      </c>
      <c r="E791" s="12">
        <v>13.7323734071476</v>
      </c>
      <c r="F791" s="12">
        <v>14.5261532224077</v>
      </c>
      <c r="G791" s="12">
        <v>13.1400209671078</v>
      </c>
      <c r="H791" s="12">
        <v>13.3323405204741</v>
      </c>
      <c r="I791" s="12">
        <v>0</v>
      </c>
      <c r="J791" s="12">
        <v>0</v>
      </c>
      <c r="K791" s="12">
        <v>0</v>
      </c>
      <c r="L791" s="12">
        <v>0</v>
      </c>
      <c r="M791" s="12">
        <v>0</v>
      </c>
      <c r="N791" s="12"/>
      <c r="O791" s="12"/>
    </row>
    <row r="792" spans="1:15" x14ac:dyDescent="0.35">
      <c r="A792" s="11" t="str">
        <f t="shared" si="12"/>
        <v>DISTRIBUCION VOLUMEN X CRITERIO (Consumiciones)CervezaRTO CENTRO</v>
      </c>
      <c r="B792" s="11" t="s">
        <v>118</v>
      </c>
      <c r="C792" s="11" t="s">
        <v>144</v>
      </c>
      <c r="D792" s="11" t="s">
        <v>6</v>
      </c>
      <c r="E792" s="12">
        <v>11.625794334049701</v>
      </c>
      <c r="F792" s="12">
        <v>10.997818119742</v>
      </c>
      <c r="G792" s="12">
        <v>10.204484743404899</v>
      </c>
      <c r="H792" s="12">
        <v>9.9390011478278595</v>
      </c>
      <c r="I792" s="12">
        <v>0</v>
      </c>
      <c r="J792" s="12">
        <v>0</v>
      </c>
      <c r="K792" s="12">
        <v>0</v>
      </c>
      <c r="L792" s="12">
        <v>0</v>
      </c>
      <c r="M792" s="12">
        <v>0</v>
      </c>
      <c r="N792" s="12"/>
      <c r="O792" s="12"/>
    </row>
    <row r="793" spans="1:15" x14ac:dyDescent="0.35">
      <c r="A793" s="11" t="str">
        <f t="shared" si="12"/>
        <v>DISTRIBUCION VOLUMEN X CRITERIO (Consumiciones)CervezaNORTE-CENTRO</v>
      </c>
      <c r="B793" s="11" t="s">
        <v>118</v>
      </c>
      <c r="C793" s="11" t="s">
        <v>144</v>
      </c>
      <c r="D793" s="11" t="s">
        <v>7</v>
      </c>
      <c r="E793" s="12">
        <v>8.6467974362204796</v>
      </c>
      <c r="F793" s="12">
        <v>8.3770491803278695</v>
      </c>
      <c r="G793" s="12">
        <v>10.0934447546949</v>
      </c>
      <c r="H793" s="12">
        <v>10.243694339085</v>
      </c>
      <c r="I793" s="12">
        <v>0</v>
      </c>
      <c r="J793" s="12">
        <v>0</v>
      </c>
      <c r="K793" s="12">
        <v>0</v>
      </c>
      <c r="L793" s="12">
        <v>0</v>
      </c>
      <c r="M793" s="12">
        <v>0</v>
      </c>
      <c r="N793" s="12"/>
      <c r="O793" s="12"/>
    </row>
    <row r="794" spans="1:15" x14ac:dyDescent="0.35">
      <c r="A794" s="11" t="str">
        <f t="shared" si="12"/>
        <v>DISTRIBUCION VOLUMEN X CRITERIO (Consumiciones)CervezaNOROESTE</v>
      </c>
      <c r="B794" s="11" t="s">
        <v>118</v>
      </c>
      <c r="C794" s="11" t="s">
        <v>144</v>
      </c>
      <c r="D794" s="11" t="s">
        <v>8</v>
      </c>
      <c r="E794" s="12">
        <v>9.5391234435130396</v>
      </c>
      <c r="F794" s="12">
        <v>9.6555243180957397</v>
      </c>
      <c r="G794" s="12">
        <v>9.8861576766831707</v>
      </c>
      <c r="H794" s="12">
        <v>11.2286650520017</v>
      </c>
      <c r="I794" s="12">
        <v>0</v>
      </c>
      <c r="J794" s="12">
        <v>0</v>
      </c>
      <c r="K794" s="12">
        <v>0</v>
      </c>
      <c r="L794" s="12">
        <v>0</v>
      </c>
      <c r="M794" s="12">
        <v>0</v>
      </c>
      <c r="N794" s="12"/>
      <c r="O794" s="12"/>
    </row>
    <row r="795" spans="1:15" x14ac:dyDescent="0.35">
      <c r="A795" s="11" t="str">
        <f t="shared" si="12"/>
        <v>DISTRIBUCION VOLUMEN X CRITERIO (Consumiciones)Cerveza&lt;2MIL</v>
      </c>
      <c r="B795" s="11" t="s">
        <v>118</v>
      </c>
      <c r="C795" s="11" t="s">
        <v>144</v>
      </c>
      <c r="D795" s="11" t="s">
        <v>9</v>
      </c>
      <c r="E795" s="12">
        <v>5.4184996984254203</v>
      </c>
      <c r="F795" s="12">
        <v>5.7649757539223199</v>
      </c>
      <c r="G795" s="12">
        <v>5.7059363124099098</v>
      </c>
      <c r="H795" s="12">
        <v>5.4527253519423002</v>
      </c>
      <c r="I795" s="12">
        <v>0</v>
      </c>
      <c r="J795" s="12">
        <v>0</v>
      </c>
      <c r="K795" s="12">
        <v>0</v>
      </c>
      <c r="L795" s="12">
        <v>0</v>
      </c>
      <c r="M795" s="12">
        <v>0</v>
      </c>
      <c r="N795" s="12"/>
      <c r="O795" s="12"/>
    </row>
    <row r="796" spans="1:15" x14ac:dyDescent="0.35">
      <c r="A796" s="11" t="str">
        <f t="shared" si="12"/>
        <v>DISTRIBUCION VOLUMEN X CRITERIO (Consumiciones)Cerveza2-5MIL</v>
      </c>
      <c r="B796" s="11" t="s">
        <v>118</v>
      </c>
      <c r="C796" s="11" t="s">
        <v>144</v>
      </c>
      <c r="D796" s="11" t="s">
        <v>10</v>
      </c>
      <c r="E796" s="12">
        <v>4.7404468416225303</v>
      </c>
      <c r="F796" s="12">
        <v>4.9183518001845803</v>
      </c>
      <c r="G796" s="12">
        <v>5.0518179893753201</v>
      </c>
      <c r="H796" s="12">
        <v>5.70805388070655</v>
      </c>
      <c r="I796" s="12">
        <v>0</v>
      </c>
      <c r="J796" s="12">
        <v>0</v>
      </c>
      <c r="K796" s="12">
        <v>0</v>
      </c>
      <c r="L796" s="12">
        <v>0</v>
      </c>
      <c r="M796" s="12">
        <v>0</v>
      </c>
      <c r="N796" s="12"/>
      <c r="O796" s="12"/>
    </row>
    <row r="797" spans="1:15" x14ac:dyDescent="0.35">
      <c r="A797" s="11" t="str">
        <f t="shared" si="12"/>
        <v>DISTRIBUCION VOLUMEN X CRITERIO (Consumiciones)Cerveza5-10MIL</v>
      </c>
      <c r="B797" s="11" t="s">
        <v>118</v>
      </c>
      <c r="C797" s="11" t="s">
        <v>144</v>
      </c>
      <c r="D797" s="11" t="s">
        <v>11</v>
      </c>
      <c r="E797" s="12">
        <v>5.8739223501758602</v>
      </c>
      <c r="F797" s="12">
        <v>7.62441251940486</v>
      </c>
      <c r="G797" s="12">
        <v>7.3973569347701202</v>
      </c>
      <c r="H797" s="12">
        <v>8.4295187993774299</v>
      </c>
      <c r="I797" s="12">
        <v>0</v>
      </c>
      <c r="J797" s="12">
        <v>0</v>
      </c>
      <c r="K797" s="12">
        <v>0</v>
      </c>
      <c r="L797" s="12">
        <v>0</v>
      </c>
      <c r="M797" s="12">
        <v>0</v>
      </c>
      <c r="N797" s="12"/>
      <c r="O797" s="12"/>
    </row>
    <row r="798" spans="1:15" x14ac:dyDescent="0.35">
      <c r="A798" s="11" t="str">
        <f t="shared" si="12"/>
        <v>DISTRIBUCION VOLUMEN X CRITERIO (Consumiciones)Cerveza10-30MIL</v>
      </c>
      <c r="B798" s="11" t="s">
        <v>118</v>
      </c>
      <c r="C798" s="11" t="s">
        <v>144</v>
      </c>
      <c r="D798" s="11" t="s">
        <v>12</v>
      </c>
      <c r="E798" s="12">
        <v>17.170049718723099</v>
      </c>
      <c r="F798" s="12">
        <v>17.3004166377705</v>
      </c>
      <c r="G798" s="12">
        <v>18.439079463322699</v>
      </c>
      <c r="H798" s="12">
        <v>16.8698169658098</v>
      </c>
      <c r="I798" s="12">
        <v>0</v>
      </c>
      <c r="J798" s="12">
        <v>0</v>
      </c>
      <c r="K798" s="12">
        <v>0</v>
      </c>
      <c r="L798" s="12">
        <v>0</v>
      </c>
      <c r="M798" s="12">
        <v>0</v>
      </c>
      <c r="N798" s="12"/>
      <c r="O798" s="12"/>
    </row>
    <row r="799" spans="1:15" x14ac:dyDescent="0.35">
      <c r="A799" s="11" t="str">
        <f t="shared" si="12"/>
        <v>DISTRIBUCION VOLUMEN X CRITERIO (Consumiciones)Cerveza30-100MIL</v>
      </c>
      <c r="B799" s="11" t="s">
        <v>118</v>
      </c>
      <c r="C799" s="11" t="s">
        <v>144</v>
      </c>
      <c r="D799" s="11" t="s">
        <v>13</v>
      </c>
      <c r="E799" s="12">
        <v>21.698421769850199</v>
      </c>
      <c r="F799" s="12">
        <v>20.0826500509461</v>
      </c>
      <c r="G799" s="12">
        <v>19.647561061661399</v>
      </c>
      <c r="H799" s="12">
        <v>19.363517353168099</v>
      </c>
      <c r="I799" s="12">
        <v>0</v>
      </c>
      <c r="J799" s="12">
        <v>0</v>
      </c>
      <c r="K799" s="12">
        <v>0</v>
      </c>
      <c r="L799" s="12">
        <v>0</v>
      </c>
      <c r="M799" s="12">
        <v>0</v>
      </c>
      <c r="N799" s="12"/>
      <c r="O799" s="12"/>
    </row>
    <row r="800" spans="1:15" x14ac:dyDescent="0.35">
      <c r="A800" s="11" t="str">
        <f t="shared" si="12"/>
        <v>DISTRIBUCION VOLUMEN X CRITERIO (Consumiciones)Cerveza100-200MIL</v>
      </c>
      <c r="B800" s="11" t="s">
        <v>118</v>
      </c>
      <c r="C800" s="11" t="s">
        <v>144</v>
      </c>
      <c r="D800" s="11" t="s">
        <v>14</v>
      </c>
      <c r="E800" s="12">
        <v>11.369099895742201</v>
      </c>
      <c r="F800" s="12">
        <v>10.6827524766208</v>
      </c>
      <c r="G800" s="12">
        <v>10.957087991290599</v>
      </c>
      <c r="H800" s="12">
        <v>10.736039913227399</v>
      </c>
      <c r="I800" s="12">
        <v>0</v>
      </c>
      <c r="J800" s="12">
        <v>0</v>
      </c>
      <c r="K800" s="12">
        <v>0</v>
      </c>
      <c r="L800" s="12">
        <v>0</v>
      </c>
      <c r="M800" s="12">
        <v>0</v>
      </c>
      <c r="N800" s="12"/>
      <c r="O800" s="12"/>
    </row>
    <row r="801" spans="1:15" x14ac:dyDescent="0.35">
      <c r="A801" s="11" t="str">
        <f t="shared" si="12"/>
        <v>DISTRIBUCION VOLUMEN X CRITERIO (Consumiciones)Cerveza200-500MIL</v>
      </c>
      <c r="B801" s="11" t="s">
        <v>118</v>
      </c>
      <c r="C801" s="11" t="s">
        <v>144</v>
      </c>
      <c r="D801" s="11" t="s">
        <v>15</v>
      </c>
      <c r="E801" s="12">
        <v>14.166805129263199</v>
      </c>
      <c r="F801" s="12">
        <v>13.5920043957685</v>
      </c>
      <c r="G801" s="12">
        <v>14.0366722780561</v>
      </c>
      <c r="H801" s="12">
        <v>14.134191023287199</v>
      </c>
      <c r="I801" s="12">
        <v>0</v>
      </c>
      <c r="J801" s="12">
        <v>0</v>
      </c>
      <c r="K801" s="12">
        <v>0</v>
      </c>
      <c r="L801" s="12">
        <v>0</v>
      </c>
      <c r="M801" s="12">
        <v>0</v>
      </c>
      <c r="N801" s="12"/>
      <c r="O801" s="12"/>
    </row>
    <row r="802" spans="1:15" x14ac:dyDescent="0.35">
      <c r="A802" s="11" t="str">
        <f t="shared" si="12"/>
        <v>DISTRIBUCION VOLUMEN X CRITERIO (Consumiciones)Cerveza&gt;500MIL</v>
      </c>
      <c r="B802" s="11" t="s">
        <v>118</v>
      </c>
      <c r="C802" s="11" t="s">
        <v>144</v>
      </c>
      <c r="D802" s="11" t="s">
        <v>16</v>
      </c>
      <c r="E802" s="12">
        <v>19.5627442495419</v>
      </c>
      <c r="F802" s="12">
        <v>20.0344192944365</v>
      </c>
      <c r="G802" s="12">
        <v>18.7644829289437</v>
      </c>
      <c r="H802" s="12">
        <v>19.30615284121</v>
      </c>
      <c r="I802" s="12">
        <v>0</v>
      </c>
      <c r="J802" s="12">
        <v>0</v>
      </c>
      <c r="K802" s="12">
        <v>0</v>
      </c>
      <c r="L802" s="12">
        <v>0</v>
      </c>
      <c r="M802" s="12">
        <v>0</v>
      </c>
      <c r="N802" s="12"/>
      <c r="O802" s="12"/>
    </row>
    <row r="803" spans="1:15" x14ac:dyDescent="0.35">
      <c r="A803" s="11" t="str">
        <f t="shared" si="12"/>
        <v>DISTRIBUCION VOLUMEN X CRITERIO (Consumiciones)CervezaDE 15 A 19 AÑOS</v>
      </c>
      <c r="B803" s="11" t="s">
        <v>118</v>
      </c>
      <c r="C803" s="11" t="s">
        <v>144</v>
      </c>
      <c r="D803" s="11" t="s">
        <v>39</v>
      </c>
      <c r="E803" s="12">
        <v>1.0259475862774099</v>
      </c>
      <c r="F803" s="12">
        <v>1.1591871029004599</v>
      </c>
      <c r="G803" s="12">
        <v>0.51103696460792503</v>
      </c>
      <c r="H803" s="12">
        <v>0.33895340679073199</v>
      </c>
      <c r="I803" s="12">
        <v>0</v>
      </c>
      <c r="J803" s="12">
        <v>0</v>
      </c>
      <c r="K803" s="12">
        <v>0</v>
      </c>
      <c r="L803" s="12">
        <v>0</v>
      </c>
      <c r="M803" s="12">
        <v>0</v>
      </c>
      <c r="N803" s="12"/>
      <c r="O803" s="12"/>
    </row>
    <row r="804" spans="1:15" x14ac:dyDescent="0.35">
      <c r="A804" s="11" t="str">
        <f t="shared" si="12"/>
        <v>DISTRIBUCION VOLUMEN X CRITERIO (Consumiciones)CervezaDE 20 A 24 AÑOS</v>
      </c>
      <c r="B804" s="11" t="s">
        <v>118</v>
      </c>
      <c r="C804" s="11" t="s">
        <v>144</v>
      </c>
      <c r="D804" s="11" t="s">
        <v>40</v>
      </c>
      <c r="E804" s="12">
        <v>3.0484497362515799</v>
      </c>
      <c r="F804" s="12">
        <v>1.9440147663681</v>
      </c>
      <c r="G804" s="12">
        <v>1.45537534147153</v>
      </c>
      <c r="H804" s="12">
        <v>1.29565088828974</v>
      </c>
      <c r="I804" s="12">
        <v>0</v>
      </c>
      <c r="J804" s="12">
        <v>0</v>
      </c>
      <c r="K804" s="12">
        <v>0</v>
      </c>
      <c r="L804" s="12">
        <v>0</v>
      </c>
      <c r="M804" s="12">
        <v>0</v>
      </c>
      <c r="N804" s="12"/>
      <c r="O804" s="12"/>
    </row>
    <row r="805" spans="1:15" x14ac:dyDescent="0.35">
      <c r="A805" s="11" t="str">
        <f t="shared" si="12"/>
        <v>DISTRIBUCION VOLUMEN X CRITERIO (Consumiciones)CervezaDE 25 A 34 AÑOS</v>
      </c>
      <c r="B805" s="11" t="s">
        <v>118</v>
      </c>
      <c r="C805" s="11" t="s">
        <v>144</v>
      </c>
      <c r="D805" s="11" t="s">
        <v>41</v>
      </c>
      <c r="E805" s="12">
        <v>7.2125318692207099</v>
      </c>
      <c r="F805" s="12">
        <v>7.2749382511883001</v>
      </c>
      <c r="G805" s="12">
        <v>6.1430954709031003</v>
      </c>
      <c r="H805" s="12">
        <v>6.4684535506052301</v>
      </c>
      <c r="I805" s="12">
        <v>0</v>
      </c>
      <c r="J805" s="12">
        <v>0</v>
      </c>
      <c r="K805" s="12">
        <v>0</v>
      </c>
      <c r="L805" s="12">
        <v>0</v>
      </c>
      <c r="M805" s="12">
        <v>0</v>
      </c>
      <c r="N805" s="12"/>
      <c r="O805" s="12"/>
    </row>
    <row r="806" spans="1:15" x14ac:dyDescent="0.35">
      <c r="A806" s="11" t="str">
        <f t="shared" si="12"/>
        <v>DISTRIBUCION VOLUMEN X CRITERIO (Consumiciones)CervezaDE 35 A 49 AÑOS</v>
      </c>
      <c r="B806" s="11" t="s">
        <v>118</v>
      </c>
      <c r="C806" s="11" t="s">
        <v>144</v>
      </c>
      <c r="D806" s="11" t="s">
        <v>42</v>
      </c>
      <c r="E806" s="12">
        <v>21.844285268249202</v>
      </c>
      <c r="F806" s="12">
        <v>21.2142297002449</v>
      </c>
      <c r="G806" s="12">
        <v>21.794608025967001</v>
      </c>
      <c r="H806" s="12">
        <v>20.083304884047902</v>
      </c>
      <c r="I806" s="12">
        <v>0</v>
      </c>
      <c r="J806" s="12">
        <v>0</v>
      </c>
      <c r="K806" s="12">
        <v>0</v>
      </c>
      <c r="L806" s="12">
        <v>0</v>
      </c>
      <c r="M806" s="12">
        <v>0</v>
      </c>
      <c r="N806" s="12"/>
      <c r="O806" s="12"/>
    </row>
    <row r="807" spans="1:15" x14ac:dyDescent="0.35">
      <c r="A807" s="11" t="str">
        <f t="shared" si="12"/>
        <v>DISTRIBUCION VOLUMEN X CRITERIO (Consumiciones)CervezaDE 50 A 59 AÑOS</v>
      </c>
      <c r="B807" s="11" t="s">
        <v>118</v>
      </c>
      <c r="C807" s="11" t="s">
        <v>144</v>
      </c>
      <c r="D807" s="11" t="s">
        <v>43</v>
      </c>
      <c r="E807" s="12">
        <v>26.663294874205999</v>
      </c>
      <c r="F807" s="12">
        <v>27.204765994675999</v>
      </c>
      <c r="G807" s="12">
        <v>26.110586373396</v>
      </c>
      <c r="H807" s="12">
        <v>25.550497705688301</v>
      </c>
      <c r="I807" s="12">
        <v>0</v>
      </c>
      <c r="J807" s="12">
        <v>0</v>
      </c>
      <c r="K807" s="12">
        <v>0</v>
      </c>
      <c r="L807" s="12">
        <v>0</v>
      </c>
      <c r="M807" s="12">
        <v>0</v>
      </c>
      <c r="N807" s="12"/>
      <c r="O807" s="12"/>
    </row>
    <row r="808" spans="1:15" x14ac:dyDescent="0.35">
      <c r="A808" s="11" t="str">
        <f t="shared" si="12"/>
        <v>DISTRIBUCION VOLUMEN X CRITERIO (Consumiciones)CervezaDE 60 A 75 AÑOS</v>
      </c>
      <c r="B808" s="11" t="s">
        <v>118</v>
      </c>
      <c r="C808" s="11" t="s">
        <v>144</v>
      </c>
      <c r="D808" s="11" t="s">
        <v>44</v>
      </c>
      <c r="E808" s="12">
        <v>40.2054784932592</v>
      </c>
      <c r="F808" s="12">
        <v>41.202840178604802</v>
      </c>
      <c r="G808" s="12">
        <v>43.985297823654498</v>
      </c>
      <c r="H808" s="12">
        <v>46.263156338456</v>
      </c>
      <c r="I808" s="12">
        <v>0</v>
      </c>
      <c r="J808" s="12">
        <v>0</v>
      </c>
      <c r="K808" s="12">
        <v>0</v>
      </c>
      <c r="L808" s="12">
        <v>0</v>
      </c>
      <c r="M808" s="12">
        <v>0</v>
      </c>
      <c r="N808" s="12"/>
      <c r="O808" s="12"/>
    </row>
    <row r="809" spans="1:15" x14ac:dyDescent="0.35">
      <c r="A809" s="11" t="str">
        <f t="shared" si="12"/>
        <v>DISTRIBUCION VOLUMEN X CRITERIO (Consumiciones)CervezaALTA Y MEDIA ALTA</v>
      </c>
      <c r="B809" s="11" t="s">
        <v>118</v>
      </c>
      <c r="C809" s="11" t="s">
        <v>144</v>
      </c>
      <c r="D809" s="11" t="s">
        <v>17</v>
      </c>
      <c r="E809" s="12">
        <v>27.456700768026199</v>
      </c>
      <c r="F809" s="12">
        <v>29.1509871807867</v>
      </c>
      <c r="G809" s="12">
        <v>28.568793282461201</v>
      </c>
      <c r="H809" s="12">
        <v>28.999626351117001</v>
      </c>
      <c r="I809" s="12">
        <v>0</v>
      </c>
      <c r="J809" s="12">
        <v>0</v>
      </c>
      <c r="K809" s="12">
        <v>0</v>
      </c>
      <c r="L809" s="12">
        <v>0</v>
      </c>
      <c r="M809" s="12">
        <v>0</v>
      </c>
      <c r="N809" s="12"/>
      <c r="O809" s="12"/>
    </row>
    <row r="810" spans="1:15" x14ac:dyDescent="0.35">
      <c r="A810" s="11" t="str">
        <f t="shared" si="12"/>
        <v>DISTRIBUCION VOLUMEN X CRITERIO (Consumiciones)CervezaMEDIA</v>
      </c>
      <c r="B810" s="11" t="s">
        <v>118</v>
      </c>
      <c r="C810" s="11" t="s">
        <v>144</v>
      </c>
      <c r="D810" s="11" t="s">
        <v>18</v>
      </c>
      <c r="E810" s="12">
        <v>30.295317894905999</v>
      </c>
      <c r="F810" s="12">
        <v>32.617738846537499</v>
      </c>
      <c r="G810" s="12">
        <v>34.194359041561199</v>
      </c>
      <c r="H810" s="12">
        <v>34.8051246347515</v>
      </c>
      <c r="I810" s="12">
        <v>0</v>
      </c>
      <c r="J810" s="12">
        <v>0</v>
      </c>
      <c r="K810" s="12">
        <v>0</v>
      </c>
      <c r="L810" s="12">
        <v>0</v>
      </c>
      <c r="M810" s="12">
        <v>0</v>
      </c>
      <c r="N810" s="12"/>
      <c r="O810" s="12"/>
    </row>
    <row r="811" spans="1:15" x14ac:dyDescent="0.35">
      <c r="A811" s="11" t="str">
        <f t="shared" si="12"/>
        <v>DISTRIBUCION VOLUMEN X CRITERIO (Consumiciones)CervezaMEDIA BAJA</v>
      </c>
      <c r="B811" s="11" t="s">
        <v>118</v>
      </c>
      <c r="C811" s="11" t="s">
        <v>144</v>
      </c>
      <c r="D811" s="11" t="s">
        <v>19</v>
      </c>
      <c r="E811" s="12">
        <v>23.8996849139067</v>
      </c>
      <c r="F811" s="12">
        <v>23.055357876374298</v>
      </c>
      <c r="G811" s="12">
        <v>23.449946070179301</v>
      </c>
      <c r="H811" s="12">
        <v>22.1093097710527</v>
      </c>
      <c r="I811" s="12">
        <v>0</v>
      </c>
      <c r="J811" s="12">
        <v>0</v>
      </c>
      <c r="K811" s="12">
        <v>0</v>
      </c>
      <c r="L811" s="12">
        <v>0</v>
      </c>
      <c r="M811" s="12">
        <v>0</v>
      </c>
      <c r="N811" s="12"/>
      <c r="O811" s="12"/>
    </row>
    <row r="812" spans="1:15" x14ac:dyDescent="0.35">
      <c r="A812" s="11" t="str">
        <f t="shared" si="12"/>
        <v>DISTRIBUCION VOLUMEN X CRITERIO (Consumiciones)CervezaBAJA</v>
      </c>
      <c r="B812" s="11" t="s">
        <v>118</v>
      </c>
      <c r="C812" s="11" t="s">
        <v>144</v>
      </c>
      <c r="D812" s="11" t="s">
        <v>20</v>
      </c>
      <c r="E812" s="12">
        <v>18.348284250625198</v>
      </c>
      <c r="F812" s="12">
        <v>15.1758894229487</v>
      </c>
      <c r="G812" s="12">
        <v>13.786901605798199</v>
      </c>
      <c r="H812" s="12">
        <v>14.085955371807501</v>
      </c>
      <c r="I812" s="12">
        <v>0</v>
      </c>
      <c r="J812" s="12">
        <v>0</v>
      </c>
      <c r="K812" s="12">
        <v>0</v>
      </c>
      <c r="L812" s="12">
        <v>0</v>
      </c>
      <c r="M812" s="12">
        <v>0</v>
      </c>
      <c r="N812" s="12"/>
      <c r="O812" s="12"/>
    </row>
    <row r="813" spans="1:15" x14ac:dyDescent="0.35">
      <c r="A813" s="11" t="str">
        <f t="shared" si="12"/>
        <v>DISTRIBUCION VOLUMEN X CRITERIO (Consumiciones)CervezaHOMBRE</v>
      </c>
      <c r="B813" s="11" t="s">
        <v>118</v>
      </c>
      <c r="C813" s="11" t="s">
        <v>144</v>
      </c>
      <c r="D813" s="11" t="s">
        <v>21</v>
      </c>
      <c r="E813" s="12">
        <v>63.021539911006599</v>
      </c>
      <c r="F813" s="12">
        <v>63.124143118541703</v>
      </c>
      <c r="G813" s="12">
        <v>62.243883753515497</v>
      </c>
      <c r="H813" s="12">
        <v>63.529664764372697</v>
      </c>
      <c r="I813" s="12">
        <v>0</v>
      </c>
      <c r="J813" s="12">
        <v>0</v>
      </c>
      <c r="K813" s="12">
        <v>0</v>
      </c>
      <c r="L813" s="12">
        <v>0</v>
      </c>
      <c r="M813" s="12">
        <v>0</v>
      </c>
      <c r="N813" s="12"/>
      <c r="O813" s="12"/>
    </row>
    <row r="814" spans="1:15" x14ac:dyDescent="0.35">
      <c r="A814" s="11" t="str">
        <f t="shared" si="12"/>
        <v>DISTRIBUCION VOLUMEN X CRITERIO (Consumiciones)CervezaMUJER</v>
      </c>
      <c r="B814" s="11" t="s">
        <v>118</v>
      </c>
      <c r="C814" s="11" t="s">
        <v>144</v>
      </c>
      <c r="D814" s="11" t="s">
        <v>22</v>
      </c>
      <c r="E814" s="12">
        <v>36.978472261529397</v>
      </c>
      <c r="F814" s="12">
        <v>36.8758142040938</v>
      </c>
      <c r="G814" s="12">
        <v>37.756111206314301</v>
      </c>
      <c r="H814" s="12">
        <v>36.470362116841898</v>
      </c>
      <c r="I814" s="12">
        <v>0</v>
      </c>
      <c r="J814" s="12">
        <v>0</v>
      </c>
      <c r="K814" s="12">
        <v>0</v>
      </c>
      <c r="L814" s="12">
        <v>0</v>
      </c>
      <c r="M814" s="12">
        <v>0</v>
      </c>
      <c r="N814" s="12"/>
      <c r="O814" s="12"/>
    </row>
    <row r="815" spans="1:15" x14ac:dyDescent="0.35">
      <c r="A815" s="11" t="str">
        <f t="shared" si="12"/>
        <v>DISTRIBUCION VOLUMEN X CRITERIO (Consumiciones)Con alcoholT.ESPAÑA</v>
      </c>
      <c r="B815" s="11" t="s">
        <v>118</v>
      </c>
      <c r="C815" s="11" t="s">
        <v>145</v>
      </c>
      <c r="D815" s="11" t="s">
        <v>36</v>
      </c>
      <c r="E815" s="12">
        <v>100</v>
      </c>
      <c r="F815" s="12">
        <v>100</v>
      </c>
      <c r="G815" s="12">
        <v>100</v>
      </c>
      <c r="H815" s="12">
        <v>100</v>
      </c>
      <c r="I815" s="12">
        <v>0</v>
      </c>
      <c r="J815" s="12">
        <v>0</v>
      </c>
      <c r="K815" s="12">
        <v>0</v>
      </c>
      <c r="L815" s="12">
        <v>0</v>
      </c>
      <c r="M815" s="12">
        <v>0</v>
      </c>
      <c r="N815" s="12"/>
      <c r="O815" s="12"/>
    </row>
    <row r="816" spans="1:15" x14ac:dyDescent="0.35">
      <c r="A816" s="11" t="str">
        <f t="shared" si="12"/>
        <v>DISTRIBUCION VOLUMEN X CRITERIO (Consumiciones)Con alcoholBCN AM</v>
      </c>
      <c r="B816" s="11" t="s">
        <v>118</v>
      </c>
      <c r="C816" s="11" t="s">
        <v>145</v>
      </c>
      <c r="D816" s="11" t="s">
        <v>1</v>
      </c>
      <c r="E816" s="12">
        <v>5.5198003760031797</v>
      </c>
      <c r="F816" s="12">
        <v>6.3880215632720398</v>
      </c>
      <c r="G816" s="12">
        <v>6.7707948098103099</v>
      </c>
      <c r="H816" s="12">
        <v>7.3263126415174904</v>
      </c>
      <c r="I816" s="12">
        <v>0</v>
      </c>
      <c r="J816" s="12">
        <v>0</v>
      </c>
      <c r="K816" s="12">
        <v>0</v>
      </c>
      <c r="L816" s="12">
        <v>0</v>
      </c>
      <c r="M816" s="12">
        <v>0</v>
      </c>
      <c r="N816" s="12"/>
      <c r="O816" s="12"/>
    </row>
    <row r="817" spans="1:15" x14ac:dyDescent="0.35">
      <c r="A817" s="11" t="str">
        <f t="shared" si="12"/>
        <v>DISTRIBUCION VOLUMEN X CRITERIO (Consumiciones)Con alcoholREST.CAT ARAGON</v>
      </c>
      <c r="B817" s="11" t="s">
        <v>118</v>
      </c>
      <c r="C817" s="11" t="s">
        <v>145</v>
      </c>
      <c r="D817" s="11" t="s">
        <v>2</v>
      </c>
      <c r="E817" s="12">
        <v>11.625242950955201</v>
      </c>
      <c r="F817" s="12">
        <v>12.3316695298782</v>
      </c>
      <c r="G817" s="12">
        <v>11.965009741753301</v>
      </c>
      <c r="H817" s="12">
        <v>11.5917826779535</v>
      </c>
      <c r="I817" s="12">
        <v>0</v>
      </c>
      <c r="J817" s="12">
        <v>0</v>
      </c>
      <c r="K817" s="12">
        <v>0</v>
      </c>
      <c r="L817" s="12">
        <v>0</v>
      </c>
      <c r="M817" s="12">
        <v>0</v>
      </c>
      <c r="N817" s="12"/>
      <c r="O817" s="12"/>
    </row>
    <row r="818" spans="1:15" x14ac:dyDescent="0.35">
      <c r="A818" s="11" t="str">
        <f t="shared" si="12"/>
        <v>DISTRIBUCION VOLUMEN X CRITERIO (Consumiciones)Con alcoholLEVANTE</v>
      </c>
      <c r="B818" s="11" t="s">
        <v>118</v>
      </c>
      <c r="C818" s="11" t="s">
        <v>145</v>
      </c>
      <c r="D818" s="11" t="s">
        <v>3</v>
      </c>
      <c r="E818" s="12">
        <v>13.442059452880899</v>
      </c>
      <c r="F818" s="12">
        <v>12.105861988659001</v>
      </c>
      <c r="G818" s="12">
        <v>12.3791582854514</v>
      </c>
      <c r="H818" s="12">
        <v>12.6492624306526</v>
      </c>
      <c r="I818" s="12">
        <v>0</v>
      </c>
      <c r="J818" s="12">
        <v>0</v>
      </c>
      <c r="K818" s="12">
        <v>0</v>
      </c>
      <c r="L818" s="12">
        <v>0</v>
      </c>
      <c r="M818" s="12">
        <v>0</v>
      </c>
      <c r="N818" s="12"/>
      <c r="O818" s="12"/>
    </row>
    <row r="819" spans="1:15" x14ac:dyDescent="0.35">
      <c r="A819" s="11" t="str">
        <f t="shared" si="12"/>
        <v>DISTRIBUCION VOLUMEN X CRITERIO (Consumiciones)Con alcoholANDALUCIA</v>
      </c>
      <c r="B819" s="11" t="s">
        <v>118</v>
      </c>
      <c r="C819" s="11" t="s">
        <v>145</v>
      </c>
      <c r="D819" s="11" t="s">
        <v>4</v>
      </c>
      <c r="E819" s="12">
        <v>26.151609514138698</v>
      </c>
      <c r="F819" s="12">
        <v>26.183760701487799</v>
      </c>
      <c r="G819" s="12">
        <v>25.945463094089099</v>
      </c>
      <c r="H819" s="12">
        <v>23.858931088990499</v>
      </c>
      <c r="I819" s="12">
        <v>0</v>
      </c>
      <c r="J819" s="12">
        <v>0</v>
      </c>
      <c r="K819" s="12">
        <v>0</v>
      </c>
      <c r="L819" s="12">
        <v>0</v>
      </c>
      <c r="M819" s="12">
        <v>0</v>
      </c>
      <c r="N819" s="12"/>
      <c r="O819" s="12"/>
    </row>
    <row r="820" spans="1:15" x14ac:dyDescent="0.35">
      <c r="A820" s="11" t="str">
        <f t="shared" si="12"/>
        <v>DISTRIBUCION VOLUMEN X CRITERIO (Consumiciones)Con alcoholMDD AM</v>
      </c>
      <c r="B820" s="11" t="s">
        <v>118</v>
      </c>
      <c r="C820" s="11" t="s">
        <v>145</v>
      </c>
      <c r="D820" s="11" t="s">
        <v>5</v>
      </c>
      <c r="E820" s="12">
        <v>13.355561132988599</v>
      </c>
      <c r="F820" s="12">
        <v>14.0810750110074</v>
      </c>
      <c r="G820" s="12">
        <v>12.7557661257588</v>
      </c>
      <c r="H820" s="12">
        <v>12.8706797111975</v>
      </c>
      <c r="I820" s="12">
        <v>0</v>
      </c>
      <c r="J820" s="12">
        <v>0</v>
      </c>
      <c r="K820" s="12">
        <v>0</v>
      </c>
      <c r="L820" s="12">
        <v>0</v>
      </c>
      <c r="M820" s="12">
        <v>0</v>
      </c>
      <c r="N820" s="12"/>
      <c r="O820" s="12"/>
    </row>
    <row r="821" spans="1:15" x14ac:dyDescent="0.35">
      <c r="A821" s="11" t="str">
        <f t="shared" si="12"/>
        <v>DISTRIBUCION VOLUMEN X CRITERIO (Consumiciones)Con alcoholRTO CENTRO</v>
      </c>
      <c r="B821" s="11" t="s">
        <v>118</v>
      </c>
      <c r="C821" s="11" t="s">
        <v>145</v>
      </c>
      <c r="D821" s="11" t="s">
        <v>6</v>
      </c>
      <c r="E821" s="12">
        <v>11.469869345999401</v>
      </c>
      <c r="F821" s="12">
        <v>10.7217722795688</v>
      </c>
      <c r="G821" s="12">
        <v>9.9913124757583702</v>
      </c>
      <c r="H821" s="12">
        <v>9.6892809843209307</v>
      </c>
      <c r="I821" s="12">
        <v>0</v>
      </c>
      <c r="J821" s="12">
        <v>0</v>
      </c>
      <c r="K821" s="12">
        <v>0</v>
      </c>
      <c r="L821" s="12">
        <v>0</v>
      </c>
      <c r="M821" s="12">
        <v>0</v>
      </c>
      <c r="N821" s="12"/>
      <c r="O821" s="12"/>
    </row>
    <row r="822" spans="1:15" x14ac:dyDescent="0.35">
      <c r="A822" s="11" t="str">
        <f t="shared" si="12"/>
        <v>DISTRIBUCION VOLUMEN X CRITERIO (Consumiciones)Con alcoholNORTE-CENTRO</v>
      </c>
      <c r="B822" s="11" t="s">
        <v>118</v>
      </c>
      <c r="C822" s="11" t="s">
        <v>145</v>
      </c>
      <c r="D822" s="11" t="s">
        <v>7</v>
      </c>
      <c r="E822" s="12">
        <v>8.8265764836329001</v>
      </c>
      <c r="F822" s="12">
        <v>8.5780554536624898</v>
      </c>
      <c r="G822" s="12">
        <v>10.1594704725652</v>
      </c>
      <c r="H822" s="12">
        <v>10.628578752387901</v>
      </c>
      <c r="I822" s="12">
        <v>0</v>
      </c>
      <c r="J822" s="12">
        <v>0</v>
      </c>
      <c r="K822" s="12">
        <v>0</v>
      </c>
      <c r="L822" s="12">
        <v>0</v>
      </c>
      <c r="M822" s="12">
        <v>0</v>
      </c>
      <c r="N822" s="12"/>
      <c r="O822" s="12"/>
    </row>
    <row r="823" spans="1:15" x14ac:dyDescent="0.35">
      <c r="A823" s="11" t="str">
        <f t="shared" si="12"/>
        <v>DISTRIBUCION VOLUMEN X CRITERIO (Consumiciones)Con alcoholNOROESTE</v>
      </c>
      <c r="B823" s="11" t="s">
        <v>118</v>
      </c>
      <c r="C823" s="11" t="s">
        <v>145</v>
      </c>
      <c r="D823" s="11" t="s">
        <v>8</v>
      </c>
      <c r="E823" s="12">
        <v>9.6092963030864293</v>
      </c>
      <c r="F823" s="12">
        <v>9.6098131021114703</v>
      </c>
      <c r="G823" s="12">
        <v>10.032996806869701</v>
      </c>
      <c r="H823" s="12">
        <v>11.3852022288815</v>
      </c>
      <c r="I823" s="12">
        <v>0</v>
      </c>
      <c r="J823" s="12">
        <v>0</v>
      </c>
      <c r="K823" s="12">
        <v>0</v>
      </c>
      <c r="L823" s="12">
        <v>0</v>
      </c>
      <c r="M823" s="12">
        <v>0</v>
      </c>
      <c r="N823" s="12"/>
      <c r="O823" s="12"/>
    </row>
    <row r="824" spans="1:15" x14ac:dyDescent="0.35">
      <c r="A824" s="11" t="str">
        <f t="shared" si="12"/>
        <v>DISTRIBUCION VOLUMEN X CRITERIO (Consumiciones)Con alcohol&lt;2MIL</v>
      </c>
      <c r="B824" s="11" t="s">
        <v>118</v>
      </c>
      <c r="C824" s="11" t="s">
        <v>145</v>
      </c>
      <c r="D824" s="11" t="s">
        <v>9</v>
      </c>
      <c r="E824" s="12">
        <v>5.3982643509344896</v>
      </c>
      <c r="F824" s="12">
        <v>5.8661261428895699</v>
      </c>
      <c r="G824" s="12">
        <v>5.95212672397464</v>
      </c>
      <c r="H824" s="12">
        <v>5.4851418073958298</v>
      </c>
      <c r="I824" s="12">
        <v>0</v>
      </c>
      <c r="J824" s="12">
        <v>0</v>
      </c>
      <c r="K824" s="12">
        <v>0</v>
      </c>
      <c r="L824" s="12">
        <v>0</v>
      </c>
      <c r="M824" s="12">
        <v>0</v>
      </c>
      <c r="N824" s="12"/>
      <c r="O824" s="12"/>
    </row>
    <row r="825" spans="1:15" x14ac:dyDescent="0.35">
      <c r="A825" s="11" t="str">
        <f t="shared" si="12"/>
        <v>DISTRIBUCION VOLUMEN X CRITERIO (Consumiciones)Con alcohol2-5MIL</v>
      </c>
      <c r="B825" s="11" t="s">
        <v>118</v>
      </c>
      <c r="C825" s="11" t="s">
        <v>145</v>
      </c>
      <c r="D825" s="11" t="s">
        <v>10</v>
      </c>
      <c r="E825" s="12">
        <v>4.9048261408124496</v>
      </c>
      <c r="F825" s="12">
        <v>5.0792658247501201</v>
      </c>
      <c r="G825" s="12">
        <v>5.13808822600868</v>
      </c>
      <c r="H825" s="12">
        <v>5.8422852748567298</v>
      </c>
      <c r="I825" s="12">
        <v>0</v>
      </c>
      <c r="J825" s="12">
        <v>0</v>
      </c>
      <c r="K825" s="12">
        <v>0</v>
      </c>
      <c r="L825" s="12">
        <v>0</v>
      </c>
      <c r="M825" s="12">
        <v>0</v>
      </c>
      <c r="N825" s="12"/>
      <c r="O825" s="12"/>
    </row>
    <row r="826" spans="1:15" x14ac:dyDescent="0.35">
      <c r="A826" s="11" t="str">
        <f t="shared" si="12"/>
        <v>DISTRIBUCION VOLUMEN X CRITERIO (Consumiciones)Con alcohol5-10MIL</v>
      </c>
      <c r="B826" s="11" t="s">
        <v>118</v>
      </c>
      <c r="C826" s="11" t="s">
        <v>145</v>
      </c>
      <c r="D826" s="11" t="s">
        <v>11</v>
      </c>
      <c r="E826" s="12">
        <v>6.0763074025540904</v>
      </c>
      <c r="F826" s="12">
        <v>7.6957497456294801</v>
      </c>
      <c r="G826" s="12">
        <v>7.3700761299982904</v>
      </c>
      <c r="H826" s="12">
        <v>8.6045200153800199</v>
      </c>
      <c r="I826" s="12">
        <v>0</v>
      </c>
      <c r="J826" s="12">
        <v>0</v>
      </c>
      <c r="K826" s="12">
        <v>0</v>
      </c>
      <c r="L826" s="12">
        <v>0</v>
      </c>
      <c r="M826" s="12">
        <v>0</v>
      </c>
      <c r="N826" s="12"/>
      <c r="O826" s="12"/>
    </row>
    <row r="827" spans="1:15" x14ac:dyDescent="0.35">
      <c r="A827" s="11" t="str">
        <f t="shared" si="12"/>
        <v>DISTRIBUCION VOLUMEN X CRITERIO (Consumiciones)Con alcohol10-30MIL</v>
      </c>
      <c r="B827" s="11" t="s">
        <v>118</v>
      </c>
      <c r="C827" s="11" t="s">
        <v>145</v>
      </c>
      <c r="D827" s="11" t="s">
        <v>12</v>
      </c>
      <c r="E827" s="12">
        <v>17.110417615187298</v>
      </c>
      <c r="F827" s="12">
        <v>17.575678563365098</v>
      </c>
      <c r="G827" s="12">
        <v>18.5270559158601</v>
      </c>
      <c r="H827" s="12">
        <v>16.822568340362199</v>
      </c>
      <c r="I827" s="12">
        <v>0</v>
      </c>
      <c r="J827" s="12">
        <v>0</v>
      </c>
      <c r="K827" s="12">
        <v>0</v>
      </c>
      <c r="L827" s="12">
        <v>0</v>
      </c>
      <c r="M827" s="12">
        <v>0</v>
      </c>
      <c r="N827" s="12"/>
      <c r="O827" s="12"/>
    </row>
    <row r="828" spans="1:15" x14ac:dyDescent="0.35">
      <c r="A828" s="11" t="str">
        <f t="shared" si="12"/>
        <v>DISTRIBUCION VOLUMEN X CRITERIO (Consumiciones)Con alcohol30-100MIL</v>
      </c>
      <c r="B828" s="11" t="s">
        <v>118</v>
      </c>
      <c r="C828" s="11" t="s">
        <v>145</v>
      </c>
      <c r="D828" s="11" t="s">
        <v>13</v>
      </c>
      <c r="E828" s="12">
        <v>21.3317737567642</v>
      </c>
      <c r="F828" s="12">
        <v>19.6070812486407</v>
      </c>
      <c r="G828" s="12">
        <v>19.1094526577848</v>
      </c>
      <c r="H828" s="12">
        <v>19.1170895153464</v>
      </c>
      <c r="I828" s="12">
        <v>0</v>
      </c>
      <c r="J828" s="12">
        <v>0</v>
      </c>
      <c r="K828" s="12">
        <v>0</v>
      </c>
      <c r="L828" s="12">
        <v>0</v>
      </c>
      <c r="M828" s="12">
        <v>0</v>
      </c>
      <c r="N828" s="12"/>
      <c r="O828" s="12"/>
    </row>
    <row r="829" spans="1:15" x14ac:dyDescent="0.35">
      <c r="A829" s="11" t="str">
        <f t="shared" si="12"/>
        <v>DISTRIBUCION VOLUMEN X CRITERIO (Consumiciones)Con alcohol100-200MIL</v>
      </c>
      <c r="B829" s="11" t="s">
        <v>118</v>
      </c>
      <c r="C829" s="11" t="s">
        <v>145</v>
      </c>
      <c r="D829" s="11" t="s">
        <v>14</v>
      </c>
      <c r="E829" s="12">
        <v>11.175358329403901</v>
      </c>
      <c r="F829" s="12">
        <v>10.3560357665397</v>
      </c>
      <c r="G829" s="12">
        <v>10.6893643505949</v>
      </c>
      <c r="H829" s="12">
        <v>10.4158096784234</v>
      </c>
      <c r="I829" s="12">
        <v>0</v>
      </c>
      <c r="J829" s="12">
        <v>0</v>
      </c>
      <c r="K829" s="12">
        <v>0</v>
      </c>
      <c r="L829" s="12">
        <v>0</v>
      </c>
      <c r="M829" s="12">
        <v>0</v>
      </c>
      <c r="N829" s="12"/>
      <c r="O829" s="12"/>
    </row>
    <row r="830" spans="1:15" x14ac:dyDescent="0.35">
      <c r="A830" s="11" t="str">
        <f t="shared" si="12"/>
        <v>DISTRIBUCION VOLUMEN X CRITERIO (Consumiciones)Con alcohol200-500MIL</v>
      </c>
      <c r="B830" s="11" t="s">
        <v>118</v>
      </c>
      <c r="C830" s="11" t="s">
        <v>145</v>
      </c>
      <c r="D830" s="11" t="s">
        <v>15</v>
      </c>
      <c r="E830" s="12">
        <v>14.037359480820699</v>
      </c>
      <c r="F830" s="12">
        <v>13.752500001481501</v>
      </c>
      <c r="G830" s="12">
        <v>14.151695110181</v>
      </c>
      <c r="H830" s="12">
        <v>14.062582011486199</v>
      </c>
      <c r="I830" s="12">
        <v>0</v>
      </c>
      <c r="J830" s="12">
        <v>0</v>
      </c>
      <c r="K830" s="12">
        <v>0</v>
      </c>
      <c r="L830" s="12">
        <v>0</v>
      </c>
      <c r="M830" s="12">
        <v>0</v>
      </c>
      <c r="N830" s="12"/>
      <c r="O830" s="12"/>
    </row>
    <row r="831" spans="1:15" x14ac:dyDescent="0.35">
      <c r="A831" s="11" t="str">
        <f t="shared" si="12"/>
        <v>DISTRIBUCION VOLUMEN X CRITERIO (Consumiciones)Con alcohol&gt;500MIL</v>
      </c>
      <c r="B831" s="11" t="s">
        <v>118</v>
      </c>
      <c r="C831" s="11" t="s">
        <v>145</v>
      </c>
      <c r="D831" s="11" t="s">
        <v>16</v>
      </c>
      <c r="E831" s="12">
        <v>19.9657010416195</v>
      </c>
      <c r="F831" s="12">
        <v>20.067579299306299</v>
      </c>
      <c r="G831" s="12">
        <v>19.0621138251716</v>
      </c>
      <c r="H831" s="12">
        <v>19.650019225018202</v>
      </c>
      <c r="I831" s="12">
        <v>0</v>
      </c>
      <c r="J831" s="12">
        <v>0</v>
      </c>
      <c r="K831" s="12">
        <v>0</v>
      </c>
      <c r="L831" s="12">
        <v>0</v>
      </c>
      <c r="M831" s="12">
        <v>0</v>
      </c>
      <c r="N831" s="12"/>
      <c r="O831" s="12"/>
    </row>
    <row r="832" spans="1:15" x14ac:dyDescent="0.35">
      <c r="A832" s="11" t="str">
        <f t="shared" si="12"/>
        <v>DISTRIBUCION VOLUMEN X CRITERIO (Consumiciones)Con alcoholDE 15 A 19 AÑOS</v>
      </c>
      <c r="B832" s="11" t="s">
        <v>118</v>
      </c>
      <c r="C832" s="11" t="s">
        <v>145</v>
      </c>
      <c r="D832" s="11" t="s">
        <v>39</v>
      </c>
      <c r="E832" s="12">
        <v>1.10706145872726</v>
      </c>
      <c r="F832" s="12">
        <v>1.23726828875158</v>
      </c>
      <c r="G832" s="12">
        <v>0.52070376275222596</v>
      </c>
      <c r="H832" s="12">
        <v>0.28893261478556498</v>
      </c>
      <c r="I832" s="12">
        <v>0</v>
      </c>
      <c r="J832" s="12">
        <v>0</v>
      </c>
      <c r="K832" s="12">
        <v>0</v>
      </c>
      <c r="L832" s="12">
        <v>0</v>
      </c>
      <c r="M832" s="12">
        <v>0</v>
      </c>
      <c r="N832" s="12"/>
      <c r="O832" s="12"/>
    </row>
    <row r="833" spans="1:15" x14ac:dyDescent="0.35">
      <c r="A833" s="11" t="str">
        <f t="shared" si="12"/>
        <v>DISTRIBUCION VOLUMEN X CRITERIO (Consumiciones)Con alcoholDE 20 A 24 AÑOS</v>
      </c>
      <c r="B833" s="11" t="s">
        <v>118</v>
      </c>
      <c r="C833" s="11" t="s">
        <v>145</v>
      </c>
      <c r="D833" s="11" t="s">
        <v>40</v>
      </c>
      <c r="E833" s="12">
        <v>3.3138314101336901</v>
      </c>
      <c r="F833" s="12">
        <v>2.0656924833733199</v>
      </c>
      <c r="G833" s="12">
        <v>1.58136055311511</v>
      </c>
      <c r="H833" s="12">
        <v>1.4330401772363599</v>
      </c>
      <c r="I833" s="12">
        <v>0</v>
      </c>
      <c r="J833" s="12">
        <v>0</v>
      </c>
      <c r="K833" s="12">
        <v>0</v>
      </c>
      <c r="L833" s="12">
        <v>0</v>
      </c>
      <c r="M833" s="12">
        <v>0</v>
      </c>
      <c r="N833" s="12"/>
      <c r="O833" s="12"/>
    </row>
    <row r="834" spans="1:15" x14ac:dyDescent="0.35">
      <c r="A834" s="11" t="str">
        <f t="shared" si="12"/>
        <v>DISTRIBUCION VOLUMEN X CRITERIO (Consumiciones)Con alcoholDE 25 A 34 AÑOS</v>
      </c>
      <c r="B834" s="11" t="s">
        <v>118</v>
      </c>
      <c r="C834" s="11" t="s">
        <v>145</v>
      </c>
      <c r="D834" s="11" t="s">
        <v>41</v>
      </c>
      <c r="E834" s="12">
        <v>7.6337845416556496</v>
      </c>
      <c r="F834" s="12">
        <v>7.70809345664797</v>
      </c>
      <c r="G834" s="12">
        <v>6.5206944607308097</v>
      </c>
      <c r="H834" s="12">
        <v>6.8642347527296499</v>
      </c>
      <c r="I834" s="12">
        <v>0</v>
      </c>
      <c r="J834" s="12">
        <v>0</v>
      </c>
      <c r="K834" s="12">
        <v>0</v>
      </c>
      <c r="L834" s="12">
        <v>0</v>
      </c>
      <c r="M834" s="12">
        <v>0</v>
      </c>
      <c r="N834" s="12"/>
      <c r="O834" s="12"/>
    </row>
    <row r="835" spans="1:15" x14ac:dyDescent="0.35">
      <c r="A835" s="11" t="str">
        <f t="shared" si="12"/>
        <v>DISTRIBUCION VOLUMEN X CRITERIO (Consumiciones)Con alcoholDE 35 A 49 AÑOS</v>
      </c>
      <c r="B835" s="11" t="s">
        <v>118</v>
      </c>
      <c r="C835" s="11" t="s">
        <v>145</v>
      </c>
      <c r="D835" s="11" t="s">
        <v>42</v>
      </c>
      <c r="E835" s="12">
        <v>22.1032026567824</v>
      </c>
      <c r="F835" s="12">
        <v>21.7502825186859</v>
      </c>
      <c r="G835" s="12">
        <v>22.414331201573098</v>
      </c>
      <c r="H835" s="12">
        <v>20.776776178066399</v>
      </c>
      <c r="I835" s="12">
        <v>0</v>
      </c>
      <c r="J835" s="12">
        <v>0</v>
      </c>
      <c r="K835" s="12">
        <v>0</v>
      </c>
      <c r="L835" s="12">
        <v>0</v>
      </c>
      <c r="M835" s="12">
        <v>0</v>
      </c>
      <c r="N835" s="12"/>
      <c r="O835" s="12"/>
    </row>
    <row r="836" spans="1:15" x14ac:dyDescent="0.35">
      <c r="A836" s="11" t="str">
        <f t="shared" ref="A836:A899" si="13">B836&amp;C836&amp;D836</f>
        <v>DISTRIBUCION VOLUMEN X CRITERIO (Consumiciones)Con alcoholDE 50 A 59 AÑOS</v>
      </c>
      <c r="B836" s="11" t="s">
        <v>118</v>
      </c>
      <c r="C836" s="11" t="s">
        <v>145</v>
      </c>
      <c r="D836" s="11" t="s">
        <v>43</v>
      </c>
      <c r="E836" s="12">
        <v>26.6687660966635</v>
      </c>
      <c r="F836" s="12">
        <v>27.103536061354699</v>
      </c>
      <c r="G836" s="12">
        <v>26.105209808502401</v>
      </c>
      <c r="H836" s="12">
        <v>25.668841433270899</v>
      </c>
      <c r="I836" s="12">
        <v>0</v>
      </c>
      <c r="J836" s="12">
        <v>0</v>
      </c>
      <c r="K836" s="12">
        <v>0</v>
      </c>
      <c r="L836" s="12">
        <v>0</v>
      </c>
      <c r="M836" s="12">
        <v>0</v>
      </c>
      <c r="N836" s="12"/>
      <c r="O836" s="12"/>
    </row>
    <row r="837" spans="1:15" x14ac:dyDescent="0.35">
      <c r="A837" s="11" t="str">
        <f t="shared" si="13"/>
        <v>DISTRIBUCION VOLUMEN X CRITERIO (Consumiciones)Con alcoholDE 60 A 75 AÑOS</v>
      </c>
      <c r="B837" s="11" t="s">
        <v>118</v>
      </c>
      <c r="C837" s="11" t="s">
        <v>145</v>
      </c>
      <c r="D837" s="11" t="s">
        <v>44</v>
      </c>
      <c r="E837" s="12">
        <v>39.173368042706599</v>
      </c>
      <c r="F837" s="12">
        <v>40.135140820824198</v>
      </c>
      <c r="G837" s="12">
        <v>42.8576768173331</v>
      </c>
      <c r="H837" s="12">
        <v>44.968196327106099</v>
      </c>
      <c r="I837" s="12">
        <v>0</v>
      </c>
      <c r="J837" s="12">
        <v>0</v>
      </c>
      <c r="K837" s="12">
        <v>0</v>
      </c>
      <c r="L837" s="12">
        <v>0</v>
      </c>
      <c r="M837" s="12">
        <v>0</v>
      </c>
      <c r="N837" s="12"/>
      <c r="O837" s="12"/>
    </row>
    <row r="838" spans="1:15" x14ac:dyDescent="0.35">
      <c r="A838" s="11" t="str">
        <f t="shared" si="13"/>
        <v>DISTRIBUCION VOLUMEN X CRITERIO (Consumiciones)Con alcoholALTA Y MEDIA ALTA</v>
      </c>
      <c r="B838" s="11" t="s">
        <v>118</v>
      </c>
      <c r="C838" s="11" t="s">
        <v>145</v>
      </c>
      <c r="D838" s="11" t="s">
        <v>17</v>
      </c>
      <c r="E838" s="12">
        <v>27.309825129432902</v>
      </c>
      <c r="F838" s="12">
        <v>29.169629137558001</v>
      </c>
      <c r="G838" s="12">
        <v>28.587045497596101</v>
      </c>
      <c r="H838" s="12">
        <v>29.000671349840399</v>
      </c>
      <c r="I838" s="12">
        <v>0</v>
      </c>
      <c r="J838" s="12">
        <v>0</v>
      </c>
      <c r="K838" s="12">
        <v>0</v>
      </c>
      <c r="L838" s="12">
        <v>0</v>
      </c>
      <c r="M838" s="12">
        <v>0</v>
      </c>
      <c r="N838" s="12"/>
      <c r="O838" s="12"/>
    </row>
    <row r="839" spans="1:15" x14ac:dyDescent="0.35">
      <c r="A839" s="11" t="str">
        <f t="shared" si="13"/>
        <v>DISTRIBUCION VOLUMEN X CRITERIO (Consumiciones)Con alcoholMEDIA</v>
      </c>
      <c r="B839" s="11" t="s">
        <v>118</v>
      </c>
      <c r="C839" s="11" t="s">
        <v>145</v>
      </c>
      <c r="D839" s="11" t="s">
        <v>18</v>
      </c>
      <c r="E839" s="12">
        <v>30.299199217415499</v>
      </c>
      <c r="F839" s="12">
        <v>32.819900930311697</v>
      </c>
      <c r="G839" s="12">
        <v>34.590711057791999</v>
      </c>
      <c r="H839" s="12">
        <v>35.119732192445497</v>
      </c>
      <c r="I839" s="12">
        <v>0</v>
      </c>
      <c r="J839" s="12">
        <v>0</v>
      </c>
      <c r="K839" s="12">
        <v>0</v>
      </c>
      <c r="L839" s="12">
        <v>0</v>
      </c>
      <c r="M839" s="12">
        <v>0</v>
      </c>
      <c r="N839" s="12"/>
      <c r="O839" s="12"/>
    </row>
    <row r="840" spans="1:15" x14ac:dyDescent="0.35">
      <c r="A840" s="11" t="str">
        <f t="shared" si="13"/>
        <v>DISTRIBUCION VOLUMEN X CRITERIO (Consumiciones)Con alcoholMEDIA BAJA</v>
      </c>
      <c r="B840" s="11" t="s">
        <v>118</v>
      </c>
      <c r="C840" s="11" t="s">
        <v>145</v>
      </c>
      <c r="D840" s="11" t="s">
        <v>19</v>
      </c>
      <c r="E840" s="12">
        <v>23.7937015747078</v>
      </c>
      <c r="F840" s="12">
        <v>22.998312887889099</v>
      </c>
      <c r="G840" s="12">
        <v>23.188377772566099</v>
      </c>
      <c r="H840" s="12">
        <v>21.678862855434001</v>
      </c>
      <c r="I840" s="12">
        <v>0</v>
      </c>
      <c r="J840" s="12">
        <v>0</v>
      </c>
      <c r="K840" s="12">
        <v>0</v>
      </c>
      <c r="L840" s="12">
        <v>0</v>
      </c>
      <c r="M840" s="12">
        <v>0</v>
      </c>
      <c r="N840" s="12"/>
      <c r="O840" s="12"/>
    </row>
    <row r="841" spans="1:15" x14ac:dyDescent="0.35">
      <c r="A841" s="11" t="str">
        <f t="shared" si="13"/>
        <v>DISTRIBUCION VOLUMEN X CRITERIO (Consumiciones)Con alcoholBAJA</v>
      </c>
      <c r="B841" s="11" t="s">
        <v>118</v>
      </c>
      <c r="C841" s="11" t="s">
        <v>145</v>
      </c>
      <c r="D841" s="11" t="s">
        <v>20</v>
      </c>
      <c r="E841" s="12">
        <v>18.597287608604901</v>
      </c>
      <c r="F841" s="12">
        <v>15.012180747959</v>
      </c>
      <c r="G841" s="12">
        <v>13.633843121690701</v>
      </c>
      <c r="H841" s="12">
        <v>14.2007580150016</v>
      </c>
      <c r="I841" s="12">
        <v>0</v>
      </c>
      <c r="J841" s="12">
        <v>0</v>
      </c>
      <c r="K841" s="12">
        <v>0</v>
      </c>
      <c r="L841" s="12">
        <v>0</v>
      </c>
      <c r="M841" s="12">
        <v>0</v>
      </c>
      <c r="N841" s="12"/>
      <c r="O841" s="12"/>
    </row>
    <row r="842" spans="1:15" x14ac:dyDescent="0.35">
      <c r="A842" s="11" t="str">
        <f t="shared" si="13"/>
        <v>DISTRIBUCION VOLUMEN X CRITERIO (Consumiciones)Con alcoholHOMBRE</v>
      </c>
      <c r="B842" s="11" t="s">
        <v>118</v>
      </c>
      <c r="C842" s="11" t="s">
        <v>145</v>
      </c>
      <c r="D842" s="11" t="s">
        <v>21</v>
      </c>
      <c r="E842" s="12">
        <v>63.146452493236602</v>
      </c>
      <c r="F842" s="12">
        <v>63.719978500727997</v>
      </c>
      <c r="G842" s="12">
        <v>62.574021540098997</v>
      </c>
      <c r="H842" s="12">
        <v>64.259287514723894</v>
      </c>
      <c r="I842" s="12">
        <v>0</v>
      </c>
      <c r="J842" s="12">
        <v>0</v>
      </c>
      <c r="K842" s="12">
        <v>0</v>
      </c>
      <c r="L842" s="12">
        <v>0</v>
      </c>
      <c r="M842" s="12">
        <v>0</v>
      </c>
      <c r="N842" s="12"/>
      <c r="O842" s="12"/>
    </row>
    <row r="843" spans="1:15" x14ac:dyDescent="0.35">
      <c r="A843" s="11" t="str">
        <f t="shared" si="13"/>
        <v>DISTRIBUCION VOLUMEN X CRITERIO (Consumiciones)Con alcoholMUJER</v>
      </c>
      <c r="B843" s="11" t="s">
        <v>118</v>
      </c>
      <c r="C843" s="11" t="s">
        <v>145</v>
      </c>
      <c r="D843" s="11" t="s">
        <v>22</v>
      </c>
      <c r="E843" s="12">
        <v>36.853554271843898</v>
      </c>
      <c r="F843" s="12">
        <v>36.280015573342602</v>
      </c>
      <c r="G843" s="12">
        <v>37.425978459901003</v>
      </c>
      <c r="H843" s="12">
        <v>35.740706382095702</v>
      </c>
      <c r="I843" s="12">
        <v>0</v>
      </c>
      <c r="J843" s="12">
        <v>0</v>
      </c>
      <c r="K843" s="12">
        <v>0</v>
      </c>
      <c r="L843" s="12">
        <v>0</v>
      </c>
      <c r="M843" s="12">
        <v>0</v>
      </c>
      <c r="N843" s="12"/>
      <c r="O843" s="12"/>
    </row>
    <row r="844" spans="1:15" x14ac:dyDescent="0.35">
      <c r="A844" s="11" t="str">
        <f t="shared" si="13"/>
        <v>DISTRIBUCION VOLUMEN X CRITERIO (Consumiciones)Sin alcoholT.ESPAÑA</v>
      </c>
      <c r="B844" s="11" t="s">
        <v>118</v>
      </c>
      <c r="C844" s="11" t="s">
        <v>146</v>
      </c>
      <c r="D844" s="11" t="s">
        <v>36</v>
      </c>
      <c r="E844" s="12">
        <v>100</v>
      </c>
      <c r="F844" s="12">
        <v>100</v>
      </c>
      <c r="G844" s="12">
        <v>100</v>
      </c>
      <c r="H844" s="12">
        <v>100</v>
      </c>
      <c r="I844" s="12">
        <v>0</v>
      </c>
      <c r="J844" s="12">
        <v>0</v>
      </c>
      <c r="K844" s="12">
        <v>0</v>
      </c>
      <c r="L844" s="12">
        <v>0</v>
      </c>
      <c r="M844" s="12">
        <v>0</v>
      </c>
      <c r="N844" s="12"/>
      <c r="O844" s="12"/>
    </row>
    <row r="845" spans="1:15" x14ac:dyDescent="0.35">
      <c r="A845" s="11" t="str">
        <f t="shared" si="13"/>
        <v>DISTRIBUCION VOLUMEN X CRITERIO (Consumiciones)Sin alcoholBCN AM</v>
      </c>
      <c r="B845" s="11" t="s">
        <v>118</v>
      </c>
      <c r="C845" s="11" t="s">
        <v>146</v>
      </c>
      <c r="D845" s="11" t="s">
        <v>1</v>
      </c>
      <c r="E845" s="12">
        <v>6.5776409970483698</v>
      </c>
      <c r="F845" s="12">
        <v>4.8837539685881097</v>
      </c>
      <c r="G845" s="12">
        <v>3.9835357513113001</v>
      </c>
      <c r="H845" s="12">
        <v>4.2281000594617897</v>
      </c>
      <c r="I845" s="12">
        <v>0</v>
      </c>
      <c r="J845" s="12">
        <v>0</v>
      </c>
      <c r="K845" s="12">
        <v>0</v>
      </c>
      <c r="L845" s="12">
        <v>0</v>
      </c>
      <c r="M845" s="12">
        <v>0</v>
      </c>
      <c r="N845" s="12"/>
      <c r="O845" s="12"/>
    </row>
    <row r="846" spans="1:15" x14ac:dyDescent="0.35">
      <c r="A846" s="11" t="str">
        <f t="shared" si="13"/>
        <v>DISTRIBUCION VOLUMEN X CRITERIO (Consumiciones)Sin alcoholREST.CAT ARAGON</v>
      </c>
      <c r="B846" s="11" t="s">
        <v>118</v>
      </c>
      <c r="C846" s="11" t="s">
        <v>146</v>
      </c>
      <c r="D846" s="11" t="s">
        <v>2</v>
      </c>
      <c r="E846" s="12">
        <v>6.6641784474979602</v>
      </c>
      <c r="F846" s="12">
        <v>10.441000413456401</v>
      </c>
      <c r="G846" s="12">
        <v>9.8492766569412407</v>
      </c>
      <c r="H846" s="12">
        <v>11.1973867725705</v>
      </c>
      <c r="I846" s="12">
        <v>0</v>
      </c>
      <c r="J846" s="12">
        <v>0</v>
      </c>
      <c r="K846" s="12">
        <v>0</v>
      </c>
      <c r="L846" s="12">
        <v>0</v>
      </c>
      <c r="M846" s="12">
        <v>0</v>
      </c>
      <c r="N846" s="12"/>
      <c r="O846" s="12"/>
    </row>
    <row r="847" spans="1:15" x14ac:dyDescent="0.35">
      <c r="A847" s="11" t="str">
        <f t="shared" si="13"/>
        <v>DISTRIBUCION VOLUMEN X CRITERIO (Consumiciones)Sin alcoholLEVANTE</v>
      </c>
      <c r="B847" s="11" t="s">
        <v>118</v>
      </c>
      <c r="C847" s="11" t="s">
        <v>146</v>
      </c>
      <c r="D847" s="11" t="s">
        <v>3</v>
      </c>
      <c r="E847" s="12">
        <v>15.25632325574</v>
      </c>
      <c r="F847" s="12">
        <v>12.1674887217071</v>
      </c>
      <c r="G847" s="12">
        <v>10.4203995352585</v>
      </c>
      <c r="H847" s="12">
        <v>11.112553711088401</v>
      </c>
      <c r="I847" s="12">
        <v>0</v>
      </c>
      <c r="J847" s="12">
        <v>0</v>
      </c>
      <c r="K847" s="12">
        <v>0</v>
      </c>
      <c r="L847" s="12">
        <v>0</v>
      </c>
      <c r="M847" s="12">
        <v>0</v>
      </c>
      <c r="N847" s="12"/>
      <c r="O847" s="12"/>
    </row>
    <row r="848" spans="1:15" x14ac:dyDescent="0.35">
      <c r="A848" s="11" t="str">
        <f t="shared" si="13"/>
        <v>DISTRIBUCION VOLUMEN X CRITERIO (Consumiciones)Sin alcoholANDALUCIA</v>
      </c>
      <c r="B848" s="11" t="s">
        <v>118</v>
      </c>
      <c r="C848" s="11" t="s">
        <v>146</v>
      </c>
      <c r="D848" s="11" t="s">
        <v>4</v>
      </c>
      <c r="E848" s="12">
        <v>25.606306260041499</v>
      </c>
      <c r="F848" s="12">
        <v>24.047722373175201</v>
      </c>
      <c r="G848" s="12">
        <v>29.3093755925984</v>
      </c>
      <c r="H848" s="12">
        <v>27.637616764223999</v>
      </c>
      <c r="I848" s="12">
        <v>0</v>
      </c>
      <c r="J848" s="12">
        <v>0</v>
      </c>
      <c r="K848" s="12">
        <v>0</v>
      </c>
      <c r="L848" s="12">
        <v>0</v>
      </c>
      <c r="M848" s="12">
        <v>0</v>
      </c>
      <c r="N848" s="12"/>
      <c r="O848" s="12"/>
    </row>
    <row r="849" spans="1:15" x14ac:dyDescent="0.35">
      <c r="A849" s="11" t="str">
        <f t="shared" si="13"/>
        <v>DISTRIBUCION VOLUMEN X CRITERIO (Consumiciones)Sin alcoholMDD AM</v>
      </c>
      <c r="B849" s="11" t="s">
        <v>118</v>
      </c>
      <c r="C849" s="11" t="s">
        <v>146</v>
      </c>
      <c r="D849" s="11" t="s">
        <v>5</v>
      </c>
      <c r="E849" s="12">
        <v>17.107411591799998</v>
      </c>
      <c r="F849" s="12">
        <v>18.6017021882965</v>
      </c>
      <c r="G849" s="12">
        <v>16.464778116718701</v>
      </c>
      <c r="H849" s="12">
        <v>16.778289355248699</v>
      </c>
      <c r="I849" s="12">
        <v>0</v>
      </c>
      <c r="J849" s="12">
        <v>0</v>
      </c>
      <c r="K849" s="12">
        <v>0</v>
      </c>
      <c r="L849" s="12">
        <v>0</v>
      </c>
      <c r="M849" s="12">
        <v>0</v>
      </c>
      <c r="N849" s="12"/>
      <c r="O849" s="12"/>
    </row>
    <row r="850" spans="1:15" x14ac:dyDescent="0.35">
      <c r="A850" s="11" t="str">
        <f t="shared" si="13"/>
        <v>DISTRIBUCION VOLUMEN X CRITERIO (Consumiciones)Sin alcoholRTO CENTRO</v>
      </c>
      <c r="B850" s="11" t="s">
        <v>118</v>
      </c>
      <c r="C850" s="11" t="s">
        <v>146</v>
      </c>
      <c r="D850" s="11" t="s">
        <v>6</v>
      </c>
      <c r="E850" s="12">
        <v>13.0069058780663</v>
      </c>
      <c r="F850" s="12">
        <v>13.430220319387001</v>
      </c>
      <c r="G850" s="12">
        <v>12.053160348344401</v>
      </c>
      <c r="H850" s="12">
        <v>11.7408438846187</v>
      </c>
      <c r="I850" s="12">
        <v>0</v>
      </c>
      <c r="J850" s="12">
        <v>0</v>
      </c>
      <c r="K850" s="12">
        <v>0</v>
      </c>
      <c r="L850" s="12">
        <v>0</v>
      </c>
      <c r="M850" s="12">
        <v>0</v>
      </c>
      <c r="N850" s="12"/>
      <c r="O850" s="12"/>
    </row>
    <row r="851" spans="1:15" x14ac:dyDescent="0.35">
      <c r="A851" s="11" t="str">
        <f t="shared" si="13"/>
        <v>DISTRIBUCION VOLUMEN X CRITERIO (Consumiciones)Sin alcoholNORTE-CENTRO</v>
      </c>
      <c r="B851" s="11" t="s">
        <v>118</v>
      </c>
      <c r="C851" s="11" t="s">
        <v>146</v>
      </c>
      <c r="D851" s="11" t="s">
        <v>7</v>
      </c>
      <c r="E851" s="12">
        <v>6.9552389546300404</v>
      </c>
      <c r="F851" s="12">
        <v>6.5242131103475298</v>
      </c>
      <c r="G851" s="12">
        <v>9.4158098756614201</v>
      </c>
      <c r="H851" s="12">
        <v>7.3000210934786596</v>
      </c>
      <c r="I851" s="12">
        <v>0</v>
      </c>
      <c r="J851" s="12">
        <v>0</v>
      </c>
      <c r="K851" s="12">
        <v>0</v>
      </c>
      <c r="L851" s="12">
        <v>0</v>
      </c>
      <c r="M851" s="12">
        <v>0</v>
      </c>
      <c r="N851" s="12"/>
      <c r="O851" s="12"/>
    </row>
    <row r="852" spans="1:15" x14ac:dyDescent="0.35">
      <c r="A852" s="11" t="str">
        <f t="shared" si="13"/>
        <v>DISTRIBUCION VOLUMEN X CRITERIO (Consumiciones)Sin alcoholNOROESTE</v>
      </c>
      <c r="B852" s="11" t="s">
        <v>118</v>
      </c>
      <c r="C852" s="11" t="s">
        <v>146</v>
      </c>
      <c r="D852" s="11" t="s">
        <v>8</v>
      </c>
      <c r="E852" s="12">
        <v>8.8260190694182601</v>
      </c>
      <c r="F852" s="12">
        <v>9.9038902688762303</v>
      </c>
      <c r="G852" s="12">
        <v>8.5036390956599401</v>
      </c>
      <c r="H852" s="12">
        <v>10.0051688114734</v>
      </c>
      <c r="I852" s="12">
        <v>0</v>
      </c>
      <c r="J852" s="12">
        <v>0</v>
      </c>
      <c r="K852" s="12">
        <v>0</v>
      </c>
      <c r="L852" s="12">
        <v>0</v>
      </c>
      <c r="M852" s="12">
        <v>0</v>
      </c>
      <c r="N852" s="12"/>
      <c r="O852" s="12"/>
    </row>
    <row r="853" spans="1:15" x14ac:dyDescent="0.35">
      <c r="A853" s="11" t="str">
        <f t="shared" si="13"/>
        <v>DISTRIBUCION VOLUMEN X CRITERIO (Consumiciones)Sin alcohol&lt;2MIL</v>
      </c>
      <c r="B853" s="11" t="s">
        <v>118</v>
      </c>
      <c r="C853" s="11" t="s">
        <v>146</v>
      </c>
      <c r="D853" s="11" t="s">
        <v>9</v>
      </c>
      <c r="E853" s="12">
        <v>5.5631952646804903</v>
      </c>
      <c r="F853" s="12">
        <v>4.8627810397296001</v>
      </c>
      <c r="G853" s="12">
        <v>3.6624954156346798</v>
      </c>
      <c r="H853" s="12">
        <v>5.2221497891561297</v>
      </c>
      <c r="I853" s="12">
        <v>0</v>
      </c>
      <c r="J853" s="12">
        <v>0</v>
      </c>
      <c r="K853" s="12">
        <v>0</v>
      </c>
      <c r="L853" s="12">
        <v>0</v>
      </c>
      <c r="M853" s="12">
        <v>0</v>
      </c>
      <c r="N853" s="12"/>
      <c r="O853" s="12"/>
    </row>
    <row r="854" spans="1:15" x14ac:dyDescent="0.35">
      <c r="A854" s="11" t="str">
        <f t="shared" si="13"/>
        <v>DISTRIBUCION VOLUMEN X CRITERIO (Consumiciones)Sin alcohol2-5MIL</v>
      </c>
      <c r="B854" s="11" t="s">
        <v>118</v>
      </c>
      <c r="C854" s="11" t="s">
        <v>146</v>
      </c>
      <c r="D854" s="11" t="s">
        <v>10</v>
      </c>
      <c r="E854" s="12">
        <v>3.2897173578658299</v>
      </c>
      <c r="F854" s="12">
        <v>3.41067829526403</v>
      </c>
      <c r="G854" s="12">
        <v>4.2686654659881</v>
      </c>
      <c r="H854" s="12">
        <v>4.7152062160299497</v>
      </c>
      <c r="I854" s="12">
        <v>0</v>
      </c>
      <c r="J854" s="12">
        <v>0</v>
      </c>
      <c r="K854" s="12">
        <v>0</v>
      </c>
      <c r="L854" s="12">
        <v>0</v>
      </c>
      <c r="M854" s="12">
        <v>0</v>
      </c>
      <c r="N854" s="12"/>
      <c r="O854" s="12"/>
    </row>
    <row r="855" spans="1:15" x14ac:dyDescent="0.35">
      <c r="A855" s="11" t="str">
        <f t="shared" si="13"/>
        <v>DISTRIBUCION VOLUMEN X CRITERIO (Consumiciones)Sin alcohol5-10MIL</v>
      </c>
      <c r="B855" s="11" t="s">
        <v>118</v>
      </c>
      <c r="C855" s="11" t="s">
        <v>146</v>
      </c>
      <c r="D855" s="11" t="s">
        <v>11</v>
      </c>
      <c r="E855" s="12">
        <v>4.0914166831732803</v>
      </c>
      <c r="F855" s="12">
        <v>6.9547691606834201</v>
      </c>
      <c r="G855" s="12">
        <v>7.6529300952874202</v>
      </c>
      <c r="H855" s="12">
        <v>7.1459977851847398</v>
      </c>
      <c r="I855" s="12">
        <v>0</v>
      </c>
      <c r="J855" s="12">
        <v>0</v>
      </c>
      <c r="K855" s="12">
        <v>0</v>
      </c>
      <c r="L855" s="12">
        <v>0</v>
      </c>
      <c r="M855" s="12">
        <v>0</v>
      </c>
      <c r="N855" s="12"/>
      <c r="O855" s="12"/>
    </row>
    <row r="856" spans="1:15" x14ac:dyDescent="0.35">
      <c r="A856" s="11" t="str">
        <f t="shared" si="13"/>
        <v>DISTRIBUCION VOLUMEN X CRITERIO (Consumiciones)Sin alcohol10-30MIL</v>
      </c>
      <c r="B856" s="11" t="s">
        <v>118</v>
      </c>
      <c r="C856" s="11" t="s">
        <v>146</v>
      </c>
      <c r="D856" s="11" t="s">
        <v>12</v>
      </c>
      <c r="E856" s="12">
        <v>17.5795863320348</v>
      </c>
      <c r="F856" s="12">
        <v>14.674443534048599</v>
      </c>
      <c r="G856" s="12">
        <v>17.366201508003499</v>
      </c>
      <c r="H856" s="12">
        <v>17.130282234381301</v>
      </c>
      <c r="I856" s="12">
        <v>0</v>
      </c>
      <c r="J856" s="12">
        <v>0</v>
      </c>
      <c r="K856" s="12">
        <v>0</v>
      </c>
      <c r="L856" s="12">
        <v>0</v>
      </c>
      <c r="M856" s="12">
        <v>0</v>
      </c>
      <c r="N856" s="12"/>
      <c r="O856" s="12"/>
    </row>
    <row r="857" spans="1:15" x14ac:dyDescent="0.35">
      <c r="A857" s="11" t="str">
        <f t="shared" si="13"/>
        <v>DISTRIBUCION VOLUMEN X CRITERIO (Consumiciones)Sin alcohol30-100MIL</v>
      </c>
      <c r="B857" s="11" t="s">
        <v>118</v>
      </c>
      <c r="C857" s="11" t="s">
        <v>146</v>
      </c>
      <c r="D857" s="11" t="s">
        <v>13</v>
      </c>
      <c r="E857" s="12">
        <v>25.034199258058301</v>
      </c>
      <c r="F857" s="12">
        <v>24.461270574315801</v>
      </c>
      <c r="G857" s="12">
        <v>24.3727770039572</v>
      </c>
      <c r="H857" s="12">
        <v>21.194200020729799</v>
      </c>
      <c r="I857" s="12">
        <v>0</v>
      </c>
      <c r="J857" s="12">
        <v>0</v>
      </c>
      <c r="K857" s="12">
        <v>0</v>
      </c>
      <c r="L857" s="12">
        <v>0</v>
      </c>
      <c r="M857" s="12">
        <v>0</v>
      </c>
      <c r="N857" s="12"/>
      <c r="O857" s="12"/>
    </row>
    <row r="858" spans="1:15" x14ac:dyDescent="0.35">
      <c r="A858" s="11" t="str">
        <f t="shared" si="13"/>
        <v>DISTRIBUCION VOLUMEN X CRITERIO (Consumiciones)Sin alcohol100-200MIL</v>
      </c>
      <c r="B858" s="11" t="s">
        <v>118</v>
      </c>
      <c r="C858" s="11" t="s">
        <v>146</v>
      </c>
      <c r="D858" s="11" t="s">
        <v>14</v>
      </c>
      <c r="E858" s="12">
        <v>13.1168032436107</v>
      </c>
      <c r="F858" s="12">
        <v>13.740685085449501</v>
      </c>
      <c r="G858" s="12">
        <v>13.3100176443919</v>
      </c>
      <c r="H858" s="12">
        <v>13.152947722722599</v>
      </c>
      <c r="I858" s="12">
        <v>0</v>
      </c>
      <c r="J858" s="12">
        <v>0</v>
      </c>
      <c r="K858" s="12">
        <v>0</v>
      </c>
      <c r="L858" s="12">
        <v>0</v>
      </c>
      <c r="M858" s="12">
        <v>0</v>
      </c>
      <c r="N858" s="12"/>
      <c r="O858" s="12"/>
    </row>
    <row r="859" spans="1:15" x14ac:dyDescent="0.35">
      <c r="A859" s="11" t="str">
        <f t="shared" si="13"/>
        <v>DISTRIBUCION VOLUMEN X CRITERIO (Consumiciones)Sin alcohol200-500MIL</v>
      </c>
      <c r="B859" s="11" t="s">
        <v>118</v>
      </c>
      <c r="C859" s="11" t="s">
        <v>146</v>
      </c>
      <c r="D859" s="11" t="s">
        <v>15</v>
      </c>
      <c r="E859" s="12">
        <v>15.394147366155799</v>
      </c>
      <c r="F859" s="12">
        <v>12.090227422633401</v>
      </c>
      <c r="G859" s="12">
        <v>13.0863872506033</v>
      </c>
      <c r="H859" s="12">
        <v>14.641638163194401</v>
      </c>
      <c r="I859" s="12">
        <v>0</v>
      </c>
      <c r="J859" s="12">
        <v>0</v>
      </c>
      <c r="K859" s="12">
        <v>0</v>
      </c>
      <c r="L859" s="12">
        <v>0</v>
      </c>
      <c r="M859" s="12">
        <v>0</v>
      </c>
      <c r="N859" s="12"/>
      <c r="O859" s="12"/>
    </row>
    <row r="860" spans="1:15" x14ac:dyDescent="0.35">
      <c r="A860" s="11" t="str">
        <f t="shared" si="13"/>
        <v>DISTRIBUCION VOLUMEN X CRITERIO (Consumiciones)Sin alcohol&gt;500MIL</v>
      </c>
      <c r="B860" s="11" t="s">
        <v>118</v>
      </c>
      <c r="C860" s="11" t="s">
        <v>146</v>
      </c>
      <c r="D860" s="11" t="s">
        <v>16</v>
      </c>
      <c r="E860" s="12">
        <v>15.9309546691708</v>
      </c>
      <c r="F860" s="12">
        <v>19.805141109552999</v>
      </c>
      <c r="G860" s="12">
        <v>16.2805034764169</v>
      </c>
      <c r="H860" s="12">
        <v>16.797564430576099</v>
      </c>
      <c r="I860" s="12">
        <v>0</v>
      </c>
      <c r="J860" s="12">
        <v>0</v>
      </c>
      <c r="K860" s="12">
        <v>0</v>
      </c>
      <c r="L860" s="12">
        <v>0</v>
      </c>
      <c r="M860" s="12">
        <v>0</v>
      </c>
      <c r="N860" s="12"/>
      <c r="O860" s="12"/>
    </row>
    <row r="861" spans="1:15" x14ac:dyDescent="0.35">
      <c r="A861" s="11" t="str">
        <f t="shared" si="13"/>
        <v>DISTRIBUCION VOLUMEN X CRITERIO (Consumiciones)Sin alcoholDE 15 A 19 AÑOS</v>
      </c>
      <c r="B861" s="11" t="s">
        <v>118</v>
      </c>
      <c r="C861" s="11" t="s">
        <v>146</v>
      </c>
      <c r="D861" s="11" t="s">
        <v>39</v>
      </c>
      <c r="E861" s="12">
        <v>0.30103967211751698</v>
      </c>
      <c r="F861" s="12">
        <v>0.459025441065185</v>
      </c>
      <c r="G861" s="12">
        <v>0.43461058644259998</v>
      </c>
      <c r="H861" s="12">
        <v>0.65133343516391995</v>
      </c>
      <c r="I861" s="12">
        <v>0</v>
      </c>
      <c r="J861" s="12">
        <v>0</v>
      </c>
      <c r="K861" s="12">
        <v>0</v>
      </c>
      <c r="L861" s="12">
        <v>0</v>
      </c>
      <c r="M861" s="12">
        <v>0</v>
      </c>
      <c r="N861" s="12"/>
      <c r="O861" s="12"/>
    </row>
    <row r="862" spans="1:15" x14ac:dyDescent="0.35">
      <c r="A862" s="11" t="str">
        <f t="shared" si="13"/>
        <v>DISTRIBUCION VOLUMEN X CRITERIO (Consumiciones)Sin alcoholDE 20 A 24 AÑOS</v>
      </c>
      <c r="B862" s="11" t="s">
        <v>118</v>
      </c>
      <c r="C862" s="11" t="s">
        <v>146</v>
      </c>
      <c r="D862" s="11" t="s">
        <v>40</v>
      </c>
      <c r="E862" s="12">
        <v>0.62364737471480203</v>
      </c>
      <c r="F862" s="12">
        <v>0.82277777957697895</v>
      </c>
      <c r="G862" s="12">
        <v>0.31447302179221998</v>
      </c>
      <c r="H862" s="12">
        <v>0.28155061616596899</v>
      </c>
      <c r="I862" s="12">
        <v>0</v>
      </c>
      <c r="J862" s="12">
        <v>0</v>
      </c>
      <c r="K862" s="12">
        <v>0</v>
      </c>
      <c r="L862" s="12">
        <v>0</v>
      </c>
      <c r="M862" s="12">
        <v>0</v>
      </c>
      <c r="N862" s="12"/>
      <c r="O862" s="12"/>
    </row>
    <row r="863" spans="1:15" x14ac:dyDescent="0.35">
      <c r="A863" s="11" t="str">
        <f t="shared" si="13"/>
        <v>DISTRIBUCION VOLUMEN X CRITERIO (Consumiciones)Sin alcoholDE 25 A 34 AÑOS</v>
      </c>
      <c r="B863" s="11" t="s">
        <v>118</v>
      </c>
      <c r="C863" s="11" t="s">
        <v>146</v>
      </c>
      <c r="D863" s="11" t="s">
        <v>41</v>
      </c>
      <c r="E863" s="12">
        <v>3.3749324451552498</v>
      </c>
      <c r="F863" s="12">
        <v>3.3241061298425998</v>
      </c>
      <c r="G863" s="12">
        <v>2.8829203634378899</v>
      </c>
      <c r="H863" s="12">
        <v>3.4483768931851699</v>
      </c>
      <c r="I863" s="12">
        <v>0</v>
      </c>
      <c r="J863" s="12">
        <v>0</v>
      </c>
      <c r="K863" s="12">
        <v>0</v>
      </c>
      <c r="L863" s="12">
        <v>0</v>
      </c>
      <c r="M863" s="12">
        <v>0</v>
      </c>
      <c r="N863" s="12"/>
      <c r="O863" s="12"/>
    </row>
    <row r="864" spans="1:15" x14ac:dyDescent="0.35">
      <c r="A864" s="11" t="str">
        <f t="shared" si="13"/>
        <v>DISTRIBUCION VOLUMEN X CRITERIO (Consumiciones)Sin alcoholDE 35 A 49 AÑOS</v>
      </c>
      <c r="B864" s="11" t="s">
        <v>118</v>
      </c>
      <c r="C864" s="11" t="s">
        <v>146</v>
      </c>
      <c r="D864" s="11" t="s">
        <v>42</v>
      </c>
      <c r="E864" s="12">
        <v>19.606164425435299</v>
      </c>
      <c r="F864" s="12">
        <v>16.439033526675502</v>
      </c>
      <c r="G864" s="12">
        <v>16.642896953093601</v>
      </c>
      <c r="H864" s="12">
        <v>14.9704645838675</v>
      </c>
      <c r="I864" s="12">
        <v>0</v>
      </c>
      <c r="J864" s="12">
        <v>0</v>
      </c>
      <c r="K864" s="12">
        <v>0</v>
      </c>
      <c r="L864" s="12">
        <v>0</v>
      </c>
      <c r="M864" s="12">
        <v>0</v>
      </c>
      <c r="N864" s="12"/>
      <c r="O864" s="12"/>
    </row>
    <row r="865" spans="1:15" x14ac:dyDescent="0.35">
      <c r="A865" s="11" t="str">
        <f t="shared" si="13"/>
        <v>DISTRIBUCION VOLUMEN X CRITERIO (Consumiciones)Sin alcoholDE 50 A 59 AÑOS</v>
      </c>
      <c r="B865" s="11" t="s">
        <v>118</v>
      </c>
      <c r="C865" s="11" t="s">
        <v>146</v>
      </c>
      <c r="D865" s="11" t="s">
        <v>43</v>
      </c>
      <c r="E865" s="12">
        <v>26.628261278907999</v>
      </c>
      <c r="F865" s="12">
        <v>28.150953702594201</v>
      </c>
      <c r="G865" s="12">
        <v>26.2792665400532</v>
      </c>
      <c r="H865" s="12">
        <v>24.6817521407153</v>
      </c>
      <c r="I865" s="12">
        <v>0</v>
      </c>
      <c r="J865" s="12">
        <v>0</v>
      </c>
      <c r="K865" s="12">
        <v>0</v>
      </c>
      <c r="L865" s="12">
        <v>0</v>
      </c>
      <c r="M865" s="12">
        <v>0</v>
      </c>
      <c r="N865" s="12"/>
      <c r="O865" s="12"/>
    </row>
    <row r="866" spans="1:15" x14ac:dyDescent="0.35">
      <c r="A866" s="11" t="str">
        <f t="shared" si="13"/>
        <v>DISTRIBUCION VOLUMEN X CRITERIO (Consumiciones)Sin alcoholDE 60 A 75 AÑOS</v>
      </c>
      <c r="B866" s="11" t="s">
        <v>118</v>
      </c>
      <c r="C866" s="11" t="s">
        <v>146</v>
      </c>
      <c r="D866" s="11" t="s">
        <v>44</v>
      </c>
      <c r="E866" s="12">
        <v>49.465980480623699</v>
      </c>
      <c r="F866" s="12">
        <v>50.804097213001299</v>
      </c>
      <c r="G866" s="12">
        <v>53.4458063044288</v>
      </c>
      <c r="H866" s="12">
        <v>55.966499555400397</v>
      </c>
      <c r="I866" s="12">
        <v>0</v>
      </c>
      <c r="J866" s="12">
        <v>0</v>
      </c>
      <c r="K866" s="12">
        <v>0</v>
      </c>
      <c r="L866" s="12">
        <v>0</v>
      </c>
      <c r="M866" s="12">
        <v>0</v>
      </c>
      <c r="N866" s="12"/>
      <c r="O866" s="12"/>
    </row>
    <row r="867" spans="1:15" x14ac:dyDescent="0.35">
      <c r="A867" s="11" t="str">
        <f t="shared" si="13"/>
        <v>DISTRIBUCION VOLUMEN X CRITERIO (Consumiciones)Sin alcoholALTA Y MEDIA ALTA</v>
      </c>
      <c r="B867" s="11" t="s">
        <v>118</v>
      </c>
      <c r="C867" s="11" t="s">
        <v>146</v>
      </c>
      <c r="D867" s="11" t="s">
        <v>17</v>
      </c>
      <c r="E867" s="12">
        <v>28.870635834757799</v>
      </c>
      <c r="F867" s="12">
        <v>29.1384614886375</v>
      </c>
      <c r="G867" s="12">
        <v>28.3752576148594</v>
      </c>
      <c r="H867" s="12">
        <v>29.144382133823601</v>
      </c>
      <c r="I867" s="12">
        <v>0</v>
      </c>
      <c r="J867" s="12">
        <v>0</v>
      </c>
      <c r="K867" s="12">
        <v>0</v>
      </c>
      <c r="L867" s="12">
        <v>0</v>
      </c>
      <c r="M867" s="12">
        <v>0</v>
      </c>
      <c r="N867" s="12"/>
      <c r="O867" s="12"/>
    </row>
    <row r="868" spans="1:15" x14ac:dyDescent="0.35">
      <c r="A868" s="11" t="str">
        <f t="shared" si="13"/>
        <v>DISTRIBUCION VOLUMEN X CRITERIO (Consumiciones)Sin alcoholMEDIA</v>
      </c>
      <c r="B868" s="11" t="s">
        <v>118</v>
      </c>
      <c r="C868" s="11" t="s">
        <v>146</v>
      </c>
      <c r="D868" s="11" t="s">
        <v>18</v>
      </c>
      <c r="E868" s="12">
        <v>30.072054425362001</v>
      </c>
      <c r="F868" s="12">
        <v>30.576356120936499</v>
      </c>
      <c r="G868" s="12">
        <v>30.697699490882801</v>
      </c>
      <c r="H868" s="12">
        <v>32.311708880899999</v>
      </c>
      <c r="I868" s="12">
        <v>0</v>
      </c>
      <c r="J868" s="12">
        <v>0</v>
      </c>
      <c r="K868" s="12">
        <v>0</v>
      </c>
      <c r="L868" s="12">
        <v>0</v>
      </c>
      <c r="M868" s="12">
        <v>0</v>
      </c>
      <c r="N868" s="12"/>
      <c r="O868" s="12"/>
    </row>
    <row r="869" spans="1:15" x14ac:dyDescent="0.35">
      <c r="A869" s="11" t="str">
        <f t="shared" si="13"/>
        <v>DISTRIBUCION VOLUMEN X CRITERIO (Consumiciones)Sin alcoholMEDIA BAJA</v>
      </c>
      <c r="B869" s="11" t="s">
        <v>118</v>
      </c>
      <c r="C869" s="11" t="s">
        <v>146</v>
      </c>
      <c r="D869" s="11" t="s">
        <v>19</v>
      </c>
      <c r="E869" s="12">
        <v>24.898643278629201</v>
      </c>
      <c r="F869" s="12">
        <v>23.690816625051099</v>
      </c>
      <c r="G869" s="12">
        <v>25.851551272215499</v>
      </c>
      <c r="H869" s="12">
        <v>25.287589579094199</v>
      </c>
      <c r="I869" s="12">
        <v>0</v>
      </c>
      <c r="J869" s="12">
        <v>0</v>
      </c>
      <c r="K869" s="12">
        <v>0</v>
      </c>
      <c r="L869" s="12">
        <v>0</v>
      </c>
      <c r="M869" s="12">
        <v>0</v>
      </c>
      <c r="N869" s="12"/>
      <c r="O869" s="12"/>
    </row>
    <row r="870" spans="1:15" x14ac:dyDescent="0.35">
      <c r="A870" s="11" t="str">
        <f t="shared" si="13"/>
        <v>DISTRIBUCION VOLUMEN X CRITERIO (Consumiciones)Sin alcoholBAJA</v>
      </c>
      <c r="B870" s="11" t="s">
        <v>118</v>
      </c>
      <c r="C870" s="11" t="s">
        <v>146</v>
      </c>
      <c r="D870" s="11" t="s">
        <v>20</v>
      </c>
      <c r="E870" s="12">
        <v>16.158690915493501</v>
      </c>
      <c r="F870" s="12">
        <v>16.594360367771099</v>
      </c>
      <c r="G870" s="12">
        <v>15.0754675571325</v>
      </c>
      <c r="H870" s="12">
        <v>13.256305768157199</v>
      </c>
      <c r="I870" s="12">
        <v>0</v>
      </c>
      <c r="J870" s="12">
        <v>0</v>
      </c>
      <c r="K870" s="12">
        <v>0</v>
      </c>
      <c r="L870" s="12">
        <v>0</v>
      </c>
      <c r="M870" s="12">
        <v>0</v>
      </c>
      <c r="N870" s="12"/>
      <c r="O870" s="12"/>
    </row>
    <row r="871" spans="1:15" x14ac:dyDescent="0.35">
      <c r="A871" s="11" t="str">
        <f t="shared" si="13"/>
        <v>DISTRIBUCION VOLUMEN X CRITERIO (Consumiciones)Sin alcoholHOMBRE</v>
      </c>
      <c r="B871" s="11" t="s">
        <v>118</v>
      </c>
      <c r="C871" s="11" t="s">
        <v>146</v>
      </c>
      <c r="D871" s="11" t="s">
        <v>21</v>
      </c>
      <c r="E871" s="12">
        <v>62.117382809156702</v>
      </c>
      <c r="F871" s="12">
        <v>57.959144458226298</v>
      </c>
      <c r="G871" s="12">
        <v>59.716592370268501</v>
      </c>
      <c r="H871" s="12">
        <v>58.2199558855351</v>
      </c>
      <c r="I871" s="12">
        <v>0</v>
      </c>
      <c r="J871" s="12">
        <v>0</v>
      </c>
      <c r="K871" s="12">
        <v>0</v>
      </c>
      <c r="L871" s="12">
        <v>0</v>
      </c>
      <c r="M871" s="12">
        <v>0</v>
      </c>
      <c r="N871" s="12"/>
      <c r="O871" s="12"/>
    </row>
    <row r="872" spans="1:15" x14ac:dyDescent="0.35">
      <c r="A872" s="11" t="str">
        <f t="shared" si="13"/>
        <v>DISTRIBUCION VOLUMEN X CRITERIO (Consumiciones)Sin alcoholMUJER</v>
      </c>
      <c r="B872" s="11" t="s">
        <v>118</v>
      </c>
      <c r="C872" s="11" t="s">
        <v>146</v>
      </c>
      <c r="D872" s="11" t="s">
        <v>22</v>
      </c>
      <c r="E872" s="12">
        <v>37.882659985767603</v>
      </c>
      <c r="F872" s="12">
        <v>42.0408447465663</v>
      </c>
      <c r="G872" s="12">
        <v>40.283369125875801</v>
      </c>
      <c r="H872" s="12">
        <v>41.780016838414902</v>
      </c>
      <c r="I872" s="12">
        <v>0</v>
      </c>
      <c r="J872" s="12">
        <v>0</v>
      </c>
      <c r="K872" s="12">
        <v>0</v>
      </c>
      <c r="L872" s="12">
        <v>0</v>
      </c>
      <c r="M872" s="12">
        <v>0</v>
      </c>
      <c r="N872" s="12"/>
      <c r="O872" s="12"/>
    </row>
    <row r="873" spans="1:15" x14ac:dyDescent="0.35">
      <c r="A873" s="11" t="str">
        <f t="shared" si="13"/>
        <v>DISTRIBUCION VOLUMEN X CRITERIO (Consumiciones)Cerveza EnvasadaT.ESPAÑA</v>
      </c>
      <c r="B873" s="11" t="s">
        <v>118</v>
      </c>
      <c r="C873" s="11" t="s">
        <v>178</v>
      </c>
      <c r="D873" s="11" t="s">
        <v>36</v>
      </c>
      <c r="E873" s="12">
        <v>100</v>
      </c>
      <c r="F873" s="12">
        <v>100</v>
      </c>
      <c r="G873" s="12">
        <v>100</v>
      </c>
      <c r="H873" s="12">
        <v>100</v>
      </c>
      <c r="I873" s="12">
        <v>0</v>
      </c>
      <c r="J873" s="12">
        <v>0</v>
      </c>
      <c r="K873" s="12">
        <v>0</v>
      </c>
      <c r="L873" s="12">
        <v>0</v>
      </c>
      <c r="M873" s="12">
        <v>0</v>
      </c>
      <c r="N873" s="12"/>
      <c r="O873" s="12"/>
    </row>
    <row r="874" spans="1:15" x14ac:dyDescent="0.35">
      <c r="A874" s="11" t="str">
        <f t="shared" si="13"/>
        <v>DISTRIBUCION VOLUMEN X CRITERIO (Consumiciones)Cerveza EnvasadaBCN AM</v>
      </c>
      <c r="B874" s="11" t="s">
        <v>118</v>
      </c>
      <c r="C874" s="11" t="s">
        <v>178</v>
      </c>
      <c r="D874" s="11" t="s">
        <v>1</v>
      </c>
      <c r="E874" s="12">
        <v>6.8231472285315604</v>
      </c>
      <c r="F874" s="12">
        <v>7.2047493681340997</v>
      </c>
      <c r="G874" s="12">
        <v>7.0069770788816701</v>
      </c>
      <c r="H874" s="12">
        <v>7.35597539296477</v>
      </c>
      <c r="I874" s="12">
        <v>0</v>
      </c>
      <c r="J874" s="12">
        <v>0</v>
      </c>
      <c r="K874" s="12">
        <v>0</v>
      </c>
      <c r="L874" s="12">
        <v>0</v>
      </c>
      <c r="M874" s="12">
        <v>0</v>
      </c>
      <c r="N874" s="12"/>
      <c r="O874" s="12"/>
    </row>
    <row r="875" spans="1:15" x14ac:dyDescent="0.35">
      <c r="A875" s="11" t="str">
        <f t="shared" si="13"/>
        <v>DISTRIBUCION VOLUMEN X CRITERIO (Consumiciones)Cerveza EnvasadaREST.CAT ARAGON</v>
      </c>
      <c r="B875" s="11" t="s">
        <v>118</v>
      </c>
      <c r="C875" s="11" t="s">
        <v>178</v>
      </c>
      <c r="D875" s="11" t="s">
        <v>2</v>
      </c>
      <c r="E875" s="12">
        <v>10.652106793471599</v>
      </c>
      <c r="F875" s="12">
        <v>12.288178498889099</v>
      </c>
      <c r="G875" s="12">
        <v>11.678406735414701</v>
      </c>
      <c r="H875" s="12">
        <v>11.3862909964633</v>
      </c>
      <c r="I875" s="12">
        <v>0</v>
      </c>
      <c r="J875" s="12">
        <v>0</v>
      </c>
      <c r="K875" s="12">
        <v>0</v>
      </c>
      <c r="L875" s="12">
        <v>0</v>
      </c>
      <c r="M875" s="12">
        <v>0</v>
      </c>
      <c r="N875" s="12"/>
      <c r="O875" s="12"/>
    </row>
    <row r="876" spans="1:15" x14ac:dyDescent="0.35">
      <c r="A876" s="11" t="str">
        <f t="shared" si="13"/>
        <v>DISTRIBUCION VOLUMEN X CRITERIO (Consumiciones)Cerveza EnvasadaLEVANTE</v>
      </c>
      <c r="B876" s="11" t="s">
        <v>118</v>
      </c>
      <c r="C876" s="11" t="s">
        <v>178</v>
      </c>
      <c r="D876" s="11" t="s">
        <v>3</v>
      </c>
      <c r="E876" s="12">
        <v>16.197622864635999</v>
      </c>
      <c r="F876" s="12">
        <v>13.2711394631771</v>
      </c>
      <c r="G876" s="12">
        <v>13.973856692538799</v>
      </c>
      <c r="H876" s="12">
        <v>14.6324421040862</v>
      </c>
      <c r="I876" s="12">
        <v>0</v>
      </c>
      <c r="J876" s="12">
        <v>0</v>
      </c>
      <c r="K876" s="12">
        <v>0</v>
      </c>
      <c r="L876" s="12">
        <v>0</v>
      </c>
      <c r="M876" s="12">
        <v>0</v>
      </c>
      <c r="N876" s="12"/>
      <c r="O876" s="12"/>
    </row>
    <row r="877" spans="1:15" x14ac:dyDescent="0.35">
      <c r="A877" s="11" t="str">
        <f t="shared" si="13"/>
        <v>DISTRIBUCION VOLUMEN X CRITERIO (Consumiciones)Cerveza EnvasadaANDALUCIA</v>
      </c>
      <c r="B877" s="11" t="s">
        <v>118</v>
      </c>
      <c r="C877" s="11" t="s">
        <v>178</v>
      </c>
      <c r="D877" s="11" t="s">
        <v>4</v>
      </c>
      <c r="E877" s="12">
        <v>23.336613493050301</v>
      </c>
      <c r="F877" s="12">
        <v>22.995590340443201</v>
      </c>
      <c r="G877" s="12">
        <v>23.4549483190447</v>
      </c>
      <c r="H877" s="12">
        <v>21.4626744246074</v>
      </c>
      <c r="I877" s="12">
        <v>0</v>
      </c>
      <c r="J877" s="12">
        <v>0</v>
      </c>
      <c r="K877" s="12">
        <v>0</v>
      </c>
      <c r="L877" s="12">
        <v>0</v>
      </c>
      <c r="M877" s="12">
        <v>0</v>
      </c>
      <c r="N877" s="12"/>
      <c r="O877" s="12"/>
    </row>
    <row r="878" spans="1:15" x14ac:dyDescent="0.35">
      <c r="A878" s="11" t="str">
        <f t="shared" si="13"/>
        <v>DISTRIBUCION VOLUMEN X CRITERIO (Consumiciones)Cerveza EnvasadaMDD AM</v>
      </c>
      <c r="B878" s="11" t="s">
        <v>118</v>
      </c>
      <c r="C878" s="11" t="s">
        <v>178</v>
      </c>
      <c r="D878" s="11" t="s">
        <v>5</v>
      </c>
      <c r="E878" s="12">
        <v>13.375855473459501</v>
      </c>
      <c r="F878" s="12">
        <v>14.9221013089998</v>
      </c>
      <c r="G878" s="12">
        <v>12.877692736682</v>
      </c>
      <c r="H878" s="12">
        <v>13.7224342020568</v>
      </c>
      <c r="I878" s="12">
        <v>0</v>
      </c>
      <c r="J878" s="12">
        <v>0</v>
      </c>
      <c r="K878" s="12">
        <v>0</v>
      </c>
      <c r="L878" s="12">
        <v>0</v>
      </c>
      <c r="M878" s="12">
        <v>0</v>
      </c>
      <c r="N878" s="12"/>
      <c r="O878" s="12"/>
    </row>
    <row r="879" spans="1:15" x14ac:dyDescent="0.35">
      <c r="A879" s="11" t="str">
        <f t="shared" si="13"/>
        <v>DISTRIBUCION VOLUMEN X CRITERIO (Consumiciones)Cerveza EnvasadaRTO CENTRO</v>
      </c>
      <c r="B879" s="11" t="s">
        <v>118</v>
      </c>
      <c r="C879" s="11" t="s">
        <v>178</v>
      </c>
      <c r="D879" s="11" t="s">
        <v>6</v>
      </c>
      <c r="E879" s="12">
        <v>13.3091937946156</v>
      </c>
      <c r="F879" s="12">
        <v>13.737121947636</v>
      </c>
      <c r="G879" s="12">
        <v>12.2877342933271</v>
      </c>
      <c r="H879" s="12">
        <v>11.618542972024199</v>
      </c>
      <c r="I879" s="12">
        <v>0</v>
      </c>
      <c r="J879" s="12">
        <v>0</v>
      </c>
      <c r="K879" s="12">
        <v>0</v>
      </c>
      <c r="L879" s="12">
        <v>0</v>
      </c>
      <c r="M879" s="12">
        <v>0</v>
      </c>
      <c r="N879" s="12"/>
      <c r="O879" s="12"/>
    </row>
    <row r="880" spans="1:15" x14ac:dyDescent="0.35">
      <c r="A880" s="11" t="str">
        <f t="shared" si="13"/>
        <v>DISTRIBUCION VOLUMEN X CRITERIO (Consumiciones)Cerveza EnvasadaNORTE-CENTRO</v>
      </c>
      <c r="B880" s="11" t="s">
        <v>118</v>
      </c>
      <c r="C880" s="11" t="s">
        <v>178</v>
      </c>
      <c r="D880" s="11" t="s">
        <v>7</v>
      </c>
      <c r="E880" s="12">
        <v>6.1849975812867504</v>
      </c>
      <c r="F880" s="12">
        <v>5.6852444174424797</v>
      </c>
      <c r="G880" s="12">
        <v>8.0765649704865794</v>
      </c>
      <c r="H880" s="12">
        <v>7.3783812556750998</v>
      </c>
      <c r="I880" s="12">
        <v>0</v>
      </c>
      <c r="J880" s="12">
        <v>0</v>
      </c>
      <c r="K880" s="12">
        <v>0</v>
      </c>
      <c r="L880" s="12">
        <v>0</v>
      </c>
      <c r="M880" s="12">
        <v>0</v>
      </c>
      <c r="N880" s="12"/>
      <c r="O880" s="12"/>
    </row>
    <row r="881" spans="1:15" x14ac:dyDescent="0.35">
      <c r="A881" s="11" t="str">
        <f t="shared" si="13"/>
        <v>DISTRIBUCION VOLUMEN X CRITERIO (Consumiciones)Cerveza EnvasadaNOROESTE</v>
      </c>
      <c r="B881" s="11" t="s">
        <v>118</v>
      </c>
      <c r="C881" s="11" t="s">
        <v>178</v>
      </c>
      <c r="D881" s="11" t="s">
        <v>8</v>
      </c>
      <c r="E881" s="12">
        <v>10.1204513484541</v>
      </c>
      <c r="F881" s="12">
        <v>9.8959163494928202</v>
      </c>
      <c r="G881" s="12">
        <v>10.643848157335601</v>
      </c>
      <c r="H881" s="12">
        <v>12.443265078278101</v>
      </c>
      <c r="I881" s="12">
        <v>0</v>
      </c>
      <c r="J881" s="12">
        <v>0</v>
      </c>
      <c r="K881" s="12">
        <v>0</v>
      </c>
      <c r="L881" s="12">
        <v>0</v>
      </c>
      <c r="M881" s="12">
        <v>0</v>
      </c>
      <c r="N881" s="12"/>
      <c r="O881" s="12"/>
    </row>
    <row r="882" spans="1:15" x14ac:dyDescent="0.35">
      <c r="A882" s="11" t="str">
        <f t="shared" si="13"/>
        <v>DISTRIBUCION VOLUMEN X CRITERIO (Consumiciones)Cerveza Envasada&lt;2MIL</v>
      </c>
      <c r="B882" s="11" t="s">
        <v>118</v>
      </c>
      <c r="C882" s="11" t="s">
        <v>178</v>
      </c>
      <c r="D882" s="11" t="s">
        <v>9</v>
      </c>
      <c r="E882" s="12">
        <v>6.3276348411216699</v>
      </c>
      <c r="F882" s="12">
        <v>6.9700675247733104</v>
      </c>
      <c r="G882" s="12">
        <v>6.5186195358208696</v>
      </c>
      <c r="H882" s="12">
        <v>6.2421234074647503</v>
      </c>
      <c r="I882" s="12">
        <v>0</v>
      </c>
      <c r="J882" s="12">
        <v>0</v>
      </c>
      <c r="K882" s="12">
        <v>0</v>
      </c>
      <c r="L882" s="12">
        <v>0</v>
      </c>
      <c r="M882" s="12">
        <v>0</v>
      </c>
      <c r="N882" s="12"/>
      <c r="O882" s="12"/>
    </row>
    <row r="883" spans="1:15" x14ac:dyDescent="0.35">
      <c r="A883" s="11" t="str">
        <f t="shared" si="13"/>
        <v>DISTRIBUCION VOLUMEN X CRITERIO (Consumiciones)Cerveza Envasada2-5MIL</v>
      </c>
      <c r="B883" s="11" t="s">
        <v>118</v>
      </c>
      <c r="C883" s="11" t="s">
        <v>178</v>
      </c>
      <c r="D883" s="11" t="s">
        <v>10</v>
      </c>
      <c r="E883" s="12">
        <v>5.6787960233727102</v>
      </c>
      <c r="F883" s="12">
        <v>5.8729269537214099</v>
      </c>
      <c r="G883" s="12">
        <v>6.2622855954953298</v>
      </c>
      <c r="H883" s="12">
        <v>6.3168092594905199</v>
      </c>
      <c r="I883" s="12">
        <v>0</v>
      </c>
      <c r="J883" s="12">
        <v>0</v>
      </c>
      <c r="K883" s="12">
        <v>0</v>
      </c>
      <c r="L883" s="12">
        <v>0</v>
      </c>
      <c r="M883" s="12">
        <v>0</v>
      </c>
      <c r="N883" s="12"/>
      <c r="O883" s="12"/>
    </row>
    <row r="884" spans="1:15" x14ac:dyDescent="0.35">
      <c r="A884" s="11" t="str">
        <f t="shared" si="13"/>
        <v>DISTRIBUCION VOLUMEN X CRITERIO (Consumiciones)Cerveza Envasada5-10MIL</v>
      </c>
      <c r="B884" s="11" t="s">
        <v>118</v>
      </c>
      <c r="C884" s="11" t="s">
        <v>178</v>
      </c>
      <c r="D884" s="11" t="s">
        <v>11</v>
      </c>
      <c r="E884" s="12">
        <v>5.8553421008594899</v>
      </c>
      <c r="F884" s="12">
        <v>6.9217012430832296</v>
      </c>
      <c r="G884" s="12">
        <v>6.6312152570255503</v>
      </c>
      <c r="H884" s="12">
        <v>7.94294473441877</v>
      </c>
      <c r="I884" s="12">
        <v>0</v>
      </c>
      <c r="J884" s="12">
        <v>0</v>
      </c>
      <c r="K884" s="12">
        <v>0</v>
      </c>
      <c r="L884" s="12">
        <v>0</v>
      </c>
      <c r="M884" s="12">
        <v>0</v>
      </c>
      <c r="N884" s="12"/>
      <c r="O884" s="12"/>
    </row>
    <row r="885" spans="1:15" x14ac:dyDescent="0.35">
      <c r="A885" s="11" t="str">
        <f t="shared" si="13"/>
        <v>DISTRIBUCION VOLUMEN X CRITERIO (Consumiciones)Cerveza Envasada10-30MIL</v>
      </c>
      <c r="B885" s="11" t="s">
        <v>118</v>
      </c>
      <c r="C885" s="11" t="s">
        <v>178</v>
      </c>
      <c r="D885" s="11" t="s">
        <v>12</v>
      </c>
      <c r="E885" s="12">
        <v>16.817498804921499</v>
      </c>
      <c r="F885" s="12">
        <v>18.034772975001299</v>
      </c>
      <c r="G885" s="12">
        <v>19.3711334230163</v>
      </c>
      <c r="H885" s="12">
        <v>16.879818679592098</v>
      </c>
      <c r="I885" s="12">
        <v>0</v>
      </c>
      <c r="J885" s="12">
        <v>0</v>
      </c>
      <c r="K885" s="12">
        <v>0</v>
      </c>
      <c r="L885" s="12">
        <v>0</v>
      </c>
      <c r="M885" s="12">
        <v>0</v>
      </c>
      <c r="N885" s="12"/>
      <c r="O885" s="12"/>
    </row>
    <row r="886" spans="1:15" x14ac:dyDescent="0.35">
      <c r="A886" s="11" t="str">
        <f t="shared" si="13"/>
        <v>DISTRIBUCION VOLUMEN X CRITERIO (Consumiciones)Cerveza Envasada30-100MIL</v>
      </c>
      <c r="B886" s="11" t="s">
        <v>118</v>
      </c>
      <c r="C886" s="11" t="s">
        <v>178</v>
      </c>
      <c r="D886" s="11" t="s">
        <v>13</v>
      </c>
      <c r="E886" s="12">
        <v>22.2131997206058</v>
      </c>
      <c r="F886" s="12">
        <v>21.783857191358599</v>
      </c>
      <c r="G886" s="12">
        <v>20.359597905976798</v>
      </c>
      <c r="H886" s="12">
        <v>19.433680038711199</v>
      </c>
      <c r="I886" s="12">
        <v>0</v>
      </c>
      <c r="J886" s="12">
        <v>0</v>
      </c>
      <c r="K886" s="12">
        <v>0</v>
      </c>
      <c r="L886" s="12">
        <v>0</v>
      </c>
      <c r="M886" s="12">
        <v>0</v>
      </c>
      <c r="N886" s="12"/>
      <c r="O886" s="12"/>
    </row>
    <row r="887" spans="1:15" x14ac:dyDescent="0.35">
      <c r="A887" s="11" t="str">
        <f t="shared" si="13"/>
        <v>DISTRIBUCION VOLUMEN X CRITERIO (Consumiciones)Cerveza Envasada100-200MIL</v>
      </c>
      <c r="B887" s="11" t="s">
        <v>118</v>
      </c>
      <c r="C887" s="11" t="s">
        <v>178</v>
      </c>
      <c r="D887" s="11" t="s">
        <v>14</v>
      </c>
      <c r="E887" s="12">
        <v>10.4591934233845</v>
      </c>
      <c r="F887" s="12">
        <v>9.2373731056432096</v>
      </c>
      <c r="G887" s="12">
        <v>10.474503329129</v>
      </c>
      <c r="H887" s="12">
        <v>10.278706654776901</v>
      </c>
      <c r="I887" s="12">
        <v>0</v>
      </c>
      <c r="J887" s="12">
        <v>0</v>
      </c>
      <c r="K887" s="12">
        <v>0</v>
      </c>
      <c r="L887" s="12">
        <v>0</v>
      </c>
      <c r="M887" s="12">
        <v>0</v>
      </c>
      <c r="N887" s="12"/>
      <c r="O887" s="12"/>
    </row>
    <row r="888" spans="1:15" x14ac:dyDescent="0.35">
      <c r="A888" s="11" t="str">
        <f t="shared" si="13"/>
        <v>DISTRIBUCION VOLUMEN X CRITERIO (Consumiciones)Cerveza Envasada200-500MIL</v>
      </c>
      <c r="B888" s="11" t="s">
        <v>118</v>
      </c>
      <c r="C888" s="11" t="s">
        <v>178</v>
      </c>
      <c r="D888" s="11" t="s">
        <v>15</v>
      </c>
      <c r="E888" s="12">
        <v>14.974547826270699</v>
      </c>
      <c r="F888" s="12">
        <v>13.305229447234</v>
      </c>
      <c r="G888" s="12">
        <v>13.780905131316199</v>
      </c>
      <c r="H888" s="12">
        <v>15.034076832402199</v>
      </c>
      <c r="I888" s="12">
        <v>0</v>
      </c>
      <c r="J888" s="12">
        <v>0</v>
      </c>
      <c r="K888" s="12">
        <v>0</v>
      </c>
      <c r="L888" s="12">
        <v>0</v>
      </c>
      <c r="M888" s="12">
        <v>0</v>
      </c>
      <c r="N888" s="12"/>
      <c r="O888" s="12"/>
    </row>
    <row r="889" spans="1:15" x14ac:dyDescent="0.35">
      <c r="A889" s="11" t="str">
        <f t="shared" si="13"/>
        <v>DISTRIBUCION VOLUMEN X CRITERIO (Consumiciones)Cerveza Envasada&gt;500MIL</v>
      </c>
      <c r="B889" s="11" t="s">
        <v>118</v>
      </c>
      <c r="C889" s="11" t="s">
        <v>178</v>
      </c>
      <c r="D889" s="11" t="s">
        <v>16</v>
      </c>
      <c r="E889" s="12">
        <v>17.6737975397089</v>
      </c>
      <c r="F889" s="12">
        <v>17.874101340766799</v>
      </c>
      <c r="G889" s="12">
        <v>16.601789794135701</v>
      </c>
      <c r="H889" s="12">
        <v>17.8718564585328</v>
      </c>
      <c r="I889" s="12">
        <v>0</v>
      </c>
      <c r="J889" s="12">
        <v>0</v>
      </c>
      <c r="K889" s="12">
        <v>0</v>
      </c>
      <c r="L889" s="12">
        <v>0</v>
      </c>
      <c r="M889" s="12">
        <v>0</v>
      </c>
      <c r="N889" s="12"/>
      <c r="O889" s="12"/>
    </row>
    <row r="890" spans="1:15" x14ac:dyDescent="0.35">
      <c r="A890" s="11" t="str">
        <f t="shared" si="13"/>
        <v>DISTRIBUCION VOLUMEN X CRITERIO (Consumiciones)Cerveza EnvasadaDE 15 A 19 AÑOS</v>
      </c>
      <c r="B890" s="11" t="s">
        <v>118</v>
      </c>
      <c r="C890" s="11" t="s">
        <v>178</v>
      </c>
      <c r="D890" s="11" t="s">
        <v>39</v>
      </c>
      <c r="E890" s="12">
        <v>1.39059391832117</v>
      </c>
      <c r="F890" s="12">
        <v>1.5197084581678</v>
      </c>
      <c r="G890" s="12">
        <v>0.68165570949126597</v>
      </c>
      <c r="H890" s="12">
        <v>0.32966167789923001</v>
      </c>
      <c r="I890" s="12">
        <v>0</v>
      </c>
      <c r="J890" s="12">
        <v>0</v>
      </c>
      <c r="K890" s="12">
        <v>0</v>
      </c>
      <c r="L890" s="12">
        <v>0</v>
      </c>
      <c r="M890" s="12">
        <v>0</v>
      </c>
      <c r="N890" s="12"/>
      <c r="O890" s="12"/>
    </row>
    <row r="891" spans="1:15" x14ac:dyDescent="0.35">
      <c r="A891" s="11" t="str">
        <f t="shared" si="13"/>
        <v>DISTRIBUCION VOLUMEN X CRITERIO (Consumiciones)Cerveza EnvasadaDE 20 A 24 AÑOS</v>
      </c>
      <c r="B891" s="11" t="s">
        <v>118</v>
      </c>
      <c r="C891" s="11" t="s">
        <v>178</v>
      </c>
      <c r="D891" s="11" t="s">
        <v>40</v>
      </c>
      <c r="E891" s="12">
        <v>3.3013648167746199</v>
      </c>
      <c r="F891" s="12">
        <v>1.81499979152893</v>
      </c>
      <c r="G891" s="12">
        <v>1.37923786831801</v>
      </c>
      <c r="H891" s="12">
        <v>1.3036474216871199</v>
      </c>
      <c r="I891" s="12">
        <v>0</v>
      </c>
      <c r="J891" s="12">
        <v>0</v>
      </c>
      <c r="K891" s="12">
        <v>0</v>
      </c>
      <c r="L891" s="12">
        <v>0</v>
      </c>
      <c r="M891" s="12">
        <v>0</v>
      </c>
      <c r="N891" s="12"/>
      <c r="O891" s="12"/>
    </row>
    <row r="892" spans="1:15" x14ac:dyDescent="0.35">
      <c r="A892" s="11" t="str">
        <f t="shared" si="13"/>
        <v>DISTRIBUCION VOLUMEN X CRITERIO (Consumiciones)Cerveza EnvasadaDE 25 A 34 AÑOS</v>
      </c>
      <c r="B892" s="11" t="s">
        <v>118</v>
      </c>
      <c r="C892" s="11" t="s">
        <v>178</v>
      </c>
      <c r="D892" s="11" t="s">
        <v>41</v>
      </c>
      <c r="E892" s="12">
        <v>7.1625506659028799</v>
      </c>
      <c r="F892" s="12">
        <v>7.1604780539523096</v>
      </c>
      <c r="G892" s="12">
        <v>5.9994273218451202</v>
      </c>
      <c r="H892" s="12">
        <v>6.3442939272186498</v>
      </c>
      <c r="I892" s="12">
        <v>0</v>
      </c>
      <c r="J892" s="12">
        <v>0</v>
      </c>
      <c r="K892" s="12">
        <v>0</v>
      </c>
      <c r="L892" s="12">
        <v>0</v>
      </c>
      <c r="M892" s="12">
        <v>0</v>
      </c>
      <c r="N892" s="12"/>
      <c r="O892" s="12"/>
    </row>
    <row r="893" spans="1:15" x14ac:dyDescent="0.35">
      <c r="A893" s="11" t="str">
        <f t="shared" si="13"/>
        <v>DISTRIBUCION VOLUMEN X CRITERIO (Consumiciones)Cerveza EnvasadaDE 35 A 49 AÑOS</v>
      </c>
      <c r="B893" s="11" t="s">
        <v>118</v>
      </c>
      <c r="C893" s="11" t="s">
        <v>178</v>
      </c>
      <c r="D893" s="11" t="s">
        <v>42</v>
      </c>
      <c r="E893" s="12">
        <v>21.373212308194901</v>
      </c>
      <c r="F893" s="12">
        <v>21.220330099053498</v>
      </c>
      <c r="G893" s="12">
        <v>22.935590198308599</v>
      </c>
      <c r="H893" s="12">
        <v>20.244350284603701</v>
      </c>
      <c r="I893" s="12">
        <v>0</v>
      </c>
      <c r="J893" s="12">
        <v>0</v>
      </c>
      <c r="K893" s="12">
        <v>0</v>
      </c>
      <c r="L893" s="12">
        <v>0</v>
      </c>
      <c r="M893" s="12">
        <v>0</v>
      </c>
      <c r="N893" s="12"/>
      <c r="O893" s="12"/>
    </row>
    <row r="894" spans="1:15" x14ac:dyDescent="0.35">
      <c r="A894" s="11" t="str">
        <f t="shared" si="13"/>
        <v>DISTRIBUCION VOLUMEN X CRITERIO (Consumiciones)Cerveza EnvasadaDE 50 A 59 AÑOS</v>
      </c>
      <c r="B894" s="11" t="s">
        <v>118</v>
      </c>
      <c r="C894" s="11" t="s">
        <v>178</v>
      </c>
      <c r="D894" s="11" t="s">
        <v>43</v>
      </c>
      <c r="E894" s="12">
        <v>28.419909179744899</v>
      </c>
      <c r="F894" s="12">
        <v>28.745500499337901</v>
      </c>
      <c r="G894" s="12">
        <v>28.3960913966351</v>
      </c>
      <c r="H894" s="12">
        <v>27.966350935359099</v>
      </c>
      <c r="I894" s="12">
        <v>0</v>
      </c>
      <c r="J894" s="12">
        <v>0</v>
      </c>
      <c r="K894" s="12">
        <v>0</v>
      </c>
      <c r="L894" s="12">
        <v>0</v>
      </c>
      <c r="M894" s="12">
        <v>0</v>
      </c>
      <c r="N894" s="12"/>
      <c r="O894" s="12"/>
    </row>
    <row r="895" spans="1:15" x14ac:dyDescent="0.35">
      <c r="A895" s="11" t="str">
        <f t="shared" si="13"/>
        <v>DISTRIBUCION VOLUMEN X CRITERIO (Consumiciones)Cerveza EnvasadaDE 60 A 75 AÑOS</v>
      </c>
      <c r="B895" s="11" t="s">
        <v>118</v>
      </c>
      <c r="C895" s="11" t="s">
        <v>178</v>
      </c>
      <c r="D895" s="11" t="s">
        <v>44</v>
      </c>
      <c r="E895" s="12">
        <v>38.352385102554003</v>
      </c>
      <c r="F895" s="12">
        <v>39.539020821296603</v>
      </c>
      <c r="G895" s="12">
        <v>40.608038282485197</v>
      </c>
      <c r="H895" s="12">
        <v>43.8117084984409</v>
      </c>
      <c r="I895" s="12">
        <v>0</v>
      </c>
      <c r="J895" s="12">
        <v>0</v>
      </c>
      <c r="K895" s="12">
        <v>0</v>
      </c>
      <c r="L895" s="12">
        <v>0</v>
      </c>
      <c r="M895" s="12">
        <v>0</v>
      </c>
      <c r="N895" s="12"/>
      <c r="O895" s="12"/>
    </row>
    <row r="896" spans="1:15" x14ac:dyDescent="0.35">
      <c r="A896" s="11" t="str">
        <f t="shared" si="13"/>
        <v>DISTRIBUCION VOLUMEN X CRITERIO (Consumiciones)Cerveza EnvasadaALTA Y MEDIA ALTA</v>
      </c>
      <c r="B896" s="11" t="s">
        <v>118</v>
      </c>
      <c r="C896" s="11" t="s">
        <v>178</v>
      </c>
      <c r="D896" s="11" t="s">
        <v>17</v>
      </c>
      <c r="E896" s="12">
        <v>26.698676304206199</v>
      </c>
      <c r="F896" s="12">
        <v>28.345097058175298</v>
      </c>
      <c r="G896" s="12">
        <v>27.924686326284601</v>
      </c>
      <c r="H896" s="12">
        <v>28.6378306498064</v>
      </c>
      <c r="I896" s="12">
        <v>0</v>
      </c>
      <c r="J896" s="12">
        <v>0</v>
      </c>
      <c r="K896" s="12">
        <v>0</v>
      </c>
      <c r="L896" s="12">
        <v>0</v>
      </c>
      <c r="M896" s="12">
        <v>0</v>
      </c>
      <c r="N896" s="12"/>
      <c r="O896" s="12"/>
    </row>
    <row r="897" spans="1:15" x14ac:dyDescent="0.35">
      <c r="A897" s="11" t="str">
        <f t="shared" si="13"/>
        <v>DISTRIBUCION VOLUMEN X CRITERIO (Consumiciones)Cerveza EnvasadaMEDIA</v>
      </c>
      <c r="B897" s="11" t="s">
        <v>118</v>
      </c>
      <c r="C897" s="11" t="s">
        <v>178</v>
      </c>
      <c r="D897" s="11" t="s">
        <v>18</v>
      </c>
      <c r="E897" s="12">
        <v>28.7610191378187</v>
      </c>
      <c r="F897" s="12">
        <v>30.4354166542577</v>
      </c>
      <c r="G897" s="12">
        <v>33.5555617742829</v>
      </c>
      <c r="H897" s="12">
        <v>34.061323946576401</v>
      </c>
      <c r="I897" s="12">
        <v>0</v>
      </c>
      <c r="J897" s="12">
        <v>0</v>
      </c>
      <c r="K897" s="12">
        <v>0</v>
      </c>
      <c r="L897" s="12">
        <v>0</v>
      </c>
      <c r="M897" s="12">
        <v>0</v>
      </c>
      <c r="N897" s="12"/>
      <c r="O897" s="12"/>
    </row>
    <row r="898" spans="1:15" x14ac:dyDescent="0.35">
      <c r="A898" s="11" t="str">
        <f t="shared" si="13"/>
        <v>DISTRIBUCION VOLUMEN X CRITERIO (Consumiciones)Cerveza EnvasadaMEDIA BAJA</v>
      </c>
      <c r="B898" s="11" t="s">
        <v>118</v>
      </c>
      <c r="C898" s="11" t="s">
        <v>178</v>
      </c>
      <c r="D898" s="11" t="s">
        <v>19</v>
      </c>
      <c r="E898" s="12">
        <v>24.074860745512002</v>
      </c>
      <c r="F898" s="12">
        <v>24.382310137451899</v>
      </c>
      <c r="G898" s="12">
        <v>24.451048510736999</v>
      </c>
      <c r="H898" s="12">
        <v>22.958437124672301</v>
      </c>
      <c r="I898" s="12">
        <v>0</v>
      </c>
      <c r="J898" s="12">
        <v>0</v>
      </c>
      <c r="K898" s="12">
        <v>0</v>
      </c>
      <c r="L898" s="12">
        <v>0</v>
      </c>
      <c r="M898" s="12">
        <v>0</v>
      </c>
      <c r="N898" s="12"/>
      <c r="O898" s="12"/>
    </row>
    <row r="899" spans="1:15" x14ac:dyDescent="0.35">
      <c r="A899" s="11" t="str">
        <f t="shared" si="13"/>
        <v>DISTRIBUCION VOLUMEN X CRITERIO (Consumiciones)Cerveza EnvasadaBAJA</v>
      </c>
      <c r="B899" s="11" t="s">
        <v>118</v>
      </c>
      <c r="C899" s="11" t="s">
        <v>178</v>
      </c>
      <c r="D899" s="11" t="s">
        <v>20</v>
      </c>
      <c r="E899" s="12">
        <v>20.465455234957901</v>
      </c>
      <c r="F899" s="12">
        <v>16.8372158588909</v>
      </c>
      <c r="G899" s="12">
        <v>14.068733371844999</v>
      </c>
      <c r="H899" s="12">
        <v>14.342418989204299</v>
      </c>
      <c r="I899" s="12">
        <v>0</v>
      </c>
      <c r="J899" s="12">
        <v>0</v>
      </c>
      <c r="K899" s="12">
        <v>0</v>
      </c>
      <c r="L899" s="12">
        <v>0</v>
      </c>
      <c r="M899" s="12">
        <v>0</v>
      </c>
      <c r="N899" s="12"/>
      <c r="O899" s="12"/>
    </row>
    <row r="900" spans="1:15" x14ac:dyDescent="0.35">
      <c r="A900" s="11" t="str">
        <f t="shared" ref="A900:A963" si="14">B900&amp;C900&amp;D900</f>
        <v>DISTRIBUCION VOLUMEN X CRITERIO (Consumiciones)Cerveza EnvasadaHOMBRE</v>
      </c>
      <c r="B900" s="11" t="s">
        <v>118</v>
      </c>
      <c r="C900" s="11" t="s">
        <v>178</v>
      </c>
      <c r="D900" s="11" t="s">
        <v>21</v>
      </c>
      <c r="E900" s="12">
        <v>62.063325168153398</v>
      </c>
      <c r="F900" s="12">
        <v>63.673399289610003</v>
      </c>
      <c r="G900" s="12">
        <v>62.602867188639998</v>
      </c>
      <c r="H900" s="12">
        <v>64.4492002756392</v>
      </c>
      <c r="I900" s="12">
        <v>0</v>
      </c>
      <c r="J900" s="12">
        <v>0</v>
      </c>
      <c r="K900" s="12">
        <v>0</v>
      </c>
      <c r="L900" s="12">
        <v>0</v>
      </c>
      <c r="M900" s="12">
        <v>0</v>
      </c>
      <c r="N900" s="12"/>
      <c r="O900" s="12"/>
    </row>
    <row r="901" spans="1:15" x14ac:dyDescent="0.35">
      <c r="A901" s="11" t="str">
        <f t="shared" si="14"/>
        <v>DISTRIBUCION VOLUMEN X CRITERIO (Consumiciones)Cerveza EnvasadaMUJER</v>
      </c>
      <c r="B901" s="11" t="s">
        <v>118</v>
      </c>
      <c r="C901" s="11" t="s">
        <v>178</v>
      </c>
      <c r="D901" s="11" t="s">
        <v>22</v>
      </c>
      <c r="E901" s="12">
        <v>37.936674831846602</v>
      </c>
      <c r="F901" s="12">
        <v>36.326630491971898</v>
      </c>
      <c r="G901" s="12">
        <v>37.397172788892597</v>
      </c>
      <c r="H901" s="12">
        <v>35.5507997243608</v>
      </c>
      <c r="I901" s="12">
        <v>0</v>
      </c>
      <c r="J901" s="12">
        <v>0</v>
      </c>
      <c r="K901" s="12">
        <v>0</v>
      </c>
      <c r="L901" s="12">
        <v>0</v>
      </c>
      <c r="M901" s="12">
        <v>0</v>
      </c>
      <c r="N901" s="12"/>
      <c r="O901" s="12"/>
    </row>
    <row r="902" spans="1:15" x14ac:dyDescent="0.35">
      <c r="A902" s="11" t="str">
        <f t="shared" si="14"/>
        <v>DISTRIBUCION VOLUMEN X CRITERIO (Consumiciones)Cerveza SurtidorT.ESPAÑA</v>
      </c>
      <c r="B902" s="11" t="s">
        <v>118</v>
      </c>
      <c r="C902" s="11" t="s">
        <v>179</v>
      </c>
      <c r="D902" s="11" t="s">
        <v>36</v>
      </c>
      <c r="E902" s="12">
        <v>100</v>
      </c>
      <c r="F902" s="12">
        <v>100</v>
      </c>
      <c r="G902" s="12">
        <v>100</v>
      </c>
      <c r="H902" s="12">
        <v>100</v>
      </c>
      <c r="I902" s="12">
        <v>0</v>
      </c>
      <c r="J902" s="12">
        <v>0</v>
      </c>
      <c r="K902" s="12">
        <v>0</v>
      </c>
      <c r="L902" s="12">
        <v>0</v>
      </c>
      <c r="M902" s="12">
        <v>0</v>
      </c>
      <c r="N902" s="12"/>
      <c r="O902" s="12"/>
    </row>
    <row r="903" spans="1:15" x14ac:dyDescent="0.35">
      <c r="A903" s="11" t="str">
        <f t="shared" si="14"/>
        <v>DISTRIBUCION VOLUMEN X CRITERIO (Consumiciones)Cerveza SurtidorBCN AM</v>
      </c>
      <c r="B903" s="11" t="s">
        <v>118</v>
      </c>
      <c r="C903" s="11" t="s">
        <v>179</v>
      </c>
      <c r="D903" s="11" t="s">
        <v>1</v>
      </c>
      <c r="E903" s="12">
        <v>4.2493856970496697</v>
      </c>
      <c r="F903" s="12">
        <v>5.1090452173806797</v>
      </c>
      <c r="G903" s="12">
        <v>5.9265075990017699</v>
      </c>
      <c r="H903" s="12">
        <v>6.5516289181962399</v>
      </c>
      <c r="I903" s="12">
        <v>0</v>
      </c>
      <c r="J903" s="12">
        <v>0</v>
      </c>
      <c r="K903" s="12">
        <v>0</v>
      </c>
      <c r="L903" s="12">
        <v>0</v>
      </c>
      <c r="M903" s="12">
        <v>0</v>
      </c>
      <c r="N903" s="12"/>
      <c r="O903" s="12"/>
    </row>
    <row r="904" spans="1:15" x14ac:dyDescent="0.35">
      <c r="A904" s="11" t="str">
        <f t="shared" si="14"/>
        <v>DISTRIBUCION VOLUMEN X CRITERIO (Consumiciones)Cerveza SurtidorREST.CAT ARAGON</v>
      </c>
      <c r="B904" s="11" t="s">
        <v>118</v>
      </c>
      <c r="C904" s="11" t="s">
        <v>179</v>
      </c>
      <c r="D904" s="11" t="s">
        <v>2</v>
      </c>
      <c r="E904" s="12">
        <v>11.672890795493799</v>
      </c>
      <c r="F904" s="12">
        <v>11.9667738051625</v>
      </c>
      <c r="G904" s="12">
        <v>11.791975903143999</v>
      </c>
      <c r="H904" s="12">
        <v>11.705142003409099</v>
      </c>
      <c r="I904" s="12">
        <v>0</v>
      </c>
      <c r="J904" s="12">
        <v>0</v>
      </c>
      <c r="K904" s="12">
        <v>0</v>
      </c>
      <c r="L904" s="12">
        <v>0</v>
      </c>
      <c r="M904" s="12">
        <v>0</v>
      </c>
      <c r="N904" s="12"/>
      <c r="O904" s="12"/>
    </row>
    <row r="905" spans="1:15" x14ac:dyDescent="0.35">
      <c r="A905" s="11" t="str">
        <f t="shared" si="14"/>
        <v>DISTRIBUCION VOLUMEN X CRITERIO (Consumiciones)Cerveza SurtidorLEVANTE</v>
      </c>
      <c r="B905" s="11" t="s">
        <v>118</v>
      </c>
      <c r="C905" s="11" t="s">
        <v>179</v>
      </c>
      <c r="D905" s="11" t="s">
        <v>3</v>
      </c>
      <c r="E905" s="12">
        <v>10.680877352678401</v>
      </c>
      <c r="F905" s="12">
        <v>10.7753190083018</v>
      </c>
      <c r="G905" s="12">
        <v>10.338052680555601</v>
      </c>
      <c r="H905" s="12">
        <v>10.279323927971101</v>
      </c>
      <c r="I905" s="12">
        <v>0</v>
      </c>
      <c r="J905" s="12">
        <v>0</v>
      </c>
      <c r="K905" s="12">
        <v>0</v>
      </c>
      <c r="L905" s="12">
        <v>0</v>
      </c>
      <c r="M905" s="12">
        <v>0</v>
      </c>
      <c r="N905" s="12"/>
      <c r="O905" s="12"/>
    </row>
    <row r="906" spans="1:15" x14ac:dyDescent="0.35">
      <c r="A906" s="11" t="str">
        <f t="shared" si="14"/>
        <v>DISTRIBUCION VOLUMEN X CRITERIO (Consumiciones)Cerveza SurtidorANDALUCIA</v>
      </c>
      <c r="B906" s="11" t="s">
        <v>118</v>
      </c>
      <c r="C906" s="11" t="s">
        <v>179</v>
      </c>
      <c r="D906" s="11" t="s">
        <v>4</v>
      </c>
      <c r="E906" s="12">
        <v>29.221356598221401</v>
      </c>
      <c r="F906" s="12">
        <v>29.386621445019401</v>
      </c>
      <c r="G906" s="12">
        <v>29.190828732068098</v>
      </c>
      <c r="H906" s="12">
        <v>27.142454641922999</v>
      </c>
      <c r="I906" s="12">
        <v>0</v>
      </c>
      <c r="J906" s="12">
        <v>0</v>
      </c>
      <c r="K906" s="12">
        <v>0</v>
      </c>
      <c r="L906" s="12">
        <v>0</v>
      </c>
      <c r="M906" s="12">
        <v>0</v>
      </c>
      <c r="N906" s="12"/>
      <c r="O906" s="12"/>
    </row>
    <row r="907" spans="1:15" x14ac:dyDescent="0.35">
      <c r="A907" s="11" t="str">
        <f t="shared" si="14"/>
        <v>DISTRIBUCION VOLUMEN X CRITERIO (Consumiciones)Cerveza SurtidorMDD AM</v>
      </c>
      <c r="B907" s="11" t="s">
        <v>118</v>
      </c>
      <c r="C907" s="11" t="s">
        <v>179</v>
      </c>
      <c r="D907" s="11" t="s">
        <v>5</v>
      </c>
      <c r="E907" s="12">
        <v>14.1389929066428</v>
      </c>
      <c r="F907" s="12">
        <v>14.066231678146799</v>
      </c>
      <c r="G907" s="12">
        <v>13.4069061276815</v>
      </c>
      <c r="H907" s="12">
        <v>12.939155892313</v>
      </c>
      <c r="I907" s="12">
        <v>0</v>
      </c>
      <c r="J907" s="12">
        <v>0</v>
      </c>
      <c r="K907" s="12">
        <v>0</v>
      </c>
      <c r="L907" s="12">
        <v>0</v>
      </c>
      <c r="M907" s="12">
        <v>0</v>
      </c>
      <c r="N907" s="12"/>
      <c r="O907" s="12"/>
    </row>
    <row r="908" spans="1:15" x14ac:dyDescent="0.35">
      <c r="A908" s="11" t="str">
        <f t="shared" si="14"/>
        <v>DISTRIBUCION VOLUMEN X CRITERIO (Consumiciones)Cerveza SurtidorRTO CENTRO</v>
      </c>
      <c r="B908" s="11" t="s">
        <v>118</v>
      </c>
      <c r="C908" s="11" t="s">
        <v>179</v>
      </c>
      <c r="D908" s="11" t="s">
        <v>6</v>
      </c>
      <c r="E908" s="12">
        <v>9.7057755616274708</v>
      </c>
      <c r="F908" s="12">
        <v>7.8158564743143799</v>
      </c>
      <c r="G908" s="12">
        <v>8.08509649642256</v>
      </c>
      <c r="H908" s="12">
        <v>8.2461529161192697</v>
      </c>
      <c r="I908" s="12">
        <v>0</v>
      </c>
      <c r="J908" s="12">
        <v>0</v>
      </c>
      <c r="K908" s="12">
        <v>0</v>
      </c>
      <c r="L908" s="12">
        <v>0</v>
      </c>
      <c r="M908" s="12">
        <v>0</v>
      </c>
      <c r="N908" s="12"/>
      <c r="O908" s="12"/>
    </row>
    <row r="909" spans="1:15" x14ac:dyDescent="0.35">
      <c r="A909" s="11" t="str">
        <f t="shared" si="14"/>
        <v>DISTRIBUCION VOLUMEN X CRITERIO (Consumiciones)Cerveza SurtidorNORTE-CENTRO</v>
      </c>
      <c r="B909" s="11" t="s">
        <v>118</v>
      </c>
      <c r="C909" s="11" t="s">
        <v>179</v>
      </c>
      <c r="D909" s="11" t="s">
        <v>7</v>
      </c>
      <c r="E909" s="12">
        <v>11.454623527819299</v>
      </c>
      <c r="F909" s="12">
        <v>11.503851554545999</v>
      </c>
      <c r="G909" s="12">
        <v>12.145316877234899</v>
      </c>
      <c r="H909" s="12">
        <v>13.131685505818</v>
      </c>
      <c r="I909" s="12">
        <v>0</v>
      </c>
      <c r="J909" s="12">
        <v>0</v>
      </c>
      <c r="K909" s="12">
        <v>0</v>
      </c>
      <c r="L909" s="12">
        <v>0</v>
      </c>
      <c r="M909" s="12">
        <v>0</v>
      </c>
      <c r="N909" s="12"/>
      <c r="O909" s="12"/>
    </row>
    <row r="910" spans="1:15" x14ac:dyDescent="0.35">
      <c r="A910" s="11" t="str">
        <f t="shared" si="14"/>
        <v>DISTRIBUCION VOLUMEN X CRITERIO (Consumiciones)Cerveza SurtidorNOROESTE</v>
      </c>
      <c r="B910" s="11" t="s">
        <v>118</v>
      </c>
      <c r="C910" s="11" t="s">
        <v>179</v>
      </c>
      <c r="D910" s="11" t="s">
        <v>8</v>
      </c>
      <c r="E910" s="12">
        <v>8.8760910464652891</v>
      </c>
      <c r="F910" s="12">
        <v>9.3762927451290405</v>
      </c>
      <c r="G910" s="12">
        <v>9.1153216845674105</v>
      </c>
      <c r="H910" s="12">
        <v>10.0044464787106</v>
      </c>
      <c r="I910" s="12">
        <v>0</v>
      </c>
      <c r="J910" s="12">
        <v>0</v>
      </c>
      <c r="K910" s="12">
        <v>0</v>
      </c>
      <c r="L910" s="12">
        <v>0</v>
      </c>
      <c r="M910" s="12">
        <v>0</v>
      </c>
      <c r="N910" s="12"/>
      <c r="O910" s="12"/>
    </row>
    <row r="911" spans="1:15" x14ac:dyDescent="0.35">
      <c r="A911" s="11" t="str">
        <f t="shared" si="14"/>
        <v>DISTRIBUCION VOLUMEN X CRITERIO (Consumiciones)Cerveza Surtidor&lt;2MIL</v>
      </c>
      <c r="B911" s="11" t="s">
        <v>118</v>
      </c>
      <c r="C911" s="11" t="s">
        <v>179</v>
      </c>
      <c r="D911" s="11" t="s">
        <v>9</v>
      </c>
      <c r="E911" s="12">
        <v>4.38158085185687</v>
      </c>
      <c r="F911" s="12">
        <v>4.3651412778644003</v>
      </c>
      <c r="G911" s="12">
        <v>4.8791588306875404</v>
      </c>
      <c r="H911" s="12">
        <v>4.65707922806798</v>
      </c>
      <c r="I911" s="12">
        <v>0</v>
      </c>
      <c r="J911" s="12">
        <v>0</v>
      </c>
      <c r="K911" s="12">
        <v>0</v>
      </c>
      <c r="L911" s="12">
        <v>0</v>
      </c>
      <c r="M911" s="12">
        <v>0</v>
      </c>
      <c r="N911" s="12"/>
      <c r="O911" s="12"/>
    </row>
    <row r="912" spans="1:15" x14ac:dyDescent="0.35">
      <c r="A912" s="11" t="str">
        <f t="shared" si="14"/>
        <v>DISTRIBUCION VOLUMEN X CRITERIO (Consumiciones)Cerveza Surtidor2-5MIL</v>
      </c>
      <c r="B912" s="11" t="s">
        <v>118</v>
      </c>
      <c r="C912" s="11" t="s">
        <v>179</v>
      </c>
      <c r="D912" s="11" t="s">
        <v>10</v>
      </c>
      <c r="E912" s="12">
        <v>3.67020624502574</v>
      </c>
      <c r="F912" s="12">
        <v>3.80952133850356</v>
      </c>
      <c r="G912" s="12">
        <v>3.8203540100148698</v>
      </c>
      <c r="H912" s="12">
        <v>5.0944803859444203</v>
      </c>
      <c r="I912" s="12">
        <v>0</v>
      </c>
      <c r="J912" s="12">
        <v>0</v>
      </c>
      <c r="K912" s="12">
        <v>0</v>
      </c>
      <c r="L912" s="12">
        <v>0</v>
      </c>
      <c r="M912" s="12">
        <v>0</v>
      </c>
      <c r="N912" s="12"/>
      <c r="O912" s="12"/>
    </row>
    <row r="913" spans="1:15" x14ac:dyDescent="0.35">
      <c r="A913" s="11" t="str">
        <f t="shared" si="14"/>
        <v>DISTRIBUCION VOLUMEN X CRITERIO (Consumiciones)Cerveza Surtidor5-10MIL</v>
      </c>
      <c r="B913" s="11" t="s">
        <v>118</v>
      </c>
      <c r="C913" s="11" t="s">
        <v>179</v>
      </c>
      <c r="D913" s="11" t="s">
        <v>11</v>
      </c>
      <c r="E913" s="12">
        <v>5.8951170129705499</v>
      </c>
      <c r="F913" s="12">
        <v>8.44068573711135</v>
      </c>
      <c r="G913" s="12">
        <v>8.1767957542550196</v>
      </c>
      <c r="H913" s="12">
        <v>8.9199407136171907</v>
      </c>
      <c r="I913" s="12">
        <v>0</v>
      </c>
      <c r="J913" s="12">
        <v>0</v>
      </c>
      <c r="K913" s="12">
        <v>0</v>
      </c>
      <c r="L913" s="12">
        <v>0</v>
      </c>
      <c r="M913" s="12">
        <v>0</v>
      </c>
      <c r="N913" s="12"/>
      <c r="O913" s="12"/>
    </row>
    <row r="914" spans="1:15" x14ac:dyDescent="0.35">
      <c r="A914" s="11" t="str">
        <f t="shared" si="14"/>
        <v>DISTRIBUCION VOLUMEN X CRITERIO (Consumiciones)Cerveza Surtidor10-30MIL</v>
      </c>
      <c r="B914" s="11" t="s">
        <v>118</v>
      </c>
      <c r="C914" s="11" t="s">
        <v>179</v>
      </c>
      <c r="D914" s="11" t="s">
        <v>12</v>
      </c>
      <c r="E914" s="12">
        <v>17.572145502479</v>
      </c>
      <c r="F914" s="12">
        <v>16.447402332554201</v>
      </c>
      <c r="G914" s="12">
        <v>17.490861187663299</v>
      </c>
      <c r="H914" s="12">
        <v>16.8597324340342</v>
      </c>
      <c r="I914" s="12">
        <v>0</v>
      </c>
      <c r="J914" s="12">
        <v>0</v>
      </c>
      <c r="K914" s="12">
        <v>0</v>
      </c>
      <c r="L914" s="12">
        <v>0</v>
      </c>
      <c r="M914" s="12">
        <v>0</v>
      </c>
      <c r="N914" s="12"/>
      <c r="O914" s="12"/>
    </row>
    <row r="915" spans="1:15" x14ac:dyDescent="0.35">
      <c r="A915" s="11" t="str">
        <f t="shared" si="14"/>
        <v>DISTRIBUCION VOLUMEN X CRITERIO (Consumiciones)Cerveza Surtidor30-100MIL</v>
      </c>
      <c r="B915" s="11" t="s">
        <v>118</v>
      </c>
      <c r="C915" s="11" t="s">
        <v>179</v>
      </c>
      <c r="D915" s="11" t="s">
        <v>13</v>
      </c>
      <c r="E915" s="12">
        <v>21.111293937431402</v>
      </c>
      <c r="F915" s="12">
        <v>18.106544166002699</v>
      </c>
      <c r="G915" s="12">
        <v>18.923177850154399</v>
      </c>
      <c r="H915" s="12">
        <v>19.292784268598002</v>
      </c>
      <c r="I915" s="12">
        <v>0</v>
      </c>
      <c r="J915" s="12">
        <v>0</v>
      </c>
      <c r="K915" s="12">
        <v>0</v>
      </c>
      <c r="L915" s="12">
        <v>0</v>
      </c>
      <c r="M915" s="12">
        <v>0</v>
      </c>
      <c r="N915" s="12"/>
      <c r="O915" s="12"/>
    </row>
    <row r="916" spans="1:15" x14ac:dyDescent="0.35">
      <c r="A916" s="11" t="str">
        <f t="shared" si="14"/>
        <v>DISTRIBUCION VOLUMEN X CRITERIO (Consumiciones)Cerveza Surtidor100-200MIL</v>
      </c>
      <c r="B916" s="11" t="s">
        <v>118</v>
      </c>
      <c r="C916" s="11" t="s">
        <v>179</v>
      </c>
      <c r="D916" s="11" t="s">
        <v>14</v>
      </c>
      <c r="E916" s="12">
        <v>12.40690155897</v>
      </c>
      <c r="F916" s="12">
        <v>12.3617136762619</v>
      </c>
      <c r="G916" s="12">
        <v>11.4480503053592</v>
      </c>
      <c r="H916" s="12">
        <v>11.196986887259801</v>
      </c>
      <c r="I916" s="12">
        <v>0</v>
      </c>
      <c r="J916" s="12">
        <v>0</v>
      </c>
      <c r="K916" s="12">
        <v>0</v>
      </c>
      <c r="L916" s="12">
        <v>0</v>
      </c>
      <c r="M916" s="12">
        <v>0</v>
      </c>
      <c r="N916" s="12"/>
      <c r="O916" s="12"/>
    </row>
    <row r="917" spans="1:15" x14ac:dyDescent="0.35">
      <c r="A917" s="11" t="str">
        <f t="shared" si="14"/>
        <v>DISTRIBUCION VOLUMEN X CRITERIO (Consumiciones)Cerveza Surtidor200-500MIL</v>
      </c>
      <c r="B917" s="11" t="s">
        <v>118</v>
      </c>
      <c r="C917" s="11" t="s">
        <v>179</v>
      </c>
      <c r="D917" s="11" t="s">
        <v>15</v>
      </c>
      <c r="E917" s="12">
        <v>13.245532404358499</v>
      </c>
      <c r="F917" s="12">
        <v>13.925144658879001</v>
      </c>
      <c r="G917" s="12">
        <v>14.296893047832601</v>
      </c>
      <c r="H917" s="12">
        <v>13.2271784669094</v>
      </c>
      <c r="I917" s="12">
        <v>0</v>
      </c>
      <c r="J917" s="12">
        <v>0</v>
      </c>
      <c r="K917" s="12">
        <v>0</v>
      </c>
      <c r="L917" s="12">
        <v>0</v>
      </c>
      <c r="M917" s="12">
        <v>0</v>
      </c>
      <c r="N917" s="12"/>
      <c r="O917" s="12"/>
    </row>
    <row r="918" spans="1:15" x14ac:dyDescent="0.35">
      <c r="A918" s="11" t="str">
        <f t="shared" si="14"/>
        <v>DISTRIBUCION VOLUMEN X CRITERIO (Consumiciones)Cerveza Surtidor&gt;500MIL</v>
      </c>
      <c r="B918" s="11" t="s">
        <v>118</v>
      </c>
      <c r="C918" s="11" t="s">
        <v>179</v>
      </c>
      <c r="D918" s="11" t="s">
        <v>16</v>
      </c>
      <c r="E918" s="12">
        <v>21.717213367305199</v>
      </c>
      <c r="F918" s="12">
        <v>22.543849119108501</v>
      </c>
      <c r="G918" s="12">
        <v>20.9647079972539</v>
      </c>
      <c r="H918" s="12">
        <v>20.7518100590381</v>
      </c>
      <c r="I918" s="12">
        <v>0</v>
      </c>
      <c r="J918" s="12">
        <v>0</v>
      </c>
      <c r="K918" s="12">
        <v>0</v>
      </c>
      <c r="L918" s="12">
        <v>0</v>
      </c>
      <c r="M918" s="12">
        <v>0</v>
      </c>
      <c r="N918" s="12"/>
      <c r="O918" s="12"/>
    </row>
    <row r="919" spans="1:15" x14ac:dyDescent="0.35">
      <c r="A919" s="11" t="str">
        <f t="shared" si="14"/>
        <v>DISTRIBUCION VOLUMEN X CRITERIO (Consumiciones)Cerveza SurtidorDE 15 A 19 AÑOS</v>
      </c>
      <c r="B919" s="11" t="s">
        <v>118</v>
      </c>
      <c r="C919" s="11" t="s">
        <v>179</v>
      </c>
      <c r="D919" s="11" t="s">
        <v>39</v>
      </c>
      <c r="E919" s="12">
        <v>0.61004852540584498</v>
      </c>
      <c r="F919" s="12">
        <v>0.740406111518363</v>
      </c>
      <c r="G919" s="12">
        <v>0.337458271377581</v>
      </c>
      <c r="H919" s="12">
        <v>0.34831861788890001</v>
      </c>
      <c r="I919" s="12">
        <v>0</v>
      </c>
      <c r="J919" s="12">
        <v>0</v>
      </c>
      <c r="K919" s="12">
        <v>0</v>
      </c>
      <c r="L919" s="12">
        <v>0</v>
      </c>
      <c r="M919" s="12">
        <v>0</v>
      </c>
      <c r="N919" s="12"/>
      <c r="O919" s="12"/>
    </row>
    <row r="920" spans="1:15" x14ac:dyDescent="0.35">
      <c r="A920" s="11" t="str">
        <f t="shared" si="14"/>
        <v>DISTRIBUCION VOLUMEN X CRITERIO (Consumiciones)Cerveza SurtidorDE 20 A 24 AÑOS</v>
      </c>
      <c r="B920" s="11" t="s">
        <v>118</v>
      </c>
      <c r="C920" s="11" t="s">
        <v>179</v>
      </c>
      <c r="D920" s="11" t="s">
        <v>40</v>
      </c>
      <c r="E920" s="12">
        <v>2.7599865186216399</v>
      </c>
      <c r="F920" s="12">
        <v>2.0938801213521301</v>
      </c>
      <c r="G920" s="12">
        <v>1.5328344471811599</v>
      </c>
      <c r="H920" s="12">
        <v>1.28759077282801</v>
      </c>
      <c r="I920" s="12">
        <v>0</v>
      </c>
      <c r="J920" s="12">
        <v>0</v>
      </c>
      <c r="K920" s="12">
        <v>0</v>
      </c>
      <c r="L920" s="12">
        <v>0</v>
      </c>
      <c r="M920" s="12">
        <v>0</v>
      </c>
      <c r="N920" s="12"/>
      <c r="O920" s="12"/>
    </row>
    <row r="921" spans="1:15" x14ac:dyDescent="0.35">
      <c r="A921" s="11" t="str">
        <f t="shared" si="14"/>
        <v>DISTRIBUCION VOLUMEN X CRITERIO (Consumiciones)Cerveza SurtidorDE 25 A 34 AÑOS</v>
      </c>
      <c r="B921" s="11" t="s">
        <v>118</v>
      </c>
      <c r="C921" s="11" t="s">
        <v>179</v>
      </c>
      <c r="D921" s="11" t="s">
        <v>41</v>
      </c>
      <c r="E921" s="12">
        <v>7.2695414520465897</v>
      </c>
      <c r="F921" s="12">
        <v>7.4079068463585998</v>
      </c>
      <c r="G921" s="12">
        <v>6.2892547983848699</v>
      </c>
      <c r="H921" s="12">
        <v>6.593600050089</v>
      </c>
      <c r="I921" s="12">
        <v>0</v>
      </c>
      <c r="J921" s="12">
        <v>0</v>
      </c>
      <c r="K921" s="12">
        <v>0</v>
      </c>
      <c r="L921" s="12">
        <v>0</v>
      </c>
      <c r="M921" s="12">
        <v>0</v>
      </c>
      <c r="N921" s="12"/>
      <c r="O921" s="12"/>
    </row>
    <row r="922" spans="1:15" x14ac:dyDescent="0.35">
      <c r="A922" s="11" t="str">
        <f t="shared" si="14"/>
        <v>DISTRIBUCION VOLUMEN X CRITERIO (Consumiciones)Cerveza SurtidorDE 35 A 49 AÑOS</v>
      </c>
      <c r="B922" s="11" t="s">
        <v>118</v>
      </c>
      <c r="C922" s="11" t="s">
        <v>179</v>
      </c>
      <c r="D922" s="11" t="s">
        <v>42</v>
      </c>
      <c r="E922" s="12">
        <v>22.381576422335598</v>
      </c>
      <c r="F922" s="12">
        <v>21.207160601539201</v>
      </c>
      <c r="G922" s="12">
        <v>20.633837845664299</v>
      </c>
      <c r="H922" s="12">
        <v>19.920980276374699</v>
      </c>
      <c r="I922" s="12">
        <v>0</v>
      </c>
      <c r="J922" s="12">
        <v>0</v>
      </c>
      <c r="K922" s="12">
        <v>0</v>
      </c>
      <c r="L922" s="12">
        <v>0</v>
      </c>
      <c r="M922" s="12">
        <v>0</v>
      </c>
      <c r="N922" s="12"/>
      <c r="O922" s="12"/>
    </row>
    <row r="923" spans="1:15" x14ac:dyDescent="0.35">
      <c r="A923" s="11" t="str">
        <f t="shared" si="14"/>
        <v>DISTRIBUCION VOLUMEN X CRITERIO (Consumiciones)Cerveza SurtidorDE 50 A 59 AÑOS</v>
      </c>
      <c r="B923" s="11" t="s">
        <v>118</v>
      </c>
      <c r="C923" s="11" t="s">
        <v>179</v>
      </c>
      <c r="D923" s="11" t="s">
        <v>43</v>
      </c>
      <c r="E923" s="12">
        <v>24.659796479129898</v>
      </c>
      <c r="F923" s="12">
        <v>25.4150823926283</v>
      </c>
      <c r="G923" s="12">
        <v>23.785436792118301</v>
      </c>
      <c r="H923" s="12">
        <v>23.115514529589799</v>
      </c>
      <c r="I923" s="12">
        <v>0</v>
      </c>
      <c r="J923" s="12">
        <v>0</v>
      </c>
      <c r="K923" s="12">
        <v>0</v>
      </c>
      <c r="L923" s="12">
        <v>0</v>
      </c>
      <c r="M923" s="12">
        <v>0</v>
      </c>
      <c r="N923" s="12"/>
      <c r="O923" s="12"/>
    </row>
    <row r="924" spans="1:15" x14ac:dyDescent="0.35">
      <c r="A924" s="11" t="str">
        <f t="shared" si="14"/>
        <v>DISTRIBUCION VOLUMEN X CRITERIO (Consumiciones)Cerveza SurtidorDE 60 A 75 AÑOS</v>
      </c>
      <c r="B924" s="11" t="s">
        <v>118</v>
      </c>
      <c r="C924" s="11" t="s">
        <v>179</v>
      </c>
      <c r="D924" s="11" t="s">
        <v>44</v>
      </c>
      <c r="E924" s="12">
        <v>42.319047215179502</v>
      </c>
      <c r="F924" s="12">
        <v>43.135565886946097</v>
      </c>
      <c r="G924" s="12">
        <v>47.421183335882098</v>
      </c>
      <c r="H924" s="12">
        <v>48.734000395098597</v>
      </c>
      <c r="I924" s="12">
        <v>0</v>
      </c>
      <c r="J924" s="12">
        <v>0</v>
      </c>
      <c r="K924" s="12">
        <v>0</v>
      </c>
      <c r="L924" s="12">
        <v>0</v>
      </c>
      <c r="M924" s="12">
        <v>0</v>
      </c>
      <c r="N924" s="12"/>
      <c r="O924" s="12"/>
    </row>
    <row r="925" spans="1:15" x14ac:dyDescent="0.35">
      <c r="A925" s="11" t="str">
        <f t="shared" si="14"/>
        <v>DISTRIBUCION VOLUMEN X CRITERIO (Consumiciones)Cerveza SurtidorALTA Y MEDIA ALTA</v>
      </c>
      <c r="B925" s="11" t="s">
        <v>118</v>
      </c>
      <c r="C925" s="11" t="s">
        <v>179</v>
      </c>
      <c r="D925" s="11" t="s">
        <v>17</v>
      </c>
      <c r="E925" s="12">
        <v>28.321277869994301</v>
      </c>
      <c r="F925" s="12">
        <v>30.0871441531106</v>
      </c>
      <c r="G925" s="12">
        <v>29.224087582928501</v>
      </c>
      <c r="H925" s="12">
        <v>29.364279846408099</v>
      </c>
      <c r="I925" s="12">
        <v>0</v>
      </c>
      <c r="J925" s="12">
        <v>0</v>
      </c>
      <c r="K925" s="12">
        <v>0</v>
      </c>
      <c r="L925" s="12">
        <v>0</v>
      </c>
      <c r="M925" s="12">
        <v>0</v>
      </c>
      <c r="N925" s="12"/>
      <c r="O925" s="12"/>
    </row>
    <row r="926" spans="1:15" x14ac:dyDescent="0.35">
      <c r="A926" s="11" t="str">
        <f t="shared" si="14"/>
        <v>DISTRIBUCION VOLUMEN X CRITERIO (Consumiciones)Cerveza SurtidorMEDIA</v>
      </c>
      <c r="B926" s="11" t="s">
        <v>118</v>
      </c>
      <c r="C926" s="11" t="s">
        <v>179</v>
      </c>
      <c r="D926" s="11" t="s">
        <v>18</v>
      </c>
      <c r="E926" s="12">
        <v>32.0452806512126</v>
      </c>
      <c r="F926" s="12">
        <v>35.1527504819272</v>
      </c>
      <c r="G926" s="12">
        <v>34.844253814142498</v>
      </c>
      <c r="H926" s="12">
        <v>35.554805899707603</v>
      </c>
      <c r="I926" s="12">
        <v>0</v>
      </c>
      <c r="J926" s="12">
        <v>0</v>
      </c>
      <c r="K926" s="12">
        <v>0</v>
      </c>
      <c r="L926" s="12">
        <v>0</v>
      </c>
      <c r="M926" s="12">
        <v>0</v>
      </c>
      <c r="N926" s="12"/>
      <c r="O926" s="12"/>
    </row>
    <row r="927" spans="1:15" x14ac:dyDescent="0.35">
      <c r="A927" s="11" t="str">
        <f t="shared" si="14"/>
        <v>DISTRIBUCION VOLUMEN X CRITERIO (Consumiciones)Cerveza SurtidorMEDIA BAJA</v>
      </c>
      <c r="B927" s="11" t="s">
        <v>118</v>
      </c>
      <c r="C927" s="11" t="s">
        <v>179</v>
      </c>
      <c r="D927" s="11" t="s">
        <v>19</v>
      </c>
      <c r="E927" s="12">
        <v>23.699906185344499</v>
      </c>
      <c r="F927" s="12">
        <v>21.5139888327347</v>
      </c>
      <c r="G927" s="12">
        <v>22.431483310177899</v>
      </c>
      <c r="H927" s="12">
        <v>21.253455763528098</v>
      </c>
      <c r="I927" s="12">
        <v>0</v>
      </c>
      <c r="J927" s="12">
        <v>0</v>
      </c>
      <c r="K927" s="12">
        <v>0</v>
      </c>
      <c r="L927" s="12">
        <v>0</v>
      </c>
      <c r="M927" s="12">
        <v>0</v>
      </c>
      <c r="N927" s="12"/>
      <c r="O927" s="12"/>
    </row>
    <row r="928" spans="1:15" x14ac:dyDescent="0.35">
      <c r="A928" s="11" t="str">
        <f t="shared" si="14"/>
        <v>DISTRIBUCION VOLUMEN X CRITERIO (Consumiciones)Cerveza SurtidorBAJA</v>
      </c>
      <c r="B928" s="11" t="s">
        <v>118</v>
      </c>
      <c r="C928" s="11" t="s">
        <v>179</v>
      </c>
      <c r="D928" s="11" t="s">
        <v>20</v>
      </c>
      <c r="E928" s="12">
        <v>15.9335222654448</v>
      </c>
      <c r="F928" s="12">
        <v>13.2461165322275</v>
      </c>
      <c r="G928" s="12">
        <v>13.500185460544101</v>
      </c>
      <c r="H928" s="12">
        <v>13.8274692854005</v>
      </c>
      <c r="I928" s="12">
        <v>0</v>
      </c>
      <c r="J928" s="12">
        <v>0</v>
      </c>
      <c r="K928" s="12">
        <v>0</v>
      </c>
      <c r="L928" s="12">
        <v>0</v>
      </c>
      <c r="M928" s="12">
        <v>0</v>
      </c>
      <c r="N928" s="12"/>
      <c r="O928" s="12"/>
    </row>
    <row r="929" spans="1:15" x14ac:dyDescent="0.35">
      <c r="A929" s="11" t="str">
        <f t="shared" si="14"/>
        <v>DISTRIBUCION VOLUMEN X CRITERIO (Consumiciones)Cerveza SurtidorHOMBRE</v>
      </c>
      <c r="B929" s="11" t="s">
        <v>118</v>
      </c>
      <c r="C929" s="11" t="s">
        <v>179</v>
      </c>
      <c r="D929" s="11" t="s">
        <v>21</v>
      </c>
      <c r="E929" s="12">
        <v>64.114402549424</v>
      </c>
      <c r="F929" s="12">
        <v>62.4862127366235</v>
      </c>
      <c r="G929" s="12">
        <v>61.878707177323101</v>
      </c>
      <c r="H929" s="12">
        <v>62.6028039047834</v>
      </c>
      <c r="I929" s="12">
        <v>0</v>
      </c>
      <c r="J929" s="12">
        <v>0</v>
      </c>
      <c r="K929" s="12">
        <v>0</v>
      </c>
      <c r="L929" s="12">
        <v>0</v>
      </c>
      <c r="M929" s="12">
        <v>0</v>
      </c>
      <c r="N929" s="12"/>
      <c r="O929" s="12"/>
    </row>
    <row r="930" spans="1:15" x14ac:dyDescent="0.35">
      <c r="A930" s="11" t="str">
        <f t="shared" si="14"/>
        <v>DISTRIBUCION VOLUMEN X CRITERIO (Consumiciones)Cerveza SurtidorMUJER</v>
      </c>
      <c r="B930" s="11" t="s">
        <v>118</v>
      </c>
      <c r="C930" s="11" t="s">
        <v>179</v>
      </c>
      <c r="D930" s="11" t="s">
        <v>22</v>
      </c>
      <c r="E930" s="12">
        <v>35.885597450576</v>
      </c>
      <c r="F930" s="12">
        <v>37.513775731948698</v>
      </c>
      <c r="G930" s="12">
        <v>38.1213029904699</v>
      </c>
      <c r="H930" s="12">
        <v>37.3971960952166</v>
      </c>
      <c r="I930" s="12">
        <v>0</v>
      </c>
      <c r="J930" s="12">
        <v>0</v>
      </c>
      <c r="K930" s="12">
        <v>0</v>
      </c>
      <c r="L930" s="12">
        <v>0</v>
      </c>
      <c r="M930" s="12">
        <v>0</v>
      </c>
      <c r="N930" s="12"/>
      <c r="O930" s="12"/>
    </row>
    <row r="931" spans="1:15" x14ac:dyDescent="0.35">
      <c r="A931" s="11" t="str">
        <f t="shared" si="14"/>
        <v>DISTRIBUCION VOLUMEN X CRITERIO (Consumiciones)Otras CervezasT.ESPAÑA</v>
      </c>
      <c r="B931" s="11" t="s">
        <v>118</v>
      </c>
      <c r="C931" s="11" t="s">
        <v>147</v>
      </c>
      <c r="D931" s="11" t="s">
        <v>36</v>
      </c>
      <c r="E931" s="12">
        <v>100</v>
      </c>
      <c r="F931" s="12">
        <v>100</v>
      </c>
      <c r="G931" s="12">
        <v>100</v>
      </c>
      <c r="H931" s="12">
        <v>100</v>
      </c>
      <c r="I931" s="12">
        <v>0</v>
      </c>
      <c r="J931" s="12">
        <v>0</v>
      </c>
      <c r="K931" s="12">
        <v>0</v>
      </c>
      <c r="L931" s="12">
        <v>0</v>
      </c>
      <c r="M931" s="12">
        <v>0</v>
      </c>
      <c r="N931" s="12"/>
      <c r="O931" s="12"/>
    </row>
    <row r="932" spans="1:15" x14ac:dyDescent="0.35">
      <c r="A932" s="11" t="str">
        <f t="shared" si="14"/>
        <v>DISTRIBUCION VOLUMEN X CRITERIO (Consumiciones)Otras CervezasBCN AM</v>
      </c>
      <c r="B932" s="11" t="s">
        <v>118</v>
      </c>
      <c r="C932" s="11" t="s">
        <v>147</v>
      </c>
      <c r="D932" s="11" t="s">
        <v>1</v>
      </c>
      <c r="E932" s="12" t="s">
        <v>213</v>
      </c>
      <c r="F932" s="12">
        <v>2.0107590194073</v>
      </c>
      <c r="G932" s="12">
        <v>0.75098909815529602</v>
      </c>
      <c r="H932" s="12">
        <v>1.97777589731485</v>
      </c>
      <c r="I932" s="12">
        <v>0</v>
      </c>
      <c r="J932" s="12">
        <v>0</v>
      </c>
      <c r="K932" s="12">
        <v>0</v>
      </c>
      <c r="L932" s="12">
        <v>0</v>
      </c>
      <c r="M932" s="12">
        <v>0</v>
      </c>
      <c r="N932" s="12"/>
      <c r="O932" s="12"/>
    </row>
    <row r="933" spans="1:15" x14ac:dyDescent="0.35">
      <c r="A933" s="11" t="str">
        <f t="shared" si="14"/>
        <v>DISTRIBUCION VOLUMEN X CRITERIO (Consumiciones)Otras CervezasREST.CAT ARAGON</v>
      </c>
      <c r="B933" s="11" t="s">
        <v>118</v>
      </c>
      <c r="C933" s="11" t="s">
        <v>147</v>
      </c>
      <c r="D933" s="11" t="s">
        <v>2</v>
      </c>
      <c r="E933" s="12">
        <v>8.6174651452051094</v>
      </c>
      <c r="F933" s="12">
        <v>6.6760035918232097</v>
      </c>
      <c r="G933" s="12">
        <v>4.9650389674040998</v>
      </c>
      <c r="H933" s="12">
        <v>11.5337557588294</v>
      </c>
      <c r="I933" s="12">
        <v>0</v>
      </c>
      <c r="J933" s="12">
        <v>0</v>
      </c>
      <c r="K933" s="12">
        <v>0</v>
      </c>
      <c r="L933" s="12">
        <v>0</v>
      </c>
      <c r="M933" s="12">
        <v>0</v>
      </c>
      <c r="N933" s="12"/>
      <c r="O933" s="12"/>
    </row>
    <row r="934" spans="1:15" x14ac:dyDescent="0.35">
      <c r="A934" s="11" t="str">
        <f t="shared" si="14"/>
        <v>DISTRIBUCION VOLUMEN X CRITERIO (Consumiciones)Otras CervezasLEVANTE</v>
      </c>
      <c r="B934" s="11" t="s">
        <v>118</v>
      </c>
      <c r="C934" s="11" t="s">
        <v>147</v>
      </c>
      <c r="D934" s="11" t="s">
        <v>3</v>
      </c>
      <c r="E934" s="12">
        <v>10.520470423703101</v>
      </c>
      <c r="F934" s="12">
        <v>16.964483947692798</v>
      </c>
      <c r="G934" s="12">
        <v>10.4189802051391</v>
      </c>
      <c r="H934" s="12">
        <v>9.0281901894552306</v>
      </c>
      <c r="I934" s="12">
        <v>0</v>
      </c>
      <c r="J934" s="12">
        <v>0</v>
      </c>
      <c r="K934" s="12">
        <v>0</v>
      </c>
      <c r="L934" s="12">
        <v>0</v>
      </c>
      <c r="M934" s="12">
        <v>0</v>
      </c>
      <c r="N934" s="12"/>
      <c r="O934" s="12"/>
    </row>
    <row r="935" spans="1:15" x14ac:dyDescent="0.35">
      <c r="A935" s="11" t="str">
        <f t="shared" si="14"/>
        <v>DISTRIBUCION VOLUMEN X CRITERIO (Consumiciones)Otras CervezasANDALUCIA</v>
      </c>
      <c r="B935" s="11" t="s">
        <v>118</v>
      </c>
      <c r="C935" s="11" t="s">
        <v>147</v>
      </c>
      <c r="D935" s="11" t="s">
        <v>4</v>
      </c>
      <c r="E935" s="12">
        <v>11.488754571501101</v>
      </c>
      <c r="F935" s="12">
        <v>4.4594555653689696</v>
      </c>
      <c r="G935" s="12">
        <v>26.3286240330699</v>
      </c>
      <c r="H935" s="12">
        <v>6.7727841589802704</v>
      </c>
      <c r="I935" s="12">
        <v>0</v>
      </c>
      <c r="J935" s="12">
        <v>0</v>
      </c>
      <c r="K935" s="12">
        <v>0</v>
      </c>
      <c r="L935" s="12">
        <v>0</v>
      </c>
      <c r="M935" s="12">
        <v>0</v>
      </c>
      <c r="N935" s="12"/>
      <c r="O935" s="12"/>
    </row>
    <row r="936" spans="1:15" x14ac:dyDescent="0.35">
      <c r="A936" s="11" t="str">
        <f t="shared" si="14"/>
        <v>DISTRIBUCION VOLUMEN X CRITERIO (Consumiciones)Otras CervezasMDD AM</v>
      </c>
      <c r="B936" s="11" t="s">
        <v>118</v>
      </c>
      <c r="C936" s="11" t="s">
        <v>147</v>
      </c>
      <c r="D936" s="11" t="s">
        <v>5</v>
      </c>
      <c r="E936" s="12">
        <v>17.555832647479299</v>
      </c>
      <c r="F936" s="12">
        <v>12.2679141615515</v>
      </c>
      <c r="G936" s="12">
        <v>9.4305027552872804</v>
      </c>
      <c r="H936" s="12">
        <v>12.3251005110971</v>
      </c>
      <c r="I936" s="12">
        <v>0</v>
      </c>
      <c r="J936" s="12">
        <v>0</v>
      </c>
      <c r="K936" s="12">
        <v>0</v>
      </c>
      <c r="L936" s="12">
        <v>0</v>
      </c>
      <c r="M936" s="12">
        <v>0</v>
      </c>
      <c r="N936" s="12"/>
      <c r="O936" s="12"/>
    </row>
    <row r="937" spans="1:15" x14ac:dyDescent="0.35">
      <c r="A937" s="11" t="str">
        <f t="shared" si="14"/>
        <v>DISTRIBUCION VOLUMEN X CRITERIO (Consumiciones)Otras CervezasRTO CENTRO</v>
      </c>
      <c r="B937" s="11" t="s">
        <v>118</v>
      </c>
      <c r="C937" s="11" t="s">
        <v>147</v>
      </c>
      <c r="D937" s="11" t="s">
        <v>6</v>
      </c>
      <c r="E937" s="12">
        <v>15.168681427484101</v>
      </c>
      <c r="F937" s="12">
        <v>19.616482679323099</v>
      </c>
      <c r="G937" s="12">
        <v>7.79693903543986</v>
      </c>
      <c r="H937" s="12">
        <v>18.082224726207102</v>
      </c>
      <c r="I937" s="12">
        <v>0</v>
      </c>
      <c r="J937" s="12">
        <v>0</v>
      </c>
      <c r="K937" s="12">
        <v>0</v>
      </c>
      <c r="L937" s="12">
        <v>0</v>
      </c>
      <c r="M937" s="12">
        <v>0</v>
      </c>
      <c r="N937" s="12"/>
      <c r="O937" s="12"/>
    </row>
    <row r="938" spans="1:15" x14ac:dyDescent="0.35">
      <c r="A938" s="11" t="str">
        <f t="shared" si="14"/>
        <v>DISTRIBUCION VOLUMEN X CRITERIO (Consumiciones)Otras CervezasNORTE-CENTRO</v>
      </c>
      <c r="B938" s="11" t="s">
        <v>118</v>
      </c>
      <c r="C938" s="11" t="s">
        <v>147</v>
      </c>
      <c r="D938" s="11" t="s">
        <v>7</v>
      </c>
      <c r="E938" s="12">
        <v>17.1154137711248</v>
      </c>
      <c r="F938" s="12">
        <v>10.688601066542301</v>
      </c>
      <c r="G938" s="12">
        <v>19.6317604496165</v>
      </c>
      <c r="H938" s="12">
        <v>20.999155700421898</v>
      </c>
      <c r="I938" s="12">
        <v>0</v>
      </c>
      <c r="J938" s="12">
        <v>0</v>
      </c>
      <c r="K938" s="12">
        <v>0</v>
      </c>
      <c r="L938" s="12">
        <v>0</v>
      </c>
      <c r="M938" s="12">
        <v>0</v>
      </c>
      <c r="N938" s="12"/>
      <c r="O938" s="12"/>
    </row>
    <row r="939" spans="1:15" x14ac:dyDescent="0.35">
      <c r="A939" s="11" t="str">
        <f t="shared" si="14"/>
        <v>DISTRIBUCION VOLUMEN X CRITERIO (Consumiciones)Otras CervezasNOROESTE</v>
      </c>
      <c r="B939" s="11" t="s">
        <v>118</v>
      </c>
      <c r="C939" s="11" t="s">
        <v>147</v>
      </c>
      <c r="D939" s="11" t="s">
        <v>8</v>
      </c>
      <c r="E939" s="12">
        <v>19.533358807913402</v>
      </c>
      <c r="F939" s="12">
        <v>27.316320389269201</v>
      </c>
      <c r="G939" s="12">
        <v>20.677157394778298</v>
      </c>
      <c r="H939" s="12">
        <v>19.281009240213098</v>
      </c>
      <c r="I939" s="12">
        <v>0</v>
      </c>
      <c r="J939" s="12">
        <v>0</v>
      </c>
      <c r="K939" s="12">
        <v>0</v>
      </c>
      <c r="L939" s="12">
        <v>0</v>
      </c>
      <c r="M939" s="12">
        <v>0</v>
      </c>
      <c r="N939" s="12"/>
      <c r="O939" s="12"/>
    </row>
    <row r="940" spans="1:15" x14ac:dyDescent="0.35">
      <c r="A940" s="11" t="str">
        <f t="shared" si="14"/>
        <v>DISTRIBUCION VOLUMEN X CRITERIO (Consumiciones)Otras Cervezas&lt;2MIL</v>
      </c>
      <c r="B940" s="11" t="s">
        <v>118</v>
      </c>
      <c r="C940" s="11" t="s">
        <v>147</v>
      </c>
      <c r="D940" s="11" t="s">
        <v>9</v>
      </c>
      <c r="E940" s="12">
        <v>10.250202662145201</v>
      </c>
      <c r="F940" s="12">
        <v>3.75551210425136</v>
      </c>
      <c r="G940" s="12">
        <v>0.81771936697718095</v>
      </c>
      <c r="H940" s="12">
        <v>3.9310893755046199</v>
      </c>
      <c r="I940" s="12">
        <v>0</v>
      </c>
      <c r="J940" s="12">
        <v>0</v>
      </c>
      <c r="K940" s="12">
        <v>0</v>
      </c>
      <c r="L940" s="12">
        <v>0</v>
      </c>
      <c r="M940" s="12">
        <v>0</v>
      </c>
      <c r="N940" s="12"/>
      <c r="O940" s="12"/>
    </row>
    <row r="941" spans="1:15" x14ac:dyDescent="0.35">
      <c r="A941" s="11" t="str">
        <f t="shared" si="14"/>
        <v>DISTRIBUCION VOLUMEN X CRITERIO (Consumiciones)Otras Cervezas2-5MIL</v>
      </c>
      <c r="B941" s="11" t="s">
        <v>118</v>
      </c>
      <c r="C941" s="11" t="s">
        <v>147</v>
      </c>
      <c r="D941" s="11" t="s">
        <v>10</v>
      </c>
      <c r="E941" s="12">
        <v>0.34400336635746498</v>
      </c>
      <c r="F941" s="12">
        <v>9.3340378570905909</v>
      </c>
      <c r="G941" s="12">
        <v>8.9577630098248804</v>
      </c>
      <c r="H941" s="12">
        <v>4.7318919372889603</v>
      </c>
      <c r="I941" s="12">
        <v>0</v>
      </c>
      <c r="J941" s="12">
        <v>0</v>
      </c>
      <c r="K941" s="12">
        <v>0</v>
      </c>
      <c r="L941" s="12">
        <v>0</v>
      </c>
      <c r="M941" s="12">
        <v>0</v>
      </c>
      <c r="N941" s="12"/>
      <c r="O941" s="12"/>
    </row>
    <row r="942" spans="1:15" x14ac:dyDescent="0.35">
      <c r="A942" s="11" t="str">
        <f t="shared" si="14"/>
        <v>DISTRIBUCION VOLUMEN X CRITERIO (Consumiciones)Otras Cervezas5-10MIL</v>
      </c>
      <c r="B942" s="11" t="s">
        <v>118</v>
      </c>
      <c r="C942" s="11" t="s">
        <v>147</v>
      </c>
      <c r="D942" s="11" t="s">
        <v>11</v>
      </c>
      <c r="E942" s="12" t="s">
        <v>213</v>
      </c>
      <c r="F942" s="12">
        <v>9.7147019132755101</v>
      </c>
      <c r="G942" s="12">
        <v>5.4978742853826299</v>
      </c>
      <c r="H942" s="12">
        <v>5.6286996959376303</v>
      </c>
      <c r="I942" s="12">
        <v>0</v>
      </c>
      <c r="J942" s="12">
        <v>0</v>
      </c>
      <c r="K942" s="12">
        <v>0</v>
      </c>
      <c r="L942" s="12">
        <v>0</v>
      </c>
      <c r="M942" s="12">
        <v>0</v>
      </c>
      <c r="N942" s="12"/>
      <c r="O942" s="12"/>
    </row>
    <row r="943" spans="1:15" x14ac:dyDescent="0.35">
      <c r="A943" s="11" t="str">
        <f t="shared" si="14"/>
        <v>DISTRIBUCION VOLUMEN X CRITERIO (Consumiciones)Otras Cervezas10-30MIL</v>
      </c>
      <c r="B943" s="11" t="s">
        <v>118</v>
      </c>
      <c r="C943" s="11" t="s">
        <v>147</v>
      </c>
      <c r="D943" s="11" t="s">
        <v>12</v>
      </c>
      <c r="E943" s="12">
        <v>33.535665443474301</v>
      </c>
      <c r="F943" s="12">
        <v>29.789493746926201</v>
      </c>
      <c r="G943" s="12">
        <v>45.383483108750802</v>
      </c>
      <c r="H943" s="12">
        <v>29.674718794795801</v>
      </c>
      <c r="I943" s="12">
        <v>0</v>
      </c>
      <c r="J943" s="12">
        <v>0</v>
      </c>
      <c r="K943" s="12">
        <v>0</v>
      </c>
      <c r="L943" s="12">
        <v>0</v>
      </c>
      <c r="M943" s="12">
        <v>0</v>
      </c>
      <c r="N943" s="12"/>
      <c r="O943" s="12"/>
    </row>
    <row r="944" spans="1:15" x14ac:dyDescent="0.35">
      <c r="A944" s="11" t="str">
        <f t="shared" si="14"/>
        <v>DISTRIBUCION VOLUMEN X CRITERIO (Consumiciones)Otras Cervezas30-100MIL</v>
      </c>
      <c r="B944" s="11" t="s">
        <v>118</v>
      </c>
      <c r="C944" s="11" t="s">
        <v>147</v>
      </c>
      <c r="D944" s="11" t="s">
        <v>13</v>
      </c>
      <c r="E944" s="12">
        <v>18.8697176343913</v>
      </c>
      <c r="F944" s="12">
        <v>15.1558659544283</v>
      </c>
      <c r="G944" s="12">
        <v>8.6548426310172193</v>
      </c>
      <c r="H944" s="12">
        <v>20.037964849906199</v>
      </c>
      <c r="I944" s="12">
        <v>0</v>
      </c>
      <c r="J944" s="12">
        <v>0</v>
      </c>
      <c r="K944" s="12">
        <v>0</v>
      </c>
      <c r="L944" s="12">
        <v>0</v>
      </c>
      <c r="M944" s="12">
        <v>0</v>
      </c>
      <c r="N944" s="12"/>
      <c r="O944" s="12"/>
    </row>
    <row r="945" spans="1:15" x14ac:dyDescent="0.35">
      <c r="A945" s="11" t="str">
        <f t="shared" si="14"/>
        <v>DISTRIBUCION VOLUMEN X CRITERIO (Consumiciones)Otras Cervezas100-200MIL</v>
      </c>
      <c r="B945" s="11" t="s">
        <v>118</v>
      </c>
      <c r="C945" s="11" t="s">
        <v>147</v>
      </c>
      <c r="D945" s="11" t="s">
        <v>14</v>
      </c>
      <c r="E945" s="12">
        <v>11.769433907388001</v>
      </c>
      <c r="F945" s="12">
        <v>2.0639806272984198</v>
      </c>
      <c r="G945" s="12">
        <v>5.3204089562152799</v>
      </c>
      <c r="H945" s="12">
        <v>6.3054589344010399</v>
      </c>
      <c r="I945" s="12">
        <v>0</v>
      </c>
      <c r="J945" s="12">
        <v>0</v>
      </c>
      <c r="K945" s="12">
        <v>0</v>
      </c>
      <c r="L945" s="12">
        <v>0</v>
      </c>
      <c r="M945" s="12">
        <v>0</v>
      </c>
      <c r="N945" s="12"/>
      <c r="O945" s="12"/>
    </row>
    <row r="946" spans="1:15" x14ac:dyDescent="0.35">
      <c r="A946" s="11" t="str">
        <f t="shared" si="14"/>
        <v>DISTRIBUCION VOLUMEN X CRITERIO (Consumiciones)Otras Cervezas200-500MIL</v>
      </c>
      <c r="B946" s="11" t="s">
        <v>118</v>
      </c>
      <c r="C946" s="11" t="s">
        <v>147</v>
      </c>
      <c r="D946" s="11" t="s">
        <v>15</v>
      </c>
      <c r="E946" s="12">
        <v>6.8903458561005904</v>
      </c>
      <c r="F946" s="12">
        <v>17.7906827016728</v>
      </c>
      <c r="G946" s="12">
        <v>11.3806222209324</v>
      </c>
      <c r="H946" s="12">
        <v>17.7624788686513</v>
      </c>
      <c r="I946" s="12">
        <v>0</v>
      </c>
      <c r="J946" s="12">
        <v>0</v>
      </c>
      <c r="K946" s="12">
        <v>0</v>
      </c>
      <c r="L946" s="12">
        <v>0</v>
      </c>
      <c r="M946" s="12">
        <v>0</v>
      </c>
      <c r="N946" s="12"/>
      <c r="O946" s="12"/>
    </row>
    <row r="947" spans="1:15" x14ac:dyDescent="0.35">
      <c r="A947" s="11" t="str">
        <f t="shared" si="14"/>
        <v>DISTRIBUCION VOLUMEN X CRITERIO (Consumiciones)Otras Cervezas&gt;500MIL</v>
      </c>
      <c r="B947" s="11" t="s">
        <v>118</v>
      </c>
      <c r="C947" s="11" t="s">
        <v>147</v>
      </c>
      <c r="D947" s="11" t="s">
        <v>16</v>
      </c>
      <c r="E947" s="12">
        <v>18.340599261133999</v>
      </c>
      <c r="F947" s="12">
        <v>12.395743814287099</v>
      </c>
      <c r="G947" s="12">
        <v>13.987298915619499</v>
      </c>
      <c r="H947" s="12">
        <v>11.927694362280199</v>
      </c>
      <c r="I947" s="12">
        <v>0</v>
      </c>
      <c r="J947" s="12">
        <v>0</v>
      </c>
      <c r="K947" s="12">
        <v>0</v>
      </c>
      <c r="L947" s="12">
        <v>0</v>
      </c>
      <c r="M947" s="12">
        <v>0</v>
      </c>
      <c r="N947" s="12"/>
      <c r="O947" s="12"/>
    </row>
    <row r="948" spans="1:15" x14ac:dyDescent="0.35">
      <c r="A948" s="11" t="str">
        <f t="shared" si="14"/>
        <v>DISTRIBUCION VOLUMEN X CRITERIO (Consumiciones)Otras CervezasDE 15 A 19 AÑOS</v>
      </c>
      <c r="B948" s="11" t="s">
        <v>118</v>
      </c>
      <c r="C948" s="11" t="s">
        <v>147</v>
      </c>
      <c r="D948" s="11" t="s">
        <v>39</v>
      </c>
      <c r="E948" s="12" t="s">
        <v>213</v>
      </c>
      <c r="F948" s="12" t="s">
        <v>213</v>
      </c>
      <c r="G948" s="12" t="s">
        <v>213</v>
      </c>
      <c r="H948" s="12">
        <v>8.7649875900050702</v>
      </c>
      <c r="I948" s="12">
        <v>0</v>
      </c>
      <c r="J948" s="12">
        <v>0</v>
      </c>
      <c r="K948" s="12">
        <v>0</v>
      </c>
      <c r="L948" s="12">
        <v>0</v>
      </c>
      <c r="M948" s="12">
        <v>0</v>
      </c>
      <c r="N948" s="12"/>
      <c r="O948" s="12"/>
    </row>
    <row r="949" spans="1:15" x14ac:dyDescent="0.35">
      <c r="A949" s="11" t="str">
        <f t="shared" si="14"/>
        <v>DISTRIBUCION VOLUMEN X CRITERIO (Consumiciones)Otras CervezasDE 20 A 24 AÑOS</v>
      </c>
      <c r="B949" s="11" t="s">
        <v>118</v>
      </c>
      <c r="C949" s="11" t="s">
        <v>147</v>
      </c>
      <c r="D949" s="11" t="s">
        <v>40</v>
      </c>
      <c r="E949" s="12">
        <v>6.4098370039418597</v>
      </c>
      <c r="F949" s="12">
        <v>3.3053089438780501</v>
      </c>
      <c r="G949" s="12">
        <v>6.9259079227810201</v>
      </c>
      <c r="H949" s="12" t="s">
        <v>213</v>
      </c>
      <c r="I949" s="12">
        <v>0</v>
      </c>
      <c r="J949" s="12">
        <v>0</v>
      </c>
      <c r="K949" s="12">
        <v>0</v>
      </c>
      <c r="L949" s="12">
        <v>0</v>
      </c>
      <c r="M949" s="12">
        <v>0</v>
      </c>
      <c r="N949" s="12"/>
      <c r="O949" s="12"/>
    </row>
    <row r="950" spans="1:15" x14ac:dyDescent="0.35">
      <c r="A950" s="11" t="str">
        <f t="shared" si="14"/>
        <v>DISTRIBUCION VOLUMEN X CRITERIO (Consumiciones)Otras CervezasDE 25 A 34 AÑOS</v>
      </c>
      <c r="B950" s="11" t="s">
        <v>118</v>
      </c>
      <c r="C950" s="11" t="s">
        <v>147</v>
      </c>
      <c r="D950" s="11" t="s">
        <v>41</v>
      </c>
      <c r="E950" s="12">
        <v>11.111857127828801</v>
      </c>
      <c r="F950" s="12">
        <v>7.8567105320629196</v>
      </c>
      <c r="G950" s="12">
        <v>9.1983508581857407</v>
      </c>
      <c r="H950" s="12">
        <v>16.557007400187199</v>
      </c>
      <c r="I950" s="12">
        <v>0</v>
      </c>
      <c r="J950" s="12">
        <v>0</v>
      </c>
      <c r="K950" s="12">
        <v>0</v>
      </c>
      <c r="L950" s="12">
        <v>0</v>
      </c>
      <c r="M950" s="12">
        <v>0</v>
      </c>
      <c r="N950" s="12"/>
      <c r="O950" s="12"/>
    </row>
    <row r="951" spans="1:15" x14ac:dyDescent="0.35">
      <c r="A951" s="11" t="str">
        <f t="shared" si="14"/>
        <v>DISTRIBUCION VOLUMEN X CRITERIO (Consumiciones)Otras CervezasDE 35 A 49 AÑOS</v>
      </c>
      <c r="B951" s="11" t="s">
        <v>118</v>
      </c>
      <c r="C951" s="11" t="s">
        <v>147</v>
      </c>
      <c r="D951" s="11" t="s">
        <v>42</v>
      </c>
      <c r="E951" s="12">
        <v>8.9802690610709206</v>
      </c>
      <c r="F951" s="12">
        <v>9.9307785554767101</v>
      </c>
      <c r="G951" s="12">
        <v>10.144700948953799</v>
      </c>
      <c r="H951" s="12">
        <v>12.727348498489199</v>
      </c>
      <c r="I951" s="12">
        <v>0</v>
      </c>
      <c r="J951" s="12">
        <v>0</v>
      </c>
      <c r="K951" s="12">
        <v>0</v>
      </c>
      <c r="L951" s="12">
        <v>0</v>
      </c>
      <c r="M951" s="12">
        <v>0</v>
      </c>
      <c r="N951" s="12"/>
      <c r="O951" s="12"/>
    </row>
    <row r="952" spans="1:15" x14ac:dyDescent="0.35">
      <c r="A952" s="11" t="str">
        <f t="shared" si="14"/>
        <v>DISTRIBUCION VOLUMEN X CRITERIO (Consumiciones)Otras CervezasDE 50 A 59 AÑOS</v>
      </c>
      <c r="B952" s="11" t="s">
        <v>118</v>
      </c>
      <c r="C952" s="11" t="s">
        <v>147</v>
      </c>
      <c r="D952" s="11" t="s">
        <v>43</v>
      </c>
      <c r="E952" s="12">
        <v>24.852048898817401</v>
      </c>
      <c r="F952" s="12">
        <v>24.678156870553099</v>
      </c>
      <c r="G952" s="12">
        <v>15.8243693793913</v>
      </c>
      <c r="H952" s="12">
        <v>23.764812622119599</v>
      </c>
      <c r="I952" s="12">
        <v>0</v>
      </c>
      <c r="J952" s="12">
        <v>0</v>
      </c>
      <c r="K952" s="12">
        <v>0</v>
      </c>
      <c r="L952" s="12">
        <v>0</v>
      </c>
      <c r="M952" s="12">
        <v>0</v>
      </c>
      <c r="N952" s="12"/>
      <c r="O952" s="12"/>
    </row>
    <row r="953" spans="1:15" x14ac:dyDescent="0.35">
      <c r="A953" s="11" t="str">
        <f t="shared" si="14"/>
        <v>DISTRIBUCION VOLUMEN X CRITERIO (Consumiciones)Otras CervezasDE 60 A 75 AÑOS</v>
      </c>
      <c r="B953" s="11" t="s">
        <v>118</v>
      </c>
      <c r="C953" s="11" t="s">
        <v>147</v>
      </c>
      <c r="D953" s="11" t="s">
        <v>44</v>
      </c>
      <c r="E953" s="12">
        <v>48.645961608673304</v>
      </c>
      <c r="F953" s="12">
        <v>54.229065519007698</v>
      </c>
      <c r="G953" s="12">
        <v>57.906658799023603</v>
      </c>
      <c r="H953" s="12">
        <v>38.1858438891989</v>
      </c>
      <c r="I953" s="12">
        <v>0</v>
      </c>
      <c r="J953" s="12">
        <v>0</v>
      </c>
      <c r="K953" s="12">
        <v>0</v>
      </c>
      <c r="L953" s="12">
        <v>0</v>
      </c>
      <c r="M953" s="12">
        <v>0</v>
      </c>
      <c r="N953" s="12"/>
      <c r="O953" s="12"/>
    </row>
    <row r="954" spans="1:15" x14ac:dyDescent="0.35">
      <c r="A954" s="11" t="str">
        <f t="shared" si="14"/>
        <v>DISTRIBUCION VOLUMEN X CRITERIO (Consumiciones)Otras CervezasALTA Y MEDIA ALTA</v>
      </c>
      <c r="B954" s="11" t="s">
        <v>118</v>
      </c>
      <c r="C954" s="11" t="s">
        <v>147</v>
      </c>
      <c r="D954" s="11" t="s">
        <v>17</v>
      </c>
      <c r="E954" s="12">
        <v>16.506537787981401</v>
      </c>
      <c r="F954" s="12">
        <v>12.637420421999501</v>
      </c>
      <c r="G954" s="12">
        <v>31.722900967655601</v>
      </c>
      <c r="H954" s="12">
        <v>7.6509002574891003</v>
      </c>
      <c r="I954" s="12">
        <v>0</v>
      </c>
      <c r="J954" s="12">
        <v>0</v>
      </c>
      <c r="K954" s="12">
        <v>0</v>
      </c>
      <c r="L954" s="12">
        <v>0</v>
      </c>
      <c r="M954" s="12">
        <v>0</v>
      </c>
      <c r="N954" s="12"/>
      <c r="O954" s="12"/>
    </row>
    <row r="955" spans="1:15" x14ac:dyDescent="0.35">
      <c r="A955" s="11" t="str">
        <f t="shared" si="14"/>
        <v>DISTRIBUCION VOLUMEN X CRITERIO (Consumiciones)Otras CervezasMEDIA</v>
      </c>
      <c r="B955" s="11" t="s">
        <v>118</v>
      </c>
      <c r="C955" s="11" t="s">
        <v>147</v>
      </c>
      <c r="D955" s="11" t="s">
        <v>18</v>
      </c>
      <c r="E955" s="12">
        <v>54.119386567986197</v>
      </c>
      <c r="F955" s="12">
        <v>53.651180190743297</v>
      </c>
      <c r="G955" s="12">
        <v>43.641477311200802</v>
      </c>
      <c r="H955" s="12">
        <v>55.799822741625903</v>
      </c>
      <c r="I955" s="12">
        <v>0</v>
      </c>
      <c r="J955" s="12">
        <v>0</v>
      </c>
      <c r="K955" s="12">
        <v>0</v>
      </c>
      <c r="L955" s="12">
        <v>0</v>
      </c>
      <c r="M955" s="12">
        <v>0</v>
      </c>
      <c r="N955" s="12"/>
      <c r="O955" s="12"/>
    </row>
    <row r="956" spans="1:15" x14ac:dyDescent="0.35">
      <c r="A956" s="11" t="str">
        <f t="shared" si="14"/>
        <v>DISTRIBUCION VOLUMEN X CRITERIO (Consumiciones)Otras CervezasMEDIA BAJA</v>
      </c>
      <c r="B956" s="11" t="s">
        <v>118</v>
      </c>
      <c r="C956" s="11" t="s">
        <v>147</v>
      </c>
      <c r="D956" s="11" t="s">
        <v>19</v>
      </c>
      <c r="E956" s="12">
        <v>18.6969210824324</v>
      </c>
      <c r="F956" s="12">
        <v>10.889322267432</v>
      </c>
      <c r="G956" s="12">
        <v>9.3339790282171098</v>
      </c>
      <c r="H956" s="12">
        <v>26.024252457662499</v>
      </c>
      <c r="I956" s="12">
        <v>0</v>
      </c>
      <c r="J956" s="12">
        <v>0</v>
      </c>
      <c r="K956" s="12">
        <v>0</v>
      </c>
      <c r="L956" s="12">
        <v>0</v>
      </c>
      <c r="M956" s="12">
        <v>0</v>
      </c>
      <c r="N956" s="12"/>
      <c r="O956" s="12"/>
    </row>
    <row r="957" spans="1:15" x14ac:dyDescent="0.35">
      <c r="A957" s="11" t="str">
        <f t="shared" si="14"/>
        <v>DISTRIBUCION VOLUMEN X CRITERIO (Consumiciones)Otras CervezasBAJA</v>
      </c>
      <c r="B957" s="11" t="s">
        <v>118</v>
      </c>
      <c r="C957" s="11" t="s">
        <v>147</v>
      </c>
      <c r="D957" s="11" t="s">
        <v>20</v>
      </c>
      <c r="E957" s="12">
        <v>10.6771236208145</v>
      </c>
      <c r="F957" s="12">
        <v>22.8220941373073</v>
      </c>
      <c r="G957" s="12">
        <v>15.301634631816899</v>
      </c>
      <c r="H957" s="12">
        <v>10.5250245432225</v>
      </c>
      <c r="I957" s="12">
        <v>0</v>
      </c>
      <c r="J957" s="12">
        <v>0</v>
      </c>
      <c r="K957" s="12">
        <v>0</v>
      </c>
      <c r="L957" s="12">
        <v>0</v>
      </c>
      <c r="M957" s="12">
        <v>0</v>
      </c>
      <c r="N957" s="12"/>
      <c r="O957" s="12"/>
    </row>
    <row r="958" spans="1:15" x14ac:dyDescent="0.35">
      <c r="A958" s="11" t="str">
        <f t="shared" si="14"/>
        <v>DISTRIBUCION VOLUMEN X CRITERIO (Consumiciones)Otras CervezasHOMBRE</v>
      </c>
      <c r="B958" s="11" t="s">
        <v>118</v>
      </c>
      <c r="C958" s="11" t="s">
        <v>147</v>
      </c>
      <c r="D958" s="11" t="s">
        <v>21</v>
      </c>
      <c r="E958" s="12">
        <v>34.582067339525601</v>
      </c>
      <c r="F958" s="12">
        <v>35.597685168640403</v>
      </c>
      <c r="G958" s="12">
        <v>37.8610288877926</v>
      </c>
      <c r="H958" s="12">
        <v>45.998980732536502</v>
      </c>
      <c r="I958" s="12">
        <v>0</v>
      </c>
      <c r="J958" s="12">
        <v>0</v>
      </c>
      <c r="K958" s="12">
        <v>0</v>
      </c>
      <c r="L958" s="12">
        <v>0</v>
      </c>
      <c r="M958" s="12">
        <v>0</v>
      </c>
      <c r="N958" s="12"/>
      <c r="O958" s="12"/>
    </row>
    <row r="959" spans="1:15" x14ac:dyDescent="0.35">
      <c r="A959" s="11" t="str">
        <f t="shared" si="14"/>
        <v>DISTRIBUCION VOLUMEN X CRITERIO (Consumiciones)Otras CervezasMUJER</v>
      </c>
      <c r="B959" s="11" t="s">
        <v>118</v>
      </c>
      <c r="C959" s="11" t="s">
        <v>147</v>
      </c>
      <c r="D959" s="11" t="s">
        <v>22</v>
      </c>
      <c r="E959" s="12">
        <v>65.417909454885205</v>
      </c>
      <c r="F959" s="12">
        <v>64.402320503853602</v>
      </c>
      <c r="G959" s="12">
        <v>62.138983203871902</v>
      </c>
      <c r="H959" s="12">
        <v>54.001012904995001</v>
      </c>
      <c r="I959" s="12">
        <v>0</v>
      </c>
      <c r="J959" s="12">
        <v>0</v>
      </c>
      <c r="K959" s="12">
        <v>0</v>
      </c>
      <c r="L959" s="12">
        <v>0</v>
      </c>
      <c r="M959" s="12">
        <v>0</v>
      </c>
      <c r="N959" s="12"/>
      <c r="O959" s="12"/>
    </row>
    <row r="960" spans="1:15" x14ac:dyDescent="0.35">
      <c r="A960" s="11" t="str">
        <f t="shared" si="14"/>
        <v>DISTRIBUCION VOLUMEN X CRITERIO (Consumiciones)EspirituosasT.ESPAÑA</v>
      </c>
      <c r="B960" s="11" t="s">
        <v>118</v>
      </c>
      <c r="C960" s="11" t="s">
        <v>148</v>
      </c>
      <c r="D960" s="11" t="s">
        <v>36</v>
      </c>
      <c r="E960" s="12">
        <v>100</v>
      </c>
      <c r="F960" s="12">
        <v>100</v>
      </c>
      <c r="G960" s="12">
        <v>100</v>
      </c>
      <c r="H960" s="12">
        <v>100</v>
      </c>
      <c r="I960" s="12">
        <v>0</v>
      </c>
      <c r="J960" s="12">
        <v>0</v>
      </c>
      <c r="K960" s="12">
        <v>0</v>
      </c>
      <c r="L960" s="12">
        <v>0</v>
      </c>
      <c r="M960" s="12">
        <v>0</v>
      </c>
      <c r="N960" s="12"/>
      <c r="O960" s="12"/>
    </row>
    <row r="961" spans="1:15" x14ac:dyDescent="0.35">
      <c r="A961" s="11" t="str">
        <f t="shared" si="14"/>
        <v>DISTRIBUCION VOLUMEN X CRITERIO (Consumiciones)EspirituosasBCN AM</v>
      </c>
      <c r="B961" s="11" t="s">
        <v>118</v>
      </c>
      <c r="C961" s="11" t="s">
        <v>148</v>
      </c>
      <c r="D961" s="11" t="s">
        <v>1</v>
      </c>
      <c r="E961" s="12">
        <v>5.2607533450695403</v>
      </c>
      <c r="F961" s="12">
        <v>5.4738458052752197</v>
      </c>
      <c r="G961" s="12">
        <v>5.5182410979771497</v>
      </c>
      <c r="H961" s="12">
        <v>6.07762819235694</v>
      </c>
      <c r="I961" s="12">
        <v>0</v>
      </c>
      <c r="J961" s="12">
        <v>0</v>
      </c>
      <c r="K961" s="12">
        <v>0</v>
      </c>
      <c r="L961" s="12">
        <v>0</v>
      </c>
      <c r="M961" s="12">
        <v>0</v>
      </c>
      <c r="N961" s="12"/>
      <c r="O961" s="12"/>
    </row>
    <row r="962" spans="1:15" x14ac:dyDescent="0.35">
      <c r="A962" s="11" t="str">
        <f t="shared" si="14"/>
        <v>DISTRIBUCION VOLUMEN X CRITERIO (Consumiciones)EspirituosasREST.CAT ARAGON</v>
      </c>
      <c r="B962" s="11" t="s">
        <v>118</v>
      </c>
      <c r="C962" s="11" t="s">
        <v>148</v>
      </c>
      <c r="D962" s="11" t="s">
        <v>2</v>
      </c>
      <c r="E962" s="12">
        <v>13.8322652716201</v>
      </c>
      <c r="F962" s="12">
        <v>13.381727077528099</v>
      </c>
      <c r="G962" s="12">
        <v>12.144430925055101</v>
      </c>
      <c r="H962" s="12">
        <v>13.2498008603422</v>
      </c>
      <c r="I962" s="12">
        <v>0</v>
      </c>
      <c r="J962" s="12">
        <v>0</v>
      </c>
      <c r="K962" s="12">
        <v>0</v>
      </c>
      <c r="L962" s="12">
        <v>0</v>
      </c>
      <c r="M962" s="12">
        <v>0</v>
      </c>
      <c r="N962" s="12"/>
      <c r="O962" s="12"/>
    </row>
    <row r="963" spans="1:15" x14ac:dyDescent="0.35">
      <c r="A963" s="11" t="str">
        <f t="shared" si="14"/>
        <v>DISTRIBUCION VOLUMEN X CRITERIO (Consumiciones)EspirituosasLEVANTE</v>
      </c>
      <c r="B963" s="11" t="s">
        <v>118</v>
      </c>
      <c r="C963" s="11" t="s">
        <v>148</v>
      </c>
      <c r="D963" s="11" t="s">
        <v>3</v>
      </c>
      <c r="E963" s="12">
        <v>13.7186650641585</v>
      </c>
      <c r="F963" s="12">
        <v>12.6258170673847</v>
      </c>
      <c r="G963" s="12">
        <v>13.3234466168583</v>
      </c>
      <c r="H963" s="12">
        <v>12.463424774925199</v>
      </c>
      <c r="I963" s="12">
        <v>0</v>
      </c>
      <c r="J963" s="12">
        <v>0</v>
      </c>
      <c r="K963" s="12">
        <v>0</v>
      </c>
      <c r="L963" s="12">
        <v>0</v>
      </c>
      <c r="M963" s="12">
        <v>0</v>
      </c>
      <c r="N963" s="12"/>
      <c r="O963" s="12"/>
    </row>
    <row r="964" spans="1:15" x14ac:dyDescent="0.35">
      <c r="A964" s="11" t="str">
        <f t="shared" ref="A964:A1027" si="15">B964&amp;C964&amp;D964</f>
        <v>DISTRIBUCION VOLUMEN X CRITERIO (Consumiciones)EspirituosasANDALUCIA</v>
      </c>
      <c r="B964" s="11" t="s">
        <v>118</v>
      </c>
      <c r="C964" s="11" t="s">
        <v>148</v>
      </c>
      <c r="D964" s="11" t="s">
        <v>4</v>
      </c>
      <c r="E964" s="12">
        <v>18.768420947640902</v>
      </c>
      <c r="F964" s="12">
        <v>18.253503159470501</v>
      </c>
      <c r="G964" s="12">
        <v>17.651261281235001</v>
      </c>
      <c r="H964" s="12">
        <v>17.6990061614528</v>
      </c>
      <c r="I964" s="12">
        <v>0</v>
      </c>
      <c r="J964" s="12">
        <v>0</v>
      </c>
      <c r="K964" s="12">
        <v>0</v>
      </c>
      <c r="L964" s="12">
        <v>0</v>
      </c>
      <c r="M964" s="12">
        <v>0</v>
      </c>
      <c r="N964" s="12"/>
      <c r="O964" s="12"/>
    </row>
    <row r="965" spans="1:15" x14ac:dyDescent="0.35">
      <c r="A965" s="11" t="str">
        <f t="shared" si="15"/>
        <v>DISTRIBUCION VOLUMEN X CRITERIO (Consumiciones)EspirituosasMDD AM</v>
      </c>
      <c r="B965" s="11" t="s">
        <v>118</v>
      </c>
      <c r="C965" s="11" t="s">
        <v>148</v>
      </c>
      <c r="D965" s="11" t="s">
        <v>5</v>
      </c>
      <c r="E965" s="12">
        <v>11.9706611343563</v>
      </c>
      <c r="F965" s="12">
        <v>15.9542176809961</v>
      </c>
      <c r="G965" s="12">
        <v>14.2269567194489</v>
      </c>
      <c r="H965" s="12">
        <v>12.406715545340701</v>
      </c>
      <c r="I965" s="12">
        <v>0</v>
      </c>
      <c r="J965" s="12">
        <v>0</v>
      </c>
      <c r="K965" s="12">
        <v>0</v>
      </c>
      <c r="L965" s="12">
        <v>0</v>
      </c>
      <c r="M965" s="12">
        <v>0</v>
      </c>
      <c r="N965" s="12"/>
      <c r="O965" s="12"/>
    </row>
    <row r="966" spans="1:15" x14ac:dyDescent="0.35">
      <c r="A966" s="11" t="str">
        <f t="shared" si="15"/>
        <v>DISTRIBUCION VOLUMEN X CRITERIO (Consumiciones)EspirituosasRTO CENTRO</v>
      </c>
      <c r="B966" s="11" t="s">
        <v>118</v>
      </c>
      <c r="C966" s="11" t="s">
        <v>148</v>
      </c>
      <c r="D966" s="11" t="s">
        <v>6</v>
      </c>
      <c r="E966" s="12">
        <v>14.6301198390177</v>
      </c>
      <c r="F966" s="12">
        <v>12.764332024629701</v>
      </c>
      <c r="G966" s="12">
        <v>12.255320563344799</v>
      </c>
      <c r="H966" s="12">
        <v>12.441995395942699</v>
      </c>
      <c r="I966" s="12">
        <v>0</v>
      </c>
      <c r="J966" s="12">
        <v>0</v>
      </c>
      <c r="K966" s="12">
        <v>0</v>
      </c>
      <c r="L966" s="12">
        <v>0</v>
      </c>
      <c r="M966" s="12">
        <v>0</v>
      </c>
      <c r="N966" s="12"/>
      <c r="O966" s="12"/>
    </row>
    <row r="967" spans="1:15" x14ac:dyDescent="0.35">
      <c r="A967" s="11" t="str">
        <f t="shared" si="15"/>
        <v>DISTRIBUCION VOLUMEN X CRITERIO (Consumiciones)EspirituosasNORTE-CENTRO</v>
      </c>
      <c r="B967" s="11" t="s">
        <v>118</v>
      </c>
      <c r="C967" s="11" t="s">
        <v>148</v>
      </c>
      <c r="D967" s="11" t="s">
        <v>7</v>
      </c>
      <c r="E967" s="12">
        <v>10.7581476069599</v>
      </c>
      <c r="F967" s="12">
        <v>10.909959669595001</v>
      </c>
      <c r="G967" s="12">
        <v>12.9222672829245</v>
      </c>
      <c r="H967" s="12">
        <v>13.7473682814993</v>
      </c>
      <c r="I967" s="12">
        <v>0</v>
      </c>
      <c r="J967" s="12">
        <v>0</v>
      </c>
      <c r="K967" s="12">
        <v>0</v>
      </c>
      <c r="L967" s="12">
        <v>0</v>
      </c>
      <c r="M967" s="12">
        <v>0</v>
      </c>
      <c r="N967" s="12"/>
      <c r="O967" s="12"/>
    </row>
    <row r="968" spans="1:15" x14ac:dyDescent="0.35">
      <c r="A968" s="11" t="str">
        <f t="shared" si="15"/>
        <v>DISTRIBUCION VOLUMEN X CRITERIO (Consumiciones)EspirituosasNOROESTE</v>
      </c>
      <c r="B968" s="11" t="s">
        <v>118</v>
      </c>
      <c r="C968" s="11" t="s">
        <v>148</v>
      </c>
      <c r="D968" s="11" t="s">
        <v>8</v>
      </c>
      <c r="E968" s="12">
        <v>11.060966791176901</v>
      </c>
      <c r="F968" s="12">
        <v>10.636604992715</v>
      </c>
      <c r="G968" s="12">
        <v>11.958064905091399</v>
      </c>
      <c r="H968" s="12">
        <v>11.9140534228268</v>
      </c>
      <c r="I968" s="12">
        <v>0</v>
      </c>
      <c r="J968" s="12">
        <v>0</v>
      </c>
      <c r="K968" s="12">
        <v>0</v>
      </c>
      <c r="L968" s="12">
        <v>0</v>
      </c>
      <c r="M968" s="12">
        <v>0</v>
      </c>
      <c r="N968" s="12"/>
      <c r="O968" s="12"/>
    </row>
    <row r="969" spans="1:15" x14ac:dyDescent="0.35">
      <c r="A969" s="11" t="str">
        <f t="shared" si="15"/>
        <v>DISTRIBUCION VOLUMEN X CRITERIO (Consumiciones)Espirituosas&lt;2MIL</v>
      </c>
      <c r="B969" s="11" t="s">
        <v>118</v>
      </c>
      <c r="C969" s="11" t="s">
        <v>148</v>
      </c>
      <c r="D969" s="11" t="s">
        <v>9</v>
      </c>
      <c r="E969" s="12">
        <v>11.538996304589601</v>
      </c>
      <c r="F969" s="12">
        <v>8.9828527545775003</v>
      </c>
      <c r="G969" s="12">
        <v>8.6875631400862101</v>
      </c>
      <c r="H969" s="12">
        <v>8.3339808671256996</v>
      </c>
      <c r="I969" s="12">
        <v>0</v>
      </c>
      <c r="J969" s="12">
        <v>0</v>
      </c>
      <c r="K969" s="12">
        <v>0</v>
      </c>
      <c r="L969" s="12">
        <v>0</v>
      </c>
      <c r="M969" s="12">
        <v>0</v>
      </c>
      <c r="N969" s="12"/>
      <c r="O969" s="12"/>
    </row>
    <row r="970" spans="1:15" x14ac:dyDescent="0.35">
      <c r="A970" s="11" t="str">
        <f t="shared" si="15"/>
        <v>DISTRIBUCION VOLUMEN X CRITERIO (Consumiciones)Espirituosas2-5MIL</v>
      </c>
      <c r="B970" s="11" t="s">
        <v>118</v>
      </c>
      <c r="C970" s="11" t="s">
        <v>148</v>
      </c>
      <c r="D970" s="11" t="s">
        <v>10</v>
      </c>
      <c r="E970" s="12">
        <v>5.46996543968402</v>
      </c>
      <c r="F970" s="12">
        <v>5.0751255207677097</v>
      </c>
      <c r="G970" s="12">
        <v>5.8148991685752298</v>
      </c>
      <c r="H970" s="12">
        <v>6.20796109346914</v>
      </c>
      <c r="I970" s="12">
        <v>0</v>
      </c>
      <c r="J970" s="12">
        <v>0</v>
      </c>
      <c r="K970" s="12">
        <v>0</v>
      </c>
      <c r="L970" s="12">
        <v>0</v>
      </c>
      <c r="M970" s="12">
        <v>0</v>
      </c>
      <c r="N970" s="12"/>
      <c r="O970" s="12"/>
    </row>
    <row r="971" spans="1:15" x14ac:dyDescent="0.35">
      <c r="A971" s="11" t="str">
        <f t="shared" si="15"/>
        <v>DISTRIBUCION VOLUMEN X CRITERIO (Consumiciones)Espirituosas5-10MIL</v>
      </c>
      <c r="B971" s="11" t="s">
        <v>118</v>
      </c>
      <c r="C971" s="11" t="s">
        <v>148</v>
      </c>
      <c r="D971" s="11" t="s">
        <v>11</v>
      </c>
      <c r="E971" s="12">
        <v>6.2423112024296996</v>
      </c>
      <c r="F971" s="12">
        <v>8.1033904534300998</v>
      </c>
      <c r="G971" s="12">
        <v>7.0644443477931897</v>
      </c>
      <c r="H971" s="12">
        <v>7.7685273534845898</v>
      </c>
      <c r="I971" s="12">
        <v>0</v>
      </c>
      <c r="J971" s="12">
        <v>0</v>
      </c>
      <c r="K971" s="12">
        <v>0</v>
      </c>
      <c r="L971" s="12">
        <v>0</v>
      </c>
      <c r="M971" s="12">
        <v>0</v>
      </c>
      <c r="N971" s="12"/>
      <c r="O971" s="12"/>
    </row>
    <row r="972" spans="1:15" x14ac:dyDescent="0.35">
      <c r="A972" s="11" t="str">
        <f t="shared" si="15"/>
        <v>DISTRIBUCION VOLUMEN X CRITERIO (Consumiciones)Espirituosas10-30MIL</v>
      </c>
      <c r="B972" s="11" t="s">
        <v>118</v>
      </c>
      <c r="C972" s="11" t="s">
        <v>148</v>
      </c>
      <c r="D972" s="11" t="s">
        <v>12</v>
      </c>
      <c r="E972" s="12">
        <v>18.696622265221698</v>
      </c>
      <c r="F972" s="12">
        <v>16.380844347518199</v>
      </c>
      <c r="G972" s="12">
        <v>15.8515111365233</v>
      </c>
      <c r="H972" s="12">
        <v>16.6894463530835</v>
      </c>
      <c r="I972" s="12">
        <v>0</v>
      </c>
      <c r="J972" s="12">
        <v>0</v>
      </c>
      <c r="K972" s="12">
        <v>0</v>
      </c>
      <c r="L972" s="12">
        <v>0</v>
      </c>
      <c r="M972" s="12">
        <v>0</v>
      </c>
      <c r="N972" s="12"/>
      <c r="O972" s="12"/>
    </row>
    <row r="973" spans="1:15" x14ac:dyDescent="0.35">
      <c r="A973" s="11" t="str">
        <f t="shared" si="15"/>
        <v>DISTRIBUCION VOLUMEN X CRITERIO (Consumiciones)Espirituosas30-100MIL</v>
      </c>
      <c r="B973" s="11" t="s">
        <v>118</v>
      </c>
      <c r="C973" s="11" t="s">
        <v>148</v>
      </c>
      <c r="D973" s="11" t="s">
        <v>13</v>
      </c>
      <c r="E973" s="12">
        <v>17.3160548376962</v>
      </c>
      <c r="F973" s="12">
        <v>18.890470815510199</v>
      </c>
      <c r="G973" s="12">
        <v>18.973471704931701</v>
      </c>
      <c r="H973" s="12">
        <v>19.083011131566199</v>
      </c>
      <c r="I973" s="12">
        <v>0</v>
      </c>
      <c r="J973" s="12">
        <v>0</v>
      </c>
      <c r="K973" s="12">
        <v>0</v>
      </c>
      <c r="L973" s="12">
        <v>0</v>
      </c>
      <c r="M973" s="12">
        <v>0</v>
      </c>
      <c r="N973" s="12"/>
      <c r="O973" s="12"/>
    </row>
    <row r="974" spans="1:15" x14ac:dyDescent="0.35">
      <c r="A974" s="11" t="str">
        <f t="shared" si="15"/>
        <v>DISTRIBUCION VOLUMEN X CRITERIO (Consumiciones)Espirituosas100-200MIL</v>
      </c>
      <c r="B974" s="11" t="s">
        <v>118</v>
      </c>
      <c r="C974" s="11" t="s">
        <v>148</v>
      </c>
      <c r="D974" s="11" t="s">
        <v>14</v>
      </c>
      <c r="E974" s="12">
        <v>11.597439644123501</v>
      </c>
      <c r="F974" s="12">
        <v>10.564734094876499</v>
      </c>
      <c r="G974" s="12">
        <v>10.664559904980001</v>
      </c>
      <c r="H974" s="12">
        <v>11.2360100477604</v>
      </c>
      <c r="I974" s="12">
        <v>0</v>
      </c>
      <c r="J974" s="12">
        <v>0</v>
      </c>
      <c r="K974" s="12">
        <v>0</v>
      </c>
      <c r="L974" s="12">
        <v>0</v>
      </c>
      <c r="M974" s="12">
        <v>0</v>
      </c>
      <c r="N974" s="12"/>
      <c r="O974" s="12"/>
    </row>
    <row r="975" spans="1:15" x14ac:dyDescent="0.35">
      <c r="A975" s="11" t="str">
        <f t="shared" si="15"/>
        <v>DISTRIBUCION VOLUMEN X CRITERIO (Consumiciones)Espirituosas200-500MIL</v>
      </c>
      <c r="B975" s="11" t="s">
        <v>118</v>
      </c>
      <c r="C975" s="11" t="s">
        <v>148</v>
      </c>
      <c r="D975" s="11" t="s">
        <v>15</v>
      </c>
      <c r="E975" s="12">
        <v>13.211780429784699</v>
      </c>
      <c r="F975" s="12">
        <v>10.8500940494426</v>
      </c>
      <c r="G975" s="12">
        <v>13.1111933825477</v>
      </c>
      <c r="H975" s="12">
        <v>13.223267319257999</v>
      </c>
      <c r="I975" s="12">
        <v>0</v>
      </c>
      <c r="J975" s="12">
        <v>0</v>
      </c>
      <c r="K975" s="12">
        <v>0</v>
      </c>
      <c r="L975" s="12">
        <v>0</v>
      </c>
      <c r="M975" s="12">
        <v>0</v>
      </c>
      <c r="N975" s="12"/>
      <c r="O975" s="12"/>
    </row>
    <row r="976" spans="1:15" x14ac:dyDescent="0.35">
      <c r="A976" s="11" t="str">
        <f t="shared" si="15"/>
        <v>DISTRIBUCION VOLUMEN X CRITERIO (Consumiciones)Espirituosas&gt;500MIL</v>
      </c>
      <c r="B976" s="11" t="s">
        <v>118</v>
      </c>
      <c r="C976" s="11" t="s">
        <v>148</v>
      </c>
      <c r="D976" s="11" t="s">
        <v>16</v>
      </c>
      <c r="E976" s="12">
        <v>15.926824889412</v>
      </c>
      <c r="F976" s="12">
        <v>21.152499180268698</v>
      </c>
      <c r="G976" s="12">
        <v>19.832346606497701</v>
      </c>
      <c r="H976" s="12">
        <v>17.4577921515958</v>
      </c>
      <c r="I976" s="12">
        <v>0</v>
      </c>
      <c r="J976" s="12">
        <v>0</v>
      </c>
      <c r="K976" s="12">
        <v>0</v>
      </c>
      <c r="L976" s="12">
        <v>0</v>
      </c>
      <c r="M976" s="12">
        <v>0</v>
      </c>
      <c r="N976" s="12"/>
      <c r="O976" s="12"/>
    </row>
    <row r="977" spans="1:15" x14ac:dyDescent="0.35">
      <c r="A977" s="11" t="str">
        <f t="shared" si="15"/>
        <v>DISTRIBUCION VOLUMEN X CRITERIO (Consumiciones)EspirituosasDE 15 A 19 AÑOS</v>
      </c>
      <c r="B977" s="11" t="s">
        <v>118</v>
      </c>
      <c r="C977" s="11" t="s">
        <v>148</v>
      </c>
      <c r="D977" s="11" t="s">
        <v>39</v>
      </c>
      <c r="E977" s="12">
        <v>1.48134640607623</v>
      </c>
      <c r="F977" s="12">
        <v>3.39640110862813</v>
      </c>
      <c r="G977" s="12">
        <v>2.07008005906571</v>
      </c>
      <c r="H977" s="12">
        <v>1.1201573525528701</v>
      </c>
      <c r="I977" s="12">
        <v>0</v>
      </c>
      <c r="J977" s="12">
        <v>0</v>
      </c>
      <c r="K977" s="12">
        <v>0</v>
      </c>
      <c r="L977" s="12">
        <v>0</v>
      </c>
      <c r="M977" s="12">
        <v>0</v>
      </c>
      <c r="N977" s="12"/>
      <c r="O977" s="12"/>
    </row>
    <row r="978" spans="1:15" x14ac:dyDescent="0.35">
      <c r="A978" s="11" t="str">
        <f t="shared" si="15"/>
        <v>DISTRIBUCION VOLUMEN X CRITERIO (Consumiciones)EspirituosasDE 20 A 24 AÑOS</v>
      </c>
      <c r="B978" s="11" t="s">
        <v>118</v>
      </c>
      <c r="C978" s="11" t="s">
        <v>148</v>
      </c>
      <c r="D978" s="11" t="s">
        <v>40</v>
      </c>
      <c r="E978" s="12">
        <v>4.1028840159785398</v>
      </c>
      <c r="F978" s="12">
        <v>3.6946543052062402</v>
      </c>
      <c r="G978" s="12">
        <v>3.47939613237026</v>
      </c>
      <c r="H978" s="12">
        <v>3.03218384116555</v>
      </c>
      <c r="I978" s="12">
        <v>0</v>
      </c>
      <c r="J978" s="12">
        <v>0</v>
      </c>
      <c r="K978" s="12">
        <v>0</v>
      </c>
      <c r="L978" s="12">
        <v>0</v>
      </c>
      <c r="M978" s="12">
        <v>0</v>
      </c>
      <c r="N978" s="12"/>
      <c r="O978" s="12"/>
    </row>
    <row r="979" spans="1:15" x14ac:dyDescent="0.35">
      <c r="A979" s="11" t="str">
        <f t="shared" si="15"/>
        <v>DISTRIBUCION VOLUMEN X CRITERIO (Consumiciones)EspirituosasDE 25 A 34 AÑOS</v>
      </c>
      <c r="B979" s="11" t="s">
        <v>118</v>
      </c>
      <c r="C979" s="11" t="s">
        <v>148</v>
      </c>
      <c r="D979" s="11" t="s">
        <v>41</v>
      </c>
      <c r="E979" s="12">
        <v>12.3909355223196</v>
      </c>
      <c r="F979" s="12">
        <v>11.247595486075401</v>
      </c>
      <c r="G979" s="12">
        <v>11.222300132565501</v>
      </c>
      <c r="H979" s="12">
        <v>10.733073313223599</v>
      </c>
      <c r="I979" s="12">
        <v>0</v>
      </c>
      <c r="J979" s="12">
        <v>0</v>
      </c>
      <c r="K979" s="12">
        <v>0</v>
      </c>
      <c r="L979" s="12">
        <v>0</v>
      </c>
      <c r="M979" s="12">
        <v>0</v>
      </c>
      <c r="N979" s="12"/>
      <c r="O979" s="12"/>
    </row>
    <row r="980" spans="1:15" x14ac:dyDescent="0.35">
      <c r="A980" s="11" t="str">
        <f t="shared" si="15"/>
        <v>DISTRIBUCION VOLUMEN X CRITERIO (Consumiciones)EspirituosasDE 35 A 49 AÑOS</v>
      </c>
      <c r="B980" s="11" t="s">
        <v>118</v>
      </c>
      <c r="C980" s="11" t="s">
        <v>148</v>
      </c>
      <c r="D980" s="11" t="s">
        <v>42</v>
      </c>
      <c r="E980" s="12">
        <v>20.2258189996958</v>
      </c>
      <c r="F980" s="12">
        <v>19.3263958705733</v>
      </c>
      <c r="G980" s="12">
        <v>21.177919525098201</v>
      </c>
      <c r="H980" s="12">
        <v>20.3721324533748</v>
      </c>
      <c r="I980" s="12">
        <v>0</v>
      </c>
      <c r="J980" s="12">
        <v>0</v>
      </c>
      <c r="K980" s="12">
        <v>0</v>
      </c>
      <c r="L980" s="12">
        <v>0</v>
      </c>
      <c r="M980" s="12">
        <v>0</v>
      </c>
      <c r="N980" s="12"/>
      <c r="O980" s="12"/>
    </row>
    <row r="981" spans="1:15" x14ac:dyDescent="0.35">
      <c r="A981" s="11" t="str">
        <f t="shared" si="15"/>
        <v>DISTRIBUCION VOLUMEN X CRITERIO (Consumiciones)EspirituosasDE 50 A 59 AÑOS</v>
      </c>
      <c r="B981" s="11" t="s">
        <v>118</v>
      </c>
      <c r="C981" s="11" t="s">
        <v>148</v>
      </c>
      <c r="D981" s="11" t="s">
        <v>43</v>
      </c>
      <c r="E981" s="12">
        <v>24.498346790079701</v>
      </c>
      <c r="F981" s="12">
        <v>25.530032449020599</v>
      </c>
      <c r="G981" s="12">
        <v>23.825932970466798</v>
      </c>
      <c r="H981" s="12">
        <v>25.283960446794602</v>
      </c>
      <c r="I981" s="12">
        <v>0</v>
      </c>
      <c r="J981" s="12">
        <v>0</v>
      </c>
      <c r="K981" s="12">
        <v>0</v>
      </c>
      <c r="L981" s="12">
        <v>0</v>
      </c>
      <c r="M981" s="12">
        <v>0</v>
      </c>
      <c r="N981" s="12"/>
      <c r="O981" s="12"/>
    </row>
    <row r="982" spans="1:15" x14ac:dyDescent="0.35">
      <c r="A982" s="11" t="str">
        <f t="shared" si="15"/>
        <v>DISTRIBUCION VOLUMEN X CRITERIO (Consumiciones)EspirituosasDE 60 A 75 AÑOS</v>
      </c>
      <c r="B982" s="11" t="s">
        <v>118</v>
      </c>
      <c r="C982" s="11" t="s">
        <v>148</v>
      </c>
      <c r="D982" s="11" t="s">
        <v>44</v>
      </c>
      <c r="E982" s="12">
        <v>37.300664774909102</v>
      </c>
      <c r="F982" s="12">
        <v>36.804928631970398</v>
      </c>
      <c r="G982" s="12">
        <v>38.224358450755801</v>
      </c>
      <c r="H982" s="12">
        <v>39.458487437169303</v>
      </c>
      <c r="I982" s="12">
        <v>0</v>
      </c>
      <c r="J982" s="12">
        <v>0</v>
      </c>
      <c r="K982" s="12">
        <v>0</v>
      </c>
      <c r="L982" s="12">
        <v>0</v>
      </c>
      <c r="M982" s="12">
        <v>0</v>
      </c>
      <c r="N982" s="12"/>
      <c r="O982" s="12"/>
    </row>
    <row r="983" spans="1:15" x14ac:dyDescent="0.35">
      <c r="A983" s="11" t="str">
        <f t="shared" si="15"/>
        <v>DISTRIBUCION VOLUMEN X CRITERIO (Consumiciones)EspirituosasALTA Y MEDIA ALTA</v>
      </c>
      <c r="B983" s="11" t="s">
        <v>118</v>
      </c>
      <c r="C983" s="11" t="s">
        <v>148</v>
      </c>
      <c r="D983" s="11" t="s">
        <v>17</v>
      </c>
      <c r="E983" s="12">
        <v>24.585460729407199</v>
      </c>
      <c r="F983" s="12">
        <v>26.554380617776399</v>
      </c>
      <c r="G983" s="12">
        <v>24.680723767051099</v>
      </c>
      <c r="H983" s="12">
        <v>25.917428945902099</v>
      </c>
      <c r="I983" s="12">
        <v>0</v>
      </c>
      <c r="J983" s="12">
        <v>0</v>
      </c>
      <c r="K983" s="12">
        <v>0</v>
      </c>
      <c r="L983" s="12">
        <v>0</v>
      </c>
      <c r="M983" s="12">
        <v>0</v>
      </c>
      <c r="N983" s="12"/>
      <c r="O983" s="12"/>
    </row>
    <row r="984" spans="1:15" x14ac:dyDescent="0.35">
      <c r="A984" s="11" t="str">
        <f t="shared" si="15"/>
        <v>DISTRIBUCION VOLUMEN X CRITERIO (Consumiciones)EspirituosasMEDIA</v>
      </c>
      <c r="B984" s="11" t="s">
        <v>118</v>
      </c>
      <c r="C984" s="11" t="s">
        <v>148</v>
      </c>
      <c r="D984" s="11" t="s">
        <v>18</v>
      </c>
      <c r="E984" s="12">
        <v>31.702586787287</v>
      </c>
      <c r="F984" s="12">
        <v>33.175139840360799</v>
      </c>
      <c r="G984" s="12">
        <v>35.412089728670502</v>
      </c>
      <c r="H984" s="12">
        <v>35.2587416141305</v>
      </c>
      <c r="I984" s="12">
        <v>0</v>
      </c>
      <c r="J984" s="12">
        <v>0</v>
      </c>
      <c r="K984" s="12">
        <v>0</v>
      </c>
      <c r="L984" s="12">
        <v>0</v>
      </c>
      <c r="M984" s="12">
        <v>0</v>
      </c>
      <c r="N984" s="12"/>
      <c r="O984" s="12"/>
    </row>
    <row r="985" spans="1:15" x14ac:dyDescent="0.35">
      <c r="A985" s="11" t="str">
        <f t="shared" si="15"/>
        <v>DISTRIBUCION VOLUMEN X CRITERIO (Consumiciones)EspirituosasMEDIA BAJA</v>
      </c>
      <c r="B985" s="11" t="s">
        <v>118</v>
      </c>
      <c r="C985" s="11" t="s">
        <v>148</v>
      </c>
      <c r="D985" s="11" t="s">
        <v>19</v>
      </c>
      <c r="E985" s="12">
        <v>23.946214573182601</v>
      </c>
      <c r="F985" s="12">
        <v>21.176311579391299</v>
      </c>
      <c r="G985" s="12">
        <v>24.6421068748393</v>
      </c>
      <c r="H985" s="12">
        <v>22.6539801600556</v>
      </c>
      <c r="I985" s="12">
        <v>0</v>
      </c>
      <c r="J985" s="12">
        <v>0</v>
      </c>
      <c r="K985" s="12">
        <v>0</v>
      </c>
      <c r="L985" s="12">
        <v>0</v>
      </c>
      <c r="M985" s="12">
        <v>0</v>
      </c>
      <c r="N985" s="12"/>
      <c r="O985" s="12"/>
    </row>
    <row r="986" spans="1:15" x14ac:dyDescent="0.35">
      <c r="A986" s="11" t="str">
        <f t="shared" si="15"/>
        <v>DISTRIBUCION VOLUMEN X CRITERIO (Consumiciones)EspirituosasBAJA</v>
      </c>
      <c r="B986" s="11" t="s">
        <v>118</v>
      </c>
      <c r="C986" s="11" t="s">
        <v>148</v>
      </c>
      <c r="D986" s="11" t="s">
        <v>20</v>
      </c>
      <c r="E986" s="12">
        <v>19.765727936006101</v>
      </c>
      <c r="F986" s="12">
        <v>19.094175440065801</v>
      </c>
      <c r="G986" s="12">
        <v>15.265069021374201</v>
      </c>
      <c r="H986" s="12">
        <v>16.169838231941799</v>
      </c>
      <c r="I986" s="12">
        <v>0</v>
      </c>
      <c r="J986" s="12">
        <v>0</v>
      </c>
      <c r="K986" s="12">
        <v>0</v>
      </c>
      <c r="L986" s="12">
        <v>0</v>
      </c>
      <c r="M986" s="12">
        <v>0</v>
      </c>
      <c r="N986" s="12"/>
      <c r="O986" s="12"/>
    </row>
    <row r="987" spans="1:15" x14ac:dyDescent="0.35">
      <c r="A987" s="11" t="str">
        <f t="shared" si="15"/>
        <v>DISTRIBUCION VOLUMEN X CRITERIO (Consumiciones)EspirituosasHOMBRE</v>
      </c>
      <c r="B987" s="11" t="s">
        <v>118</v>
      </c>
      <c r="C987" s="11" t="s">
        <v>148</v>
      </c>
      <c r="D987" s="11" t="s">
        <v>21</v>
      </c>
      <c r="E987" s="12">
        <v>64.712870102085105</v>
      </c>
      <c r="F987" s="12">
        <v>62.497695966249097</v>
      </c>
      <c r="G987" s="12">
        <v>63.327848963786501</v>
      </c>
      <c r="H987" s="12">
        <v>64.432276128540906</v>
      </c>
      <c r="I987" s="12">
        <v>0</v>
      </c>
      <c r="J987" s="12">
        <v>0</v>
      </c>
      <c r="K987" s="12">
        <v>0</v>
      </c>
      <c r="L987" s="12">
        <v>0</v>
      </c>
      <c r="M987" s="12">
        <v>0</v>
      </c>
      <c r="N987" s="12"/>
      <c r="O987" s="12"/>
    </row>
    <row r="988" spans="1:15" x14ac:dyDescent="0.35">
      <c r="A988" s="11" t="str">
        <f t="shared" si="15"/>
        <v>DISTRIBUCION VOLUMEN X CRITERIO (Consumiciones)EspirituosasMUJER</v>
      </c>
      <c r="B988" s="11" t="s">
        <v>118</v>
      </c>
      <c r="C988" s="11" t="s">
        <v>148</v>
      </c>
      <c r="D988" s="11" t="s">
        <v>22</v>
      </c>
      <c r="E988" s="12">
        <v>35.287144859090702</v>
      </c>
      <c r="F988" s="12">
        <v>37.502304033750903</v>
      </c>
      <c r="G988" s="12">
        <v>36.672151036213499</v>
      </c>
      <c r="H988" s="12">
        <v>35.567734919429</v>
      </c>
      <c r="I988" s="12">
        <v>0</v>
      </c>
      <c r="J988" s="12">
        <v>0</v>
      </c>
      <c r="K988" s="12">
        <v>0</v>
      </c>
      <c r="L988" s="12">
        <v>0</v>
      </c>
      <c r="M988" s="12">
        <v>0</v>
      </c>
      <c r="N988" s="12"/>
      <c r="O988" s="12"/>
    </row>
    <row r="989" spans="1:15" x14ac:dyDescent="0.35">
      <c r="A989" s="11" t="str">
        <f t="shared" si="15"/>
        <v>DISTRIBUCION VOLUMEN X CRITERIO (Consumiciones)WhiskyT.ESPAÑA</v>
      </c>
      <c r="B989" s="11" t="s">
        <v>118</v>
      </c>
      <c r="C989" s="11" t="s">
        <v>149</v>
      </c>
      <c r="D989" s="11" t="s">
        <v>36</v>
      </c>
      <c r="E989" s="12">
        <v>100</v>
      </c>
      <c r="F989" s="12">
        <v>100</v>
      </c>
      <c r="G989" s="12">
        <v>100</v>
      </c>
      <c r="H989" s="12">
        <v>100</v>
      </c>
      <c r="I989" s="12">
        <v>0</v>
      </c>
      <c r="J989" s="12">
        <v>0</v>
      </c>
      <c r="K989" s="12">
        <v>0</v>
      </c>
      <c r="L989" s="12">
        <v>0</v>
      </c>
      <c r="M989" s="12">
        <v>0</v>
      </c>
      <c r="N989" s="12"/>
      <c r="O989" s="12"/>
    </row>
    <row r="990" spans="1:15" x14ac:dyDescent="0.35">
      <c r="A990" s="11" t="str">
        <f t="shared" si="15"/>
        <v>DISTRIBUCION VOLUMEN X CRITERIO (Consumiciones)WhiskyBCN AM</v>
      </c>
      <c r="B990" s="11" t="s">
        <v>118</v>
      </c>
      <c r="C990" s="11" t="s">
        <v>149</v>
      </c>
      <c r="D990" s="11" t="s">
        <v>1</v>
      </c>
      <c r="E990" s="12">
        <v>5.2257186697871996</v>
      </c>
      <c r="F990" s="12">
        <v>5.5542604551888903</v>
      </c>
      <c r="G990" s="12">
        <v>5.8916187694178399</v>
      </c>
      <c r="H990" s="12">
        <v>7.07897004584468</v>
      </c>
      <c r="I990" s="12">
        <v>0</v>
      </c>
      <c r="J990" s="12">
        <v>0</v>
      </c>
      <c r="K990" s="12">
        <v>0</v>
      </c>
      <c r="L990" s="12">
        <v>0</v>
      </c>
      <c r="M990" s="12">
        <v>0</v>
      </c>
      <c r="N990" s="12"/>
      <c r="O990" s="12"/>
    </row>
    <row r="991" spans="1:15" x14ac:dyDescent="0.35">
      <c r="A991" s="11" t="str">
        <f t="shared" si="15"/>
        <v>DISTRIBUCION VOLUMEN X CRITERIO (Consumiciones)WhiskyREST.CAT ARAGON</v>
      </c>
      <c r="B991" s="11" t="s">
        <v>118</v>
      </c>
      <c r="C991" s="11" t="s">
        <v>149</v>
      </c>
      <c r="D991" s="11" t="s">
        <v>2</v>
      </c>
      <c r="E991" s="12">
        <v>19.904369113626199</v>
      </c>
      <c r="F991" s="12">
        <v>13.2267052742902</v>
      </c>
      <c r="G991" s="12">
        <v>11.2519391170585</v>
      </c>
      <c r="H991" s="12">
        <v>16.098103273726299</v>
      </c>
      <c r="I991" s="12">
        <v>0</v>
      </c>
      <c r="J991" s="12">
        <v>0</v>
      </c>
      <c r="K991" s="12">
        <v>0</v>
      </c>
      <c r="L991" s="12">
        <v>0</v>
      </c>
      <c r="M991" s="12">
        <v>0</v>
      </c>
      <c r="N991" s="12"/>
      <c r="O991" s="12"/>
    </row>
    <row r="992" spans="1:15" x14ac:dyDescent="0.35">
      <c r="A992" s="11" t="str">
        <f t="shared" si="15"/>
        <v>DISTRIBUCION VOLUMEN X CRITERIO (Consumiciones)WhiskyLEVANTE</v>
      </c>
      <c r="B992" s="11" t="s">
        <v>118</v>
      </c>
      <c r="C992" s="11" t="s">
        <v>149</v>
      </c>
      <c r="D992" s="11" t="s">
        <v>3</v>
      </c>
      <c r="E992" s="12">
        <v>8.7656918696365906</v>
      </c>
      <c r="F992" s="12">
        <v>7.5187360526110698</v>
      </c>
      <c r="G992" s="12">
        <v>10.0272481461176</v>
      </c>
      <c r="H992" s="12">
        <v>10.048798859181099</v>
      </c>
      <c r="I992" s="12">
        <v>0</v>
      </c>
      <c r="J992" s="12">
        <v>0</v>
      </c>
      <c r="K992" s="12">
        <v>0</v>
      </c>
      <c r="L992" s="12">
        <v>0</v>
      </c>
      <c r="M992" s="12">
        <v>0</v>
      </c>
      <c r="N992" s="12"/>
      <c r="O992" s="12"/>
    </row>
    <row r="993" spans="1:15" x14ac:dyDescent="0.35">
      <c r="A993" s="11" t="str">
        <f t="shared" si="15"/>
        <v>DISTRIBUCION VOLUMEN X CRITERIO (Consumiciones)WhiskyANDALUCIA</v>
      </c>
      <c r="B993" s="11" t="s">
        <v>118</v>
      </c>
      <c r="C993" s="11" t="s">
        <v>149</v>
      </c>
      <c r="D993" s="11" t="s">
        <v>4</v>
      </c>
      <c r="E993" s="12">
        <v>24.577494641200399</v>
      </c>
      <c r="F993" s="12">
        <v>20.263928624011601</v>
      </c>
      <c r="G993" s="12">
        <v>16.2371460149811</v>
      </c>
      <c r="H993" s="12">
        <v>17.462449109341701</v>
      </c>
      <c r="I993" s="12">
        <v>0</v>
      </c>
      <c r="J993" s="12">
        <v>0</v>
      </c>
      <c r="K993" s="12">
        <v>0</v>
      </c>
      <c r="L993" s="12">
        <v>0</v>
      </c>
      <c r="M993" s="12">
        <v>0</v>
      </c>
      <c r="N993" s="12"/>
      <c r="O993" s="12"/>
    </row>
    <row r="994" spans="1:15" x14ac:dyDescent="0.35">
      <c r="A994" s="11" t="str">
        <f t="shared" si="15"/>
        <v>DISTRIBUCION VOLUMEN X CRITERIO (Consumiciones)WhiskyMDD AM</v>
      </c>
      <c r="B994" s="11" t="s">
        <v>118</v>
      </c>
      <c r="C994" s="11" t="s">
        <v>149</v>
      </c>
      <c r="D994" s="11" t="s">
        <v>5</v>
      </c>
      <c r="E994" s="12">
        <v>6.8559934882278704</v>
      </c>
      <c r="F994" s="12">
        <v>31.9356834713758</v>
      </c>
      <c r="G994" s="12">
        <v>29.830521112933599</v>
      </c>
      <c r="H994" s="12">
        <v>16.767606667713501</v>
      </c>
      <c r="I994" s="12">
        <v>0</v>
      </c>
      <c r="J994" s="12">
        <v>0</v>
      </c>
      <c r="K994" s="12">
        <v>0</v>
      </c>
      <c r="L994" s="12">
        <v>0</v>
      </c>
      <c r="M994" s="12">
        <v>0</v>
      </c>
      <c r="N994" s="12"/>
      <c r="O994" s="12"/>
    </row>
    <row r="995" spans="1:15" x14ac:dyDescent="0.35">
      <c r="A995" s="11" t="str">
        <f t="shared" si="15"/>
        <v>DISTRIBUCION VOLUMEN X CRITERIO (Consumiciones)WhiskyRTO CENTRO</v>
      </c>
      <c r="B995" s="11" t="s">
        <v>118</v>
      </c>
      <c r="C995" s="11" t="s">
        <v>149</v>
      </c>
      <c r="D995" s="11" t="s">
        <v>6</v>
      </c>
      <c r="E995" s="12">
        <v>22.286161745922801</v>
      </c>
      <c r="F995" s="12">
        <v>14.320286420066701</v>
      </c>
      <c r="G995" s="12">
        <v>18.289754342196002</v>
      </c>
      <c r="H995" s="12">
        <v>22.650279523603398</v>
      </c>
      <c r="I995" s="12">
        <v>0</v>
      </c>
      <c r="J995" s="12">
        <v>0</v>
      </c>
      <c r="K995" s="12">
        <v>0</v>
      </c>
      <c r="L995" s="12">
        <v>0</v>
      </c>
      <c r="M995" s="12">
        <v>0</v>
      </c>
      <c r="N995" s="12"/>
      <c r="O995" s="12"/>
    </row>
    <row r="996" spans="1:15" x14ac:dyDescent="0.35">
      <c r="A996" s="11" t="str">
        <f t="shared" si="15"/>
        <v>DISTRIBUCION VOLUMEN X CRITERIO (Consumiciones)WhiskyNORTE-CENTRO</v>
      </c>
      <c r="B996" s="11" t="s">
        <v>118</v>
      </c>
      <c r="C996" s="11" t="s">
        <v>149</v>
      </c>
      <c r="D996" s="11" t="s">
        <v>7</v>
      </c>
      <c r="E996" s="12">
        <v>2.2205050684031402</v>
      </c>
      <c r="F996" s="12">
        <v>0.87888854887492296</v>
      </c>
      <c r="G996" s="12">
        <v>2.1709758281632898</v>
      </c>
      <c r="H996" s="12">
        <v>1.9647850049215001</v>
      </c>
      <c r="I996" s="12">
        <v>0</v>
      </c>
      <c r="J996" s="12">
        <v>0</v>
      </c>
      <c r="K996" s="12">
        <v>0</v>
      </c>
      <c r="L996" s="12">
        <v>0</v>
      </c>
      <c r="M996" s="12">
        <v>0</v>
      </c>
      <c r="N996" s="12"/>
      <c r="O996" s="12"/>
    </row>
    <row r="997" spans="1:15" x14ac:dyDescent="0.35">
      <c r="A997" s="11" t="str">
        <f t="shared" si="15"/>
        <v>DISTRIBUCION VOLUMEN X CRITERIO (Consumiciones)WhiskyNOROESTE</v>
      </c>
      <c r="B997" s="11" t="s">
        <v>118</v>
      </c>
      <c r="C997" s="11" t="s">
        <v>149</v>
      </c>
      <c r="D997" s="11" t="s">
        <v>8</v>
      </c>
      <c r="E997" s="12">
        <v>10.164064787949</v>
      </c>
      <c r="F997" s="12">
        <v>6.3015277533192302</v>
      </c>
      <c r="G997" s="12">
        <v>6.300808123595</v>
      </c>
      <c r="H997" s="12">
        <v>7.9290230908582604</v>
      </c>
      <c r="I997" s="12">
        <v>0</v>
      </c>
      <c r="J997" s="12">
        <v>0</v>
      </c>
      <c r="K997" s="12">
        <v>0</v>
      </c>
      <c r="L997" s="12">
        <v>0</v>
      </c>
      <c r="M997" s="12">
        <v>0</v>
      </c>
      <c r="N997" s="12"/>
      <c r="O997" s="12"/>
    </row>
    <row r="998" spans="1:15" x14ac:dyDescent="0.35">
      <c r="A998" s="11" t="str">
        <f t="shared" si="15"/>
        <v>DISTRIBUCION VOLUMEN X CRITERIO (Consumiciones)Whisky&lt;2MIL</v>
      </c>
      <c r="B998" s="11" t="s">
        <v>118</v>
      </c>
      <c r="C998" s="11" t="s">
        <v>149</v>
      </c>
      <c r="D998" s="11" t="s">
        <v>9</v>
      </c>
      <c r="E998" s="12">
        <v>14.277663341873</v>
      </c>
      <c r="F998" s="12">
        <v>3.7170134327970401</v>
      </c>
      <c r="G998" s="12">
        <v>2.9585979557601698</v>
      </c>
      <c r="H998" s="12">
        <v>8.0310303754514596</v>
      </c>
      <c r="I998" s="12">
        <v>0</v>
      </c>
      <c r="J998" s="12">
        <v>0</v>
      </c>
      <c r="K998" s="12">
        <v>0</v>
      </c>
      <c r="L998" s="12">
        <v>0</v>
      </c>
      <c r="M998" s="12">
        <v>0</v>
      </c>
      <c r="N998" s="12"/>
      <c r="O998" s="12"/>
    </row>
    <row r="999" spans="1:15" x14ac:dyDescent="0.35">
      <c r="A999" s="11" t="str">
        <f t="shared" si="15"/>
        <v>DISTRIBUCION VOLUMEN X CRITERIO (Consumiciones)Whisky2-5MIL</v>
      </c>
      <c r="B999" s="11" t="s">
        <v>118</v>
      </c>
      <c r="C999" s="11" t="s">
        <v>149</v>
      </c>
      <c r="D999" s="11" t="s">
        <v>10</v>
      </c>
      <c r="E999" s="12">
        <v>4.7174079160114299</v>
      </c>
      <c r="F999" s="12">
        <v>7.9312419587498901</v>
      </c>
      <c r="G999" s="12">
        <v>6.7424181000280097</v>
      </c>
      <c r="H999" s="12">
        <v>10.604327604982499</v>
      </c>
      <c r="I999" s="12">
        <v>0</v>
      </c>
      <c r="J999" s="12">
        <v>0</v>
      </c>
      <c r="K999" s="12">
        <v>0</v>
      </c>
      <c r="L999" s="12">
        <v>0</v>
      </c>
      <c r="M999" s="12">
        <v>0</v>
      </c>
      <c r="N999" s="12"/>
      <c r="O999" s="12"/>
    </row>
    <row r="1000" spans="1:15" x14ac:dyDescent="0.35">
      <c r="A1000" s="11" t="str">
        <f t="shared" si="15"/>
        <v>DISTRIBUCION VOLUMEN X CRITERIO (Consumiciones)Whisky5-10MIL</v>
      </c>
      <c r="B1000" s="11" t="s">
        <v>118</v>
      </c>
      <c r="C1000" s="11" t="s">
        <v>149</v>
      </c>
      <c r="D1000" s="11" t="s">
        <v>11</v>
      </c>
      <c r="E1000" s="12">
        <v>1.4078166490706101</v>
      </c>
      <c r="F1000" s="12">
        <v>1.9664040539929299</v>
      </c>
      <c r="G1000" s="12">
        <v>4.1810541834281798</v>
      </c>
      <c r="H1000" s="12">
        <v>3.0849754307752999</v>
      </c>
      <c r="I1000" s="12">
        <v>0</v>
      </c>
      <c r="J1000" s="12">
        <v>0</v>
      </c>
      <c r="K1000" s="12">
        <v>0</v>
      </c>
      <c r="L1000" s="12">
        <v>0</v>
      </c>
      <c r="M1000" s="12">
        <v>0</v>
      </c>
      <c r="N1000" s="12"/>
      <c r="O1000" s="12"/>
    </row>
    <row r="1001" spans="1:15" x14ac:dyDescent="0.35">
      <c r="A1001" s="11" t="str">
        <f t="shared" si="15"/>
        <v>DISTRIBUCION VOLUMEN X CRITERIO (Consumiciones)Whisky10-30MIL</v>
      </c>
      <c r="B1001" s="11" t="s">
        <v>118</v>
      </c>
      <c r="C1001" s="11" t="s">
        <v>149</v>
      </c>
      <c r="D1001" s="11" t="s">
        <v>12</v>
      </c>
      <c r="E1001" s="12">
        <v>26.6582562429093</v>
      </c>
      <c r="F1001" s="12">
        <v>13.298781819774</v>
      </c>
      <c r="G1001" s="12">
        <v>13.217304863677301</v>
      </c>
      <c r="H1001" s="12">
        <v>18.0471596342128</v>
      </c>
      <c r="I1001" s="12">
        <v>0</v>
      </c>
      <c r="J1001" s="12">
        <v>0</v>
      </c>
      <c r="K1001" s="12">
        <v>0</v>
      </c>
      <c r="L1001" s="12">
        <v>0</v>
      </c>
      <c r="M1001" s="12">
        <v>0</v>
      </c>
      <c r="N1001" s="12"/>
      <c r="O1001" s="12"/>
    </row>
    <row r="1002" spans="1:15" x14ac:dyDescent="0.35">
      <c r="A1002" s="11" t="str">
        <f t="shared" si="15"/>
        <v>DISTRIBUCION VOLUMEN X CRITERIO (Consumiciones)Whisky30-100MIL</v>
      </c>
      <c r="B1002" s="11" t="s">
        <v>118</v>
      </c>
      <c r="C1002" s="11" t="s">
        <v>149</v>
      </c>
      <c r="D1002" s="11" t="s">
        <v>13</v>
      </c>
      <c r="E1002" s="12">
        <v>21.500580792979299</v>
      </c>
      <c r="F1002" s="12">
        <v>18.5764280827158</v>
      </c>
      <c r="G1002" s="12">
        <v>18.2211870282474</v>
      </c>
      <c r="H1002" s="12">
        <v>21.348574040242699</v>
      </c>
      <c r="I1002" s="12">
        <v>0</v>
      </c>
      <c r="J1002" s="12">
        <v>0</v>
      </c>
      <c r="K1002" s="12">
        <v>0</v>
      </c>
      <c r="L1002" s="12">
        <v>0</v>
      </c>
      <c r="M1002" s="12">
        <v>0</v>
      </c>
      <c r="N1002" s="12"/>
      <c r="O1002" s="12"/>
    </row>
    <row r="1003" spans="1:15" x14ac:dyDescent="0.35">
      <c r="A1003" s="11" t="str">
        <f t="shared" si="15"/>
        <v>DISTRIBUCION VOLUMEN X CRITERIO (Consumiciones)Whisky100-200MIL</v>
      </c>
      <c r="B1003" s="11" t="s">
        <v>118</v>
      </c>
      <c r="C1003" s="11" t="s">
        <v>149</v>
      </c>
      <c r="D1003" s="11" t="s">
        <v>14</v>
      </c>
      <c r="E1003" s="12">
        <v>5.7814526469147802</v>
      </c>
      <c r="F1003" s="12">
        <v>3.99011281086017</v>
      </c>
      <c r="G1003" s="12">
        <v>2.5457049918774399</v>
      </c>
      <c r="H1003" s="12">
        <v>2.9508577206347</v>
      </c>
      <c r="I1003" s="12">
        <v>0</v>
      </c>
      <c r="J1003" s="12">
        <v>0</v>
      </c>
      <c r="K1003" s="12">
        <v>0</v>
      </c>
      <c r="L1003" s="12">
        <v>0</v>
      </c>
      <c r="M1003" s="12">
        <v>0</v>
      </c>
      <c r="N1003" s="12"/>
      <c r="O1003" s="12"/>
    </row>
    <row r="1004" spans="1:15" x14ac:dyDescent="0.35">
      <c r="A1004" s="11" t="str">
        <f t="shared" si="15"/>
        <v>DISTRIBUCION VOLUMEN X CRITERIO (Consumiciones)Whisky200-500MIL</v>
      </c>
      <c r="B1004" s="11" t="s">
        <v>118</v>
      </c>
      <c r="C1004" s="11" t="s">
        <v>149</v>
      </c>
      <c r="D1004" s="11" t="s">
        <v>15</v>
      </c>
      <c r="E1004" s="12">
        <v>9.4076680669683803</v>
      </c>
      <c r="F1004" s="12">
        <v>7.8781805339438202</v>
      </c>
      <c r="G1004" s="12">
        <v>10.6714965570355</v>
      </c>
      <c r="H1004" s="12">
        <v>8.0255050127857004</v>
      </c>
      <c r="I1004" s="12">
        <v>0</v>
      </c>
      <c r="J1004" s="12">
        <v>0</v>
      </c>
      <c r="K1004" s="12">
        <v>0</v>
      </c>
      <c r="L1004" s="12">
        <v>0</v>
      </c>
      <c r="M1004" s="12">
        <v>0</v>
      </c>
      <c r="N1004" s="12"/>
      <c r="O1004" s="12"/>
    </row>
    <row r="1005" spans="1:15" x14ac:dyDescent="0.35">
      <c r="A1005" s="11" t="str">
        <f t="shared" si="15"/>
        <v>DISTRIBUCION VOLUMEN X CRITERIO (Consumiciones)Whisky&gt;500MIL</v>
      </c>
      <c r="B1005" s="11" t="s">
        <v>118</v>
      </c>
      <c r="C1005" s="11" t="s">
        <v>149</v>
      </c>
      <c r="D1005" s="11" t="s">
        <v>16</v>
      </c>
      <c r="E1005" s="12">
        <v>16.2491509594159</v>
      </c>
      <c r="F1005" s="12">
        <v>42.641841156381098</v>
      </c>
      <c r="G1005" s="12">
        <v>41.462236319946101</v>
      </c>
      <c r="H1005" s="12">
        <v>27.907575287534598</v>
      </c>
      <c r="I1005" s="12">
        <v>0</v>
      </c>
      <c r="J1005" s="12">
        <v>0</v>
      </c>
      <c r="K1005" s="12">
        <v>0</v>
      </c>
      <c r="L1005" s="12">
        <v>0</v>
      </c>
      <c r="M1005" s="12">
        <v>0</v>
      </c>
      <c r="N1005" s="12"/>
      <c r="O1005" s="12"/>
    </row>
    <row r="1006" spans="1:15" x14ac:dyDescent="0.35">
      <c r="A1006" s="11" t="str">
        <f t="shared" si="15"/>
        <v>DISTRIBUCION VOLUMEN X CRITERIO (Consumiciones)WhiskyDE 15 A 19 AÑOS</v>
      </c>
      <c r="B1006" s="11" t="s">
        <v>118</v>
      </c>
      <c r="C1006" s="11" t="s">
        <v>149</v>
      </c>
      <c r="D1006" s="11" t="s">
        <v>39</v>
      </c>
      <c r="E1006" s="12" t="s">
        <v>213</v>
      </c>
      <c r="F1006" s="12">
        <v>0.49820073269802101</v>
      </c>
      <c r="G1006" s="12">
        <v>1.4044191318280701</v>
      </c>
      <c r="H1006" s="12" t="s">
        <v>213</v>
      </c>
      <c r="I1006" s="12">
        <v>0</v>
      </c>
      <c r="J1006" s="12">
        <v>0</v>
      </c>
      <c r="K1006" s="12">
        <v>0</v>
      </c>
      <c r="L1006" s="12">
        <v>0</v>
      </c>
      <c r="M1006" s="12">
        <v>0</v>
      </c>
      <c r="N1006" s="12"/>
      <c r="O1006" s="12"/>
    </row>
    <row r="1007" spans="1:15" x14ac:dyDescent="0.35">
      <c r="A1007" s="11" t="str">
        <f t="shared" si="15"/>
        <v>DISTRIBUCION VOLUMEN X CRITERIO (Consumiciones)WhiskyDE 20 A 24 AÑOS</v>
      </c>
      <c r="B1007" s="11" t="s">
        <v>118</v>
      </c>
      <c r="C1007" s="11" t="s">
        <v>149</v>
      </c>
      <c r="D1007" s="11" t="s">
        <v>40</v>
      </c>
      <c r="E1007" s="12">
        <v>1.84629689103487</v>
      </c>
      <c r="F1007" s="12">
        <v>1.01138742057386</v>
      </c>
      <c r="G1007" s="12">
        <v>0.48945279784242801</v>
      </c>
      <c r="H1007" s="12">
        <v>1.23758114738088</v>
      </c>
      <c r="I1007" s="12">
        <v>0</v>
      </c>
      <c r="J1007" s="12">
        <v>0</v>
      </c>
      <c r="K1007" s="12">
        <v>0</v>
      </c>
      <c r="L1007" s="12">
        <v>0</v>
      </c>
      <c r="M1007" s="12">
        <v>0</v>
      </c>
      <c r="N1007" s="12"/>
      <c r="O1007" s="12"/>
    </row>
    <row r="1008" spans="1:15" x14ac:dyDescent="0.35">
      <c r="A1008" s="11" t="str">
        <f t="shared" si="15"/>
        <v>DISTRIBUCION VOLUMEN X CRITERIO (Consumiciones)WhiskyDE 25 A 34 AÑOS</v>
      </c>
      <c r="B1008" s="11" t="s">
        <v>118</v>
      </c>
      <c r="C1008" s="11" t="s">
        <v>149</v>
      </c>
      <c r="D1008" s="11" t="s">
        <v>41</v>
      </c>
      <c r="E1008" s="12">
        <v>4.3618783238708403</v>
      </c>
      <c r="F1008" s="12">
        <v>3.9259512131281298</v>
      </c>
      <c r="G1008" s="12">
        <v>4.7678820450843196</v>
      </c>
      <c r="H1008" s="12">
        <v>10.6798928120496</v>
      </c>
      <c r="I1008" s="12">
        <v>0</v>
      </c>
      <c r="J1008" s="12">
        <v>0</v>
      </c>
      <c r="K1008" s="12">
        <v>0</v>
      </c>
      <c r="L1008" s="12">
        <v>0</v>
      </c>
      <c r="M1008" s="12">
        <v>0</v>
      </c>
      <c r="N1008" s="12"/>
      <c r="O1008" s="12"/>
    </row>
    <row r="1009" spans="1:15" x14ac:dyDescent="0.35">
      <c r="A1009" s="11" t="str">
        <f t="shared" si="15"/>
        <v>DISTRIBUCION VOLUMEN X CRITERIO (Consumiciones)WhiskyDE 35 A 49 AÑOS</v>
      </c>
      <c r="B1009" s="11" t="s">
        <v>118</v>
      </c>
      <c r="C1009" s="11" t="s">
        <v>149</v>
      </c>
      <c r="D1009" s="11" t="s">
        <v>42</v>
      </c>
      <c r="E1009" s="12">
        <v>14.384073352184499</v>
      </c>
      <c r="F1009" s="12">
        <v>12.047621040962399</v>
      </c>
      <c r="G1009" s="12">
        <v>18.187535612711599</v>
      </c>
      <c r="H1009" s="12">
        <v>15.052647973884699</v>
      </c>
      <c r="I1009" s="12">
        <v>0</v>
      </c>
      <c r="J1009" s="12">
        <v>0</v>
      </c>
      <c r="K1009" s="12">
        <v>0</v>
      </c>
      <c r="L1009" s="12">
        <v>0</v>
      </c>
      <c r="M1009" s="12">
        <v>0</v>
      </c>
      <c r="N1009" s="12"/>
      <c r="O1009" s="12"/>
    </row>
    <row r="1010" spans="1:15" x14ac:dyDescent="0.35">
      <c r="A1010" s="11" t="str">
        <f t="shared" si="15"/>
        <v>DISTRIBUCION VOLUMEN X CRITERIO (Consumiciones)WhiskyDE 50 A 59 AÑOS</v>
      </c>
      <c r="B1010" s="11" t="s">
        <v>118</v>
      </c>
      <c r="C1010" s="11" t="s">
        <v>149</v>
      </c>
      <c r="D1010" s="11" t="s">
        <v>43</v>
      </c>
      <c r="E1010" s="12">
        <v>17.997783881025999</v>
      </c>
      <c r="F1010" s="12">
        <v>15.850313181732</v>
      </c>
      <c r="G1010" s="12">
        <v>15.4923364027551</v>
      </c>
      <c r="H1010" s="12">
        <v>20.6723299080681</v>
      </c>
      <c r="I1010" s="12">
        <v>0</v>
      </c>
      <c r="J1010" s="12">
        <v>0</v>
      </c>
      <c r="K1010" s="12">
        <v>0</v>
      </c>
      <c r="L1010" s="12">
        <v>0</v>
      </c>
      <c r="M1010" s="12">
        <v>0</v>
      </c>
      <c r="N1010" s="12"/>
      <c r="O1010" s="12"/>
    </row>
    <row r="1011" spans="1:15" x14ac:dyDescent="0.35">
      <c r="A1011" s="11" t="str">
        <f t="shared" si="15"/>
        <v>DISTRIBUCION VOLUMEN X CRITERIO (Consumiciones)WhiskyDE 60 A 75 AÑOS</v>
      </c>
      <c r="B1011" s="11" t="s">
        <v>118</v>
      </c>
      <c r="C1011" s="11" t="s">
        <v>149</v>
      </c>
      <c r="D1011" s="11" t="s">
        <v>44</v>
      </c>
      <c r="E1011" s="12">
        <v>61.4099672442604</v>
      </c>
      <c r="F1011" s="12">
        <v>66.666546378706897</v>
      </c>
      <c r="G1011" s="12">
        <v>59.658391977563603</v>
      </c>
      <c r="H1011" s="12">
        <v>52.357560414504299</v>
      </c>
      <c r="I1011" s="12">
        <v>0</v>
      </c>
      <c r="J1011" s="12">
        <v>0</v>
      </c>
      <c r="K1011" s="12">
        <v>0</v>
      </c>
      <c r="L1011" s="12">
        <v>0</v>
      </c>
      <c r="M1011" s="12">
        <v>0</v>
      </c>
      <c r="N1011" s="12"/>
      <c r="O1011" s="12"/>
    </row>
    <row r="1012" spans="1:15" x14ac:dyDescent="0.35">
      <c r="A1012" s="11" t="str">
        <f t="shared" si="15"/>
        <v>DISTRIBUCION VOLUMEN X CRITERIO (Consumiciones)WhiskyALTA Y MEDIA ALTA</v>
      </c>
      <c r="B1012" s="11" t="s">
        <v>118</v>
      </c>
      <c r="C1012" s="11" t="s">
        <v>149</v>
      </c>
      <c r="D1012" s="11" t="s">
        <v>17</v>
      </c>
      <c r="E1012" s="12">
        <v>21.375036607184601</v>
      </c>
      <c r="F1012" s="12">
        <v>21.660320273910099</v>
      </c>
      <c r="G1012" s="12">
        <v>23.165708122763998</v>
      </c>
      <c r="H1012" s="12">
        <v>24.106312165117401</v>
      </c>
      <c r="I1012" s="12">
        <v>0</v>
      </c>
      <c r="J1012" s="12">
        <v>0</v>
      </c>
      <c r="K1012" s="12">
        <v>0</v>
      </c>
      <c r="L1012" s="12">
        <v>0</v>
      </c>
      <c r="M1012" s="12">
        <v>0</v>
      </c>
      <c r="N1012" s="12"/>
      <c r="O1012" s="12"/>
    </row>
    <row r="1013" spans="1:15" x14ac:dyDescent="0.35">
      <c r="A1013" s="11" t="str">
        <f t="shared" si="15"/>
        <v>DISTRIBUCION VOLUMEN X CRITERIO (Consumiciones)WhiskyMEDIA</v>
      </c>
      <c r="B1013" s="11" t="s">
        <v>118</v>
      </c>
      <c r="C1013" s="11" t="s">
        <v>149</v>
      </c>
      <c r="D1013" s="11" t="s">
        <v>18</v>
      </c>
      <c r="E1013" s="12">
        <v>30.965586785483101</v>
      </c>
      <c r="F1013" s="12">
        <v>17.310029225162701</v>
      </c>
      <c r="G1013" s="12">
        <v>23.656767689789799</v>
      </c>
      <c r="H1013" s="12">
        <v>20.974703081972699</v>
      </c>
      <c r="I1013" s="12">
        <v>0</v>
      </c>
      <c r="J1013" s="12">
        <v>0</v>
      </c>
      <c r="K1013" s="12">
        <v>0</v>
      </c>
      <c r="L1013" s="12">
        <v>0</v>
      </c>
      <c r="M1013" s="12">
        <v>0</v>
      </c>
      <c r="N1013" s="12"/>
      <c r="O1013" s="12"/>
    </row>
    <row r="1014" spans="1:15" x14ac:dyDescent="0.35">
      <c r="A1014" s="11" t="str">
        <f t="shared" si="15"/>
        <v>DISTRIBUCION VOLUMEN X CRITERIO (Consumiciones)WhiskyMEDIA BAJA</v>
      </c>
      <c r="B1014" s="11" t="s">
        <v>118</v>
      </c>
      <c r="C1014" s="11" t="s">
        <v>149</v>
      </c>
      <c r="D1014" s="11" t="s">
        <v>19</v>
      </c>
      <c r="E1014" s="12">
        <v>31.097680273464899</v>
      </c>
      <c r="F1014" s="12">
        <v>25.160849059781199</v>
      </c>
      <c r="G1014" s="12">
        <v>45.2615469409509</v>
      </c>
      <c r="H1014" s="12">
        <v>37.559188915570999</v>
      </c>
      <c r="I1014" s="12">
        <v>0</v>
      </c>
      <c r="J1014" s="12">
        <v>0</v>
      </c>
      <c r="K1014" s="12">
        <v>0</v>
      </c>
      <c r="L1014" s="12">
        <v>0</v>
      </c>
      <c r="M1014" s="12">
        <v>0</v>
      </c>
      <c r="N1014" s="12"/>
      <c r="O1014" s="12"/>
    </row>
    <row r="1015" spans="1:15" x14ac:dyDescent="0.35">
      <c r="A1015" s="11" t="str">
        <f t="shared" si="15"/>
        <v>DISTRIBUCION VOLUMEN X CRITERIO (Consumiciones)WhiskyBAJA</v>
      </c>
      <c r="B1015" s="11" t="s">
        <v>118</v>
      </c>
      <c r="C1015" s="11" t="s">
        <v>149</v>
      </c>
      <c r="D1015" s="11" t="s">
        <v>20</v>
      </c>
      <c r="E1015" s="12">
        <v>16.561665571527399</v>
      </c>
      <c r="F1015" s="12">
        <v>35.868835121774701</v>
      </c>
      <c r="G1015" s="12">
        <v>7.9159884763610204</v>
      </c>
      <c r="H1015" s="12">
        <v>17.3598086038884</v>
      </c>
      <c r="I1015" s="12">
        <v>0</v>
      </c>
      <c r="J1015" s="12">
        <v>0</v>
      </c>
      <c r="K1015" s="12">
        <v>0</v>
      </c>
      <c r="L1015" s="12">
        <v>0</v>
      </c>
      <c r="M1015" s="12">
        <v>0</v>
      </c>
      <c r="N1015" s="12"/>
      <c r="O1015" s="12"/>
    </row>
    <row r="1016" spans="1:15" x14ac:dyDescent="0.35">
      <c r="A1016" s="11" t="str">
        <f t="shared" si="15"/>
        <v>DISTRIBUCION VOLUMEN X CRITERIO (Consumiciones)WhiskyHOMBRE</v>
      </c>
      <c r="B1016" s="11" t="s">
        <v>118</v>
      </c>
      <c r="C1016" s="11" t="s">
        <v>149</v>
      </c>
      <c r="D1016" s="11" t="s">
        <v>21</v>
      </c>
      <c r="E1016" s="12">
        <v>76.833466226642201</v>
      </c>
      <c r="F1016" s="12">
        <v>78.712784108132098</v>
      </c>
      <c r="G1016" s="12">
        <v>79.4992288451229</v>
      </c>
      <c r="H1016" s="12">
        <v>80.116354333030799</v>
      </c>
      <c r="I1016" s="12">
        <v>0</v>
      </c>
      <c r="J1016" s="12">
        <v>0</v>
      </c>
      <c r="K1016" s="12">
        <v>0</v>
      </c>
      <c r="L1016" s="12">
        <v>0</v>
      </c>
      <c r="M1016" s="12">
        <v>0</v>
      </c>
      <c r="N1016" s="12"/>
      <c r="O1016" s="12"/>
    </row>
    <row r="1017" spans="1:15" x14ac:dyDescent="0.35">
      <c r="A1017" s="11" t="str">
        <f t="shared" si="15"/>
        <v>DISTRIBUCION VOLUMEN X CRITERIO (Consumiciones)WhiskyMUJER</v>
      </c>
      <c r="B1017" s="11" t="s">
        <v>118</v>
      </c>
      <c r="C1017" s="11" t="s">
        <v>149</v>
      </c>
      <c r="D1017" s="11" t="s">
        <v>22</v>
      </c>
      <c r="E1017" s="12">
        <v>23.1665368495918</v>
      </c>
      <c r="F1017" s="12">
        <v>21.287232732182201</v>
      </c>
      <c r="G1017" s="12">
        <v>20.500768908904</v>
      </c>
      <c r="H1017" s="12">
        <v>19.8836507735891</v>
      </c>
      <c r="I1017" s="12">
        <v>0</v>
      </c>
      <c r="J1017" s="12">
        <v>0</v>
      </c>
      <c r="K1017" s="12">
        <v>0</v>
      </c>
      <c r="L1017" s="12">
        <v>0</v>
      </c>
      <c r="M1017" s="12">
        <v>0</v>
      </c>
      <c r="N1017" s="12"/>
      <c r="O1017" s="12"/>
    </row>
    <row r="1018" spans="1:15" x14ac:dyDescent="0.35">
      <c r="A1018" s="11" t="str">
        <f t="shared" si="15"/>
        <v>DISTRIBUCION VOLUMEN X CRITERIO (Consumiciones)BrandyT.ESPAÑA</v>
      </c>
      <c r="B1018" s="11" t="s">
        <v>118</v>
      </c>
      <c r="C1018" s="11" t="s">
        <v>150</v>
      </c>
      <c r="D1018" s="11" t="s">
        <v>36</v>
      </c>
      <c r="E1018" s="12">
        <v>100</v>
      </c>
      <c r="F1018" s="12">
        <v>100</v>
      </c>
      <c r="G1018" s="12">
        <v>100</v>
      </c>
      <c r="H1018" s="12">
        <v>100</v>
      </c>
      <c r="I1018" s="12">
        <v>0</v>
      </c>
      <c r="J1018" s="12">
        <v>0</v>
      </c>
      <c r="K1018" s="12">
        <v>0</v>
      </c>
      <c r="L1018" s="12">
        <v>0</v>
      </c>
      <c r="M1018" s="12">
        <v>0</v>
      </c>
      <c r="N1018" s="12"/>
      <c r="O1018" s="12"/>
    </row>
    <row r="1019" spans="1:15" x14ac:dyDescent="0.35">
      <c r="A1019" s="11" t="str">
        <f t="shared" si="15"/>
        <v>DISTRIBUCION VOLUMEN X CRITERIO (Consumiciones)BrandyBCN AM</v>
      </c>
      <c r="B1019" s="11" t="s">
        <v>118</v>
      </c>
      <c r="C1019" s="11" t="s">
        <v>150</v>
      </c>
      <c r="D1019" s="11" t="s">
        <v>1</v>
      </c>
      <c r="E1019" s="12">
        <v>3.5083161735148698</v>
      </c>
      <c r="F1019" s="12">
        <v>3.5869838496253399</v>
      </c>
      <c r="G1019" s="12">
        <v>3.59374635122618</v>
      </c>
      <c r="H1019" s="12">
        <v>4.9107260854189798</v>
      </c>
      <c r="I1019" s="12">
        <v>0</v>
      </c>
      <c r="J1019" s="12">
        <v>0</v>
      </c>
      <c r="K1019" s="12">
        <v>0</v>
      </c>
      <c r="L1019" s="12">
        <v>0</v>
      </c>
      <c r="M1019" s="12">
        <v>0</v>
      </c>
      <c r="N1019" s="12"/>
      <c r="O1019" s="12"/>
    </row>
    <row r="1020" spans="1:15" x14ac:dyDescent="0.35">
      <c r="A1020" s="11" t="str">
        <f t="shared" si="15"/>
        <v>DISTRIBUCION VOLUMEN X CRITERIO (Consumiciones)BrandyREST.CAT ARAGON</v>
      </c>
      <c r="B1020" s="11" t="s">
        <v>118</v>
      </c>
      <c r="C1020" s="11" t="s">
        <v>150</v>
      </c>
      <c r="D1020" s="11" t="s">
        <v>2</v>
      </c>
      <c r="E1020" s="12">
        <v>5.4699982918084098</v>
      </c>
      <c r="F1020" s="12">
        <v>13.191647397011799</v>
      </c>
      <c r="G1020" s="12">
        <v>16.713743837266101</v>
      </c>
      <c r="H1020" s="12">
        <v>30.9994331621787</v>
      </c>
      <c r="I1020" s="12">
        <v>0</v>
      </c>
      <c r="J1020" s="12">
        <v>0</v>
      </c>
      <c r="K1020" s="12">
        <v>0</v>
      </c>
      <c r="L1020" s="12">
        <v>0</v>
      </c>
      <c r="M1020" s="12">
        <v>0</v>
      </c>
      <c r="N1020" s="12"/>
      <c r="O1020" s="12"/>
    </row>
    <row r="1021" spans="1:15" x14ac:dyDescent="0.35">
      <c r="A1021" s="11" t="str">
        <f t="shared" si="15"/>
        <v>DISTRIBUCION VOLUMEN X CRITERIO (Consumiciones)BrandyLEVANTE</v>
      </c>
      <c r="B1021" s="11" t="s">
        <v>118</v>
      </c>
      <c r="C1021" s="11" t="s">
        <v>150</v>
      </c>
      <c r="D1021" s="11" t="s">
        <v>3</v>
      </c>
      <c r="E1021" s="12">
        <v>64.278841455175296</v>
      </c>
      <c r="F1021" s="12">
        <v>57.678188036920602</v>
      </c>
      <c r="G1021" s="12">
        <v>42.053853523191101</v>
      </c>
      <c r="H1021" s="12">
        <v>18.6589868132933</v>
      </c>
      <c r="I1021" s="12">
        <v>0</v>
      </c>
      <c r="J1021" s="12">
        <v>0</v>
      </c>
      <c r="K1021" s="12">
        <v>0</v>
      </c>
      <c r="L1021" s="12">
        <v>0</v>
      </c>
      <c r="M1021" s="12">
        <v>0</v>
      </c>
      <c r="N1021" s="12"/>
      <c r="O1021" s="12"/>
    </row>
    <row r="1022" spans="1:15" x14ac:dyDescent="0.35">
      <c r="A1022" s="11" t="str">
        <f t="shared" si="15"/>
        <v>DISTRIBUCION VOLUMEN X CRITERIO (Consumiciones)BrandyANDALUCIA</v>
      </c>
      <c r="B1022" s="11" t="s">
        <v>118</v>
      </c>
      <c r="C1022" s="11" t="s">
        <v>150</v>
      </c>
      <c r="D1022" s="11" t="s">
        <v>4</v>
      </c>
      <c r="E1022" s="12">
        <v>12.184994599225099</v>
      </c>
      <c r="F1022" s="12">
        <v>4.5824280346912003</v>
      </c>
      <c r="G1022" s="12">
        <v>4.3310285815931397</v>
      </c>
      <c r="H1022" s="12">
        <v>5.12636540619686</v>
      </c>
      <c r="I1022" s="12">
        <v>0</v>
      </c>
      <c r="J1022" s="12">
        <v>0</v>
      </c>
      <c r="K1022" s="12">
        <v>0</v>
      </c>
      <c r="L1022" s="12">
        <v>0</v>
      </c>
      <c r="M1022" s="12">
        <v>0</v>
      </c>
      <c r="N1022" s="12"/>
      <c r="O1022" s="12"/>
    </row>
    <row r="1023" spans="1:15" x14ac:dyDescent="0.35">
      <c r="A1023" s="11" t="str">
        <f t="shared" si="15"/>
        <v>DISTRIBUCION VOLUMEN X CRITERIO (Consumiciones)BrandyMDD AM</v>
      </c>
      <c r="B1023" s="11" t="s">
        <v>118</v>
      </c>
      <c r="C1023" s="11" t="s">
        <v>150</v>
      </c>
      <c r="D1023" s="11" t="s">
        <v>5</v>
      </c>
      <c r="E1023" s="12">
        <v>0.108832285330884</v>
      </c>
      <c r="F1023" s="12">
        <v>1.7885317303920401</v>
      </c>
      <c r="G1023" s="12">
        <v>2.4669539654117099</v>
      </c>
      <c r="H1023" s="12">
        <v>2.5684762722758898</v>
      </c>
      <c r="I1023" s="12">
        <v>0</v>
      </c>
      <c r="J1023" s="12">
        <v>0</v>
      </c>
      <c r="K1023" s="12">
        <v>0</v>
      </c>
      <c r="L1023" s="12">
        <v>0</v>
      </c>
      <c r="M1023" s="12">
        <v>0</v>
      </c>
      <c r="N1023" s="12"/>
      <c r="O1023" s="12"/>
    </row>
    <row r="1024" spans="1:15" x14ac:dyDescent="0.35">
      <c r="A1024" s="11" t="str">
        <f t="shared" si="15"/>
        <v>DISTRIBUCION VOLUMEN X CRITERIO (Consumiciones)BrandyRTO CENTRO</v>
      </c>
      <c r="B1024" s="11" t="s">
        <v>118</v>
      </c>
      <c r="C1024" s="11" t="s">
        <v>150</v>
      </c>
      <c r="D1024" s="11" t="s">
        <v>6</v>
      </c>
      <c r="E1024" s="12">
        <v>0.61873163800275899</v>
      </c>
      <c r="F1024" s="12">
        <v>2.27946312613363</v>
      </c>
      <c r="G1024" s="12">
        <v>6.05077911141312</v>
      </c>
      <c r="H1024" s="12">
        <v>2.5714796122138099</v>
      </c>
      <c r="I1024" s="12">
        <v>0</v>
      </c>
      <c r="J1024" s="12">
        <v>0</v>
      </c>
      <c r="K1024" s="12">
        <v>0</v>
      </c>
      <c r="L1024" s="12">
        <v>0</v>
      </c>
      <c r="M1024" s="12">
        <v>0</v>
      </c>
      <c r="N1024" s="12"/>
      <c r="O1024" s="12"/>
    </row>
    <row r="1025" spans="1:15" x14ac:dyDescent="0.35">
      <c r="A1025" s="11" t="str">
        <f t="shared" si="15"/>
        <v>DISTRIBUCION VOLUMEN X CRITERIO (Consumiciones)BrandyNORTE-CENTRO</v>
      </c>
      <c r="B1025" s="11" t="s">
        <v>118</v>
      </c>
      <c r="C1025" s="11" t="s">
        <v>150</v>
      </c>
      <c r="D1025" s="11" t="s">
        <v>7</v>
      </c>
      <c r="E1025" s="12">
        <v>12.301960680999001</v>
      </c>
      <c r="F1025" s="12">
        <v>14.680448336042</v>
      </c>
      <c r="G1025" s="12">
        <v>20.457996252700301</v>
      </c>
      <c r="H1025" s="12">
        <v>29.914336664671701</v>
      </c>
      <c r="I1025" s="12">
        <v>0</v>
      </c>
      <c r="J1025" s="12">
        <v>0</v>
      </c>
      <c r="K1025" s="12">
        <v>0</v>
      </c>
      <c r="L1025" s="12">
        <v>0</v>
      </c>
      <c r="M1025" s="12">
        <v>0</v>
      </c>
      <c r="N1025" s="12"/>
      <c r="O1025" s="12"/>
    </row>
    <row r="1026" spans="1:15" x14ac:dyDescent="0.35">
      <c r="A1026" s="11" t="str">
        <f t="shared" si="15"/>
        <v>DISTRIBUCION VOLUMEN X CRITERIO (Consumiciones)BrandyNOROESTE</v>
      </c>
      <c r="B1026" s="11" t="s">
        <v>118</v>
      </c>
      <c r="C1026" s="11" t="s">
        <v>150</v>
      </c>
      <c r="D1026" s="11" t="s">
        <v>8</v>
      </c>
      <c r="E1026" s="12">
        <v>1.52831969187963</v>
      </c>
      <c r="F1026" s="12">
        <v>2.21231714498589</v>
      </c>
      <c r="G1026" s="12">
        <v>4.33189059314756</v>
      </c>
      <c r="H1026" s="12">
        <v>5.2501862484511701</v>
      </c>
      <c r="I1026" s="12">
        <v>0</v>
      </c>
      <c r="J1026" s="12">
        <v>0</v>
      </c>
      <c r="K1026" s="12">
        <v>0</v>
      </c>
      <c r="L1026" s="12">
        <v>0</v>
      </c>
      <c r="M1026" s="12">
        <v>0</v>
      </c>
      <c r="N1026" s="12"/>
      <c r="O1026" s="12"/>
    </row>
    <row r="1027" spans="1:15" x14ac:dyDescent="0.35">
      <c r="A1027" s="11" t="str">
        <f t="shared" si="15"/>
        <v>DISTRIBUCION VOLUMEN X CRITERIO (Consumiciones)Brandy&lt;2MIL</v>
      </c>
      <c r="B1027" s="11" t="s">
        <v>118</v>
      </c>
      <c r="C1027" s="11" t="s">
        <v>150</v>
      </c>
      <c r="D1027" s="11" t="s">
        <v>9</v>
      </c>
      <c r="E1027" s="12">
        <v>54.792310248384702</v>
      </c>
      <c r="F1027" s="12">
        <v>2.9007192473305001</v>
      </c>
      <c r="G1027" s="12">
        <v>1.5798901641598699</v>
      </c>
      <c r="H1027" s="12" t="s">
        <v>213</v>
      </c>
      <c r="I1027" s="12">
        <v>0</v>
      </c>
      <c r="J1027" s="12">
        <v>0</v>
      </c>
      <c r="K1027" s="12">
        <v>0</v>
      </c>
      <c r="L1027" s="12">
        <v>0</v>
      </c>
      <c r="M1027" s="12">
        <v>0</v>
      </c>
      <c r="N1027" s="12"/>
      <c r="O1027" s="12"/>
    </row>
    <row r="1028" spans="1:15" x14ac:dyDescent="0.35">
      <c r="A1028" s="11" t="str">
        <f t="shared" ref="A1028:A1091" si="16">B1028&amp;C1028&amp;D1028</f>
        <v>DISTRIBUCION VOLUMEN X CRITERIO (Consumiciones)Brandy2-5MIL</v>
      </c>
      <c r="B1028" s="11" t="s">
        <v>118</v>
      </c>
      <c r="C1028" s="11" t="s">
        <v>150</v>
      </c>
      <c r="D1028" s="11" t="s">
        <v>10</v>
      </c>
      <c r="E1028" s="12">
        <v>3.1983244425219</v>
      </c>
      <c r="F1028" s="12">
        <v>3.81451889252999</v>
      </c>
      <c r="G1028" s="12">
        <v>8.1483761172635507</v>
      </c>
      <c r="H1028" s="12">
        <v>4.1495862862728101</v>
      </c>
      <c r="I1028" s="12">
        <v>0</v>
      </c>
      <c r="J1028" s="12">
        <v>0</v>
      </c>
      <c r="K1028" s="12">
        <v>0</v>
      </c>
      <c r="L1028" s="12">
        <v>0</v>
      </c>
      <c r="M1028" s="12">
        <v>0</v>
      </c>
      <c r="N1028" s="12"/>
      <c r="O1028" s="12"/>
    </row>
    <row r="1029" spans="1:15" x14ac:dyDescent="0.35">
      <c r="A1029" s="11" t="str">
        <f t="shared" si="16"/>
        <v>DISTRIBUCION VOLUMEN X CRITERIO (Consumiciones)Brandy5-10MIL</v>
      </c>
      <c r="B1029" s="11" t="s">
        <v>118</v>
      </c>
      <c r="C1029" s="11" t="s">
        <v>150</v>
      </c>
      <c r="D1029" s="11" t="s">
        <v>11</v>
      </c>
      <c r="E1029" s="12">
        <v>1.14778423755591</v>
      </c>
      <c r="F1029" s="12">
        <v>43.529851658109003</v>
      </c>
      <c r="G1029" s="12">
        <v>3.97217230659589</v>
      </c>
      <c r="H1029" s="12">
        <v>13.6379792535897</v>
      </c>
      <c r="I1029" s="12">
        <v>0</v>
      </c>
      <c r="J1029" s="12">
        <v>0</v>
      </c>
      <c r="K1029" s="12">
        <v>0</v>
      </c>
      <c r="L1029" s="12">
        <v>0</v>
      </c>
      <c r="M1029" s="12">
        <v>0</v>
      </c>
      <c r="N1029" s="12"/>
      <c r="O1029" s="12"/>
    </row>
    <row r="1030" spans="1:15" x14ac:dyDescent="0.35">
      <c r="A1030" s="11" t="str">
        <f t="shared" si="16"/>
        <v>DISTRIBUCION VOLUMEN X CRITERIO (Consumiciones)Brandy10-30MIL</v>
      </c>
      <c r="B1030" s="11" t="s">
        <v>118</v>
      </c>
      <c r="C1030" s="11" t="s">
        <v>150</v>
      </c>
      <c r="D1030" s="11" t="s">
        <v>12</v>
      </c>
      <c r="E1030" s="12">
        <v>9.8088661092239793</v>
      </c>
      <c r="F1030" s="12">
        <v>13.8275521306558</v>
      </c>
      <c r="G1030" s="12">
        <v>13.385612364070999</v>
      </c>
      <c r="H1030" s="12">
        <v>28.533652131945399</v>
      </c>
      <c r="I1030" s="12">
        <v>0</v>
      </c>
      <c r="J1030" s="12">
        <v>0</v>
      </c>
      <c r="K1030" s="12">
        <v>0</v>
      </c>
      <c r="L1030" s="12">
        <v>0</v>
      </c>
      <c r="M1030" s="12">
        <v>0</v>
      </c>
      <c r="N1030" s="12"/>
      <c r="O1030" s="12"/>
    </row>
    <row r="1031" spans="1:15" x14ac:dyDescent="0.35">
      <c r="A1031" s="11" t="str">
        <f t="shared" si="16"/>
        <v>DISTRIBUCION VOLUMEN X CRITERIO (Consumiciones)Brandy30-100MIL</v>
      </c>
      <c r="B1031" s="11" t="s">
        <v>118</v>
      </c>
      <c r="C1031" s="11" t="s">
        <v>150</v>
      </c>
      <c r="D1031" s="11" t="s">
        <v>13</v>
      </c>
      <c r="E1031" s="12">
        <v>17.639449197447401</v>
      </c>
      <c r="F1031" s="12">
        <v>17.6967089542572</v>
      </c>
      <c r="G1031" s="12">
        <v>33.236109577524999</v>
      </c>
      <c r="H1031" s="12">
        <v>30.439410050577301</v>
      </c>
      <c r="I1031" s="12">
        <v>0</v>
      </c>
      <c r="J1031" s="12">
        <v>0</v>
      </c>
      <c r="K1031" s="12">
        <v>0</v>
      </c>
      <c r="L1031" s="12">
        <v>0</v>
      </c>
      <c r="M1031" s="12">
        <v>0</v>
      </c>
      <c r="N1031" s="12"/>
      <c r="O1031" s="12"/>
    </row>
    <row r="1032" spans="1:15" x14ac:dyDescent="0.35">
      <c r="A1032" s="11" t="str">
        <f t="shared" si="16"/>
        <v>DISTRIBUCION VOLUMEN X CRITERIO (Consumiciones)Brandy100-200MIL</v>
      </c>
      <c r="B1032" s="11" t="s">
        <v>118</v>
      </c>
      <c r="C1032" s="11" t="s">
        <v>150</v>
      </c>
      <c r="D1032" s="11" t="s">
        <v>14</v>
      </c>
      <c r="E1032" s="12">
        <v>1.4917412761126001</v>
      </c>
      <c r="F1032" s="12">
        <v>1.77800193967411</v>
      </c>
      <c r="G1032" s="12">
        <v>2.8507091126153199</v>
      </c>
      <c r="H1032" s="12">
        <v>6.4866690891337297</v>
      </c>
      <c r="I1032" s="12">
        <v>0</v>
      </c>
      <c r="J1032" s="12">
        <v>0</v>
      </c>
      <c r="K1032" s="12">
        <v>0</v>
      </c>
      <c r="L1032" s="12">
        <v>0</v>
      </c>
      <c r="M1032" s="12">
        <v>0</v>
      </c>
      <c r="N1032" s="12"/>
      <c r="O1032" s="12"/>
    </row>
    <row r="1033" spans="1:15" x14ac:dyDescent="0.35">
      <c r="A1033" s="11" t="str">
        <f t="shared" si="16"/>
        <v>DISTRIBUCION VOLUMEN X CRITERIO (Consumiciones)Brandy200-500MIL</v>
      </c>
      <c r="B1033" s="11" t="s">
        <v>118</v>
      </c>
      <c r="C1033" s="11" t="s">
        <v>150</v>
      </c>
      <c r="D1033" s="11" t="s">
        <v>15</v>
      </c>
      <c r="E1033" s="12">
        <v>6.2180723270413498</v>
      </c>
      <c r="F1033" s="12">
        <v>8.6971049123609703</v>
      </c>
      <c r="G1033" s="12">
        <v>28.444354559478899</v>
      </c>
      <c r="H1033" s="12">
        <v>12.269553896930899</v>
      </c>
      <c r="I1033" s="12">
        <v>0</v>
      </c>
      <c r="J1033" s="12">
        <v>0</v>
      </c>
      <c r="K1033" s="12">
        <v>0</v>
      </c>
      <c r="L1033" s="12">
        <v>0</v>
      </c>
      <c r="M1033" s="12">
        <v>0</v>
      </c>
      <c r="N1033" s="12"/>
      <c r="O1033" s="12"/>
    </row>
    <row r="1034" spans="1:15" x14ac:dyDescent="0.35">
      <c r="A1034" s="11" t="str">
        <f t="shared" si="16"/>
        <v>DISTRIBUCION VOLUMEN X CRITERIO (Consumiciones)Brandy&gt;500MIL</v>
      </c>
      <c r="B1034" s="11" t="s">
        <v>118</v>
      </c>
      <c r="C1034" s="11" t="s">
        <v>150</v>
      </c>
      <c r="D1034" s="11" t="s">
        <v>16</v>
      </c>
      <c r="E1034" s="12">
        <v>5.7034443431238504</v>
      </c>
      <c r="F1034" s="12">
        <v>7.7555468585639504</v>
      </c>
      <c r="G1034" s="12">
        <v>8.3827654195560193</v>
      </c>
      <c r="H1034" s="12">
        <v>4.4831395562504399</v>
      </c>
      <c r="I1034" s="12">
        <v>0</v>
      </c>
      <c r="J1034" s="12">
        <v>0</v>
      </c>
      <c r="K1034" s="12">
        <v>0</v>
      </c>
      <c r="L1034" s="12">
        <v>0</v>
      </c>
      <c r="M1034" s="12">
        <v>0</v>
      </c>
      <c r="N1034" s="12"/>
      <c r="O1034" s="12"/>
    </row>
    <row r="1035" spans="1:15" x14ac:dyDescent="0.35">
      <c r="A1035" s="11" t="str">
        <f t="shared" si="16"/>
        <v>DISTRIBUCION VOLUMEN X CRITERIO (Consumiciones)BrandyDE 15 A 19 AÑOS</v>
      </c>
      <c r="B1035" s="11" t="s">
        <v>118</v>
      </c>
      <c r="C1035" s="11" t="s">
        <v>150</v>
      </c>
      <c r="D1035" s="11" t="s">
        <v>39</v>
      </c>
      <c r="E1035" s="12" t="s">
        <v>213</v>
      </c>
      <c r="F1035" s="12" t="s">
        <v>213</v>
      </c>
      <c r="G1035" s="12" t="s">
        <v>213</v>
      </c>
      <c r="H1035" s="12" t="s">
        <v>213</v>
      </c>
      <c r="I1035" s="12">
        <v>0</v>
      </c>
      <c r="J1035" s="12">
        <v>0</v>
      </c>
      <c r="K1035" s="12">
        <v>0</v>
      </c>
      <c r="L1035" s="12">
        <v>0</v>
      </c>
      <c r="M1035" s="12">
        <v>0</v>
      </c>
      <c r="N1035" s="12"/>
      <c r="O1035" s="12"/>
    </row>
    <row r="1036" spans="1:15" x14ac:dyDescent="0.35">
      <c r="A1036" s="11" t="str">
        <f t="shared" si="16"/>
        <v>DISTRIBUCION VOLUMEN X CRITERIO (Consumiciones)BrandyDE 20 A 24 AÑOS</v>
      </c>
      <c r="B1036" s="11" t="s">
        <v>118</v>
      </c>
      <c r="C1036" s="11" t="s">
        <v>150</v>
      </c>
      <c r="D1036" s="11" t="s">
        <v>40</v>
      </c>
      <c r="E1036" s="12">
        <v>0.78315247182121295</v>
      </c>
      <c r="F1036" s="12">
        <v>0.170459963674748</v>
      </c>
      <c r="G1036" s="12">
        <v>1.10851312809002</v>
      </c>
      <c r="H1036" s="12">
        <v>0.62057959593152101</v>
      </c>
      <c r="I1036" s="12">
        <v>0</v>
      </c>
      <c r="J1036" s="12">
        <v>0</v>
      </c>
      <c r="K1036" s="12">
        <v>0</v>
      </c>
      <c r="L1036" s="12">
        <v>0</v>
      </c>
      <c r="M1036" s="12">
        <v>0</v>
      </c>
      <c r="N1036" s="12"/>
      <c r="O1036" s="12"/>
    </row>
    <row r="1037" spans="1:15" x14ac:dyDescent="0.35">
      <c r="A1037" s="11" t="str">
        <f t="shared" si="16"/>
        <v>DISTRIBUCION VOLUMEN X CRITERIO (Consumiciones)BrandyDE 25 A 34 AÑOS</v>
      </c>
      <c r="B1037" s="11" t="s">
        <v>118</v>
      </c>
      <c r="C1037" s="11" t="s">
        <v>150</v>
      </c>
      <c r="D1037" s="11" t="s">
        <v>41</v>
      </c>
      <c r="E1037" s="12">
        <v>1.72305030326775</v>
      </c>
      <c r="F1037" s="12">
        <v>0.22707646033666501</v>
      </c>
      <c r="G1037" s="12">
        <v>4.5680068015306299</v>
      </c>
      <c r="H1037" s="12">
        <v>2.6266203493561</v>
      </c>
      <c r="I1037" s="12">
        <v>0</v>
      </c>
      <c r="J1037" s="12">
        <v>0</v>
      </c>
      <c r="K1037" s="12">
        <v>0</v>
      </c>
      <c r="L1037" s="12">
        <v>0</v>
      </c>
      <c r="M1037" s="12">
        <v>0</v>
      </c>
      <c r="N1037" s="12"/>
      <c r="O1037" s="12"/>
    </row>
    <row r="1038" spans="1:15" x14ac:dyDescent="0.35">
      <c r="A1038" s="11" t="str">
        <f t="shared" si="16"/>
        <v>DISTRIBUCION VOLUMEN X CRITERIO (Consumiciones)BrandyDE 35 A 49 AÑOS</v>
      </c>
      <c r="B1038" s="11" t="s">
        <v>118</v>
      </c>
      <c r="C1038" s="11" t="s">
        <v>150</v>
      </c>
      <c r="D1038" s="11" t="s">
        <v>42</v>
      </c>
      <c r="E1038" s="12">
        <v>2.7417001860314101</v>
      </c>
      <c r="F1038" s="12">
        <v>7.5667731435674304</v>
      </c>
      <c r="G1038" s="12">
        <v>7.8899542787918397</v>
      </c>
      <c r="H1038" s="12">
        <v>4.7706594618959199</v>
      </c>
      <c r="I1038" s="12">
        <v>0</v>
      </c>
      <c r="J1038" s="12">
        <v>0</v>
      </c>
      <c r="K1038" s="12">
        <v>0</v>
      </c>
      <c r="L1038" s="12">
        <v>0</v>
      </c>
      <c r="M1038" s="12">
        <v>0</v>
      </c>
      <c r="N1038" s="12"/>
      <c r="O1038" s="12"/>
    </row>
    <row r="1039" spans="1:15" x14ac:dyDescent="0.35">
      <c r="A1039" s="11" t="str">
        <f t="shared" si="16"/>
        <v>DISTRIBUCION VOLUMEN X CRITERIO (Consumiciones)BrandyDE 50 A 59 AÑOS</v>
      </c>
      <c r="B1039" s="11" t="s">
        <v>118</v>
      </c>
      <c r="C1039" s="11" t="s">
        <v>150</v>
      </c>
      <c r="D1039" s="11" t="s">
        <v>43</v>
      </c>
      <c r="E1039" s="12">
        <v>11.947963895118701</v>
      </c>
      <c r="F1039" s="12">
        <v>22.885582194685799</v>
      </c>
      <c r="G1039" s="12">
        <v>43.504541128762298</v>
      </c>
      <c r="H1039" s="12">
        <v>13.1646051764048</v>
      </c>
      <c r="I1039" s="12">
        <v>0</v>
      </c>
      <c r="J1039" s="12">
        <v>0</v>
      </c>
      <c r="K1039" s="12">
        <v>0</v>
      </c>
      <c r="L1039" s="12">
        <v>0</v>
      </c>
      <c r="M1039" s="12">
        <v>0</v>
      </c>
      <c r="N1039" s="12"/>
      <c r="O1039" s="12"/>
    </row>
    <row r="1040" spans="1:15" x14ac:dyDescent="0.35">
      <c r="A1040" s="11" t="str">
        <f t="shared" si="16"/>
        <v>DISTRIBUCION VOLUMEN X CRITERIO (Consumiciones)BrandyDE 60 A 75 AÑOS</v>
      </c>
      <c r="B1040" s="11" t="s">
        <v>118</v>
      </c>
      <c r="C1040" s="11" t="s">
        <v>150</v>
      </c>
      <c r="D1040" s="11" t="s">
        <v>44</v>
      </c>
      <c r="E1040" s="12">
        <v>82.804136713116407</v>
      </c>
      <c r="F1040" s="12">
        <v>69.150117118466198</v>
      </c>
      <c r="G1040" s="12">
        <v>42.9289826447379</v>
      </c>
      <c r="H1040" s="12">
        <v>78.817545638476204</v>
      </c>
      <c r="I1040" s="12">
        <v>0</v>
      </c>
      <c r="J1040" s="12">
        <v>0</v>
      </c>
      <c r="K1040" s="12">
        <v>0</v>
      </c>
      <c r="L1040" s="12">
        <v>0</v>
      </c>
      <c r="M1040" s="12">
        <v>0</v>
      </c>
      <c r="N1040" s="12"/>
      <c r="O1040" s="12"/>
    </row>
    <row r="1041" spans="1:15" x14ac:dyDescent="0.35">
      <c r="A1041" s="11" t="str">
        <f t="shared" si="16"/>
        <v>DISTRIBUCION VOLUMEN X CRITERIO (Consumiciones)BrandyALTA Y MEDIA ALTA</v>
      </c>
      <c r="B1041" s="11" t="s">
        <v>118</v>
      </c>
      <c r="C1041" s="11" t="s">
        <v>150</v>
      </c>
      <c r="D1041" s="11" t="s">
        <v>17</v>
      </c>
      <c r="E1041" s="12">
        <v>13.290927123107901</v>
      </c>
      <c r="F1041" s="12">
        <v>54.112115246163199</v>
      </c>
      <c r="G1041" s="12">
        <v>36.028681056013198</v>
      </c>
      <c r="H1041" s="12">
        <v>18.4118391952412</v>
      </c>
      <c r="I1041" s="12">
        <v>0</v>
      </c>
      <c r="J1041" s="12">
        <v>0</v>
      </c>
      <c r="K1041" s="12">
        <v>0</v>
      </c>
      <c r="L1041" s="12">
        <v>0</v>
      </c>
      <c r="M1041" s="12">
        <v>0</v>
      </c>
      <c r="N1041" s="12"/>
      <c r="O1041" s="12"/>
    </row>
    <row r="1042" spans="1:15" x14ac:dyDescent="0.35">
      <c r="A1042" s="11" t="str">
        <f t="shared" si="16"/>
        <v>DISTRIBUCION VOLUMEN X CRITERIO (Consumiciones)BrandyMEDIA</v>
      </c>
      <c r="B1042" s="11" t="s">
        <v>118</v>
      </c>
      <c r="C1042" s="11" t="s">
        <v>150</v>
      </c>
      <c r="D1042" s="11" t="s">
        <v>18</v>
      </c>
      <c r="E1042" s="12">
        <v>13.3531001977593</v>
      </c>
      <c r="F1042" s="12">
        <v>25.6869628114802</v>
      </c>
      <c r="G1042" s="12">
        <v>44.327863067590599</v>
      </c>
      <c r="H1042" s="12">
        <v>46.112682685940001</v>
      </c>
      <c r="I1042" s="12">
        <v>0</v>
      </c>
      <c r="J1042" s="12">
        <v>0</v>
      </c>
      <c r="K1042" s="12">
        <v>0</v>
      </c>
      <c r="L1042" s="12">
        <v>0</v>
      </c>
      <c r="M1042" s="12">
        <v>0</v>
      </c>
      <c r="N1042" s="12"/>
      <c r="O1042" s="12"/>
    </row>
    <row r="1043" spans="1:15" x14ac:dyDescent="0.35">
      <c r="A1043" s="11" t="str">
        <f t="shared" si="16"/>
        <v>DISTRIBUCION VOLUMEN X CRITERIO (Consumiciones)BrandyMEDIA BAJA</v>
      </c>
      <c r="B1043" s="11" t="s">
        <v>118</v>
      </c>
      <c r="C1043" s="11" t="s">
        <v>150</v>
      </c>
      <c r="D1043" s="11" t="s">
        <v>19</v>
      </c>
      <c r="E1043" s="12">
        <v>66.416698465092097</v>
      </c>
      <c r="F1043" s="12">
        <v>12.323765723869901</v>
      </c>
      <c r="G1043" s="12">
        <v>11.4818238088745</v>
      </c>
      <c r="H1043" s="12">
        <v>12.1937353833603</v>
      </c>
      <c r="I1043" s="12">
        <v>0</v>
      </c>
      <c r="J1043" s="12">
        <v>0</v>
      </c>
      <c r="K1043" s="12">
        <v>0</v>
      </c>
      <c r="L1043" s="12">
        <v>0</v>
      </c>
      <c r="M1043" s="12">
        <v>0</v>
      </c>
      <c r="N1043" s="12"/>
      <c r="O1043" s="12"/>
    </row>
    <row r="1044" spans="1:15" x14ac:dyDescent="0.35">
      <c r="A1044" s="11" t="str">
        <f t="shared" si="16"/>
        <v>DISTRIBUCION VOLUMEN X CRITERIO (Consumiciones)BrandyBAJA</v>
      </c>
      <c r="B1044" s="11" t="s">
        <v>118</v>
      </c>
      <c r="C1044" s="11" t="s">
        <v>150</v>
      </c>
      <c r="D1044" s="11" t="s">
        <v>20</v>
      </c>
      <c r="E1044" s="12">
        <v>6.93927421404066</v>
      </c>
      <c r="F1044" s="12">
        <v>7.8771730612522397</v>
      </c>
      <c r="G1044" s="12">
        <v>8.1616147696310204</v>
      </c>
      <c r="H1044" s="12">
        <v>23.2817500369333</v>
      </c>
      <c r="I1044" s="12">
        <v>0</v>
      </c>
      <c r="J1044" s="12">
        <v>0</v>
      </c>
      <c r="K1044" s="12">
        <v>0</v>
      </c>
      <c r="L1044" s="12">
        <v>0</v>
      </c>
      <c r="M1044" s="12">
        <v>0</v>
      </c>
      <c r="N1044" s="12"/>
      <c r="O1044" s="12"/>
    </row>
    <row r="1045" spans="1:15" x14ac:dyDescent="0.35">
      <c r="A1045" s="11" t="str">
        <f t="shared" si="16"/>
        <v>DISTRIBUCION VOLUMEN X CRITERIO (Consumiciones)BrandyHOMBRE</v>
      </c>
      <c r="B1045" s="11" t="s">
        <v>118</v>
      </c>
      <c r="C1045" s="11" t="s">
        <v>150</v>
      </c>
      <c r="D1045" s="11" t="s">
        <v>21</v>
      </c>
      <c r="E1045" s="12">
        <v>93.126050091655998</v>
      </c>
      <c r="F1045" s="12">
        <v>83.869499803552102</v>
      </c>
      <c r="G1045" s="12">
        <v>83.5290061122097</v>
      </c>
      <c r="H1045" s="12">
        <v>81.591570593456595</v>
      </c>
      <c r="I1045" s="12">
        <v>0</v>
      </c>
      <c r="J1045" s="12">
        <v>0</v>
      </c>
      <c r="K1045" s="12">
        <v>0</v>
      </c>
      <c r="L1045" s="12">
        <v>0</v>
      </c>
      <c r="M1045" s="12">
        <v>0</v>
      </c>
      <c r="N1045" s="12"/>
      <c r="O1045" s="12"/>
    </row>
    <row r="1046" spans="1:15" x14ac:dyDescent="0.35">
      <c r="A1046" s="11" t="str">
        <f t="shared" si="16"/>
        <v>DISTRIBUCION VOLUMEN X CRITERIO (Consumiciones)BrandyMUJER</v>
      </c>
      <c r="B1046" s="11" t="s">
        <v>118</v>
      </c>
      <c r="C1046" s="11" t="s">
        <v>150</v>
      </c>
      <c r="D1046" s="11" t="s">
        <v>22</v>
      </c>
      <c r="E1046" s="12">
        <v>6.8739431095715702</v>
      </c>
      <c r="F1046" s="12">
        <v>16.130500196447901</v>
      </c>
      <c r="G1046" s="12">
        <v>16.4709967707721</v>
      </c>
      <c r="H1046" s="12">
        <v>18.408441575668</v>
      </c>
      <c r="I1046" s="12">
        <v>0</v>
      </c>
      <c r="J1046" s="12">
        <v>0</v>
      </c>
      <c r="K1046" s="12">
        <v>0</v>
      </c>
      <c r="L1046" s="12">
        <v>0</v>
      </c>
      <c r="M1046" s="12">
        <v>0</v>
      </c>
      <c r="N1046" s="12"/>
      <c r="O1046" s="12"/>
    </row>
    <row r="1047" spans="1:15" x14ac:dyDescent="0.35">
      <c r="A1047" s="11" t="str">
        <f t="shared" si="16"/>
        <v>DISTRIBUCION VOLUMEN X CRITERIO (Consumiciones)GinebraT.ESPAÑA</v>
      </c>
      <c r="B1047" s="11" t="s">
        <v>118</v>
      </c>
      <c r="C1047" s="11" t="s">
        <v>151</v>
      </c>
      <c r="D1047" s="11" t="s">
        <v>36</v>
      </c>
      <c r="E1047" s="12">
        <v>100</v>
      </c>
      <c r="F1047" s="12">
        <v>100</v>
      </c>
      <c r="G1047" s="12">
        <v>100</v>
      </c>
      <c r="H1047" s="12">
        <v>100</v>
      </c>
      <c r="I1047" s="12">
        <v>0</v>
      </c>
      <c r="J1047" s="12">
        <v>0</v>
      </c>
      <c r="K1047" s="12">
        <v>0</v>
      </c>
      <c r="L1047" s="12">
        <v>0</v>
      </c>
      <c r="M1047" s="12">
        <v>0</v>
      </c>
      <c r="N1047" s="12"/>
      <c r="O1047" s="12"/>
    </row>
    <row r="1048" spans="1:15" x14ac:dyDescent="0.35">
      <c r="A1048" s="11" t="str">
        <f t="shared" si="16"/>
        <v>DISTRIBUCION VOLUMEN X CRITERIO (Consumiciones)GinebraBCN AM</v>
      </c>
      <c r="B1048" s="11" t="s">
        <v>118</v>
      </c>
      <c r="C1048" s="11" t="s">
        <v>151</v>
      </c>
      <c r="D1048" s="11" t="s">
        <v>1</v>
      </c>
      <c r="E1048" s="12">
        <v>2.65654969702052</v>
      </c>
      <c r="F1048" s="12">
        <v>4.7974170722572103</v>
      </c>
      <c r="G1048" s="12">
        <v>5.4231310702295996</v>
      </c>
      <c r="H1048" s="12">
        <v>5.1567650679378101</v>
      </c>
      <c r="I1048" s="12">
        <v>0</v>
      </c>
      <c r="J1048" s="12">
        <v>0</v>
      </c>
      <c r="K1048" s="12">
        <v>0</v>
      </c>
      <c r="L1048" s="12">
        <v>0</v>
      </c>
      <c r="M1048" s="12">
        <v>0</v>
      </c>
      <c r="N1048" s="12"/>
      <c r="O1048" s="12"/>
    </row>
    <row r="1049" spans="1:15" x14ac:dyDescent="0.35">
      <c r="A1049" s="11" t="str">
        <f t="shared" si="16"/>
        <v>DISTRIBUCION VOLUMEN X CRITERIO (Consumiciones)GinebraREST.CAT ARAGON</v>
      </c>
      <c r="B1049" s="11" t="s">
        <v>118</v>
      </c>
      <c r="C1049" s="11" t="s">
        <v>151</v>
      </c>
      <c r="D1049" s="11" t="s">
        <v>2</v>
      </c>
      <c r="E1049" s="12">
        <v>6.5503877166424704</v>
      </c>
      <c r="F1049" s="12">
        <v>7.9969502748721499</v>
      </c>
      <c r="G1049" s="12">
        <v>8.8067124667514207</v>
      </c>
      <c r="H1049" s="12">
        <v>8.7206107321658397</v>
      </c>
      <c r="I1049" s="12">
        <v>0</v>
      </c>
      <c r="J1049" s="12">
        <v>0</v>
      </c>
      <c r="K1049" s="12">
        <v>0</v>
      </c>
      <c r="L1049" s="12">
        <v>0</v>
      </c>
      <c r="M1049" s="12">
        <v>0</v>
      </c>
      <c r="N1049" s="12"/>
      <c r="O1049" s="12"/>
    </row>
    <row r="1050" spans="1:15" x14ac:dyDescent="0.35">
      <c r="A1050" s="11" t="str">
        <f t="shared" si="16"/>
        <v>DISTRIBUCION VOLUMEN X CRITERIO (Consumiciones)GinebraLEVANTE</v>
      </c>
      <c r="B1050" s="11" t="s">
        <v>118</v>
      </c>
      <c r="C1050" s="11" t="s">
        <v>151</v>
      </c>
      <c r="D1050" s="11" t="s">
        <v>3</v>
      </c>
      <c r="E1050" s="12">
        <v>14.169315438492699</v>
      </c>
      <c r="F1050" s="12">
        <v>12.1864384620234</v>
      </c>
      <c r="G1050" s="12">
        <v>13.040448664790601</v>
      </c>
      <c r="H1050" s="12">
        <v>14.1369774329142</v>
      </c>
      <c r="I1050" s="12">
        <v>0</v>
      </c>
      <c r="J1050" s="12">
        <v>0</v>
      </c>
      <c r="K1050" s="12">
        <v>0</v>
      </c>
      <c r="L1050" s="12">
        <v>0</v>
      </c>
      <c r="M1050" s="12">
        <v>0</v>
      </c>
      <c r="N1050" s="12"/>
      <c r="O1050" s="12"/>
    </row>
    <row r="1051" spans="1:15" x14ac:dyDescent="0.35">
      <c r="A1051" s="11" t="str">
        <f t="shared" si="16"/>
        <v>DISTRIBUCION VOLUMEN X CRITERIO (Consumiciones)GinebraANDALUCIA</v>
      </c>
      <c r="B1051" s="11" t="s">
        <v>118</v>
      </c>
      <c r="C1051" s="11" t="s">
        <v>151</v>
      </c>
      <c r="D1051" s="11" t="s">
        <v>4</v>
      </c>
      <c r="E1051" s="12">
        <v>27.5505443921212</v>
      </c>
      <c r="F1051" s="12">
        <v>27.5048419055713</v>
      </c>
      <c r="G1051" s="12">
        <v>26.301467610360099</v>
      </c>
      <c r="H1051" s="12">
        <v>25.7442033823394</v>
      </c>
      <c r="I1051" s="12">
        <v>0</v>
      </c>
      <c r="J1051" s="12">
        <v>0</v>
      </c>
      <c r="K1051" s="12">
        <v>0</v>
      </c>
      <c r="L1051" s="12">
        <v>0</v>
      </c>
      <c r="M1051" s="12">
        <v>0</v>
      </c>
      <c r="N1051" s="12"/>
      <c r="O1051" s="12"/>
    </row>
    <row r="1052" spans="1:15" x14ac:dyDescent="0.35">
      <c r="A1052" s="11" t="str">
        <f t="shared" si="16"/>
        <v>DISTRIBUCION VOLUMEN X CRITERIO (Consumiciones)GinebraMDD AM</v>
      </c>
      <c r="B1052" s="11" t="s">
        <v>118</v>
      </c>
      <c r="C1052" s="11" t="s">
        <v>151</v>
      </c>
      <c r="D1052" s="11" t="s">
        <v>5</v>
      </c>
      <c r="E1052" s="12">
        <v>14.7925175322067</v>
      </c>
      <c r="F1052" s="12">
        <v>15.7104368704564</v>
      </c>
      <c r="G1052" s="12">
        <v>11.5220497590081</v>
      </c>
      <c r="H1052" s="12">
        <v>12.157597658164899</v>
      </c>
      <c r="I1052" s="12">
        <v>0</v>
      </c>
      <c r="J1052" s="12">
        <v>0</v>
      </c>
      <c r="K1052" s="12">
        <v>0</v>
      </c>
      <c r="L1052" s="12">
        <v>0</v>
      </c>
      <c r="M1052" s="12">
        <v>0</v>
      </c>
      <c r="N1052" s="12"/>
      <c r="O1052" s="12"/>
    </row>
    <row r="1053" spans="1:15" x14ac:dyDescent="0.35">
      <c r="A1053" s="11" t="str">
        <f t="shared" si="16"/>
        <v>DISTRIBUCION VOLUMEN X CRITERIO (Consumiciones)GinebraRTO CENTRO</v>
      </c>
      <c r="B1053" s="11" t="s">
        <v>118</v>
      </c>
      <c r="C1053" s="11" t="s">
        <v>151</v>
      </c>
      <c r="D1053" s="11" t="s">
        <v>6</v>
      </c>
      <c r="E1053" s="12">
        <v>15.314558020681201</v>
      </c>
      <c r="F1053" s="12">
        <v>11.8406662035158</v>
      </c>
      <c r="G1053" s="12">
        <v>11.9503552201564</v>
      </c>
      <c r="H1053" s="12">
        <v>11.700735947510999</v>
      </c>
      <c r="I1053" s="12">
        <v>0</v>
      </c>
      <c r="J1053" s="12">
        <v>0</v>
      </c>
      <c r="K1053" s="12">
        <v>0</v>
      </c>
      <c r="L1053" s="12">
        <v>0</v>
      </c>
      <c r="M1053" s="12">
        <v>0</v>
      </c>
      <c r="N1053" s="12"/>
      <c r="O1053" s="12"/>
    </row>
    <row r="1054" spans="1:15" x14ac:dyDescent="0.35">
      <c r="A1054" s="11" t="str">
        <f t="shared" si="16"/>
        <v>DISTRIBUCION VOLUMEN X CRITERIO (Consumiciones)GinebraNORTE-CENTRO</v>
      </c>
      <c r="B1054" s="11" t="s">
        <v>118</v>
      </c>
      <c r="C1054" s="11" t="s">
        <v>151</v>
      </c>
      <c r="D1054" s="11" t="s">
        <v>7</v>
      </c>
      <c r="E1054" s="12">
        <v>8.3401821848947204</v>
      </c>
      <c r="F1054" s="12">
        <v>8.6223873971376506</v>
      </c>
      <c r="G1054" s="12">
        <v>11.0550387263403</v>
      </c>
      <c r="H1054" s="12">
        <v>12.4483506154165</v>
      </c>
      <c r="I1054" s="12">
        <v>0</v>
      </c>
      <c r="J1054" s="12">
        <v>0</v>
      </c>
      <c r="K1054" s="12">
        <v>0</v>
      </c>
      <c r="L1054" s="12">
        <v>0</v>
      </c>
      <c r="M1054" s="12">
        <v>0</v>
      </c>
      <c r="N1054" s="12"/>
      <c r="O1054" s="12"/>
    </row>
    <row r="1055" spans="1:15" x14ac:dyDescent="0.35">
      <c r="A1055" s="11" t="str">
        <f t="shared" si="16"/>
        <v>DISTRIBUCION VOLUMEN X CRITERIO (Consumiciones)GinebraNOROESTE</v>
      </c>
      <c r="B1055" s="11" t="s">
        <v>118</v>
      </c>
      <c r="C1055" s="11" t="s">
        <v>151</v>
      </c>
      <c r="D1055" s="11" t="s">
        <v>8</v>
      </c>
      <c r="E1055" s="12">
        <v>10.6259670849093</v>
      </c>
      <c r="F1055" s="12">
        <v>11.340860146556199</v>
      </c>
      <c r="G1055" s="12">
        <v>11.9008053832654</v>
      </c>
      <c r="H1055" s="12">
        <v>9.9347653885239495</v>
      </c>
      <c r="I1055" s="12">
        <v>0</v>
      </c>
      <c r="J1055" s="12">
        <v>0</v>
      </c>
      <c r="K1055" s="12">
        <v>0</v>
      </c>
      <c r="L1055" s="12">
        <v>0</v>
      </c>
      <c r="M1055" s="12">
        <v>0</v>
      </c>
      <c r="N1055" s="12"/>
      <c r="O1055" s="12"/>
    </row>
    <row r="1056" spans="1:15" x14ac:dyDescent="0.35">
      <c r="A1056" s="11" t="str">
        <f t="shared" si="16"/>
        <v>DISTRIBUCION VOLUMEN X CRITERIO (Consumiciones)Ginebra&lt;2MIL</v>
      </c>
      <c r="B1056" s="11" t="s">
        <v>118</v>
      </c>
      <c r="C1056" s="11" t="s">
        <v>151</v>
      </c>
      <c r="D1056" s="11" t="s">
        <v>9</v>
      </c>
      <c r="E1056" s="12">
        <v>12.156476876023399</v>
      </c>
      <c r="F1056" s="12">
        <v>8.2004503881028707</v>
      </c>
      <c r="G1056" s="12">
        <v>8.6898777461136394</v>
      </c>
      <c r="H1056" s="12">
        <v>6.2833670260032699</v>
      </c>
      <c r="I1056" s="12">
        <v>0</v>
      </c>
      <c r="J1056" s="12">
        <v>0</v>
      </c>
      <c r="K1056" s="12">
        <v>0</v>
      </c>
      <c r="L1056" s="12">
        <v>0</v>
      </c>
      <c r="M1056" s="12">
        <v>0</v>
      </c>
      <c r="N1056" s="12"/>
      <c r="O1056" s="12"/>
    </row>
    <row r="1057" spans="1:15" x14ac:dyDescent="0.35">
      <c r="A1057" s="11" t="str">
        <f t="shared" si="16"/>
        <v>DISTRIBUCION VOLUMEN X CRITERIO (Consumiciones)Ginebra2-5MIL</v>
      </c>
      <c r="B1057" s="11" t="s">
        <v>118</v>
      </c>
      <c r="C1057" s="11" t="s">
        <v>151</v>
      </c>
      <c r="D1057" s="11" t="s">
        <v>10</v>
      </c>
      <c r="E1057" s="12">
        <v>7.0226407100267902</v>
      </c>
      <c r="F1057" s="12">
        <v>5.3719804169225096</v>
      </c>
      <c r="G1057" s="12">
        <v>7.5030819372516104</v>
      </c>
      <c r="H1057" s="12">
        <v>7.63215541269241</v>
      </c>
      <c r="I1057" s="12">
        <v>0</v>
      </c>
      <c r="J1057" s="12">
        <v>0</v>
      </c>
      <c r="K1057" s="12">
        <v>0</v>
      </c>
      <c r="L1057" s="12">
        <v>0</v>
      </c>
      <c r="M1057" s="12">
        <v>0</v>
      </c>
      <c r="N1057" s="12"/>
      <c r="O1057" s="12"/>
    </row>
    <row r="1058" spans="1:15" x14ac:dyDescent="0.35">
      <c r="A1058" s="11" t="str">
        <f t="shared" si="16"/>
        <v>DISTRIBUCION VOLUMEN X CRITERIO (Consumiciones)Ginebra5-10MIL</v>
      </c>
      <c r="B1058" s="11" t="s">
        <v>118</v>
      </c>
      <c r="C1058" s="11" t="s">
        <v>151</v>
      </c>
      <c r="D1058" s="11" t="s">
        <v>11</v>
      </c>
      <c r="E1058" s="12">
        <v>9.9517218855783494</v>
      </c>
      <c r="F1058" s="12">
        <v>11.4911985212969</v>
      </c>
      <c r="G1058" s="12">
        <v>7.6071052932179599</v>
      </c>
      <c r="H1058" s="12">
        <v>9.0683766669312291</v>
      </c>
      <c r="I1058" s="12">
        <v>0</v>
      </c>
      <c r="J1058" s="12">
        <v>0</v>
      </c>
      <c r="K1058" s="12">
        <v>0</v>
      </c>
      <c r="L1058" s="12">
        <v>0</v>
      </c>
      <c r="M1058" s="12">
        <v>0</v>
      </c>
      <c r="N1058" s="12"/>
      <c r="O1058" s="12"/>
    </row>
    <row r="1059" spans="1:15" x14ac:dyDescent="0.35">
      <c r="A1059" s="11" t="str">
        <f t="shared" si="16"/>
        <v>DISTRIBUCION VOLUMEN X CRITERIO (Consumiciones)Ginebra10-30MIL</v>
      </c>
      <c r="B1059" s="11" t="s">
        <v>118</v>
      </c>
      <c r="C1059" s="11" t="s">
        <v>151</v>
      </c>
      <c r="D1059" s="11" t="s">
        <v>12</v>
      </c>
      <c r="E1059" s="12">
        <v>16.200264362286699</v>
      </c>
      <c r="F1059" s="12">
        <v>13.440209345086201</v>
      </c>
      <c r="G1059" s="12">
        <v>15.9829340042635</v>
      </c>
      <c r="H1059" s="12">
        <v>17.135080372191201</v>
      </c>
      <c r="I1059" s="12">
        <v>0</v>
      </c>
      <c r="J1059" s="12">
        <v>0</v>
      </c>
      <c r="K1059" s="12">
        <v>0</v>
      </c>
      <c r="L1059" s="12">
        <v>0</v>
      </c>
      <c r="M1059" s="12">
        <v>0</v>
      </c>
      <c r="N1059" s="12"/>
      <c r="O1059" s="12"/>
    </row>
    <row r="1060" spans="1:15" x14ac:dyDescent="0.35">
      <c r="A1060" s="11" t="str">
        <f t="shared" si="16"/>
        <v>DISTRIBUCION VOLUMEN X CRITERIO (Consumiciones)Ginebra30-100MIL</v>
      </c>
      <c r="B1060" s="11" t="s">
        <v>118</v>
      </c>
      <c r="C1060" s="11" t="s">
        <v>151</v>
      </c>
      <c r="D1060" s="11" t="s">
        <v>13</v>
      </c>
      <c r="E1060" s="12">
        <v>16.402545645524999</v>
      </c>
      <c r="F1060" s="12">
        <v>17.836856381760001</v>
      </c>
      <c r="G1060" s="12">
        <v>19.241287129741</v>
      </c>
      <c r="H1060" s="12">
        <v>19.7854095954856</v>
      </c>
      <c r="I1060" s="12">
        <v>0</v>
      </c>
      <c r="J1060" s="12">
        <v>0</v>
      </c>
      <c r="K1060" s="12">
        <v>0</v>
      </c>
      <c r="L1060" s="12">
        <v>0</v>
      </c>
      <c r="M1060" s="12">
        <v>0</v>
      </c>
      <c r="N1060" s="12"/>
      <c r="O1060" s="12"/>
    </row>
    <row r="1061" spans="1:15" x14ac:dyDescent="0.35">
      <c r="A1061" s="11" t="str">
        <f t="shared" si="16"/>
        <v>DISTRIBUCION VOLUMEN X CRITERIO (Consumiciones)Ginebra100-200MIL</v>
      </c>
      <c r="B1061" s="11" t="s">
        <v>118</v>
      </c>
      <c r="C1061" s="11" t="s">
        <v>151</v>
      </c>
      <c r="D1061" s="11" t="s">
        <v>14</v>
      </c>
      <c r="E1061" s="12">
        <v>12.0255182427631</v>
      </c>
      <c r="F1061" s="12">
        <v>13.175406221452601</v>
      </c>
      <c r="G1061" s="12">
        <v>11.1161656695184</v>
      </c>
      <c r="H1061" s="12">
        <v>13.0009944395423</v>
      </c>
      <c r="I1061" s="12">
        <v>0</v>
      </c>
      <c r="J1061" s="12">
        <v>0</v>
      </c>
      <c r="K1061" s="12">
        <v>0</v>
      </c>
      <c r="L1061" s="12">
        <v>0</v>
      </c>
      <c r="M1061" s="12">
        <v>0</v>
      </c>
      <c r="N1061" s="12"/>
      <c r="O1061" s="12"/>
    </row>
    <row r="1062" spans="1:15" x14ac:dyDescent="0.35">
      <c r="A1062" s="11" t="str">
        <f t="shared" si="16"/>
        <v>DISTRIBUCION VOLUMEN X CRITERIO (Consumiciones)Ginebra200-500MIL</v>
      </c>
      <c r="B1062" s="11" t="s">
        <v>118</v>
      </c>
      <c r="C1062" s="11" t="s">
        <v>151</v>
      </c>
      <c r="D1062" s="11" t="s">
        <v>15</v>
      </c>
      <c r="E1062" s="12">
        <v>10.711368461005501</v>
      </c>
      <c r="F1062" s="12">
        <v>10.6958969790578</v>
      </c>
      <c r="G1062" s="12">
        <v>13.6028195089966</v>
      </c>
      <c r="H1062" s="12">
        <v>10.655520851327401</v>
      </c>
      <c r="I1062" s="12">
        <v>0</v>
      </c>
      <c r="J1062" s="12">
        <v>0</v>
      </c>
      <c r="K1062" s="12">
        <v>0</v>
      </c>
      <c r="L1062" s="12">
        <v>0</v>
      </c>
      <c r="M1062" s="12">
        <v>0</v>
      </c>
      <c r="N1062" s="12"/>
      <c r="O1062" s="12"/>
    </row>
    <row r="1063" spans="1:15" x14ac:dyDescent="0.35">
      <c r="A1063" s="11" t="str">
        <f t="shared" si="16"/>
        <v>DISTRIBUCION VOLUMEN X CRITERIO (Consumiciones)Ginebra&gt;500MIL</v>
      </c>
      <c r="B1063" s="11" t="s">
        <v>118</v>
      </c>
      <c r="C1063" s="11" t="s">
        <v>151</v>
      </c>
      <c r="D1063" s="11" t="s">
        <v>16</v>
      </c>
      <c r="E1063" s="12">
        <v>15.529481470366299</v>
      </c>
      <c r="F1063" s="12">
        <v>19.788010084371098</v>
      </c>
      <c r="G1063" s="12">
        <v>16.256740578766301</v>
      </c>
      <c r="H1063" s="12">
        <v>16.439097192070001</v>
      </c>
      <c r="I1063" s="12">
        <v>0</v>
      </c>
      <c r="J1063" s="12">
        <v>0</v>
      </c>
      <c r="K1063" s="12">
        <v>0</v>
      </c>
      <c r="L1063" s="12">
        <v>0</v>
      </c>
      <c r="M1063" s="12">
        <v>0</v>
      </c>
      <c r="N1063" s="12"/>
      <c r="O1063" s="12"/>
    </row>
    <row r="1064" spans="1:15" x14ac:dyDescent="0.35">
      <c r="A1064" s="11" t="str">
        <f t="shared" si="16"/>
        <v>DISTRIBUCION VOLUMEN X CRITERIO (Consumiciones)GinebraDE 15 A 19 AÑOS</v>
      </c>
      <c r="B1064" s="11" t="s">
        <v>118</v>
      </c>
      <c r="C1064" s="11" t="s">
        <v>151</v>
      </c>
      <c r="D1064" s="11" t="s">
        <v>39</v>
      </c>
      <c r="E1064" s="12">
        <v>1.32842688992555</v>
      </c>
      <c r="F1064" s="12">
        <v>4.3738524758838597</v>
      </c>
      <c r="G1064" s="12">
        <v>1.2234341459362199</v>
      </c>
      <c r="H1064" s="12">
        <v>1.06816781906492</v>
      </c>
      <c r="I1064" s="12">
        <v>0</v>
      </c>
      <c r="J1064" s="12">
        <v>0</v>
      </c>
      <c r="K1064" s="12">
        <v>0</v>
      </c>
      <c r="L1064" s="12">
        <v>0</v>
      </c>
      <c r="M1064" s="12">
        <v>0</v>
      </c>
      <c r="N1064" s="12"/>
      <c r="O1064" s="12"/>
    </row>
    <row r="1065" spans="1:15" x14ac:dyDescent="0.35">
      <c r="A1065" s="11" t="str">
        <f t="shared" si="16"/>
        <v>DISTRIBUCION VOLUMEN X CRITERIO (Consumiciones)GinebraDE 20 A 24 AÑOS</v>
      </c>
      <c r="B1065" s="11" t="s">
        <v>118</v>
      </c>
      <c r="C1065" s="11" t="s">
        <v>151</v>
      </c>
      <c r="D1065" s="11" t="s">
        <v>40</v>
      </c>
      <c r="E1065" s="12">
        <v>6.3423557813251703</v>
      </c>
      <c r="F1065" s="12">
        <v>3.6737697957811499</v>
      </c>
      <c r="G1065" s="12">
        <v>3.42314293809868</v>
      </c>
      <c r="H1065" s="12">
        <v>3.4330994299480402</v>
      </c>
      <c r="I1065" s="12">
        <v>0</v>
      </c>
      <c r="J1065" s="12">
        <v>0</v>
      </c>
      <c r="K1065" s="12">
        <v>0</v>
      </c>
      <c r="L1065" s="12">
        <v>0</v>
      </c>
      <c r="M1065" s="12">
        <v>0</v>
      </c>
      <c r="N1065" s="12"/>
      <c r="O1065" s="12"/>
    </row>
    <row r="1066" spans="1:15" x14ac:dyDescent="0.35">
      <c r="A1066" s="11" t="str">
        <f t="shared" si="16"/>
        <v>DISTRIBUCION VOLUMEN X CRITERIO (Consumiciones)GinebraDE 25 A 34 AÑOS</v>
      </c>
      <c r="B1066" s="11" t="s">
        <v>118</v>
      </c>
      <c r="C1066" s="11" t="s">
        <v>151</v>
      </c>
      <c r="D1066" s="11" t="s">
        <v>41</v>
      </c>
      <c r="E1066" s="12">
        <v>19.815272990471499</v>
      </c>
      <c r="F1066" s="12">
        <v>17.249807641189001</v>
      </c>
      <c r="G1066" s="12">
        <v>16.7318410476955</v>
      </c>
      <c r="H1066" s="12">
        <v>12.907568478600901</v>
      </c>
      <c r="I1066" s="12">
        <v>0</v>
      </c>
      <c r="J1066" s="12">
        <v>0</v>
      </c>
      <c r="K1066" s="12">
        <v>0</v>
      </c>
      <c r="L1066" s="12">
        <v>0</v>
      </c>
      <c r="M1066" s="12">
        <v>0</v>
      </c>
      <c r="N1066" s="12"/>
      <c r="O1066" s="12"/>
    </row>
    <row r="1067" spans="1:15" x14ac:dyDescent="0.35">
      <c r="A1067" s="11" t="str">
        <f t="shared" si="16"/>
        <v>DISTRIBUCION VOLUMEN X CRITERIO (Consumiciones)GinebraDE 35 A 49 AÑOS</v>
      </c>
      <c r="B1067" s="11" t="s">
        <v>118</v>
      </c>
      <c r="C1067" s="11" t="s">
        <v>151</v>
      </c>
      <c r="D1067" s="11" t="s">
        <v>42</v>
      </c>
      <c r="E1067" s="12">
        <v>24.416836214543899</v>
      </c>
      <c r="F1067" s="12">
        <v>23.8912144636483</v>
      </c>
      <c r="G1067" s="12">
        <v>27.333141469449899</v>
      </c>
      <c r="H1067" s="12">
        <v>24.2085023802743</v>
      </c>
      <c r="I1067" s="12">
        <v>0</v>
      </c>
      <c r="J1067" s="12">
        <v>0</v>
      </c>
      <c r="K1067" s="12">
        <v>0</v>
      </c>
      <c r="L1067" s="12">
        <v>0</v>
      </c>
      <c r="M1067" s="12">
        <v>0</v>
      </c>
      <c r="N1067" s="12"/>
      <c r="O1067" s="12"/>
    </row>
    <row r="1068" spans="1:15" x14ac:dyDescent="0.35">
      <c r="A1068" s="11" t="str">
        <f t="shared" si="16"/>
        <v>DISTRIBUCION VOLUMEN X CRITERIO (Consumiciones)GinebraDE 50 A 59 AÑOS</v>
      </c>
      <c r="B1068" s="11" t="s">
        <v>118</v>
      </c>
      <c r="C1068" s="11" t="s">
        <v>151</v>
      </c>
      <c r="D1068" s="11" t="s">
        <v>43</v>
      </c>
      <c r="E1068" s="12">
        <v>22.5168481307071</v>
      </c>
      <c r="F1068" s="12">
        <v>22.7066443918443</v>
      </c>
      <c r="G1068" s="12">
        <v>20.320684657367199</v>
      </c>
      <c r="H1068" s="12">
        <v>24.578561501961602</v>
      </c>
      <c r="I1068" s="12">
        <v>0</v>
      </c>
      <c r="J1068" s="12">
        <v>0</v>
      </c>
      <c r="K1068" s="12">
        <v>0</v>
      </c>
      <c r="L1068" s="12">
        <v>0</v>
      </c>
      <c r="M1068" s="12">
        <v>0</v>
      </c>
      <c r="N1068" s="12"/>
      <c r="O1068" s="12"/>
    </row>
    <row r="1069" spans="1:15" x14ac:dyDescent="0.35">
      <c r="A1069" s="11" t="str">
        <f t="shared" si="16"/>
        <v>DISTRIBUCION VOLUMEN X CRITERIO (Consumiciones)GinebraDE 60 A 75 AÑOS</v>
      </c>
      <c r="B1069" s="11" t="s">
        <v>118</v>
      </c>
      <c r="C1069" s="11" t="s">
        <v>151</v>
      </c>
      <c r="D1069" s="11" t="s">
        <v>44</v>
      </c>
      <c r="E1069" s="12">
        <v>25.580273012538498</v>
      </c>
      <c r="F1069" s="12">
        <v>28.104731242973099</v>
      </c>
      <c r="G1069" s="12">
        <v>30.9677653840962</v>
      </c>
      <c r="H1069" s="12">
        <v>33.804112528848897</v>
      </c>
      <c r="I1069" s="12">
        <v>0</v>
      </c>
      <c r="J1069" s="12">
        <v>0</v>
      </c>
      <c r="K1069" s="12">
        <v>0</v>
      </c>
      <c r="L1069" s="12">
        <v>0</v>
      </c>
      <c r="M1069" s="12">
        <v>0</v>
      </c>
      <c r="N1069" s="12"/>
      <c r="O1069" s="12"/>
    </row>
    <row r="1070" spans="1:15" x14ac:dyDescent="0.35">
      <c r="A1070" s="11" t="str">
        <f t="shared" si="16"/>
        <v>DISTRIBUCION VOLUMEN X CRITERIO (Consumiciones)GinebraALTA Y MEDIA ALTA</v>
      </c>
      <c r="B1070" s="11" t="s">
        <v>118</v>
      </c>
      <c r="C1070" s="11" t="s">
        <v>151</v>
      </c>
      <c r="D1070" s="11" t="s">
        <v>17</v>
      </c>
      <c r="E1070" s="12">
        <v>31.085584531937499</v>
      </c>
      <c r="F1070" s="12">
        <v>31.976071130903101</v>
      </c>
      <c r="G1070" s="12">
        <v>28.6897872536119</v>
      </c>
      <c r="H1070" s="12">
        <v>29.263694552992401</v>
      </c>
      <c r="I1070" s="12">
        <v>0</v>
      </c>
      <c r="J1070" s="12">
        <v>0</v>
      </c>
      <c r="K1070" s="12">
        <v>0</v>
      </c>
      <c r="L1070" s="12">
        <v>0</v>
      </c>
      <c r="M1070" s="12">
        <v>0</v>
      </c>
      <c r="N1070" s="12"/>
      <c r="O1070" s="12"/>
    </row>
    <row r="1071" spans="1:15" x14ac:dyDescent="0.35">
      <c r="A1071" s="11" t="str">
        <f t="shared" si="16"/>
        <v>DISTRIBUCION VOLUMEN X CRITERIO (Consumiciones)GinebraMEDIA</v>
      </c>
      <c r="B1071" s="11" t="s">
        <v>118</v>
      </c>
      <c r="C1071" s="11" t="s">
        <v>151</v>
      </c>
      <c r="D1071" s="11" t="s">
        <v>18</v>
      </c>
      <c r="E1071" s="12">
        <v>28.673046962923099</v>
      </c>
      <c r="F1071" s="12">
        <v>35.220639808585098</v>
      </c>
      <c r="G1071" s="12">
        <v>34.152478381934699</v>
      </c>
      <c r="H1071" s="12">
        <v>41.308287151809999</v>
      </c>
      <c r="I1071" s="12">
        <v>0</v>
      </c>
      <c r="J1071" s="12">
        <v>0</v>
      </c>
      <c r="K1071" s="12">
        <v>0</v>
      </c>
      <c r="L1071" s="12">
        <v>0</v>
      </c>
      <c r="M1071" s="12">
        <v>0</v>
      </c>
      <c r="N1071" s="12"/>
      <c r="O1071" s="12"/>
    </row>
    <row r="1072" spans="1:15" x14ac:dyDescent="0.35">
      <c r="A1072" s="11" t="str">
        <f t="shared" si="16"/>
        <v>DISTRIBUCION VOLUMEN X CRITERIO (Consumiciones)GinebraMEDIA BAJA</v>
      </c>
      <c r="B1072" s="11" t="s">
        <v>118</v>
      </c>
      <c r="C1072" s="11" t="s">
        <v>151</v>
      </c>
      <c r="D1072" s="11" t="s">
        <v>19</v>
      </c>
      <c r="E1072" s="12">
        <v>20.678113538968098</v>
      </c>
      <c r="F1072" s="12">
        <v>21.253772550672799</v>
      </c>
      <c r="G1072" s="12">
        <v>22.4912882423538</v>
      </c>
      <c r="H1072" s="12">
        <v>17.4156399350735</v>
      </c>
      <c r="I1072" s="12">
        <v>0</v>
      </c>
      <c r="J1072" s="12">
        <v>0</v>
      </c>
      <c r="K1072" s="12">
        <v>0</v>
      </c>
      <c r="L1072" s="12">
        <v>0</v>
      </c>
      <c r="M1072" s="12">
        <v>0</v>
      </c>
      <c r="N1072" s="12"/>
      <c r="O1072" s="12"/>
    </row>
    <row r="1073" spans="1:15" x14ac:dyDescent="0.35">
      <c r="A1073" s="11" t="str">
        <f t="shared" si="16"/>
        <v>DISTRIBUCION VOLUMEN X CRITERIO (Consumiciones)GinebraBAJA</v>
      </c>
      <c r="B1073" s="11" t="s">
        <v>118</v>
      </c>
      <c r="C1073" s="11" t="s">
        <v>151</v>
      </c>
      <c r="D1073" s="11" t="s">
        <v>20</v>
      </c>
      <c r="E1073" s="12">
        <v>19.5632814465339</v>
      </c>
      <c r="F1073" s="12">
        <v>11.549516509839099</v>
      </c>
      <c r="G1073" s="12">
        <v>14.6664490890669</v>
      </c>
      <c r="H1073" s="12">
        <v>12.0123939225582</v>
      </c>
      <c r="I1073" s="12">
        <v>0</v>
      </c>
      <c r="J1073" s="12">
        <v>0</v>
      </c>
      <c r="K1073" s="12">
        <v>0</v>
      </c>
      <c r="L1073" s="12">
        <v>0</v>
      </c>
      <c r="M1073" s="12">
        <v>0</v>
      </c>
      <c r="N1073" s="12"/>
      <c r="O1073" s="12"/>
    </row>
    <row r="1074" spans="1:15" x14ac:dyDescent="0.35">
      <c r="A1074" s="11" t="str">
        <f t="shared" si="16"/>
        <v>DISTRIBUCION VOLUMEN X CRITERIO (Consumiciones)GinebraHOMBRE</v>
      </c>
      <c r="B1074" s="11" t="s">
        <v>118</v>
      </c>
      <c r="C1074" s="11" t="s">
        <v>151</v>
      </c>
      <c r="D1074" s="11" t="s">
        <v>21</v>
      </c>
      <c r="E1074" s="12">
        <v>60.735227267712098</v>
      </c>
      <c r="F1074" s="12">
        <v>59.5356773481533</v>
      </c>
      <c r="G1074" s="12">
        <v>59.150883637027199</v>
      </c>
      <c r="H1074" s="12">
        <v>63.394867197968203</v>
      </c>
      <c r="I1074" s="12">
        <v>0</v>
      </c>
      <c r="J1074" s="12">
        <v>0</v>
      </c>
      <c r="K1074" s="12">
        <v>0</v>
      </c>
      <c r="L1074" s="12">
        <v>0</v>
      </c>
      <c r="M1074" s="12">
        <v>0</v>
      </c>
      <c r="N1074" s="12"/>
      <c r="O1074" s="12"/>
    </row>
    <row r="1075" spans="1:15" x14ac:dyDescent="0.35">
      <c r="A1075" s="11" t="str">
        <f t="shared" si="16"/>
        <v>DISTRIBUCION VOLUMEN X CRITERIO (Consumiciones)GinebraMUJER</v>
      </c>
      <c r="B1075" s="11" t="s">
        <v>118</v>
      </c>
      <c r="C1075" s="11" t="s">
        <v>151</v>
      </c>
      <c r="D1075" s="11" t="s">
        <v>22</v>
      </c>
      <c r="E1075" s="12">
        <v>39.264794799256798</v>
      </c>
      <c r="F1075" s="12">
        <v>40.4643226518467</v>
      </c>
      <c r="G1075" s="12">
        <v>40.849116362972801</v>
      </c>
      <c r="H1075" s="12">
        <v>36.605132802031797</v>
      </c>
      <c r="I1075" s="12">
        <v>0</v>
      </c>
      <c r="J1075" s="12">
        <v>0</v>
      </c>
      <c r="K1075" s="12">
        <v>0</v>
      </c>
      <c r="L1075" s="12">
        <v>0</v>
      </c>
      <c r="M1075" s="12">
        <v>0</v>
      </c>
      <c r="N1075" s="12"/>
      <c r="O1075" s="12"/>
    </row>
    <row r="1076" spans="1:15" x14ac:dyDescent="0.35">
      <c r="A1076" s="11" t="str">
        <f t="shared" si="16"/>
        <v>DISTRIBUCION VOLUMEN X CRITERIO (Consumiciones)RonT.ESPAÑA</v>
      </c>
      <c r="B1076" s="11" t="s">
        <v>118</v>
      </c>
      <c r="C1076" s="11" t="s">
        <v>152</v>
      </c>
      <c r="D1076" s="11" t="s">
        <v>36</v>
      </c>
      <c r="E1076" s="12">
        <v>100</v>
      </c>
      <c r="F1076" s="12">
        <v>100</v>
      </c>
      <c r="G1076" s="12">
        <v>100</v>
      </c>
      <c r="H1076" s="12">
        <v>100</v>
      </c>
      <c r="I1076" s="12">
        <v>0</v>
      </c>
      <c r="J1076" s="12">
        <v>0</v>
      </c>
      <c r="K1076" s="12">
        <v>0</v>
      </c>
      <c r="L1076" s="12">
        <v>0</v>
      </c>
      <c r="M1076" s="12">
        <v>0</v>
      </c>
      <c r="N1076" s="12"/>
      <c r="O1076" s="12"/>
    </row>
    <row r="1077" spans="1:15" x14ac:dyDescent="0.35">
      <c r="A1077" s="11" t="str">
        <f t="shared" si="16"/>
        <v>DISTRIBUCION VOLUMEN X CRITERIO (Consumiciones)RonBCN AM</v>
      </c>
      <c r="B1077" s="11" t="s">
        <v>118</v>
      </c>
      <c r="C1077" s="11" t="s">
        <v>152</v>
      </c>
      <c r="D1077" s="11" t="s">
        <v>1</v>
      </c>
      <c r="E1077" s="12">
        <v>2.2266607381585999</v>
      </c>
      <c r="F1077" s="12">
        <v>2.2328604510021401</v>
      </c>
      <c r="G1077" s="12">
        <v>2.25407776801968</v>
      </c>
      <c r="H1077" s="12">
        <v>2.50758628995453</v>
      </c>
      <c r="I1077" s="12">
        <v>0</v>
      </c>
      <c r="J1077" s="12">
        <v>0</v>
      </c>
      <c r="K1077" s="12">
        <v>0</v>
      </c>
      <c r="L1077" s="12">
        <v>0</v>
      </c>
      <c r="M1077" s="12">
        <v>0</v>
      </c>
      <c r="N1077" s="12"/>
      <c r="O1077" s="12"/>
    </row>
    <row r="1078" spans="1:15" x14ac:dyDescent="0.35">
      <c r="A1078" s="11" t="str">
        <f t="shared" si="16"/>
        <v>DISTRIBUCION VOLUMEN X CRITERIO (Consumiciones)RonREST.CAT ARAGON</v>
      </c>
      <c r="B1078" s="11" t="s">
        <v>118</v>
      </c>
      <c r="C1078" s="11" t="s">
        <v>152</v>
      </c>
      <c r="D1078" s="11" t="s">
        <v>2</v>
      </c>
      <c r="E1078" s="12">
        <v>12.4445643521466</v>
      </c>
      <c r="F1078" s="12">
        <v>6.5794029420104598</v>
      </c>
      <c r="G1078" s="12">
        <v>6.4953782954250601</v>
      </c>
      <c r="H1078" s="12">
        <v>6.0960451141799501</v>
      </c>
      <c r="I1078" s="12">
        <v>0</v>
      </c>
      <c r="J1078" s="12">
        <v>0</v>
      </c>
      <c r="K1078" s="12">
        <v>0</v>
      </c>
      <c r="L1078" s="12">
        <v>0</v>
      </c>
      <c r="M1078" s="12">
        <v>0</v>
      </c>
      <c r="N1078" s="12"/>
      <c r="O1078" s="12"/>
    </row>
    <row r="1079" spans="1:15" x14ac:dyDescent="0.35">
      <c r="A1079" s="11" t="str">
        <f t="shared" si="16"/>
        <v>DISTRIBUCION VOLUMEN X CRITERIO (Consumiciones)RonLEVANTE</v>
      </c>
      <c r="B1079" s="11" t="s">
        <v>118</v>
      </c>
      <c r="C1079" s="11" t="s">
        <v>152</v>
      </c>
      <c r="D1079" s="11" t="s">
        <v>3</v>
      </c>
      <c r="E1079" s="12">
        <v>10.116301051787399</v>
      </c>
      <c r="F1079" s="12">
        <v>4.2052368184102003</v>
      </c>
      <c r="G1079" s="12">
        <v>8.6495137898726799</v>
      </c>
      <c r="H1079" s="12">
        <v>7.7865380064569596</v>
      </c>
      <c r="I1079" s="12">
        <v>0</v>
      </c>
      <c r="J1079" s="12">
        <v>0</v>
      </c>
      <c r="K1079" s="12">
        <v>0</v>
      </c>
      <c r="L1079" s="12">
        <v>0</v>
      </c>
      <c r="M1079" s="12">
        <v>0</v>
      </c>
      <c r="N1079" s="12"/>
      <c r="O1079" s="12"/>
    </row>
    <row r="1080" spans="1:15" x14ac:dyDescent="0.35">
      <c r="A1080" s="11" t="str">
        <f t="shared" si="16"/>
        <v>DISTRIBUCION VOLUMEN X CRITERIO (Consumiciones)RonANDALUCIA</v>
      </c>
      <c r="B1080" s="11" t="s">
        <v>118</v>
      </c>
      <c r="C1080" s="11" t="s">
        <v>152</v>
      </c>
      <c r="D1080" s="11" t="s">
        <v>4</v>
      </c>
      <c r="E1080" s="12">
        <v>25.0538016346067</v>
      </c>
      <c r="F1080" s="12">
        <v>35.506127530233499</v>
      </c>
      <c r="G1080" s="12">
        <v>32.563293796922203</v>
      </c>
      <c r="H1080" s="12">
        <v>34.213748640714897</v>
      </c>
      <c r="I1080" s="12">
        <v>0</v>
      </c>
      <c r="J1080" s="12">
        <v>0</v>
      </c>
      <c r="K1080" s="12">
        <v>0</v>
      </c>
      <c r="L1080" s="12">
        <v>0</v>
      </c>
      <c r="M1080" s="12">
        <v>0</v>
      </c>
      <c r="N1080" s="12"/>
      <c r="O1080" s="12"/>
    </row>
    <row r="1081" spans="1:15" x14ac:dyDescent="0.35">
      <c r="A1081" s="11" t="str">
        <f t="shared" si="16"/>
        <v>DISTRIBUCION VOLUMEN X CRITERIO (Consumiciones)RonMDD AM</v>
      </c>
      <c r="B1081" s="11" t="s">
        <v>118</v>
      </c>
      <c r="C1081" s="11" t="s">
        <v>152</v>
      </c>
      <c r="D1081" s="11" t="s">
        <v>5</v>
      </c>
      <c r="E1081" s="12">
        <v>15.2820039826689</v>
      </c>
      <c r="F1081" s="12">
        <v>15.3512136912431</v>
      </c>
      <c r="G1081" s="12">
        <v>12.8092945480839</v>
      </c>
      <c r="H1081" s="12">
        <v>13.0776010941893</v>
      </c>
      <c r="I1081" s="12">
        <v>0</v>
      </c>
      <c r="J1081" s="12">
        <v>0</v>
      </c>
      <c r="K1081" s="12">
        <v>0</v>
      </c>
      <c r="L1081" s="12">
        <v>0</v>
      </c>
      <c r="M1081" s="12">
        <v>0</v>
      </c>
      <c r="N1081" s="12"/>
      <c r="O1081" s="12"/>
    </row>
    <row r="1082" spans="1:15" x14ac:dyDescent="0.35">
      <c r="A1082" s="11" t="str">
        <f t="shared" si="16"/>
        <v>DISTRIBUCION VOLUMEN X CRITERIO (Consumiciones)RonRTO CENTRO</v>
      </c>
      <c r="B1082" s="11" t="s">
        <v>118</v>
      </c>
      <c r="C1082" s="11" t="s">
        <v>152</v>
      </c>
      <c r="D1082" s="11" t="s">
        <v>6</v>
      </c>
      <c r="E1082" s="12">
        <v>19.218488128713599</v>
      </c>
      <c r="F1082" s="12">
        <v>23.6655490277039</v>
      </c>
      <c r="G1082" s="12">
        <v>17.645376781238099</v>
      </c>
      <c r="H1082" s="12">
        <v>15.0399334020723</v>
      </c>
      <c r="I1082" s="12">
        <v>0</v>
      </c>
      <c r="J1082" s="12">
        <v>0</v>
      </c>
      <c r="K1082" s="12">
        <v>0</v>
      </c>
      <c r="L1082" s="12">
        <v>0</v>
      </c>
      <c r="M1082" s="12">
        <v>0</v>
      </c>
      <c r="N1082" s="12"/>
      <c r="O1082" s="12"/>
    </row>
    <row r="1083" spans="1:15" x14ac:dyDescent="0.35">
      <c r="A1083" s="11" t="str">
        <f t="shared" si="16"/>
        <v>DISTRIBUCION VOLUMEN X CRITERIO (Consumiciones)RonNORTE-CENTRO</v>
      </c>
      <c r="B1083" s="11" t="s">
        <v>118</v>
      </c>
      <c r="C1083" s="11" t="s">
        <v>152</v>
      </c>
      <c r="D1083" s="11" t="s">
        <v>7</v>
      </c>
      <c r="E1083" s="12">
        <v>9.2935976351526008</v>
      </c>
      <c r="F1083" s="12">
        <v>6.7076059974430304</v>
      </c>
      <c r="G1083" s="12">
        <v>8.5843662846440498</v>
      </c>
      <c r="H1083" s="12">
        <v>11.967079241392099</v>
      </c>
      <c r="I1083" s="12">
        <v>0</v>
      </c>
      <c r="J1083" s="12">
        <v>0</v>
      </c>
      <c r="K1083" s="12">
        <v>0</v>
      </c>
      <c r="L1083" s="12">
        <v>0</v>
      </c>
      <c r="M1083" s="12">
        <v>0</v>
      </c>
      <c r="N1083" s="12"/>
      <c r="O1083" s="12"/>
    </row>
    <row r="1084" spans="1:15" x14ac:dyDescent="0.35">
      <c r="A1084" s="11" t="str">
        <f t="shared" si="16"/>
        <v>DISTRIBUCION VOLUMEN X CRITERIO (Consumiciones)RonNOROESTE</v>
      </c>
      <c r="B1084" s="11" t="s">
        <v>118</v>
      </c>
      <c r="C1084" s="11" t="s">
        <v>152</v>
      </c>
      <c r="D1084" s="11" t="s">
        <v>8</v>
      </c>
      <c r="E1084" s="12">
        <v>6.3645684891036103</v>
      </c>
      <c r="F1084" s="12">
        <v>5.7519967018043099</v>
      </c>
      <c r="G1084" s="12">
        <v>10.9986921795208</v>
      </c>
      <c r="H1084" s="12">
        <v>9.3114833533352499</v>
      </c>
      <c r="I1084" s="12">
        <v>0</v>
      </c>
      <c r="J1084" s="12">
        <v>0</v>
      </c>
      <c r="K1084" s="12">
        <v>0</v>
      </c>
      <c r="L1084" s="12">
        <v>0</v>
      </c>
      <c r="M1084" s="12">
        <v>0</v>
      </c>
      <c r="N1084" s="12"/>
      <c r="O1084" s="12"/>
    </row>
    <row r="1085" spans="1:15" x14ac:dyDescent="0.35">
      <c r="A1085" s="11" t="str">
        <f t="shared" si="16"/>
        <v>DISTRIBUCION VOLUMEN X CRITERIO (Consumiciones)Ron&lt;2MIL</v>
      </c>
      <c r="B1085" s="11" t="s">
        <v>118</v>
      </c>
      <c r="C1085" s="11" t="s">
        <v>152</v>
      </c>
      <c r="D1085" s="11" t="s">
        <v>9</v>
      </c>
      <c r="E1085" s="12">
        <v>9.8007733057762305</v>
      </c>
      <c r="F1085" s="12">
        <v>10.271914595137799</v>
      </c>
      <c r="G1085" s="12">
        <v>9.1960510003156397</v>
      </c>
      <c r="H1085" s="12">
        <v>10.7596819131973</v>
      </c>
      <c r="I1085" s="12">
        <v>0</v>
      </c>
      <c r="J1085" s="12">
        <v>0</v>
      </c>
      <c r="K1085" s="12">
        <v>0</v>
      </c>
      <c r="L1085" s="12">
        <v>0</v>
      </c>
      <c r="M1085" s="12">
        <v>0</v>
      </c>
      <c r="N1085" s="12"/>
      <c r="O1085" s="12"/>
    </row>
    <row r="1086" spans="1:15" x14ac:dyDescent="0.35">
      <c r="A1086" s="11" t="str">
        <f t="shared" si="16"/>
        <v>DISTRIBUCION VOLUMEN X CRITERIO (Consumiciones)Ron2-5MIL</v>
      </c>
      <c r="B1086" s="11" t="s">
        <v>118</v>
      </c>
      <c r="C1086" s="11" t="s">
        <v>152</v>
      </c>
      <c r="D1086" s="11" t="s">
        <v>10</v>
      </c>
      <c r="E1086" s="12">
        <v>4.98354542302505</v>
      </c>
      <c r="F1086" s="12">
        <v>5.3294744526636801</v>
      </c>
      <c r="G1086" s="12">
        <v>5.9917097481485504</v>
      </c>
      <c r="H1086" s="12">
        <v>7.0461678019866696</v>
      </c>
      <c r="I1086" s="12">
        <v>0</v>
      </c>
      <c r="J1086" s="12">
        <v>0</v>
      </c>
      <c r="K1086" s="12">
        <v>0</v>
      </c>
      <c r="L1086" s="12">
        <v>0</v>
      </c>
      <c r="M1086" s="12">
        <v>0</v>
      </c>
      <c r="N1086" s="12"/>
      <c r="O1086" s="12"/>
    </row>
    <row r="1087" spans="1:15" x14ac:dyDescent="0.35">
      <c r="A1087" s="11" t="str">
        <f t="shared" si="16"/>
        <v>DISTRIBUCION VOLUMEN X CRITERIO (Consumiciones)Ron5-10MIL</v>
      </c>
      <c r="B1087" s="11" t="s">
        <v>118</v>
      </c>
      <c r="C1087" s="11" t="s">
        <v>152</v>
      </c>
      <c r="D1087" s="11" t="s">
        <v>11</v>
      </c>
      <c r="E1087" s="12">
        <v>8.7084640614575495</v>
      </c>
      <c r="F1087" s="12">
        <v>12.3363867345873</v>
      </c>
      <c r="G1087" s="12">
        <v>8.9800249075955705</v>
      </c>
      <c r="H1087" s="12">
        <v>9.1457949493754302</v>
      </c>
      <c r="I1087" s="12">
        <v>0</v>
      </c>
      <c r="J1087" s="12">
        <v>0</v>
      </c>
      <c r="K1087" s="12">
        <v>0</v>
      </c>
      <c r="L1087" s="12">
        <v>0</v>
      </c>
      <c r="M1087" s="12">
        <v>0</v>
      </c>
      <c r="N1087" s="12"/>
      <c r="O1087" s="12"/>
    </row>
    <row r="1088" spans="1:15" x14ac:dyDescent="0.35">
      <c r="A1088" s="11" t="str">
        <f t="shared" si="16"/>
        <v>DISTRIBUCION VOLUMEN X CRITERIO (Consumiciones)Ron10-30MIL</v>
      </c>
      <c r="B1088" s="11" t="s">
        <v>118</v>
      </c>
      <c r="C1088" s="11" t="s">
        <v>152</v>
      </c>
      <c r="D1088" s="11" t="s">
        <v>12</v>
      </c>
      <c r="E1088" s="12">
        <v>19.683942418305701</v>
      </c>
      <c r="F1088" s="12">
        <v>18.732408379307401</v>
      </c>
      <c r="G1088" s="12">
        <v>16.975088345786599</v>
      </c>
      <c r="H1088" s="12">
        <v>14.76243147231</v>
      </c>
      <c r="I1088" s="12">
        <v>0</v>
      </c>
      <c r="J1088" s="12">
        <v>0</v>
      </c>
      <c r="K1088" s="12">
        <v>0</v>
      </c>
      <c r="L1088" s="12">
        <v>0</v>
      </c>
      <c r="M1088" s="12">
        <v>0</v>
      </c>
      <c r="N1088" s="12"/>
      <c r="O1088" s="12"/>
    </row>
    <row r="1089" spans="1:15" x14ac:dyDescent="0.35">
      <c r="A1089" s="11" t="str">
        <f t="shared" si="16"/>
        <v>DISTRIBUCION VOLUMEN X CRITERIO (Consumiciones)Ron30-100MIL</v>
      </c>
      <c r="B1089" s="11" t="s">
        <v>118</v>
      </c>
      <c r="C1089" s="11" t="s">
        <v>152</v>
      </c>
      <c r="D1089" s="11" t="s">
        <v>13</v>
      </c>
      <c r="E1089" s="12">
        <v>15.1695219864854</v>
      </c>
      <c r="F1089" s="12">
        <v>18.474018625105099</v>
      </c>
      <c r="G1089" s="12">
        <v>16.618536333775499</v>
      </c>
      <c r="H1089" s="12">
        <v>15.482433528845</v>
      </c>
      <c r="I1089" s="12">
        <v>0</v>
      </c>
      <c r="J1089" s="12">
        <v>0</v>
      </c>
      <c r="K1089" s="12">
        <v>0</v>
      </c>
      <c r="L1089" s="12">
        <v>0</v>
      </c>
      <c r="M1089" s="12">
        <v>0</v>
      </c>
      <c r="N1089" s="12"/>
      <c r="O1089" s="12"/>
    </row>
    <row r="1090" spans="1:15" x14ac:dyDescent="0.35">
      <c r="A1090" s="11" t="str">
        <f t="shared" si="16"/>
        <v>DISTRIBUCION VOLUMEN X CRITERIO (Consumiciones)Ron100-200MIL</v>
      </c>
      <c r="B1090" s="11" t="s">
        <v>118</v>
      </c>
      <c r="C1090" s="11" t="s">
        <v>152</v>
      </c>
      <c r="D1090" s="11" t="s">
        <v>14</v>
      </c>
      <c r="E1090" s="12">
        <v>12.418170057756299</v>
      </c>
      <c r="F1090" s="12">
        <v>8.4966253189996994</v>
      </c>
      <c r="G1090" s="12">
        <v>13.759317323329499</v>
      </c>
      <c r="H1090" s="12">
        <v>13.005566026041899</v>
      </c>
      <c r="I1090" s="12">
        <v>0</v>
      </c>
      <c r="J1090" s="12">
        <v>0</v>
      </c>
      <c r="K1090" s="12">
        <v>0</v>
      </c>
      <c r="L1090" s="12">
        <v>0</v>
      </c>
      <c r="M1090" s="12">
        <v>0</v>
      </c>
      <c r="N1090" s="12"/>
      <c r="O1090" s="12"/>
    </row>
    <row r="1091" spans="1:15" x14ac:dyDescent="0.35">
      <c r="A1091" s="11" t="str">
        <f t="shared" si="16"/>
        <v>DISTRIBUCION VOLUMEN X CRITERIO (Consumiciones)Ron200-500MIL</v>
      </c>
      <c r="B1091" s="11" t="s">
        <v>118</v>
      </c>
      <c r="C1091" s="11" t="s">
        <v>152</v>
      </c>
      <c r="D1091" s="11" t="s">
        <v>15</v>
      </c>
      <c r="E1091" s="12">
        <v>13.2028016015449</v>
      </c>
      <c r="F1091" s="12">
        <v>9.76225506046692</v>
      </c>
      <c r="G1091" s="12">
        <v>12.798660896729601</v>
      </c>
      <c r="H1091" s="12">
        <v>14.484795726914699</v>
      </c>
      <c r="I1091" s="12">
        <v>0</v>
      </c>
      <c r="J1091" s="12">
        <v>0</v>
      </c>
      <c r="K1091" s="12">
        <v>0</v>
      </c>
      <c r="L1091" s="12">
        <v>0</v>
      </c>
      <c r="M1091" s="12">
        <v>0</v>
      </c>
      <c r="N1091" s="12"/>
      <c r="O1091" s="12"/>
    </row>
    <row r="1092" spans="1:15" x14ac:dyDescent="0.35">
      <c r="A1092" s="11" t="str">
        <f t="shared" ref="A1092:A1155" si="17">B1092&amp;C1092&amp;D1092</f>
        <v>DISTRIBUCION VOLUMEN X CRITERIO (Consumiciones)Ron&gt;500MIL</v>
      </c>
      <c r="B1092" s="11" t="s">
        <v>118</v>
      </c>
      <c r="C1092" s="11" t="s">
        <v>152</v>
      </c>
      <c r="D1092" s="11" t="s">
        <v>16</v>
      </c>
      <c r="E1092" s="12">
        <v>16.032764190906999</v>
      </c>
      <c r="F1092" s="12">
        <v>16.596916833732099</v>
      </c>
      <c r="G1092" s="12">
        <v>15.6806052002489</v>
      </c>
      <c r="H1092" s="12">
        <v>15.313142667185</v>
      </c>
      <c r="I1092" s="12">
        <v>0</v>
      </c>
      <c r="J1092" s="12">
        <v>0</v>
      </c>
      <c r="K1092" s="12">
        <v>0</v>
      </c>
      <c r="L1092" s="12">
        <v>0</v>
      </c>
      <c r="M1092" s="12">
        <v>0</v>
      </c>
      <c r="N1092" s="12"/>
      <c r="O1092" s="12"/>
    </row>
    <row r="1093" spans="1:15" x14ac:dyDescent="0.35">
      <c r="A1093" s="11" t="str">
        <f t="shared" si="17"/>
        <v>DISTRIBUCION VOLUMEN X CRITERIO (Consumiciones)RonDE 15 A 19 AÑOS</v>
      </c>
      <c r="B1093" s="11" t="s">
        <v>118</v>
      </c>
      <c r="C1093" s="11" t="s">
        <v>152</v>
      </c>
      <c r="D1093" s="11" t="s">
        <v>39</v>
      </c>
      <c r="E1093" s="12">
        <v>3.0000762963383698</v>
      </c>
      <c r="F1093" s="12">
        <v>5.8649151324004203</v>
      </c>
      <c r="G1093" s="12">
        <v>7.4110024885741304</v>
      </c>
      <c r="H1093" s="12">
        <v>3.4324551506341501</v>
      </c>
      <c r="I1093" s="12">
        <v>0</v>
      </c>
      <c r="J1093" s="12">
        <v>0</v>
      </c>
      <c r="K1093" s="12">
        <v>0</v>
      </c>
      <c r="L1093" s="12">
        <v>0</v>
      </c>
      <c r="M1093" s="12">
        <v>0</v>
      </c>
      <c r="N1093" s="12"/>
      <c r="O1093" s="12"/>
    </row>
    <row r="1094" spans="1:15" x14ac:dyDescent="0.35">
      <c r="A1094" s="11" t="str">
        <f t="shared" si="17"/>
        <v>DISTRIBUCION VOLUMEN X CRITERIO (Consumiciones)RonDE 20 A 24 AÑOS</v>
      </c>
      <c r="B1094" s="11" t="s">
        <v>118</v>
      </c>
      <c r="C1094" s="11" t="s">
        <v>152</v>
      </c>
      <c r="D1094" s="11" t="s">
        <v>40</v>
      </c>
      <c r="E1094" s="12">
        <v>6.3723591929882</v>
      </c>
      <c r="F1094" s="12">
        <v>7.2787304931374699</v>
      </c>
      <c r="G1094" s="12">
        <v>6.6059545325548603</v>
      </c>
      <c r="H1094" s="12">
        <v>5.6460935695249699</v>
      </c>
      <c r="I1094" s="12">
        <v>0</v>
      </c>
      <c r="J1094" s="12">
        <v>0</v>
      </c>
      <c r="K1094" s="12">
        <v>0</v>
      </c>
      <c r="L1094" s="12">
        <v>0</v>
      </c>
      <c r="M1094" s="12">
        <v>0</v>
      </c>
      <c r="N1094" s="12"/>
      <c r="O1094" s="12"/>
    </row>
    <row r="1095" spans="1:15" x14ac:dyDescent="0.35">
      <c r="A1095" s="11" t="str">
        <f t="shared" si="17"/>
        <v>DISTRIBUCION VOLUMEN X CRITERIO (Consumiciones)RonDE 25 A 34 AÑOS</v>
      </c>
      <c r="B1095" s="11" t="s">
        <v>118</v>
      </c>
      <c r="C1095" s="11" t="s">
        <v>152</v>
      </c>
      <c r="D1095" s="11" t="s">
        <v>41</v>
      </c>
      <c r="E1095" s="12">
        <v>18.046283902066001</v>
      </c>
      <c r="F1095" s="12">
        <v>15.8076382083286</v>
      </c>
      <c r="G1095" s="12">
        <v>16.022433695000299</v>
      </c>
      <c r="H1095" s="12">
        <v>16.831217637745599</v>
      </c>
      <c r="I1095" s="12">
        <v>0</v>
      </c>
      <c r="J1095" s="12">
        <v>0</v>
      </c>
      <c r="K1095" s="12">
        <v>0</v>
      </c>
      <c r="L1095" s="12">
        <v>0</v>
      </c>
      <c r="M1095" s="12">
        <v>0</v>
      </c>
      <c r="N1095" s="12"/>
      <c r="O1095" s="12"/>
    </row>
    <row r="1096" spans="1:15" x14ac:dyDescent="0.35">
      <c r="A1096" s="11" t="str">
        <f t="shared" si="17"/>
        <v>DISTRIBUCION VOLUMEN X CRITERIO (Consumiciones)RonDE 35 A 49 AÑOS</v>
      </c>
      <c r="B1096" s="11" t="s">
        <v>118</v>
      </c>
      <c r="C1096" s="11" t="s">
        <v>152</v>
      </c>
      <c r="D1096" s="11" t="s">
        <v>42</v>
      </c>
      <c r="E1096" s="12">
        <v>25.6372100633175</v>
      </c>
      <c r="F1096" s="12">
        <v>26.001889124908601</v>
      </c>
      <c r="G1096" s="12">
        <v>29.694714925419301</v>
      </c>
      <c r="H1096" s="12">
        <v>28.476375202132001</v>
      </c>
      <c r="I1096" s="12">
        <v>0</v>
      </c>
      <c r="J1096" s="12">
        <v>0</v>
      </c>
      <c r="K1096" s="12">
        <v>0</v>
      </c>
      <c r="L1096" s="12">
        <v>0</v>
      </c>
      <c r="M1096" s="12">
        <v>0</v>
      </c>
      <c r="N1096" s="12"/>
      <c r="O1096" s="12"/>
    </row>
    <row r="1097" spans="1:15" x14ac:dyDescent="0.35">
      <c r="A1097" s="11" t="str">
        <f t="shared" si="17"/>
        <v>DISTRIBUCION VOLUMEN X CRITERIO (Consumiciones)RonDE 50 A 59 AÑOS</v>
      </c>
      <c r="B1097" s="11" t="s">
        <v>118</v>
      </c>
      <c r="C1097" s="11" t="s">
        <v>152</v>
      </c>
      <c r="D1097" s="11" t="s">
        <v>43</v>
      </c>
      <c r="E1097" s="12">
        <v>20.280520442756099</v>
      </c>
      <c r="F1097" s="12">
        <v>16.388795959585899</v>
      </c>
      <c r="G1097" s="12">
        <v>13.8344771949389</v>
      </c>
      <c r="H1097" s="12">
        <v>20.182714682533</v>
      </c>
      <c r="I1097" s="12">
        <v>0</v>
      </c>
      <c r="J1097" s="12">
        <v>0</v>
      </c>
      <c r="K1097" s="12">
        <v>0</v>
      </c>
      <c r="L1097" s="12">
        <v>0</v>
      </c>
      <c r="M1097" s="12">
        <v>0</v>
      </c>
      <c r="N1097" s="12"/>
      <c r="O1097" s="12"/>
    </row>
    <row r="1098" spans="1:15" x14ac:dyDescent="0.35">
      <c r="A1098" s="11" t="str">
        <f t="shared" si="17"/>
        <v>DISTRIBUCION VOLUMEN X CRITERIO (Consumiciones)RonDE 60 A 75 AÑOS</v>
      </c>
      <c r="B1098" s="11" t="s">
        <v>118</v>
      </c>
      <c r="C1098" s="11" t="s">
        <v>152</v>
      </c>
      <c r="D1098" s="11" t="s">
        <v>44</v>
      </c>
      <c r="E1098" s="12">
        <v>26.663535691003201</v>
      </c>
      <c r="F1098" s="12">
        <v>28.658031081638999</v>
      </c>
      <c r="G1098" s="12">
        <v>26.431410919442399</v>
      </c>
      <c r="H1098" s="12">
        <v>25.431161012604001</v>
      </c>
      <c r="I1098" s="12">
        <v>0</v>
      </c>
      <c r="J1098" s="12">
        <v>0</v>
      </c>
      <c r="K1098" s="12">
        <v>0</v>
      </c>
      <c r="L1098" s="12">
        <v>0</v>
      </c>
      <c r="M1098" s="12">
        <v>0</v>
      </c>
      <c r="N1098" s="12"/>
      <c r="O1098" s="12"/>
    </row>
    <row r="1099" spans="1:15" x14ac:dyDescent="0.35">
      <c r="A1099" s="11" t="str">
        <f t="shared" si="17"/>
        <v>DISTRIBUCION VOLUMEN X CRITERIO (Consumiciones)RonALTA Y MEDIA ALTA</v>
      </c>
      <c r="B1099" s="11" t="s">
        <v>118</v>
      </c>
      <c r="C1099" s="11" t="s">
        <v>152</v>
      </c>
      <c r="D1099" s="11" t="s">
        <v>17</v>
      </c>
      <c r="E1099" s="12">
        <v>21.832913562182799</v>
      </c>
      <c r="F1099" s="12">
        <v>25.413263174127799</v>
      </c>
      <c r="G1099" s="12">
        <v>25.657205547606502</v>
      </c>
      <c r="H1099" s="12">
        <v>23.774928443851</v>
      </c>
      <c r="I1099" s="12">
        <v>0</v>
      </c>
      <c r="J1099" s="12">
        <v>0</v>
      </c>
      <c r="K1099" s="12">
        <v>0</v>
      </c>
      <c r="L1099" s="12">
        <v>0</v>
      </c>
      <c r="M1099" s="12">
        <v>0</v>
      </c>
      <c r="N1099" s="12"/>
      <c r="O1099" s="12"/>
    </row>
    <row r="1100" spans="1:15" x14ac:dyDescent="0.35">
      <c r="A1100" s="11" t="str">
        <f t="shared" si="17"/>
        <v>DISTRIBUCION VOLUMEN X CRITERIO (Consumiciones)RonMEDIA</v>
      </c>
      <c r="B1100" s="11" t="s">
        <v>118</v>
      </c>
      <c r="C1100" s="11" t="s">
        <v>152</v>
      </c>
      <c r="D1100" s="11" t="s">
        <v>18</v>
      </c>
      <c r="E1100" s="12">
        <v>36.106903038374497</v>
      </c>
      <c r="F1100" s="12">
        <v>33.537719071331601</v>
      </c>
      <c r="G1100" s="12">
        <v>32.950363701472298</v>
      </c>
      <c r="H1100" s="12">
        <v>34.216277051886699</v>
      </c>
      <c r="I1100" s="12">
        <v>0</v>
      </c>
      <c r="J1100" s="12">
        <v>0</v>
      </c>
      <c r="K1100" s="12">
        <v>0</v>
      </c>
      <c r="L1100" s="12">
        <v>0</v>
      </c>
      <c r="M1100" s="12">
        <v>0</v>
      </c>
      <c r="N1100" s="12"/>
      <c r="O1100" s="12"/>
    </row>
    <row r="1101" spans="1:15" x14ac:dyDescent="0.35">
      <c r="A1101" s="11" t="str">
        <f t="shared" si="17"/>
        <v>DISTRIBUCION VOLUMEN X CRITERIO (Consumiciones)RonMEDIA BAJA</v>
      </c>
      <c r="B1101" s="11" t="s">
        <v>118</v>
      </c>
      <c r="C1101" s="11" t="s">
        <v>152</v>
      </c>
      <c r="D1101" s="11" t="s">
        <v>19</v>
      </c>
      <c r="E1101" s="12">
        <v>25.313590666753701</v>
      </c>
      <c r="F1101" s="12">
        <v>25.348797874827799</v>
      </c>
      <c r="G1101" s="12">
        <v>25.773076756168098</v>
      </c>
      <c r="H1101" s="12">
        <v>27.555103869103</v>
      </c>
      <c r="I1101" s="12">
        <v>0</v>
      </c>
      <c r="J1101" s="12">
        <v>0</v>
      </c>
      <c r="K1101" s="12">
        <v>0</v>
      </c>
      <c r="L1101" s="12">
        <v>0</v>
      </c>
      <c r="M1101" s="12">
        <v>0</v>
      </c>
      <c r="N1101" s="12"/>
      <c r="O1101" s="12"/>
    </row>
    <row r="1102" spans="1:15" x14ac:dyDescent="0.35">
      <c r="A1102" s="11" t="str">
        <f t="shared" si="17"/>
        <v>DISTRIBUCION VOLUMEN X CRITERIO (Consumiciones)RonBAJA</v>
      </c>
      <c r="B1102" s="11" t="s">
        <v>118</v>
      </c>
      <c r="C1102" s="11" t="s">
        <v>152</v>
      </c>
      <c r="D1102" s="11" t="s">
        <v>20</v>
      </c>
      <c r="E1102" s="12">
        <v>16.746575777947101</v>
      </c>
      <c r="F1102" s="12">
        <v>15.700222988871699</v>
      </c>
      <c r="G1102" s="12">
        <v>15.619338384577899</v>
      </c>
      <c r="H1102" s="12">
        <v>14.4537047210155</v>
      </c>
      <c r="I1102" s="12">
        <v>0</v>
      </c>
      <c r="J1102" s="12">
        <v>0</v>
      </c>
      <c r="K1102" s="12">
        <v>0</v>
      </c>
      <c r="L1102" s="12">
        <v>0</v>
      </c>
      <c r="M1102" s="12">
        <v>0</v>
      </c>
      <c r="N1102" s="12"/>
      <c r="O1102" s="12"/>
    </row>
    <row r="1103" spans="1:15" x14ac:dyDescent="0.35">
      <c r="A1103" s="11" t="str">
        <f t="shared" si="17"/>
        <v>DISTRIBUCION VOLUMEN X CRITERIO (Consumiciones)RonHOMBRE</v>
      </c>
      <c r="B1103" s="11" t="s">
        <v>118</v>
      </c>
      <c r="C1103" s="11" t="s">
        <v>152</v>
      </c>
      <c r="D1103" s="11" t="s">
        <v>21</v>
      </c>
      <c r="E1103" s="12">
        <v>66.977079732216794</v>
      </c>
      <c r="F1103" s="12">
        <v>64.688008347469605</v>
      </c>
      <c r="G1103" s="12">
        <v>66.862095653533999</v>
      </c>
      <c r="H1103" s="12">
        <v>69.1667652676594</v>
      </c>
      <c r="I1103" s="12">
        <v>0</v>
      </c>
      <c r="J1103" s="12">
        <v>0</v>
      </c>
      <c r="K1103" s="12">
        <v>0</v>
      </c>
      <c r="L1103" s="12">
        <v>0</v>
      </c>
      <c r="M1103" s="12">
        <v>0</v>
      </c>
      <c r="N1103" s="12"/>
      <c r="O1103" s="12"/>
    </row>
    <row r="1104" spans="1:15" x14ac:dyDescent="0.35">
      <c r="A1104" s="11" t="str">
        <f t="shared" si="17"/>
        <v>DISTRIBUCION VOLUMEN X CRITERIO (Consumiciones)RonMUJER</v>
      </c>
      <c r="B1104" s="11" t="s">
        <v>118</v>
      </c>
      <c r="C1104" s="11" t="s">
        <v>152</v>
      </c>
      <c r="D1104" s="11" t="s">
        <v>22</v>
      </c>
      <c r="E1104" s="12">
        <v>33.022886358299502</v>
      </c>
      <c r="F1104" s="12">
        <v>35.311991652530402</v>
      </c>
      <c r="G1104" s="12">
        <v>33.137873126115501</v>
      </c>
      <c r="H1104" s="12">
        <v>30.8332593825888</v>
      </c>
      <c r="I1104" s="12">
        <v>0</v>
      </c>
      <c r="J1104" s="12">
        <v>0</v>
      </c>
      <c r="K1104" s="12">
        <v>0</v>
      </c>
      <c r="L1104" s="12">
        <v>0</v>
      </c>
      <c r="M1104" s="12">
        <v>0</v>
      </c>
      <c r="N1104" s="12"/>
      <c r="O1104" s="12"/>
    </row>
    <row r="1105" spans="1:15" x14ac:dyDescent="0.35">
      <c r="A1105" s="11" t="str">
        <f t="shared" si="17"/>
        <v>DISTRIBUCION VOLUMEN X CRITERIO (Consumiciones)AnisT.ESPAÑA</v>
      </c>
      <c r="B1105" s="11" t="s">
        <v>118</v>
      </c>
      <c r="C1105" s="11" t="s">
        <v>153</v>
      </c>
      <c r="D1105" s="11" t="s">
        <v>36</v>
      </c>
      <c r="E1105" s="12">
        <v>100</v>
      </c>
      <c r="F1105" s="12">
        <v>100</v>
      </c>
      <c r="G1105" s="12">
        <v>100</v>
      </c>
      <c r="H1105" s="12">
        <v>100</v>
      </c>
      <c r="I1105" s="12">
        <v>0</v>
      </c>
      <c r="J1105" s="12">
        <v>0</v>
      </c>
      <c r="K1105" s="12">
        <v>0</v>
      </c>
      <c r="L1105" s="12">
        <v>0</v>
      </c>
      <c r="M1105" s="12">
        <v>0</v>
      </c>
      <c r="N1105" s="12"/>
      <c r="O1105" s="12"/>
    </row>
    <row r="1106" spans="1:15" x14ac:dyDescent="0.35">
      <c r="A1106" s="11" t="str">
        <f t="shared" si="17"/>
        <v>DISTRIBUCION VOLUMEN X CRITERIO (Consumiciones)AnisBCN AM</v>
      </c>
      <c r="B1106" s="11" t="s">
        <v>118</v>
      </c>
      <c r="C1106" s="11" t="s">
        <v>153</v>
      </c>
      <c r="D1106" s="11" t="s">
        <v>1</v>
      </c>
      <c r="E1106" s="12">
        <v>3.26206545162702</v>
      </c>
      <c r="F1106" s="12">
        <v>2.1043192815806702</v>
      </c>
      <c r="G1106" s="12">
        <v>1.4023326480685601</v>
      </c>
      <c r="H1106" s="12">
        <v>1.4245285439717601</v>
      </c>
      <c r="I1106" s="12">
        <v>0</v>
      </c>
      <c r="J1106" s="12">
        <v>0</v>
      </c>
      <c r="K1106" s="12">
        <v>0</v>
      </c>
      <c r="L1106" s="12">
        <v>0</v>
      </c>
      <c r="M1106" s="12">
        <v>0</v>
      </c>
      <c r="N1106" s="12"/>
      <c r="O1106" s="12"/>
    </row>
    <row r="1107" spans="1:15" x14ac:dyDescent="0.35">
      <c r="A1107" s="11" t="str">
        <f t="shared" si="17"/>
        <v>DISTRIBUCION VOLUMEN X CRITERIO (Consumiciones)AnisREST.CAT ARAGON</v>
      </c>
      <c r="B1107" s="11" t="s">
        <v>118</v>
      </c>
      <c r="C1107" s="11" t="s">
        <v>153</v>
      </c>
      <c r="D1107" s="11" t="s">
        <v>2</v>
      </c>
      <c r="E1107" s="12">
        <v>7.8096197375149696</v>
      </c>
      <c r="F1107" s="12">
        <v>11.8249154159717</v>
      </c>
      <c r="G1107" s="12">
        <v>9.5458641248035807</v>
      </c>
      <c r="H1107" s="12">
        <v>13.6590451312138</v>
      </c>
      <c r="I1107" s="12">
        <v>0</v>
      </c>
      <c r="J1107" s="12">
        <v>0</v>
      </c>
      <c r="K1107" s="12">
        <v>0</v>
      </c>
      <c r="L1107" s="12">
        <v>0</v>
      </c>
      <c r="M1107" s="12">
        <v>0</v>
      </c>
      <c r="N1107" s="12"/>
      <c r="O1107" s="12"/>
    </row>
    <row r="1108" spans="1:15" x14ac:dyDescent="0.35">
      <c r="A1108" s="11" t="str">
        <f t="shared" si="17"/>
        <v>DISTRIBUCION VOLUMEN X CRITERIO (Consumiciones)AnisLEVANTE</v>
      </c>
      <c r="B1108" s="11" t="s">
        <v>118</v>
      </c>
      <c r="C1108" s="11" t="s">
        <v>153</v>
      </c>
      <c r="D1108" s="11" t="s">
        <v>3</v>
      </c>
      <c r="E1108" s="12">
        <v>26.908976844244101</v>
      </c>
      <c r="F1108" s="12">
        <v>18.332681328996699</v>
      </c>
      <c r="G1108" s="12">
        <v>27.0556865351178</v>
      </c>
      <c r="H1108" s="12">
        <v>19.046761824608001</v>
      </c>
      <c r="I1108" s="12">
        <v>0</v>
      </c>
      <c r="J1108" s="12">
        <v>0</v>
      </c>
      <c r="K1108" s="12">
        <v>0</v>
      </c>
      <c r="L1108" s="12">
        <v>0</v>
      </c>
      <c r="M1108" s="12">
        <v>0</v>
      </c>
      <c r="N1108" s="12"/>
      <c r="O1108" s="12"/>
    </row>
    <row r="1109" spans="1:15" x14ac:dyDescent="0.35">
      <c r="A1109" s="11" t="str">
        <f t="shared" si="17"/>
        <v>DISTRIBUCION VOLUMEN X CRITERIO (Consumiciones)AnisANDALUCIA</v>
      </c>
      <c r="B1109" s="11" t="s">
        <v>118</v>
      </c>
      <c r="C1109" s="11" t="s">
        <v>153</v>
      </c>
      <c r="D1109" s="11" t="s">
        <v>4</v>
      </c>
      <c r="E1109" s="12">
        <v>38.701021291982599</v>
      </c>
      <c r="F1109" s="12">
        <v>33.713774333060798</v>
      </c>
      <c r="G1109" s="12">
        <v>43.088041516646101</v>
      </c>
      <c r="H1109" s="12">
        <v>53.693804426101302</v>
      </c>
      <c r="I1109" s="12">
        <v>0</v>
      </c>
      <c r="J1109" s="12">
        <v>0</v>
      </c>
      <c r="K1109" s="12">
        <v>0</v>
      </c>
      <c r="L1109" s="12">
        <v>0</v>
      </c>
      <c r="M1109" s="12">
        <v>0</v>
      </c>
      <c r="N1109" s="12"/>
      <c r="O1109" s="12"/>
    </row>
    <row r="1110" spans="1:15" x14ac:dyDescent="0.35">
      <c r="A1110" s="11" t="str">
        <f t="shared" si="17"/>
        <v>DISTRIBUCION VOLUMEN X CRITERIO (Consumiciones)AnisMDD AM</v>
      </c>
      <c r="B1110" s="11" t="s">
        <v>118</v>
      </c>
      <c r="C1110" s="11" t="s">
        <v>153</v>
      </c>
      <c r="D1110" s="11" t="s">
        <v>5</v>
      </c>
      <c r="E1110" s="12">
        <v>6.2034254355756202</v>
      </c>
      <c r="F1110" s="12">
        <v>7.7156498458962997</v>
      </c>
      <c r="G1110" s="12">
        <v>5.6164370966248702</v>
      </c>
      <c r="H1110" s="12">
        <v>3.9164022879223399</v>
      </c>
      <c r="I1110" s="12">
        <v>0</v>
      </c>
      <c r="J1110" s="12">
        <v>0</v>
      </c>
      <c r="K1110" s="12">
        <v>0</v>
      </c>
      <c r="L1110" s="12">
        <v>0</v>
      </c>
      <c r="M1110" s="12">
        <v>0</v>
      </c>
      <c r="N1110" s="12"/>
      <c r="O1110" s="12"/>
    </row>
    <row r="1111" spans="1:15" x14ac:dyDescent="0.35">
      <c r="A1111" s="11" t="str">
        <f t="shared" si="17"/>
        <v>DISTRIBUCION VOLUMEN X CRITERIO (Consumiciones)AnisRTO CENTRO</v>
      </c>
      <c r="B1111" s="11" t="s">
        <v>118</v>
      </c>
      <c r="C1111" s="11" t="s">
        <v>153</v>
      </c>
      <c r="D1111" s="11" t="s">
        <v>6</v>
      </c>
      <c r="E1111" s="12">
        <v>16.272698263155501</v>
      </c>
      <c r="F1111" s="12">
        <v>25.430518228111101</v>
      </c>
      <c r="G1111" s="12">
        <v>11.879793101611501</v>
      </c>
      <c r="H1111" s="12">
        <v>6.11239650737462</v>
      </c>
      <c r="I1111" s="12">
        <v>0</v>
      </c>
      <c r="J1111" s="12">
        <v>0</v>
      </c>
      <c r="K1111" s="12">
        <v>0</v>
      </c>
      <c r="L1111" s="12">
        <v>0</v>
      </c>
      <c r="M1111" s="12">
        <v>0</v>
      </c>
      <c r="N1111" s="12"/>
      <c r="O1111" s="12"/>
    </row>
    <row r="1112" spans="1:15" x14ac:dyDescent="0.35">
      <c r="A1112" s="11" t="str">
        <f t="shared" si="17"/>
        <v>DISTRIBUCION VOLUMEN X CRITERIO (Consumiciones)AnisNORTE-CENTRO</v>
      </c>
      <c r="B1112" s="11" t="s">
        <v>118</v>
      </c>
      <c r="C1112" s="11" t="s">
        <v>153</v>
      </c>
      <c r="D1112" s="11" t="s">
        <v>7</v>
      </c>
      <c r="E1112" s="12">
        <v>0.169884616613136</v>
      </c>
      <c r="F1112" s="12">
        <v>0.26394778504476202</v>
      </c>
      <c r="G1112" s="12">
        <v>0.76715307360910501</v>
      </c>
      <c r="H1112" s="12">
        <v>0.67349715016658496</v>
      </c>
      <c r="I1112" s="12">
        <v>0</v>
      </c>
      <c r="J1112" s="12">
        <v>0</v>
      </c>
      <c r="K1112" s="12">
        <v>0</v>
      </c>
      <c r="L1112" s="12">
        <v>0</v>
      </c>
      <c r="M1112" s="12">
        <v>0</v>
      </c>
      <c r="N1112" s="12"/>
      <c r="O1112" s="12"/>
    </row>
    <row r="1113" spans="1:15" x14ac:dyDescent="0.35">
      <c r="A1113" s="11" t="str">
        <f t="shared" si="17"/>
        <v>DISTRIBUCION VOLUMEN X CRITERIO (Consumiciones)AnisNOROESTE</v>
      </c>
      <c r="B1113" s="11" t="s">
        <v>118</v>
      </c>
      <c r="C1113" s="11" t="s">
        <v>153</v>
      </c>
      <c r="D1113" s="11" t="s">
        <v>8</v>
      </c>
      <c r="E1113" s="12">
        <v>0.67230584737959997</v>
      </c>
      <c r="F1113" s="12">
        <v>0.61417019619916802</v>
      </c>
      <c r="G1113" s="12">
        <v>0.64467446541103801</v>
      </c>
      <c r="H1113" s="12">
        <v>1.4735459385610501</v>
      </c>
      <c r="I1113" s="12">
        <v>0</v>
      </c>
      <c r="J1113" s="12">
        <v>0</v>
      </c>
      <c r="K1113" s="12">
        <v>0</v>
      </c>
      <c r="L1113" s="12">
        <v>0</v>
      </c>
      <c r="M1113" s="12">
        <v>0</v>
      </c>
      <c r="N1113" s="12"/>
      <c r="O1113" s="12"/>
    </row>
    <row r="1114" spans="1:15" x14ac:dyDescent="0.35">
      <c r="A1114" s="11" t="str">
        <f t="shared" si="17"/>
        <v>DISTRIBUCION VOLUMEN X CRITERIO (Consumiciones)Anis&lt;2MIL</v>
      </c>
      <c r="B1114" s="11" t="s">
        <v>118</v>
      </c>
      <c r="C1114" s="11" t="s">
        <v>153</v>
      </c>
      <c r="D1114" s="11" t="s">
        <v>9</v>
      </c>
      <c r="E1114" s="12">
        <v>2.78452671165565</v>
      </c>
      <c r="F1114" s="12">
        <v>3.1646897047809102</v>
      </c>
      <c r="G1114" s="12">
        <v>2.34386742980052</v>
      </c>
      <c r="H1114" s="12">
        <v>4.2771992862991999</v>
      </c>
      <c r="I1114" s="12">
        <v>0</v>
      </c>
      <c r="J1114" s="12">
        <v>0</v>
      </c>
      <c r="K1114" s="12">
        <v>0</v>
      </c>
      <c r="L1114" s="12">
        <v>0</v>
      </c>
      <c r="M1114" s="12">
        <v>0</v>
      </c>
      <c r="N1114" s="12"/>
      <c r="O1114" s="12"/>
    </row>
    <row r="1115" spans="1:15" x14ac:dyDescent="0.35">
      <c r="A1115" s="11" t="str">
        <f t="shared" si="17"/>
        <v>DISTRIBUCION VOLUMEN X CRITERIO (Consumiciones)Anis2-5MIL</v>
      </c>
      <c r="B1115" s="11" t="s">
        <v>118</v>
      </c>
      <c r="C1115" s="11" t="s">
        <v>153</v>
      </c>
      <c r="D1115" s="11" t="s">
        <v>10</v>
      </c>
      <c r="E1115" s="12">
        <v>4.7836270766265097</v>
      </c>
      <c r="F1115" s="12">
        <v>6.21461346499584</v>
      </c>
      <c r="G1115" s="12">
        <v>6.2680579528549698</v>
      </c>
      <c r="H1115" s="12">
        <v>13.4692836129138</v>
      </c>
      <c r="I1115" s="12">
        <v>0</v>
      </c>
      <c r="J1115" s="12">
        <v>0</v>
      </c>
      <c r="K1115" s="12">
        <v>0</v>
      </c>
      <c r="L1115" s="12">
        <v>0</v>
      </c>
      <c r="M1115" s="12">
        <v>0</v>
      </c>
      <c r="N1115" s="12"/>
      <c r="O1115" s="12"/>
    </row>
    <row r="1116" spans="1:15" x14ac:dyDescent="0.35">
      <c r="A1116" s="11" t="str">
        <f t="shared" si="17"/>
        <v>DISTRIBUCION VOLUMEN X CRITERIO (Consumiciones)Anis5-10MIL</v>
      </c>
      <c r="B1116" s="11" t="s">
        <v>118</v>
      </c>
      <c r="C1116" s="11" t="s">
        <v>153</v>
      </c>
      <c r="D1116" s="11" t="s">
        <v>11</v>
      </c>
      <c r="E1116" s="12">
        <v>3.6718009849778599</v>
      </c>
      <c r="F1116" s="12">
        <v>5.0305877124722098</v>
      </c>
      <c r="G1116" s="12">
        <v>4.44492918860169</v>
      </c>
      <c r="H1116" s="12">
        <v>7.9972039247697202</v>
      </c>
      <c r="I1116" s="12">
        <v>0</v>
      </c>
      <c r="J1116" s="12">
        <v>0</v>
      </c>
      <c r="K1116" s="12">
        <v>0</v>
      </c>
      <c r="L1116" s="12">
        <v>0</v>
      </c>
      <c r="M1116" s="12">
        <v>0</v>
      </c>
      <c r="N1116" s="12"/>
      <c r="O1116" s="12"/>
    </row>
    <row r="1117" spans="1:15" x14ac:dyDescent="0.35">
      <c r="A1117" s="11" t="str">
        <f t="shared" si="17"/>
        <v>DISTRIBUCION VOLUMEN X CRITERIO (Consumiciones)Anis10-30MIL</v>
      </c>
      <c r="B1117" s="11" t="s">
        <v>118</v>
      </c>
      <c r="C1117" s="11" t="s">
        <v>153</v>
      </c>
      <c r="D1117" s="11" t="s">
        <v>12</v>
      </c>
      <c r="E1117" s="12">
        <v>22.079301230741699</v>
      </c>
      <c r="F1117" s="12">
        <v>40.633583448787498</v>
      </c>
      <c r="G1117" s="12">
        <v>33.636555599661598</v>
      </c>
      <c r="H1117" s="12">
        <v>21.3143112732049</v>
      </c>
      <c r="I1117" s="12">
        <v>0</v>
      </c>
      <c r="J1117" s="12">
        <v>0</v>
      </c>
      <c r="K1117" s="12">
        <v>0</v>
      </c>
      <c r="L1117" s="12">
        <v>0</v>
      </c>
      <c r="M1117" s="12">
        <v>0</v>
      </c>
      <c r="N1117" s="12"/>
      <c r="O1117" s="12"/>
    </row>
    <row r="1118" spans="1:15" x14ac:dyDescent="0.35">
      <c r="A1118" s="11" t="str">
        <f t="shared" si="17"/>
        <v>DISTRIBUCION VOLUMEN X CRITERIO (Consumiciones)Anis30-100MIL</v>
      </c>
      <c r="B1118" s="11" t="s">
        <v>118</v>
      </c>
      <c r="C1118" s="11" t="s">
        <v>153</v>
      </c>
      <c r="D1118" s="11" t="s">
        <v>13</v>
      </c>
      <c r="E1118" s="12">
        <v>22.9136514731407</v>
      </c>
      <c r="F1118" s="12">
        <v>21.954454790207599</v>
      </c>
      <c r="G1118" s="12">
        <v>28.068111345169299</v>
      </c>
      <c r="H1118" s="12">
        <v>29.6329534096819</v>
      </c>
      <c r="I1118" s="12">
        <v>0</v>
      </c>
      <c r="J1118" s="12">
        <v>0</v>
      </c>
      <c r="K1118" s="12">
        <v>0</v>
      </c>
      <c r="L1118" s="12">
        <v>0</v>
      </c>
      <c r="M1118" s="12">
        <v>0</v>
      </c>
      <c r="N1118" s="12"/>
      <c r="O1118" s="12"/>
    </row>
    <row r="1119" spans="1:15" x14ac:dyDescent="0.35">
      <c r="A1119" s="11" t="str">
        <f t="shared" si="17"/>
        <v>DISTRIBUCION VOLUMEN X CRITERIO (Consumiciones)Anis100-200MIL</v>
      </c>
      <c r="B1119" s="11" t="s">
        <v>118</v>
      </c>
      <c r="C1119" s="11" t="s">
        <v>153</v>
      </c>
      <c r="D1119" s="11" t="s">
        <v>14</v>
      </c>
      <c r="E1119" s="12">
        <v>9.6857231549186409</v>
      </c>
      <c r="F1119" s="12">
        <v>1.64740264539579</v>
      </c>
      <c r="G1119" s="12">
        <v>3.4572696616246201</v>
      </c>
      <c r="H1119" s="12">
        <v>1.48005084127498</v>
      </c>
      <c r="I1119" s="12">
        <v>0</v>
      </c>
      <c r="J1119" s="12">
        <v>0</v>
      </c>
      <c r="K1119" s="12">
        <v>0</v>
      </c>
      <c r="L1119" s="12">
        <v>0</v>
      </c>
      <c r="M1119" s="12">
        <v>0</v>
      </c>
      <c r="N1119" s="12"/>
      <c r="O1119" s="12"/>
    </row>
    <row r="1120" spans="1:15" x14ac:dyDescent="0.35">
      <c r="A1120" s="11" t="str">
        <f t="shared" si="17"/>
        <v>DISTRIBUCION VOLUMEN X CRITERIO (Consumiciones)Anis200-500MIL</v>
      </c>
      <c r="B1120" s="11" t="s">
        <v>118</v>
      </c>
      <c r="C1120" s="11" t="s">
        <v>153</v>
      </c>
      <c r="D1120" s="11" t="s">
        <v>15</v>
      </c>
      <c r="E1120" s="12">
        <v>8.6309669820609507</v>
      </c>
      <c r="F1120" s="12">
        <v>5.2539968807359303</v>
      </c>
      <c r="G1120" s="12">
        <v>6.5387766438428301</v>
      </c>
      <c r="H1120" s="12">
        <v>7.30649083788383</v>
      </c>
      <c r="I1120" s="12">
        <v>0</v>
      </c>
      <c r="J1120" s="12">
        <v>0</v>
      </c>
      <c r="K1120" s="12">
        <v>0</v>
      </c>
      <c r="L1120" s="12">
        <v>0</v>
      </c>
      <c r="M1120" s="12">
        <v>0</v>
      </c>
      <c r="N1120" s="12"/>
      <c r="O1120" s="12"/>
    </row>
    <row r="1121" spans="1:15" x14ac:dyDescent="0.35">
      <c r="A1121" s="11" t="str">
        <f t="shared" si="17"/>
        <v>DISTRIBUCION VOLUMEN X CRITERIO (Consumiciones)Anis&gt;500MIL</v>
      </c>
      <c r="B1121" s="11" t="s">
        <v>118</v>
      </c>
      <c r="C1121" s="11" t="s">
        <v>153</v>
      </c>
      <c r="D1121" s="11" t="s">
        <v>16</v>
      </c>
      <c r="E1121" s="12">
        <v>25.450383469043501</v>
      </c>
      <c r="F1121" s="12">
        <v>16.100646873039</v>
      </c>
      <c r="G1121" s="12">
        <v>15.242418227958501</v>
      </c>
      <c r="H1121" s="12">
        <v>14.5225022664515</v>
      </c>
      <c r="I1121" s="12">
        <v>0</v>
      </c>
      <c r="J1121" s="12">
        <v>0</v>
      </c>
      <c r="K1121" s="12">
        <v>0</v>
      </c>
      <c r="L1121" s="12">
        <v>0</v>
      </c>
      <c r="M1121" s="12">
        <v>0</v>
      </c>
      <c r="N1121" s="12"/>
      <c r="O1121" s="12"/>
    </row>
    <row r="1122" spans="1:15" x14ac:dyDescent="0.35">
      <c r="A1122" s="11" t="str">
        <f t="shared" si="17"/>
        <v>DISTRIBUCION VOLUMEN X CRITERIO (Consumiciones)AnisDE 15 A 19 AÑOS</v>
      </c>
      <c r="B1122" s="11" t="s">
        <v>118</v>
      </c>
      <c r="C1122" s="11" t="s">
        <v>153</v>
      </c>
      <c r="D1122" s="11" t="s">
        <v>39</v>
      </c>
      <c r="E1122" s="12">
        <v>7.8205077712526698</v>
      </c>
      <c r="F1122" s="12" t="s">
        <v>213</v>
      </c>
      <c r="G1122" s="12" t="s">
        <v>213</v>
      </c>
      <c r="H1122" s="12">
        <v>0.78355623219767701</v>
      </c>
      <c r="I1122" s="12">
        <v>0</v>
      </c>
      <c r="J1122" s="12">
        <v>0</v>
      </c>
      <c r="K1122" s="12">
        <v>0</v>
      </c>
      <c r="L1122" s="12">
        <v>0</v>
      </c>
      <c r="M1122" s="12">
        <v>0</v>
      </c>
      <c r="N1122" s="12"/>
      <c r="O1122" s="12"/>
    </row>
    <row r="1123" spans="1:15" x14ac:dyDescent="0.35">
      <c r="A1123" s="11" t="str">
        <f t="shared" si="17"/>
        <v>DISTRIBUCION VOLUMEN X CRITERIO (Consumiciones)AnisDE 20 A 24 AÑOS</v>
      </c>
      <c r="B1123" s="11" t="s">
        <v>118</v>
      </c>
      <c r="C1123" s="11" t="s">
        <v>153</v>
      </c>
      <c r="D1123" s="11" t="s">
        <v>40</v>
      </c>
      <c r="E1123" s="12">
        <v>7.2107003539308696</v>
      </c>
      <c r="F1123" s="12">
        <v>3.3993787834493499</v>
      </c>
      <c r="G1123" s="12">
        <v>9.3850911156964507</v>
      </c>
      <c r="H1123" s="12">
        <v>1.18726038223206</v>
      </c>
      <c r="I1123" s="12">
        <v>0</v>
      </c>
      <c r="J1123" s="12">
        <v>0</v>
      </c>
      <c r="K1123" s="12">
        <v>0</v>
      </c>
      <c r="L1123" s="12">
        <v>0</v>
      </c>
      <c r="M1123" s="12">
        <v>0</v>
      </c>
      <c r="N1123" s="12"/>
      <c r="O1123" s="12"/>
    </row>
    <row r="1124" spans="1:15" x14ac:dyDescent="0.35">
      <c r="A1124" s="11" t="str">
        <f t="shared" si="17"/>
        <v>DISTRIBUCION VOLUMEN X CRITERIO (Consumiciones)AnisDE 25 A 34 AÑOS</v>
      </c>
      <c r="B1124" s="11" t="s">
        <v>118</v>
      </c>
      <c r="C1124" s="11" t="s">
        <v>153</v>
      </c>
      <c r="D1124" s="11" t="s">
        <v>41</v>
      </c>
      <c r="E1124" s="12">
        <v>18.035018471823701</v>
      </c>
      <c r="F1124" s="12">
        <v>9.8027981107409392</v>
      </c>
      <c r="G1124" s="12">
        <v>19.061297166909998</v>
      </c>
      <c r="H1124" s="12">
        <v>5.7232782033137797</v>
      </c>
      <c r="I1124" s="12">
        <v>0</v>
      </c>
      <c r="J1124" s="12">
        <v>0</v>
      </c>
      <c r="K1124" s="12">
        <v>0</v>
      </c>
      <c r="L1124" s="12">
        <v>0</v>
      </c>
      <c r="M1124" s="12">
        <v>0</v>
      </c>
      <c r="N1124" s="12"/>
      <c r="O1124" s="12"/>
    </row>
    <row r="1125" spans="1:15" x14ac:dyDescent="0.35">
      <c r="A1125" s="11" t="str">
        <f t="shared" si="17"/>
        <v>DISTRIBUCION VOLUMEN X CRITERIO (Consumiciones)AnisDE 35 A 49 AÑOS</v>
      </c>
      <c r="B1125" s="11" t="s">
        <v>118</v>
      </c>
      <c r="C1125" s="11" t="s">
        <v>153</v>
      </c>
      <c r="D1125" s="11" t="s">
        <v>42</v>
      </c>
      <c r="E1125" s="12">
        <v>15.8556875013374</v>
      </c>
      <c r="F1125" s="12">
        <v>36.369300905415102</v>
      </c>
      <c r="G1125" s="12">
        <v>23.586787241139199</v>
      </c>
      <c r="H1125" s="12">
        <v>24.682256648393199</v>
      </c>
      <c r="I1125" s="12">
        <v>0</v>
      </c>
      <c r="J1125" s="12">
        <v>0</v>
      </c>
      <c r="K1125" s="12">
        <v>0</v>
      </c>
      <c r="L1125" s="12">
        <v>0</v>
      </c>
      <c r="M1125" s="12">
        <v>0</v>
      </c>
      <c r="N1125" s="12"/>
      <c r="O1125" s="12"/>
    </row>
    <row r="1126" spans="1:15" x14ac:dyDescent="0.35">
      <c r="A1126" s="11" t="str">
        <f t="shared" si="17"/>
        <v>DISTRIBUCION VOLUMEN X CRITERIO (Consumiciones)AnisDE 50 A 59 AÑOS</v>
      </c>
      <c r="B1126" s="11" t="s">
        <v>118</v>
      </c>
      <c r="C1126" s="11" t="s">
        <v>153</v>
      </c>
      <c r="D1126" s="11" t="s">
        <v>43</v>
      </c>
      <c r="E1126" s="12">
        <v>37.925151978158198</v>
      </c>
      <c r="F1126" s="12">
        <v>33.974740834160698</v>
      </c>
      <c r="G1126" s="12">
        <v>28.3780118782046</v>
      </c>
      <c r="H1126" s="12">
        <v>32.1160195816217</v>
      </c>
      <c r="I1126" s="12">
        <v>0</v>
      </c>
      <c r="J1126" s="12">
        <v>0</v>
      </c>
      <c r="K1126" s="12">
        <v>0</v>
      </c>
      <c r="L1126" s="12">
        <v>0</v>
      </c>
      <c r="M1126" s="12">
        <v>0</v>
      </c>
      <c r="N1126" s="12"/>
      <c r="O1126" s="12"/>
    </row>
    <row r="1127" spans="1:15" x14ac:dyDescent="0.35">
      <c r="A1127" s="11" t="str">
        <f t="shared" si="17"/>
        <v>DISTRIBUCION VOLUMEN X CRITERIO (Consumiciones)AnisDE 60 A 75 AÑOS</v>
      </c>
      <c r="B1127" s="11" t="s">
        <v>118</v>
      </c>
      <c r="C1127" s="11" t="s">
        <v>153</v>
      </c>
      <c r="D1127" s="11" t="s">
        <v>44</v>
      </c>
      <c r="E1127" s="12">
        <v>13.152909114533999</v>
      </c>
      <c r="F1127" s="12">
        <v>16.453760181977501</v>
      </c>
      <c r="G1127" s="12">
        <v>19.5887935746598</v>
      </c>
      <c r="H1127" s="12">
        <v>35.507621806138602</v>
      </c>
      <c r="I1127" s="12">
        <v>0</v>
      </c>
      <c r="J1127" s="12">
        <v>0</v>
      </c>
      <c r="K1127" s="12">
        <v>0</v>
      </c>
      <c r="L1127" s="12">
        <v>0</v>
      </c>
      <c r="M1127" s="12">
        <v>0</v>
      </c>
      <c r="N1127" s="12"/>
      <c r="O1127" s="12"/>
    </row>
    <row r="1128" spans="1:15" x14ac:dyDescent="0.35">
      <c r="A1128" s="11" t="str">
        <f t="shared" si="17"/>
        <v>DISTRIBUCION VOLUMEN X CRITERIO (Consumiciones)AnisALTA Y MEDIA ALTA</v>
      </c>
      <c r="B1128" s="11" t="s">
        <v>118</v>
      </c>
      <c r="C1128" s="11" t="s">
        <v>153</v>
      </c>
      <c r="D1128" s="11" t="s">
        <v>17</v>
      </c>
      <c r="E1128" s="12">
        <v>8.8277051615978301</v>
      </c>
      <c r="F1128" s="12">
        <v>18.297209468515302</v>
      </c>
      <c r="G1128" s="12">
        <v>12.9882416427078</v>
      </c>
      <c r="H1128" s="12">
        <v>32.4262903831968</v>
      </c>
      <c r="I1128" s="12">
        <v>0</v>
      </c>
      <c r="J1128" s="12">
        <v>0</v>
      </c>
      <c r="K1128" s="12">
        <v>0</v>
      </c>
      <c r="L1128" s="12">
        <v>0</v>
      </c>
      <c r="M1128" s="12">
        <v>0</v>
      </c>
      <c r="N1128" s="12"/>
      <c r="O1128" s="12"/>
    </row>
    <row r="1129" spans="1:15" x14ac:dyDescent="0.35">
      <c r="A1129" s="11" t="str">
        <f t="shared" si="17"/>
        <v>DISTRIBUCION VOLUMEN X CRITERIO (Consumiciones)AnisMEDIA</v>
      </c>
      <c r="B1129" s="11" t="s">
        <v>118</v>
      </c>
      <c r="C1129" s="11" t="s">
        <v>153</v>
      </c>
      <c r="D1129" s="11" t="s">
        <v>18</v>
      </c>
      <c r="E1129" s="12">
        <v>23.5753437359384</v>
      </c>
      <c r="F1129" s="12">
        <v>17.600911205483101</v>
      </c>
      <c r="G1129" s="12">
        <v>40.922418811342503</v>
      </c>
      <c r="H1129" s="12">
        <v>30.3511952344588</v>
      </c>
      <c r="I1129" s="12">
        <v>0</v>
      </c>
      <c r="J1129" s="12">
        <v>0</v>
      </c>
      <c r="K1129" s="12">
        <v>0</v>
      </c>
      <c r="L1129" s="12">
        <v>0</v>
      </c>
      <c r="M1129" s="12">
        <v>0</v>
      </c>
      <c r="N1129" s="12"/>
      <c r="O1129" s="12"/>
    </row>
    <row r="1130" spans="1:15" x14ac:dyDescent="0.35">
      <c r="A1130" s="11" t="str">
        <f t="shared" si="17"/>
        <v>DISTRIBUCION VOLUMEN X CRITERIO (Consumiciones)AnisMEDIA BAJA</v>
      </c>
      <c r="B1130" s="11" t="s">
        <v>118</v>
      </c>
      <c r="C1130" s="11" t="s">
        <v>153</v>
      </c>
      <c r="D1130" s="11" t="s">
        <v>19</v>
      </c>
      <c r="E1130" s="12">
        <v>38.681794345479098</v>
      </c>
      <c r="F1130" s="12">
        <v>43.879369311732901</v>
      </c>
      <c r="G1130" s="12">
        <v>25.663878260450499</v>
      </c>
      <c r="H1130" s="12">
        <v>28.174190159751099</v>
      </c>
      <c r="I1130" s="12">
        <v>0</v>
      </c>
      <c r="J1130" s="12">
        <v>0</v>
      </c>
      <c r="K1130" s="12">
        <v>0</v>
      </c>
      <c r="L1130" s="12">
        <v>0</v>
      </c>
      <c r="M1130" s="12">
        <v>0</v>
      </c>
      <c r="N1130" s="12"/>
      <c r="O1130" s="12"/>
    </row>
    <row r="1131" spans="1:15" x14ac:dyDescent="0.35">
      <c r="A1131" s="11" t="str">
        <f t="shared" si="17"/>
        <v>DISTRIBUCION VOLUMEN X CRITERIO (Consumiciones)AnisBAJA</v>
      </c>
      <c r="B1131" s="11" t="s">
        <v>118</v>
      </c>
      <c r="C1131" s="11" t="s">
        <v>153</v>
      </c>
      <c r="D1131" s="11" t="s">
        <v>20</v>
      </c>
      <c r="E1131" s="12">
        <v>28.9151567569847</v>
      </c>
      <c r="F1131" s="12">
        <v>20.2224864762061</v>
      </c>
      <c r="G1131" s="12">
        <v>20.425445432674302</v>
      </c>
      <c r="H1131" s="12">
        <v>9.0483177261359895</v>
      </c>
      <c r="I1131" s="12">
        <v>0</v>
      </c>
      <c r="J1131" s="12">
        <v>0</v>
      </c>
      <c r="K1131" s="12">
        <v>0</v>
      </c>
      <c r="L1131" s="12">
        <v>0</v>
      </c>
      <c r="M1131" s="12">
        <v>0</v>
      </c>
      <c r="N1131" s="12"/>
      <c r="O1131" s="12"/>
    </row>
    <row r="1132" spans="1:15" x14ac:dyDescent="0.35">
      <c r="A1132" s="11" t="str">
        <f t="shared" si="17"/>
        <v>DISTRIBUCION VOLUMEN X CRITERIO (Consumiciones)AnisHOMBRE</v>
      </c>
      <c r="B1132" s="11" t="s">
        <v>118</v>
      </c>
      <c r="C1132" s="11" t="s">
        <v>153</v>
      </c>
      <c r="D1132" s="11" t="s">
        <v>21</v>
      </c>
      <c r="E1132" s="12">
        <v>57.197219783535601</v>
      </c>
      <c r="F1132" s="12">
        <v>48.066136307038001</v>
      </c>
      <c r="G1132" s="12">
        <v>63.999280915862101</v>
      </c>
      <c r="H1132" s="12">
        <v>61.758246684127002</v>
      </c>
      <c r="I1132" s="12">
        <v>0</v>
      </c>
      <c r="J1132" s="12">
        <v>0</v>
      </c>
      <c r="K1132" s="12">
        <v>0</v>
      </c>
      <c r="L1132" s="12">
        <v>0</v>
      </c>
      <c r="M1132" s="12">
        <v>0</v>
      </c>
      <c r="N1132" s="12"/>
      <c r="O1132" s="12"/>
    </row>
    <row r="1133" spans="1:15" x14ac:dyDescent="0.35">
      <c r="A1133" s="11" t="str">
        <f t="shared" si="17"/>
        <v>DISTRIBUCION VOLUMEN X CRITERIO (Consumiciones)AnisMUJER</v>
      </c>
      <c r="B1133" s="11" t="s">
        <v>118</v>
      </c>
      <c r="C1133" s="11" t="s">
        <v>153</v>
      </c>
      <c r="D1133" s="11" t="s">
        <v>22</v>
      </c>
      <c r="E1133" s="12">
        <v>42.802749205260398</v>
      </c>
      <c r="F1133" s="12">
        <v>51.933863692961999</v>
      </c>
      <c r="G1133" s="12">
        <v>36.000687378488102</v>
      </c>
      <c r="H1133" s="12">
        <v>38.241753315872998</v>
      </c>
      <c r="I1133" s="12">
        <v>0</v>
      </c>
      <c r="J1133" s="12">
        <v>0</v>
      </c>
      <c r="K1133" s="12">
        <v>0</v>
      </c>
      <c r="L1133" s="12">
        <v>0</v>
      </c>
      <c r="M1133" s="12">
        <v>0</v>
      </c>
      <c r="N1133" s="12"/>
      <c r="O1133" s="12"/>
    </row>
    <row r="1134" spans="1:15" x14ac:dyDescent="0.35">
      <c r="A1134" s="11" t="str">
        <f t="shared" si="17"/>
        <v>DISTRIBUCION VOLUMEN X CRITERIO (Consumiciones)Otras EspirituosasT.ESPAÑA</v>
      </c>
      <c r="B1134" s="11" t="s">
        <v>118</v>
      </c>
      <c r="C1134" s="11" t="s">
        <v>154</v>
      </c>
      <c r="D1134" s="11" t="s">
        <v>36</v>
      </c>
      <c r="E1134" s="12">
        <v>100</v>
      </c>
      <c r="F1134" s="12">
        <v>100</v>
      </c>
      <c r="G1134" s="12">
        <v>100</v>
      </c>
      <c r="H1134" s="12">
        <v>100</v>
      </c>
      <c r="I1134" s="12">
        <v>0</v>
      </c>
      <c r="J1134" s="12">
        <v>0</v>
      </c>
      <c r="K1134" s="12">
        <v>0</v>
      </c>
      <c r="L1134" s="12">
        <v>0</v>
      </c>
      <c r="M1134" s="12">
        <v>0</v>
      </c>
      <c r="N1134" s="12"/>
      <c r="O1134" s="12"/>
    </row>
    <row r="1135" spans="1:15" x14ac:dyDescent="0.35">
      <c r="A1135" s="11" t="str">
        <f t="shared" si="17"/>
        <v>DISTRIBUCION VOLUMEN X CRITERIO (Consumiciones)Otras EspirituosasBCN AM</v>
      </c>
      <c r="B1135" s="11" t="s">
        <v>118</v>
      </c>
      <c r="C1135" s="11" t="s">
        <v>154</v>
      </c>
      <c r="D1135" s="11" t="s">
        <v>1</v>
      </c>
      <c r="E1135" s="12">
        <v>7.5663146427411396</v>
      </c>
      <c r="F1135" s="12">
        <v>6.7601884673638999</v>
      </c>
      <c r="G1135" s="12">
        <v>6.3804266602933302</v>
      </c>
      <c r="H1135" s="12">
        <v>7.1373706675077004</v>
      </c>
      <c r="I1135" s="12">
        <v>0</v>
      </c>
      <c r="J1135" s="12">
        <v>0</v>
      </c>
      <c r="K1135" s="12">
        <v>0</v>
      </c>
      <c r="L1135" s="12">
        <v>0</v>
      </c>
      <c r="M1135" s="12">
        <v>0</v>
      </c>
      <c r="N1135" s="12"/>
      <c r="O1135" s="12"/>
    </row>
    <row r="1136" spans="1:15" x14ac:dyDescent="0.35">
      <c r="A1136" s="11" t="str">
        <f t="shared" si="17"/>
        <v>DISTRIBUCION VOLUMEN X CRITERIO (Consumiciones)Otras EspirituosasREST.CAT ARAGON</v>
      </c>
      <c r="B1136" s="11" t="s">
        <v>118</v>
      </c>
      <c r="C1136" s="11" t="s">
        <v>154</v>
      </c>
      <c r="D1136" s="11" t="s">
        <v>2</v>
      </c>
      <c r="E1136" s="12">
        <v>16.431977259138101</v>
      </c>
      <c r="F1136" s="12">
        <v>17.7991120133957</v>
      </c>
      <c r="G1136" s="12">
        <v>15.457291616244699</v>
      </c>
      <c r="H1136" s="12">
        <v>15.5770004142261</v>
      </c>
      <c r="I1136" s="12">
        <v>0</v>
      </c>
      <c r="J1136" s="12">
        <v>0</v>
      </c>
      <c r="K1136" s="12">
        <v>0</v>
      </c>
      <c r="L1136" s="12">
        <v>0</v>
      </c>
      <c r="M1136" s="12">
        <v>0</v>
      </c>
      <c r="N1136" s="12"/>
      <c r="O1136" s="12"/>
    </row>
    <row r="1137" spans="1:15" x14ac:dyDescent="0.35">
      <c r="A1137" s="11" t="str">
        <f t="shared" si="17"/>
        <v>DISTRIBUCION VOLUMEN X CRITERIO (Consumiciones)Otras EspirituosasLEVANTE</v>
      </c>
      <c r="B1137" s="11" t="s">
        <v>118</v>
      </c>
      <c r="C1137" s="11" t="s">
        <v>154</v>
      </c>
      <c r="D1137" s="11" t="s">
        <v>3</v>
      </c>
      <c r="E1137" s="12">
        <v>12.447181688103599</v>
      </c>
      <c r="F1137" s="12">
        <v>14.2491717586691</v>
      </c>
      <c r="G1137" s="12">
        <v>14.628710549881401</v>
      </c>
      <c r="H1137" s="12">
        <v>13.022658698032201</v>
      </c>
      <c r="I1137" s="12">
        <v>0</v>
      </c>
      <c r="J1137" s="12">
        <v>0</v>
      </c>
      <c r="K1137" s="12">
        <v>0</v>
      </c>
      <c r="L1137" s="12">
        <v>0</v>
      </c>
      <c r="M1137" s="12">
        <v>0</v>
      </c>
      <c r="N1137" s="12"/>
      <c r="O1137" s="12"/>
    </row>
    <row r="1138" spans="1:15" x14ac:dyDescent="0.35">
      <c r="A1138" s="11" t="str">
        <f t="shared" si="17"/>
        <v>DISTRIBUCION VOLUMEN X CRITERIO (Consumiciones)Otras EspirituosasANDALUCIA</v>
      </c>
      <c r="B1138" s="11" t="s">
        <v>118</v>
      </c>
      <c r="C1138" s="11" t="s">
        <v>154</v>
      </c>
      <c r="D1138" s="11" t="s">
        <v>4</v>
      </c>
      <c r="E1138" s="12">
        <v>10.3163659512441</v>
      </c>
      <c r="F1138" s="12">
        <v>9.1675305420235098</v>
      </c>
      <c r="G1138" s="12">
        <v>9.8474560119076404</v>
      </c>
      <c r="H1138" s="12">
        <v>9.8835790647543398</v>
      </c>
      <c r="I1138" s="12">
        <v>0</v>
      </c>
      <c r="J1138" s="12">
        <v>0</v>
      </c>
      <c r="K1138" s="12">
        <v>0</v>
      </c>
      <c r="L1138" s="12">
        <v>0</v>
      </c>
      <c r="M1138" s="12">
        <v>0</v>
      </c>
      <c r="N1138" s="12"/>
      <c r="O1138" s="12"/>
    </row>
    <row r="1139" spans="1:15" x14ac:dyDescent="0.35">
      <c r="A1139" s="11" t="str">
        <f t="shared" si="17"/>
        <v>DISTRIBUCION VOLUMEN X CRITERIO (Consumiciones)Otras EspirituosasMDD AM</v>
      </c>
      <c r="B1139" s="11" t="s">
        <v>118</v>
      </c>
      <c r="C1139" s="11" t="s">
        <v>154</v>
      </c>
      <c r="D1139" s="11" t="s">
        <v>5</v>
      </c>
      <c r="E1139" s="12">
        <v>12.511252035255801</v>
      </c>
      <c r="F1139" s="12">
        <v>11.7958589931623</v>
      </c>
      <c r="G1139" s="12">
        <v>11.208885957693999</v>
      </c>
      <c r="H1139" s="12">
        <v>11.5973057947144</v>
      </c>
      <c r="I1139" s="12">
        <v>0</v>
      </c>
      <c r="J1139" s="12">
        <v>0</v>
      </c>
      <c r="K1139" s="12">
        <v>0</v>
      </c>
      <c r="L1139" s="12">
        <v>0</v>
      </c>
      <c r="M1139" s="12">
        <v>0</v>
      </c>
      <c r="N1139" s="12"/>
      <c r="O1139" s="12"/>
    </row>
    <row r="1140" spans="1:15" x14ac:dyDescent="0.35">
      <c r="A1140" s="11" t="str">
        <f t="shared" si="17"/>
        <v>DISTRIBUCION VOLUMEN X CRITERIO (Consumiciones)Otras EspirituosasRTO CENTRO</v>
      </c>
      <c r="B1140" s="11" t="s">
        <v>118</v>
      </c>
      <c r="C1140" s="11" t="s">
        <v>154</v>
      </c>
      <c r="D1140" s="11" t="s">
        <v>6</v>
      </c>
      <c r="E1140" s="12">
        <v>11.1743085686144</v>
      </c>
      <c r="F1140" s="12">
        <v>10.219998481391</v>
      </c>
      <c r="G1140" s="12">
        <v>9.2446769567742901</v>
      </c>
      <c r="H1140" s="12">
        <v>9.6811892289131407</v>
      </c>
      <c r="I1140" s="12">
        <v>0</v>
      </c>
      <c r="J1140" s="12">
        <v>0</v>
      </c>
      <c r="K1140" s="12">
        <v>0</v>
      </c>
      <c r="L1140" s="12">
        <v>0</v>
      </c>
      <c r="M1140" s="12">
        <v>0</v>
      </c>
      <c r="N1140" s="12"/>
      <c r="O1140" s="12"/>
    </row>
    <row r="1141" spans="1:15" x14ac:dyDescent="0.35">
      <c r="A1141" s="11" t="str">
        <f t="shared" si="17"/>
        <v>DISTRIBUCION VOLUMEN X CRITERIO (Consumiciones)Otras EspirituosasNORTE-CENTRO</v>
      </c>
      <c r="B1141" s="11" t="s">
        <v>118</v>
      </c>
      <c r="C1141" s="11" t="s">
        <v>154</v>
      </c>
      <c r="D1141" s="11" t="s">
        <v>7</v>
      </c>
      <c r="E1141" s="12">
        <v>15.722014253485501</v>
      </c>
      <c r="F1141" s="12">
        <v>16.403222648054399</v>
      </c>
      <c r="G1141" s="12">
        <v>18.6378666682802</v>
      </c>
      <c r="H1141" s="12">
        <v>18.042890891023799</v>
      </c>
      <c r="I1141" s="12">
        <v>0</v>
      </c>
      <c r="J1141" s="12">
        <v>0</v>
      </c>
      <c r="K1141" s="12">
        <v>0</v>
      </c>
      <c r="L1141" s="12">
        <v>0</v>
      </c>
      <c r="M1141" s="12">
        <v>0</v>
      </c>
      <c r="N1141" s="12"/>
      <c r="O1141" s="12"/>
    </row>
    <row r="1142" spans="1:15" x14ac:dyDescent="0.35">
      <c r="A1142" s="11" t="str">
        <f t="shared" si="17"/>
        <v>DISTRIBUCION VOLUMEN X CRITERIO (Consumiciones)Otras EspirituosasNOROESTE</v>
      </c>
      <c r="B1142" s="11" t="s">
        <v>118</v>
      </c>
      <c r="C1142" s="11" t="s">
        <v>154</v>
      </c>
      <c r="D1142" s="11" t="s">
        <v>8</v>
      </c>
      <c r="E1142" s="12">
        <v>13.8305833790674</v>
      </c>
      <c r="F1142" s="12">
        <v>13.6049059061899</v>
      </c>
      <c r="G1142" s="12">
        <v>14.594698436516801</v>
      </c>
      <c r="H1142" s="12">
        <v>15.0579878870921</v>
      </c>
      <c r="I1142" s="12">
        <v>0</v>
      </c>
      <c r="J1142" s="12">
        <v>0</v>
      </c>
      <c r="K1142" s="12">
        <v>0</v>
      </c>
      <c r="L1142" s="12">
        <v>0</v>
      </c>
      <c r="M1142" s="12">
        <v>0</v>
      </c>
      <c r="N1142" s="12"/>
      <c r="O1142" s="12"/>
    </row>
    <row r="1143" spans="1:15" x14ac:dyDescent="0.35">
      <c r="A1143" s="11" t="str">
        <f t="shared" si="17"/>
        <v>DISTRIBUCION VOLUMEN X CRITERIO (Consumiciones)Otras Espirituosas&lt;2MIL</v>
      </c>
      <c r="B1143" s="11" t="s">
        <v>118</v>
      </c>
      <c r="C1143" s="11" t="s">
        <v>154</v>
      </c>
      <c r="D1143" s="11" t="s">
        <v>9</v>
      </c>
      <c r="E1143" s="12">
        <v>8.1805021466233097</v>
      </c>
      <c r="F1143" s="12">
        <v>11.192219926547301</v>
      </c>
      <c r="G1143" s="12">
        <v>10.830214736918499</v>
      </c>
      <c r="H1143" s="12">
        <v>9.2505600352507198</v>
      </c>
      <c r="I1143" s="12">
        <v>0</v>
      </c>
      <c r="J1143" s="12">
        <v>0</v>
      </c>
      <c r="K1143" s="12">
        <v>0</v>
      </c>
      <c r="L1143" s="12">
        <v>0</v>
      </c>
      <c r="M1143" s="12">
        <v>0</v>
      </c>
      <c r="N1143" s="12"/>
      <c r="O1143" s="12"/>
    </row>
    <row r="1144" spans="1:15" x14ac:dyDescent="0.35">
      <c r="A1144" s="11" t="str">
        <f t="shared" si="17"/>
        <v>DISTRIBUCION VOLUMEN X CRITERIO (Consumiciones)Otras Espirituosas2-5MIL</v>
      </c>
      <c r="B1144" s="11" t="s">
        <v>118</v>
      </c>
      <c r="C1144" s="11" t="s">
        <v>154</v>
      </c>
      <c r="D1144" s="11" t="s">
        <v>10</v>
      </c>
      <c r="E1144" s="12">
        <v>5.2605733018218901</v>
      </c>
      <c r="F1144" s="12">
        <v>3.9650232387133402</v>
      </c>
      <c r="G1144" s="12">
        <v>4.5270115325039901</v>
      </c>
      <c r="H1144" s="12">
        <v>3.9338860372592301</v>
      </c>
      <c r="I1144" s="12">
        <v>0</v>
      </c>
      <c r="J1144" s="12">
        <v>0</v>
      </c>
      <c r="K1144" s="12">
        <v>0</v>
      </c>
      <c r="L1144" s="12">
        <v>0</v>
      </c>
      <c r="M1144" s="12">
        <v>0</v>
      </c>
      <c r="N1144" s="12"/>
      <c r="O1144" s="12"/>
    </row>
    <row r="1145" spans="1:15" x14ac:dyDescent="0.35">
      <c r="A1145" s="11" t="str">
        <f t="shared" si="17"/>
        <v>DISTRIBUCION VOLUMEN X CRITERIO (Consumiciones)Otras Espirituosas5-10MIL</v>
      </c>
      <c r="B1145" s="11" t="s">
        <v>118</v>
      </c>
      <c r="C1145" s="11" t="s">
        <v>154</v>
      </c>
      <c r="D1145" s="11" t="s">
        <v>11</v>
      </c>
      <c r="E1145" s="12">
        <v>5.8993922206420102</v>
      </c>
      <c r="F1145" s="12">
        <v>5.6332815141330501</v>
      </c>
      <c r="G1145" s="12">
        <v>7.4383145662907202</v>
      </c>
      <c r="H1145" s="12">
        <v>8.0399633911615194</v>
      </c>
      <c r="I1145" s="12">
        <v>0</v>
      </c>
      <c r="J1145" s="12">
        <v>0</v>
      </c>
      <c r="K1145" s="12">
        <v>0</v>
      </c>
      <c r="L1145" s="12">
        <v>0</v>
      </c>
      <c r="M1145" s="12">
        <v>0</v>
      </c>
      <c r="N1145" s="12"/>
      <c r="O1145" s="12"/>
    </row>
    <row r="1146" spans="1:15" x14ac:dyDescent="0.35">
      <c r="A1146" s="11" t="str">
        <f t="shared" si="17"/>
        <v>DISTRIBUCION VOLUMEN X CRITERIO (Consumiciones)Otras Espirituosas10-30MIL</v>
      </c>
      <c r="B1146" s="11" t="s">
        <v>118</v>
      </c>
      <c r="C1146" s="11" t="s">
        <v>154</v>
      </c>
      <c r="D1146" s="11" t="s">
        <v>12</v>
      </c>
      <c r="E1146" s="12">
        <v>17.2788147941387</v>
      </c>
      <c r="F1146" s="12">
        <v>17.931215007053499</v>
      </c>
      <c r="G1146" s="12">
        <v>16.0398161818094</v>
      </c>
      <c r="H1146" s="12">
        <v>16.0104514763125</v>
      </c>
      <c r="I1146" s="12">
        <v>0</v>
      </c>
      <c r="J1146" s="12">
        <v>0</v>
      </c>
      <c r="K1146" s="12">
        <v>0</v>
      </c>
      <c r="L1146" s="12">
        <v>0</v>
      </c>
      <c r="M1146" s="12">
        <v>0</v>
      </c>
      <c r="N1146" s="12"/>
      <c r="O1146" s="12"/>
    </row>
    <row r="1147" spans="1:15" x14ac:dyDescent="0.35">
      <c r="A1147" s="11" t="str">
        <f t="shared" si="17"/>
        <v>DISTRIBUCION VOLUMEN X CRITERIO (Consumiciones)Otras Espirituosas30-100MIL</v>
      </c>
      <c r="B1147" s="11" t="s">
        <v>118</v>
      </c>
      <c r="C1147" s="11" t="s">
        <v>154</v>
      </c>
      <c r="D1147" s="11" t="s">
        <v>13</v>
      </c>
      <c r="E1147" s="12">
        <v>16.6055538968183</v>
      </c>
      <c r="F1147" s="12">
        <v>19.617134704610599</v>
      </c>
      <c r="G1147" s="12">
        <v>19.069639745389399</v>
      </c>
      <c r="H1147" s="12">
        <v>18.247325449706999</v>
      </c>
      <c r="I1147" s="12">
        <v>0</v>
      </c>
      <c r="J1147" s="12">
        <v>0</v>
      </c>
      <c r="K1147" s="12">
        <v>0</v>
      </c>
      <c r="L1147" s="12">
        <v>0</v>
      </c>
      <c r="M1147" s="12">
        <v>0</v>
      </c>
      <c r="N1147" s="12"/>
      <c r="O1147" s="12"/>
    </row>
    <row r="1148" spans="1:15" x14ac:dyDescent="0.35">
      <c r="A1148" s="11" t="str">
        <f t="shared" si="17"/>
        <v>DISTRIBUCION VOLUMEN X CRITERIO (Consumiciones)Otras Espirituosas100-200MIL</v>
      </c>
      <c r="B1148" s="11" t="s">
        <v>118</v>
      </c>
      <c r="C1148" s="11" t="s">
        <v>154</v>
      </c>
      <c r="D1148" s="11" t="s">
        <v>14</v>
      </c>
      <c r="E1148" s="12">
        <v>13.9966929211378</v>
      </c>
      <c r="F1148" s="12">
        <v>12.6394702452553</v>
      </c>
      <c r="G1148" s="12">
        <v>12.7955355414105</v>
      </c>
      <c r="H1148" s="12">
        <v>12.8232869032861</v>
      </c>
      <c r="I1148" s="12">
        <v>0</v>
      </c>
      <c r="J1148" s="12">
        <v>0</v>
      </c>
      <c r="K1148" s="12">
        <v>0</v>
      </c>
      <c r="L1148" s="12">
        <v>0</v>
      </c>
      <c r="M1148" s="12">
        <v>0</v>
      </c>
      <c r="N1148" s="12"/>
      <c r="O1148" s="12"/>
    </row>
    <row r="1149" spans="1:15" x14ac:dyDescent="0.35">
      <c r="A1149" s="11" t="str">
        <f t="shared" si="17"/>
        <v>DISTRIBUCION VOLUMEN X CRITERIO (Consumiciones)Otras Espirituosas200-500MIL</v>
      </c>
      <c r="B1149" s="11" t="s">
        <v>118</v>
      </c>
      <c r="C1149" s="11" t="s">
        <v>154</v>
      </c>
      <c r="D1149" s="11" t="s">
        <v>15</v>
      </c>
      <c r="E1149" s="12">
        <v>16.468657143971502</v>
      </c>
      <c r="F1149" s="12">
        <v>12.398411055473201</v>
      </c>
      <c r="G1149" s="12">
        <v>13.5123614405344</v>
      </c>
      <c r="H1149" s="12">
        <v>15.9008437688392</v>
      </c>
      <c r="I1149" s="12">
        <v>0</v>
      </c>
      <c r="J1149" s="12">
        <v>0</v>
      </c>
      <c r="K1149" s="12">
        <v>0</v>
      </c>
      <c r="L1149" s="12">
        <v>0</v>
      </c>
      <c r="M1149" s="12">
        <v>0</v>
      </c>
      <c r="N1149" s="12"/>
      <c r="O1149" s="12"/>
    </row>
    <row r="1150" spans="1:15" x14ac:dyDescent="0.35">
      <c r="A1150" s="11" t="str">
        <f t="shared" si="17"/>
        <v>DISTRIBUCION VOLUMEN X CRITERIO (Consumiciones)Otras Espirituosas&gt;500MIL</v>
      </c>
      <c r="B1150" s="11" t="s">
        <v>118</v>
      </c>
      <c r="C1150" s="11" t="s">
        <v>154</v>
      </c>
      <c r="D1150" s="11" t="s">
        <v>16</v>
      </c>
      <c r="E1150" s="12">
        <v>16.309814686021401</v>
      </c>
      <c r="F1150" s="12">
        <v>16.623245107481502</v>
      </c>
      <c r="G1150" s="12">
        <v>15.7871115494458</v>
      </c>
      <c r="H1150" s="12">
        <v>15.7936655844474</v>
      </c>
      <c r="I1150" s="12">
        <v>0</v>
      </c>
      <c r="J1150" s="12">
        <v>0</v>
      </c>
      <c r="K1150" s="12">
        <v>0</v>
      </c>
      <c r="L1150" s="12">
        <v>0</v>
      </c>
      <c r="M1150" s="12">
        <v>0</v>
      </c>
      <c r="N1150" s="12"/>
      <c r="O1150" s="12"/>
    </row>
    <row r="1151" spans="1:15" x14ac:dyDescent="0.35">
      <c r="A1151" s="11" t="str">
        <f t="shared" si="17"/>
        <v>DISTRIBUCION VOLUMEN X CRITERIO (Consumiciones)Otras EspirituosasDE 15 A 19 AÑOS</v>
      </c>
      <c r="B1151" s="11" t="s">
        <v>118</v>
      </c>
      <c r="C1151" s="11" t="s">
        <v>154</v>
      </c>
      <c r="D1151" s="11" t="s">
        <v>39</v>
      </c>
      <c r="E1151" s="12">
        <v>1.56499545585007</v>
      </c>
      <c r="F1151" s="12">
        <v>3.4911692889313399</v>
      </c>
      <c r="G1151" s="12">
        <v>1.5357123408683899</v>
      </c>
      <c r="H1151" s="12">
        <v>1.0234841322716901</v>
      </c>
      <c r="I1151" s="12">
        <v>0</v>
      </c>
      <c r="J1151" s="12">
        <v>0</v>
      </c>
      <c r="K1151" s="12">
        <v>0</v>
      </c>
      <c r="L1151" s="12">
        <v>0</v>
      </c>
      <c r="M1151" s="12">
        <v>0</v>
      </c>
      <c r="N1151" s="12"/>
      <c r="O1151" s="12"/>
    </row>
    <row r="1152" spans="1:15" x14ac:dyDescent="0.35">
      <c r="A1152" s="11" t="str">
        <f t="shared" si="17"/>
        <v>DISTRIBUCION VOLUMEN X CRITERIO (Consumiciones)Otras EspirituosasDE 20 A 24 AÑOS</v>
      </c>
      <c r="B1152" s="11" t="s">
        <v>118</v>
      </c>
      <c r="C1152" s="11" t="s">
        <v>154</v>
      </c>
      <c r="D1152" s="11" t="s">
        <v>40</v>
      </c>
      <c r="E1152" s="12">
        <v>3.3010385152124901</v>
      </c>
      <c r="F1152" s="12">
        <v>3.8637504046293598</v>
      </c>
      <c r="G1152" s="12">
        <v>3.6788324701098798</v>
      </c>
      <c r="H1152" s="12">
        <v>2.9256784745009501</v>
      </c>
      <c r="I1152" s="12">
        <v>0</v>
      </c>
      <c r="J1152" s="12">
        <v>0</v>
      </c>
      <c r="K1152" s="12">
        <v>0</v>
      </c>
      <c r="L1152" s="12">
        <v>0</v>
      </c>
      <c r="M1152" s="12">
        <v>0</v>
      </c>
      <c r="N1152" s="12"/>
      <c r="O1152" s="12"/>
    </row>
    <row r="1153" spans="1:15" x14ac:dyDescent="0.35">
      <c r="A1153" s="11" t="str">
        <f t="shared" si="17"/>
        <v>DISTRIBUCION VOLUMEN X CRITERIO (Consumiciones)Otras EspirituosasDE 25 A 34 AÑOS</v>
      </c>
      <c r="B1153" s="11" t="s">
        <v>118</v>
      </c>
      <c r="C1153" s="11" t="s">
        <v>154</v>
      </c>
      <c r="D1153" s="11" t="s">
        <v>41</v>
      </c>
      <c r="E1153" s="12">
        <v>10.565253581789101</v>
      </c>
      <c r="F1153" s="12">
        <v>10.2308285610381</v>
      </c>
      <c r="G1153" s="12">
        <v>9.4115911951207707</v>
      </c>
      <c r="H1153" s="12">
        <v>8.7556239309532593</v>
      </c>
      <c r="I1153" s="12">
        <v>0</v>
      </c>
      <c r="J1153" s="12">
        <v>0</v>
      </c>
      <c r="K1153" s="12">
        <v>0</v>
      </c>
      <c r="L1153" s="12">
        <v>0</v>
      </c>
      <c r="M1153" s="12">
        <v>0</v>
      </c>
      <c r="N1153" s="12"/>
      <c r="O1153" s="12"/>
    </row>
    <row r="1154" spans="1:15" x14ac:dyDescent="0.35">
      <c r="A1154" s="11" t="str">
        <f t="shared" si="17"/>
        <v>DISTRIBUCION VOLUMEN X CRITERIO (Consumiciones)Otras EspirituosasDE 35 A 49 AÑOS</v>
      </c>
      <c r="B1154" s="11" t="s">
        <v>118</v>
      </c>
      <c r="C1154" s="11" t="s">
        <v>154</v>
      </c>
      <c r="D1154" s="11" t="s">
        <v>42</v>
      </c>
      <c r="E1154" s="12">
        <v>20.106577233381099</v>
      </c>
      <c r="F1154" s="12">
        <v>18.1652006761806</v>
      </c>
      <c r="G1154" s="12">
        <v>17.274697165884099</v>
      </c>
      <c r="H1154" s="12">
        <v>18.731200433390701</v>
      </c>
      <c r="I1154" s="12">
        <v>0</v>
      </c>
      <c r="J1154" s="12">
        <v>0</v>
      </c>
      <c r="K1154" s="12">
        <v>0</v>
      </c>
      <c r="L1154" s="12">
        <v>0</v>
      </c>
      <c r="M1154" s="12">
        <v>0</v>
      </c>
      <c r="N1154" s="12"/>
      <c r="O1154" s="12"/>
    </row>
    <row r="1155" spans="1:15" x14ac:dyDescent="0.35">
      <c r="A1155" s="11" t="str">
        <f t="shared" si="17"/>
        <v>DISTRIBUCION VOLUMEN X CRITERIO (Consumiciones)Otras EspirituosasDE 50 A 59 AÑOS</v>
      </c>
      <c r="B1155" s="11" t="s">
        <v>118</v>
      </c>
      <c r="C1155" s="11" t="s">
        <v>154</v>
      </c>
      <c r="D1155" s="11" t="s">
        <v>43</v>
      </c>
      <c r="E1155" s="12">
        <v>29.2893047300606</v>
      </c>
      <c r="F1155" s="12">
        <v>32.443745529095402</v>
      </c>
      <c r="G1155" s="12">
        <v>30.2149940703809</v>
      </c>
      <c r="H1155" s="12">
        <v>28.2987151444548</v>
      </c>
      <c r="I1155" s="12">
        <v>0</v>
      </c>
      <c r="J1155" s="12">
        <v>0</v>
      </c>
      <c r="K1155" s="12">
        <v>0</v>
      </c>
      <c r="L1155" s="12">
        <v>0</v>
      </c>
      <c r="M1155" s="12">
        <v>0</v>
      </c>
      <c r="N1155" s="12"/>
      <c r="O1155" s="12"/>
    </row>
    <row r="1156" spans="1:15" x14ac:dyDescent="0.35">
      <c r="A1156" s="11" t="str">
        <f t="shared" ref="A1156:A1219" si="18">B1156&amp;C1156&amp;D1156</f>
        <v>DISTRIBUCION VOLUMEN X CRITERIO (Consumiciones)Otras EspirituosasDE 60 A 75 AÑOS</v>
      </c>
      <c r="B1156" s="11" t="s">
        <v>118</v>
      </c>
      <c r="C1156" s="11" t="s">
        <v>154</v>
      </c>
      <c r="D1156" s="11" t="s">
        <v>44</v>
      </c>
      <c r="E1156" s="12">
        <v>35.1728315948816</v>
      </c>
      <c r="F1156" s="12">
        <v>31.805298346714402</v>
      </c>
      <c r="G1156" s="12">
        <v>37.884184858899303</v>
      </c>
      <c r="H1156" s="12">
        <v>40.265285812264302</v>
      </c>
      <c r="I1156" s="12">
        <v>0</v>
      </c>
      <c r="J1156" s="12">
        <v>0</v>
      </c>
      <c r="K1156" s="12">
        <v>0</v>
      </c>
      <c r="L1156" s="12">
        <v>0</v>
      </c>
      <c r="M1156" s="12">
        <v>0</v>
      </c>
      <c r="N1156" s="12"/>
      <c r="O1156" s="12"/>
    </row>
    <row r="1157" spans="1:15" x14ac:dyDescent="0.35">
      <c r="A1157" s="11" t="str">
        <f t="shared" si="18"/>
        <v>DISTRIBUCION VOLUMEN X CRITERIO (Consumiciones)Otras EspirituosasALTA Y MEDIA ALTA</v>
      </c>
      <c r="B1157" s="11" t="s">
        <v>118</v>
      </c>
      <c r="C1157" s="11" t="s">
        <v>154</v>
      </c>
      <c r="D1157" s="11" t="s">
        <v>17</v>
      </c>
      <c r="E1157" s="12">
        <v>24.496584970492201</v>
      </c>
      <c r="F1157" s="12">
        <v>24.576791658840499</v>
      </c>
      <c r="G1157" s="12">
        <v>22.891612009293802</v>
      </c>
      <c r="H1157" s="12">
        <v>25.370807846605</v>
      </c>
      <c r="I1157" s="12">
        <v>0</v>
      </c>
      <c r="J1157" s="12">
        <v>0</v>
      </c>
      <c r="K1157" s="12">
        <v>0</v>
      </c>
      <c r="L1157" s="12">
        <v>0</v>
      </c>
      <c r="M1157" s="12">
        <v>0</v>
      </c>
      <c r="N1157" s="12"/>
      <c r="O1157" s="12"/>
    </row>
    <row r="1158" spans="1:15" x14ac:dyDescent="0.35">
      <c r="A1158" s="11" t="str">
        <f t="shared" si="18"/>
        <v>DISTRIBUCION VOLUMEN X CRITERIO (Consumiciones)Otras EspirituosasMEDIA</v>
      </c>
      <c r="B1158" s="11" t="s">
        <v>118</v>
      </c>
      <c r="C1158" s="11" t="s">
        <v>154</v>
      </c>
      <c r="D1158" s="11" t="s">
        <v>18</v>
      </c>
      <c r="E1158" s="12">
        <v>33.830532265020103</v>
      </c>
      <c r="F1158" s="12">
        <v>38.027726602432203</v>
      </c>
      <c r="G1158" s="12">
        <v>40.2439160898398</v>
      </c>
      <c r="H1158" s="12">
        <v>36.547602430428498</v>
      </c>
      <c r="I1158" s="12">
        <v>0</v>
      </c>
      <c r="J1158" s="12">
        <v>0</v>
      </c>
      <c r="K1158" s="12">
        <v>0</v>
      </c>
      <c r="L1158" s="12">
        <v>0</v>
      </c>
      <c r="M1158" s="12">
        <v>0</v>
      </c>
      <c r="N1158" s="12"/>
      <c r="O1158" s="12"/>
    </row>
    <row r="1159" spans="1:15" x14ac:dyDescent="0.35">
      <c r="A1159" s="11" t="str">
        <f t="shared" si="18"/>
        <v>DISTRIBUCION VOLUMEN X CRITERIO (Consumiciones)Otras EspirituosasMEDIA BAJA</v>
      </c>
      <c r="B1159" s="11" t="s">
        <v>118</v>
      </c>
      <c r="C1159" s="11" t="s">
        <v>154</v>
      </c>
      <c r="D1159" s="11" t="s">
        <v>19</v>
      </c>
      <c r="E1159" s="12">
        <v>19.345689080139401</v>
      </c>
      <c r="F1159" s="12">
        <v>18.819425406327799</v>
      </c>
      <c r="G1159" s="12">
        <v>18.841992291495199</v>
      </c>
      <c r="H1159" s="12">
        <v>19.935081936043201</v>
      </c>
      <c r="I1159" s="12">
        <v>0</v>
      </c>
      <c r="J1159" s="12">
        <v>0</v>
      </c>
      <c r="K1159" s="12">
        <v>0</v>
      </c>
      <c r="L1159" s="12">
        <v>0</v>
      </c>
      <c r="M1159" s="12">
        <v>0</v>
      </c>
      <c r="N1159" s="12"/>
      <c r="O1159" s="12"/>
    </row>
    <row r="1160" spans="1:15" x14ac:dyDescent="0.35">
      <c r="A1160" s="11" t="str">
        <f t="shared" si="18"/>
        <v>DISTRIBUCION VOLUMEN X CRITERIO (Consumiciones)Otras EspirituosasBAJA</v>
      </c>
      <c r="B1160" s="11" t="s">
        <v>118</v>
      </c>
      <c r="C1160" s="11" t="s">
        <v>154</v>
      </c>
      <c r="D1160" s="11" t="s">
        <v>20</v>
      </c>
      <c r="E1160" s="12">
        <v>22.327193684348298</v>
      </c>
      <c r="F1160" s="12">
        <v>18.576040347042099</v>
      </c>
      <c r="G1160" s="12">
        <v>18.022494735950399</v>
      </c>
      <c r="H1160" s="12">
        <v>18.1464926967178</v>
      </c>
      <c r="I1160" s="12">
        <v>0</v>
      </c>
      <c r="J1160" s="12">
        <v>0</v>
      </c>
      <c r="K1160" s="12">
        <v>0</v>
      </c>
      <c r="L1160" s="12">
        <v>0</v>
      </c>
      <c r="M1160" s="12">
        <v>0</v>
      </c>
      <c r="N1160" s="12"/>
      <c r="O1160" s="12"/>
    </row>
    <row r="1161" spans="1:15" x14ac:dyDescent="0.35">
      <c r="A1161" s="11" t="str">
        <f t="shared" si="18"/>
        <v>DISTRIBUCION VOLUMEN X CRITERIO (Consumiciones)Otras EspirituosasHOMBRE</v>
      </c>
      <c r="B1161" s="11" t="s">
        <v>118</v>
      </c>
      <c r="C1161" s="11" t="s">
        <v>154</v>
      </c>
      <c r="D1161" s="11" t="s">
        <v>21</v>
      </c>
      <c r="E1161" s="12">
        <v>60.155866731455603</v>
      </c>
      <c r="F1161" s="12">
        <v>57.096547562432796</v>
      </c>
      <c r="G1161" s="12">
        <v>58.609579965148299</v>
      </c>
      <c r="H1161" s="12">
        <v>58.816263921657701</v>
      </c>
      <c r="I1161" s="12">
        <v>0</v>
      </c>
      <c r="J1161" s="12">
        <v>0</v>
      </c>
      <c r="K1161" s="12">
        <v>0</v>
      </c>
      <c r="L1161" s="12">
        <v>0</v>
      </c>
      <c r="M1161" s="12">
        <v>0</v>
      </c>
      <c r="N1161" s="12"/>
      <c r="O1161" s="12"/>
    </row>
    <row r="1162" spans="1:15" x14ac:dyDescent="0.35">
      <c r="A1162" s="11" t="str">
        <f t="shared" si="18"/>
        <v>DISTRIBUCION VOLUMEN X CRITERIO (Consumiciones)Otras EspirituosasMUJER</v>
      </c>
      <c r="B1162" s="11" t="s">
        <v>118</v>
      </c>
      <c r="C1162" s="11" t="s">
        <v>154</v>
      </c>
      <c r="D1162" s="11" t="s">
        <v>22</v>
      </c>
      <c r="E1162" s="12">
        <v>39.844133268544397</v>
      </c>
      <c r="F1162" s="12">
        <v>42.9034444448885</v>
      </c>
      <c r="G1162" s="12">
        <v>41.390435161430901</v>
      </c>
      <c r="H1162" s="12">
        <v>41.183720988136798</v>
      </c>
      <c r="I1162" s="12">
        <v>0</v>
      </c>
      <c r="J1162" s="12">
        <v>0</v>
      </c>
      <c r="K1162" s="12">
        <v>0</v>
      </c>
      <c r="L1162" s="12">
        <v>0</v>
      </c>
      <c r="M1162" s="12">
        <v>0</v>
      </c>
      <c r="N1162" s="12"/>
      <c r="O1162" s="12"/>
    </row>
    <row r="1163" spans="1:15" x14ac:dyDescent="0.35">
      <c r="A1163" s="11" t="str">
        <f t="shared" si="18"/>
        <v>DISTRIBUCION VOLUMEN X CRITERIO (Consumiciones)T.Zumo+Horchata+MostoT.ESPAÑA</v>
      </c>
      <c r="B1163" s="11" t="s">
        <v>118</v>
      </c>
      <c r="C1163" s="11" t="s">
        <v>155</v>
      </c>
      <c r="D1163" s="11" t="s">
        <v>36</v>
      </c>
      <c r="E1163" s="12">
        <v>100</v>
      </c>
      <c r="F1163" s="12">
        <v>100</v>
      </c>
      <c r="G1163" s="12">
        <v>100</v>
      </c>
      <c r="H1163" s="12">
        <v>100</v>
      </c>
      <c r="I1163" s="12">
        <v>0</v>
      </c>
      <c r="J1163" s="12">
        <v>0</v>
      </c>
      <c r="K1163" s="12">
        <v>0</v>
      </c>
      <c r="L1163" s="12">
        <v>0</v>
      </c>
      <c r="M1163" s="12">
        <v>0</v>
      </c>
      <c r="N1163" s="12"/>
      <c r="O1163" s="12"/>
    </row>
    <row r="1164" spans="1:15" x14ac:dyDescent="0.35">
      <c r="A1164" s="11" t="str">
        <f t="shared" si="18"/>
        <v>DISTRIBUCION VOLUMEN X CRITERIO (Consumiciones)T.Zumo+Horchata+MostoBCN AM</v>
      </c>
      <c r="B1164" s="11" t="s">
        <v>118</v>
      </c>
      <c r="C1164" s="11" t="s">
        <v>155</v>
      </c>
      <c r="D1164" s="11" t="s">
        <v>1</v>
      </c>
      <c r="E1164" s="12">
        <v>10.1637383034767</v>
      </c>
      <c r="F1164" s="12">
        <v>10.8189474545752</v>
      </c>
      <c r="G1164" s="12">
        <v>13.4119920831064</v>
      </c>
      <c r="H1164" s="12">
        <v>11.681545675149399</v>
      </c>
      <c r="I1164" s="12">
        <v>0</v>
      </c>
      <c r="J1164" s="12">
        <v>0</v>
      </c>
      <c r="K1164" s="12">
        <v>0</v>
      </c>
      <c r="L1164" s="12">
        <v>0</v>
      </c>
      <c r="M1164" s="12">
        <v>0</v>
      </c>
      <c r="N1164" s="12"/>
      <c r="O1164" s="12"/>
    </row>
    <row r="1165" spans="1:15" x14ac:dyDescent="0.35">
      <c r="A1165" s="11" t="str">
        <f t="shared" si="18"/>
        <v>DISTRIBUCION VOLUMEN X CRITERIO (Consumiciones)T.Zumo+Horchata+MostoREST.CAT ARAGON</v>
      </c>
      <c r="B1165" s="11" t="s">
        <v>118</v>
      </c>
      <c r="C1165" s="11" t="s">
        <v>155</v>
      </c>
      <c r="D1165" s="11" t="s">
        <v>2</v>
      </c>
      <c r="E1165" s="12">
        <v>8.6359027918856608</v>
      </c>
      <c r="F1165" s="12">
        <v>7.9332558520216097</v>
      </c>
      <c r="G1165" s="12">
        <v>7.7424098508004704</v>
      </c>
      <c r="H1165" s="12">
        <v>8.6577003287264507</v>
      </c>
      <c r="I1165" s="12">
        <v>0</v>
      </c>
      <c r="J1165" s="12">
        <v>0</v>
      </c>
      <c r="K1165" s="12">
        <v>0</v>
      </c>
      <c r="L1165" s="12">
        <v>0</v>
      </c>
      <c r="M1165" s="12">
        <v>0</v>
      </c>
      <c r="N1165" s="12"/>
      <c r="O1165" s="12"/>
    </row>
    <row r="1166" spans="1:15" x14ac:dyDescent="0.35">
      <c r="A1166" s="11" t="str">
        <f t="shared" si="18"/>
        <v>DISTRIBUCION VOLUMEN X CRITERIO (Consumiciones)T.Zumo+Horchata+MostoLEVANTE</v>
      </c>
      <c r="B1166" s="11" t="s">
        <v>118</v>
      </c>
      <c r="C1166" s="11" t="s">
        <v>155</v>
      </c>
      <c r="D1166" s="11" t="s">
        <v>3</v>
      </c>
      <c r="E1166" s="12">
        <v>13.314754331772299</v>
      </c>
      <c r="F1166" s="12">
        <v>13.2171059093141</v>
      </c>
      <c r="G1166" s="12">
        <v>12.412904416564301</v>
      </c>
      <c r="H1166" s="12">
        <v>10.8940468085564</v>
      </c>
      <c r="I1166" s="12">
        <v>0</v>
      </c>
      <c r="J1166" s="12">
        <v>0</v>
      </c>
      <c r="K1166" s="12">
        <v>0</v>
      </c>
      <c r="L1166" s="12">
        <v>0</v>
      </c>
      <c r="M1166" s="12">
        <v>0</v>
      </c>
      <c r="N1166" s="12"/>
      <c r="O1166" s="12"/>
    </row>
    <row r="1167" spans="1:15" x14ac:dyDescent="0.35">
      <c r="A1167" s="11" t="str">
        <f t="shared" si="18"/>
        <v>DISTRIBUCION VOLUMEN X CRITERIO (Consumiciones)T.Zumo+Horchata+MostoANDALUCIA</v>
      </c>
      <c r="B1167" s="11" t="s">
        <v>118</v>
      </c>
      <c r="C1167" s="11" t="s">
        <v>155</v>
      </c>
      <c r="D1167" s="11" t="s">
        <v>4</v>
      </c>
      <c r="E1167" s="12">
        <v>22.255716515690601</v>
      </c>
      <c r="F1167" s="12">
        <v>21.917580618759199</v>
      </c>
      <c r="G1167" s="12">
        <v>19.970746807958299</v>
      </c>
      <c r="H1167" s="12">
        <v>19.727275381785301</v>
      </c>
      <c r="I1167" s="12">
        <v>0</v>
      </c>
      <c r="J1167" s="12">
        <v>0</v>
      </c>
      <c r="K1167" s="12">
        <v>0</v>
      </c>
      <c r="L1167" s="12">
        <v>0</v>
      </c>
      <c r="M1167" s="12">
        <v>0</v>
      </c>
      <c r="N1167" s="12"/>
      <c r="O1167" s="12"/>
    </row>
    <row r="1168" spans="1:15" x14ac:dyDescent="0.35">
      <c r="A1168" s="11" t="str">
        <f t="shared" si="18"/>
        <v>DISTRIBUCION VOLUMEN X CRITERIO (Consumiciones)T.Zumo+Horchata+MostoMDD AM</v>
      </c>
      <c r="B1168" s="11" t="s">
        <v>118</v>
      </c>
      <c r="C1168" s="11" t="s">
        <v>155</v>
      </c>
      <c r="D1168" s="11" t="s">
        <v>5</v>
      </c>
      <c r="E1168" s="12">
        <v>12.092073711754599</v>
      </c>
      <c r="F1168" s="12">
        <v>12.2704125061385</v>
      </c>
      <c r="G1168" s="12">
        <v>13.668000654239099</v>
      </c>
      <c r="H1168" s="12">
        <v>15.0490477075979</v>
      </c>
      <c r="I1168" s="12">
        <v>0</v>
      </c>
      <c r="J1168" s="12">
        <v>0</v>
      </c>
      <c r="K1168" s="12">
        <v>0</v>
      </c>
      <c r="L1168" s="12">
        <v>0</v>
      </c>
      <c r="M1168" s="12">
        <v>0</v>
      </c>
      <c r="N1168" s="12"/>
      <c r="O1168" s="12"/>
    </row>
    <row r="1169" spans="1:15" x14ac:dyDescent="0.35">
      <c r="A1169" s="11" t="str">
        <f t="shared" si="18"/>
        <v>DISTRIBUCION VOLUMEN X CRITERIO (Consumiciones)T.Zumo+Horchata+MostoRTO CENTRO</v>
      </c>
      <c r="B1169" s="11" t="s">
        <v>118</v>
      </c>
      <c r="C1169" s="11" t="s">
        <v>155</v>
      </c>
      <c r="D1169" s="11" t="s">
        <v>6</v>
      </c>
      <c r="E1169" s="12">
        <v>8.7503451006131101</v>
      </c>
      <c r="F1169" s="12">
        <v>8.3411032902275295</v>
      </c>
      <c r="G1169" s="12">
        <v>8.1571914534762495</v>
      </c>
      <c r="H1169" s="12">
        <v>7.7577598037784297</v>
      </c>
      <c r="I1169" s="12">
        <v>0</v>
      </c>
      <c r="J1169" s="12">
        <v>0</v>
      </c>
      <c r="K1169" s="12">
        <v>0</v>
      </c>
      <c r="L1169" s="12">
        <v>0</v>
      </c>
      <c r="M1169" s="12">
        <v>0</v>
      </c>
      <c r="N1169" s="12"/>
      <c r="O1169" s="12"/>
    </row>
    <row r="1170" spans="1:15" x14ac:dyDescent="0.35">
      <c r="A1170" s="11" t="str">
        <f t="shared" si="18"/>
        <v>DISTRIBUCION VOLUMEN X CRITERIO (Consumiciones)T.Zumo+Horchata+MostoNORTE-CENTRO</v>
      </c>
      <c r="B1170" s="11" t="s">
        <v>118</v>
      </c>
      <c r="C1170" s="11" t="s">
        <v>155</v>
      </c>
      <c r="D1170" s="11" t="s">
        <v>7</v>
      </c>
      <c r="E1170" s="12">
        <v>13.1997381576229</v>
      </c>
      <c r="F1170" s="12">
        <v>13.908389261745</v>
      </c>
      <c r="G1170" s="12">
        <v>13.360238167050101</v>
      </c>
      <c r="H1170" s="12">
        <v>13.871918093478801</v>
      </c>
      <c r="I1170" s="12">
        <v>0</v>
      </c>
      <c r="J1170" s="12">
        <v>0</v>
      </c>
      <c r="K1170" s="12">
        <v>0</v>
      </c>
      <c r="L1170" s="12">
        <v>0</v>
      </c>
      <c r="M1170" s="12">
        <v>0</v>
      </c>
      <c r="N1170" s="12"/>
      <c r="O1170" s="12"/>
    </row>
    <row r="1171" spans="1:15" x14ac:dyDescent="0.35">
      <c r="A1171" s="11" t="str">
        <f t="shared" si="18"/>
        <v>DISTRIBUCION VOLUMEN X CRITERIO (Consumiciones)T.Zumo+Horchata+MostoNOROESTE</v>
      </c>
      <c r="B1171" s="11" t="s">
        <v>118</v>
      </c>
      <c r="C1171" s="11" t="s">
        <v>155</v>
      </c>
      <c r="D1171" s="11" t="s">
        <v>8</v>
      </c>
      <c r="E1171" s="12">
        <v>11.587705910032501</v>
      </c>
      <c r="F1171" s="12">
        <v>11.593223113439199</v>
      </c>
      <c r="G1171" s="12">
        <v>11.276524069547399</v>
      </c>
      <c r="H1171" s="12">
        <v>12.3606831485816</v>
      </c>
      <c r="I1171" s="12">
        <v>0</v>
      </c>
      <c r="J1171" s="12">
        <v>0</v>
      </c>
      <c r="K1171" s="12">
        <v>0</v>
      </c>
      <c r="L1171" s="12">
        <v>0</v>
      </c>
      <c r="M1171" s="12">
        <v>0</v>
      </c>
      <c r="N1171" s="12"/>
      <c r="O1171" s="12"/>
    </row>
    <row r="1172" spans="1:15" x14ac:dyDescent="0.35">
      <c r="A1172" s="11" t="str">
        <f t="shared" si="18"/>
        <v>DISTRIBUCION VOLUMEN X CRITERIO (Consumiciones)T.Zumo+Horchata+Mosto&lt;2MIL</v>
      </c>
      <c r="B1172" s="11" t="s">
        <v>118</v>
      </c>
      <c r="C1172" s="11" t="s">
        <v>155</v>
      </c>
      <c r="D1172" s="11" t="s">
        <v>9</v>
      </c>
      <c r="E1172" s="12">
        <v>5.0547889546967504</v>
      </c>
      <c r="F1172" s="12">
        <v>3.7467621541987199</v>
      </c>
      <c r="G1172" s="12">
        <v>4.1308680822840804</v>
      </c>
      <c r="H1172" s="12">
        <v>4.0586797460553603</v>
      </c>
      <c r="I1172" s="12">
        <v>0</v>
      </c>
      <c r="J1172" s="12">
        <v>0</v>
      </c>
      <c r="K1172" s="12">
        <v>0</v>
      </c>
      <c r="L1172" s="12">
        <v>0</v>
      </c>
      <c r="M1172" s="12">
        <v>0</v>
      </c>
      <c r="N1172" s="12"/>
      <c r="O1172" s="12"/>
    </row>
    <row r="1173" spans="1:15" x14ac:dyDescent="0.35">
      <c r="A1173" s="11" t="str">
        <f t="shared" si="18"/>
        <v>DISTRIBUCION VOLUMEN X CRITERIO (Consumiciones)T.Zumo+Horchata+Mosto2-5MIL</v>
      </c>
      <c r="B1173" s="11" t="s">
        <v>118</v>
      </c>
      <c r="C1173" s="11" t="s">
        <v>155</v>
      </c>
      <c r="D1173" s="11" t="s">
        <v>10</v>
      </c>
      <c r="E1173" s="12">
        <v>4.8375465994349902</v>
      </c>
      <c r="F1173" s="12">
        <v>4.2300523817318698</v>
      </c>
      <c r="G1173" s="12">
        <v>5.2359942559005299</v>
      </c>
      <c r="H1173" s="12">
        <v>5.2363157433689898</v>
      </c>
      <c r="I1173" s="12">
        <v>0</v>
      </c>
      <c r="J1173" s="12">
        <v>0</v>
      </c>
      <c r="K1173" s="12">
        <v>0</v>
      </c>
      <c r="L1173" s="12">
        <v>0</v>
      </c>
      <c r="M1173" s="12">
        <v>0</v>
      </c>
      <c r="N1173" s="12"/>
      <c r="O1173" s="12"/>
    </row>
    <row r="1174" spans="1:15" x14ac:dyDescent="0.35">
      <c r="A1174" s="11" t="str">
        <f t="shared" si="18"/>
        <v>DISTRIBUCION VOLUMEN X CRITERIO (Consumiciones)T.Zumo+Horchata+Mosto5-10MIL</v>
      </c>
      <c r="B1174" s="11" t="s">
        <v>118</v>
      </c>
      <c r="C1174" s="11" t="s">
        <v>155</v>
      </c>
      <c r="D1174" s="11" t="s">
        <v>11</v>
      </c>
      <c r="E1174" s="12">
        <v>7.14160150993456</v>
      </c>
      <c r="F1174" s="12">
        <v>8.5595842200032806</v>
      </c>
      <c r="G1174" s="12">
        <v>6.6408092157683596</v>
      </c>
      <c r="H1174" s="12">
        <v>5.7108582695679804</v>
      </c>
      <c r="I1174" s="12">
        <v>0</v>
      </c>
      <c r="J1174" s="12">
        <v>0</v>
      </c>
      <c r="K1174" s="12">
        <v>0</v>
      </c>
      <c r="L1174" s="12">
        <v>0</v>
      </c>
      <c r="M1174" s="12">
        <v>0</v>
      </c>
      <c r="N1174" s="12"/>
      <c r="O1174" s="12"/>
    </row>
    <row r="1175" spans="1:15" x14ac:dyDescent="0.35">
      <c r="A1175" s="11" t="str">
        <f t="shared" si="18"/>
        <v>DISTRIBUCION VOLUMEN X CRITERIO (Consumiciones)T.Zumo+Horchata+Mosto10-30MIL</v>
      </c>
      <c r="B1175" s="11" t="s">
        <v>118</v>
      </c>
      <c r="C1175" s="11" t="s">
        <v>155</v>
      </c>
      <c r="D1175" s="11" t="s">
        <v>12</v>
      </c>
      <c r="E1175" s="12">
        <v>18.1442181973507</v>
      </c>
      <c r="F1175" s="12">
        <v>17.6027418562776</v>
      </c>
      <c r="G1175" s="12">
        <v>16.4522833095496</v>
      </c>
      <c r="H1175" s="12">
        <v>17.921108725620201</v>
      </c>
      <c r="I1175" s="12">
        <v>0</v>
      </c>
      <c r="J1175" s="12">
        <v>0</v>
      </c>
      <c r="K1175" s="12">
        <v>0</v>
      </c>
      <c r="L1175" s="12">
        <v>0</v>
      </c>
      <c r="M1175" s="12">
        <v>0</v>
      </c>
      <c r="N1175" s="12"/>
      <c r="O1175" s="12"/>
    </row>
    <row r="1176" spans="1:15" x14ac:dyDescent="0.35">
      <c r="A1176" s="11" t="str">
        <f t="shared" si="18"/>
        <v>DISTRIBUCION VOLUMEN X CRITERIO (Consumiciones)T.Zumo+Horchata+Mosto30-100MIL</v>
      </c>
      <c r="B1176" s="11" t="s">
        <v>118</v>
      </c>
      <c r="C1176" s="11" t="s">
        <v>155</v>
      </c>
      <c r="D1176" s="11" t="s">
        <v>13</v>
      </c>
      <c r="E1176" s="12">
        <v>21.249776444256899</v>
      </c>
      <c r="F1176" s="12">
        <v>22.2511049271567</v>
      </c>
      <c r="G1176" s="12">
        <v>22.266150778109399</v>
      </c>
      <c r="H1176" s="12">
        <v>21.5403731098998</v>
      </c>
      <c r="I1176" s="12">
        <v>0</v>
      </c>
      <c r="J1176" s="12">
        <v>0</v>
      </c>
      <c r="K1176" s="12">
        <v>0</v>
      </c>
      <c r="L1176" s="12">
        <v>0</v>
      </c>
      <c r="M1176" s="12">
        <v>0</v>
      </c>
      <c r="N1176" s="12"/>
      <c r="O1176" s="12"/>
    </row>
    <row r="1177" spans="1:15" x14ac:dyDescent="0.35">
      <c r="A1177" s="11" t="str">
        <f t="shared" si="18"/>
        <v>DISTRIBUCION VOLUMEN X CRITERIO (Consumiciones)T.Zumo+Horchata+Mosto100-200MIL</v>
      </c>
      <c r="B1177" s="11" t="s">
        <v>118</v>
      </c>
      <c r="C1177" s="11" t="s">
        <v>155</v>
      </c>
      <c r="D1177" s="11" t="s">
        <v>14</v>
      </c>
      <c r="E1177" s="12">
        <v>11.0226438092857</v>
      </c>
      <c r="F1177" s="12">
        <v>11.0113521034539</v>
      </c>
      <c r="G1177" s="12">
        <v>9.8582807015964296</v>
      </c>
      <c r="H1177" s="12">
        <v>10.862226887334</v>
      </c>
      <c r="I1177" s="12">
        <v>0</v>
      </c>
      <c r="J1177" s="12">
        <v>0</v>
      </c>
      <c r="K1177" s="12">
        <v>0</v>
      </c>
      <c r="L1177" s="12">
        <v>0</v>
      </c>
      <c r="M1177" s="12">
        <v>0</v>
      </c>
      <c r="N1177" s="12"/>
      <c r="O1177" s="12"/>
    </row>
    <row r="1178" spans="1:15" x14ac:dyDescent="0.35">
      <c r="A1178" s="11" t="str">
        <f t="shared" si="18"/>
        <v>DISTRIBUCION VOLUMEN X CRITERIO (Consumiciones)T.Zumo+Horchata+Mosto200-500MIL</v>
      </c>
      <c r="B1178" s="11" t="s">
        <v>118</v>
      </c>
      <c r="C1178" s="11" t="s">
        <v>155</v>
      </c>
      <c r="D1178" s="11" t="s">
        <v>15</v>
      </c>
      <c r="E1178" s="12">
        <v>15.9051272835242</v>
      </c>
      <c r="F1178" s="12">
        <v>16.708348338516899</v>
      </c>
      <c r="G1178" s="12">
        <v>15.5116119941839</v>
      </c>
      <c r="H1178" s="12">
        <v>15.577299894112899</v>
      </c>
      <c r="I1178" s="12">
        <v>0</v>
      </c>
      <c r="J1178" s="12">
        <v>0</v>
      </c>
      <c r="K1178" s="12">
        <v>0</v>
      </c>
      <c r="L1178" s="12">
        <v>0</v>
      </c>
      <c r="M1178" s="12">
        <v>0</v>
      </c>
      <c r="N1178" s="12"/>
      <c r="O1178" s="12"/>
    </row>
    <row r="1179" spans="1:15" x14ac:dyDescent="0.35">
      <c r="A1179" s="11" t="str">
        <f t="shared" si="18"/>
        <v>DISTRIBUCION VOLUMEN X CRITERIO (Consumiciones)T.Zumo+Horchata+Mosto&gt;500MIL</v>
      </c>
      <c r="B1179" s="11" t="s">
        <v>118</v>
      </c>
      <c r="C1179" s="11" t="s">
        <v>155</v>
      </c>
      <c r="D1179" s="11" t="s">
        <v>16</v>
      </c>
      <c r="E1179" s="12">
        <v>16.644267683476301</v>
      </c>
      <c r="F1179" s="12">
        <v>15.890063840235699</v>
      </c>
      <c r="G1179" s="12">
        <v>19.904009915624201</v>
      </c>
      <c r="H1179" s="12">
        <v>19.093113034872101</v>
      </c>
      <c r="I1179" s="12">
        <v>0</v>
      </c>
      <c r="J1179" s="12">
        <v>0</v>
      </c>
      <c r="K1179" s="12">
        <v>0</v>
      </c>
      <c r="L1179" s="12">
        <v>0</v>
      </c>
      <c r="M1179" s="12">
        <v>0</v>
      </c>
      <c r="N1179" s="12"/>
      <c r="O1179" s="12"/>
    </row>
    <row r="1180" spans="1:15" x14ac:dyDescent="0.35">
      <c r="A1180" s="11" t="str">
        <f t="shared" si="18"/>
        <v>DISTRIBUCION VOLUMEN X CRITERIO (Consumiciones)T.Zumo+Horchata+MostoDE 15 A 19 AÑOS</v>
      </c>
      <c r="B1180" s="11" t="s">
        <v>118</v>
      </c>
      <c r="C1180" s="11" t="s">
        <v>155</v>
      </c>
      <c r="D1180" s="11" t="s">
        <v>39</v>
      </c>
      <c r="E1180" s="12">
        <v>2.5757684674407302</v>
      </c>
      <c r="F1180" s="12">
        <v>3.8358823047962001</v>
      </c>
      <c r="G1180" s="12">
        <v>1.13350829728266</v>
      </c>
      <c r="H1180" s="12">
        <v>1.95371473183206</v>
      </c>
      <c r="I1180" s="12">
        <v>0</v>
      </c>
      <c r="J1180" s="12">
        <v>0</v>
      </c>
      <c r="K1180" s="12">
        <v>0</v>
      </c>
      <c r="L1180" s="12">
        <v>0</v>
      </c>
      <c r="M1180" s="12">
        <v>0</v>
      </c>
      <c r="N1180" s="12"/>
      <c r="O1180" s="12"/>
    </row>
    <row r="1181" spans="1:15" x14ac:dyDescent="0.35">
      <c r="A1181" s="11" t="str">
        <f t="shared" si="18"/>
        <v>DISTRIBUCION VOLUMEN X CRITERIO (Consumiciones)T.Zumo+Horchata+MostoDE 20 A 24 AÑOS</v>
      </c>
      <c r="B1181" s="11" t="s">
        <v>118</v>
      </c>
      <c r="C1181" s="11" t="s">
        <v>155</v>
      </c>
      <c r="D1181" s="11" t="s">
        <v>40</v>
      </c>
      <c r="E1181" s="12">
        <v>3.9734589412747301</v>
      </c>
      <c r="F1181" s="12">
        <v>4.3886331641839904</v>
      </c>
      <c r="G1181" s="12">
        <v>3.6292189795370202</v>
      </c>
      <c r="H1181" s="12">
        <v>3.8244940394318099</v>
      </c>
      <c r="I1181" s="12">
        <v>0</v>
      </c>
      <c r="J1181" s="12">
        <v>0</v>
      </c>
      <c r="K1181" s="12">
        <v>0</v>
      </c>
      <c r="L1181" s="12">
        <v>0</v>
      </c>
      <c r="M1181" s="12">
        <v>0</v>
      </c>
      <c r="N1181" s="12"/>
      <c r="O1181" s="12"/>
    </row>
    <row r="1182" spans="1:15" x14ac:dyDescent="0.35">
      <c r="A1182" s="11" t="str">
        <f t="shared" si="18"/>
        <v>DISTRIBUCION VOLUMEN X CRITERIO (Consumiciones)T.Zumo+Horchata+MostoDE 25 A 34 AÑOS</v>
      </c>
      <c r="B1182" s="11" t="s">
        <v>118</v>
      </c>
      <c r="C1182" s="11" t="s">
        <v>155</v>
      </c>
      <c r="D1182" s="11" t="s">
        <v>41</v>
      </c>
      <c r="E1182" s="12">
        <v>10.9901479201068</v>
      </c>
      <c r="F1182" s="12">
        <v>10.420036012440701</v>
      </c>
      <c r="G1182" s="12">
        <v>8.2696875708071307</v>
      </c>
      <c r="H1182" s="12">
        <v>7.8688336896201401</v>
      </c>
      <c r="I1182" s="12">
        <v>0</v>
      </c>
      <c r="J1182" s="12">
        <v>0</v>
      </c>
      <c r="K1182" s="12">
        <v>0</v>
      </c>
      <c r="L1182" s="12">
        <v>0</v>
      </c>
      <c r="M1182" s="12">
        <v>0</v>
      </c>
      <c r="N1182" s="12"/>
      <c r="O1182" s="12"/>
    </row>
    <row r="1183" spans="1:15" x14ac:dyDescent="0.35">
      <c r="A1183" s="11" t="str">
        <f t="shared" si="18"/>
        <v>DISTRIBUCION VOLUMEN X CRITERIO (Consumiciones)T.Zumo+Horchata+MostoDE 35 A 49 AÑOS</v>
      </c>
      <c r="B1183" s="11" t="s">
        <v>118</v>
      </c>
      <c r="C1183" s="11" t="s">
        <v>155</v>
      </c>
      <c r="D1183" s="11" t="s">
        <v>42</v>
      </c>
      <c r="E1183" s="12">
        <v>29.552315516591701</v>
      </c>
      <c r="F1183" s="12">
        <v>29.454640694058</v>
      </c>
      <c r="G1183" s="12">
        <v>27.2295524014027</v>
      </c>
      <c r="H1183" s="12">
        <v>24.432858506238698</v>
      </c>
      <c r="I1183" s="12">
        <v>0</v>
      </c>
      <c r="J1183" s="12">
        <v>0</v>
      </c>
      <c r="K1183" s="12">
        <v>0</v>
      </c>
      <c r="L1183" s="12">
        <v>0</v>
      </c>
      <c r="M1183" s="12">
        <v>0</v>
      </c>
      <c r="N1183" s="12"/>
      <c r="O1183" s="12"/>
    </row>
    <row r="1184" spans="1:15" x14ac:dyDescent="0.35">
      <c r="A1184" s="11" t="str">
        <f t="shared" si="18"/>
        <v>DISTRIBUCION VOLUMEN X CRITERIO (Consumiciones)T.Zumo+Horchata+MostoDE 50 A 59 AÑOS</v>
      </c>
      <c r="B1184" s="11" t="s">
        <v>118</v>
      </c>
      <c r="C1184" s="11" t="s">
        <v>155</v>
      </c>
      <c r="D1184" s="11" t="s">
        <v>43</v>
      </c>
      <c r="E1184" s="12">
        <v>23.705243272057398</v>
      </c>
      <c r="F1184" s="12">
        <v>24.830946145031898</v>
      </c>
      <c r="G1184" s="12">
        <v>25.738142291007399</v>
      </c>
      <c r="H1184" s="12">
        <v>26.791720519507699</v>
      </c>
      <c r="I1184" s="12">
        <v>0</v>
      </c>
      <c r="J1184" s="12">
        <v>0</v>
      </c>
      <c r="K1184" s="12">
        <v>0</v>
      </c>
      <c r="L1184" s="12">
        <v>0</v>
      </c>
      <c r="M1184" s="12">
        <v>0</v>
      </c>
      <c r="N1184" s="12"/>
      <c r="O1184" s="12"/>
    </row>
    <row r="1185" spans="1:15" x14ac:dyDescent="0.35">
      <c r="A1185" s="11" t="str">
        <f t="shared" si="18"/>
        <v>DISTRIBUCION VOLUMEN X CRITERIO (Consumiciones)T.Zumo+Horchata+MostoDE 60 A 75 AÑOS</v>
      </c>
      <c r="B1185" s="11" t="s">
        <v>118</v>
      </c>
      <c r="C1185" s="11" t="s">
        <v>155</v>
      </c>
      <c r="D1185" s="11" t="s">
        <v>44</v>
      </c>
      <c r="E1185" s="12">
        <v>29.203038969021701</v>
      </c>
      <c r="F1185" s="12">
        <v>27.069872319528599</v>
      </c>
      <c r="G1185" s="12">
        <v>33.999891960511597</v>
      </c>
      <c r="H1185" s="12">
        <v>35.128363145139097</v>
      </c>
      <c r="I1185" s="12">
        <v>0</v>
      </c>
      <c r="J1185" s="12">
        <v>0</v>
      </c>
      <c r="K1185" s="12">
        <v>0</v>
      </c>
      <c r="L1185" s="12">
        <v>0</v>
      </c>
      <c r="M1185" s="12">
        <v>0</v>
      </c>
      <c r="N1185" s="12"/>
      <c r="O1185" s="12"/>
    </row>
    <row r="1186" spans="1:15" x14ac:dyDescent="0.35">
      <c r="A1186" s="11" t="str">
        <f t="shared" si="18"/>
        <v>DISTRIBUCION VOLUMEN X CRITERIO (Consumiciones)T.Zumo+Horchata+MostoALTA Y MEDIA ALTA</v>
      </c>
      <c r="B1186" s="11" t="s">
        <v>118</v>
      </c>
      <c r="C1186" s="11" t="s">
        <v>155</v>
      </c>
      <c r="D1186" s="11" t="s">
        <v>17</v>
      </c>
      <c r="E1186" s="12">
        <v>24.528275677656101</v>
      </c>
      <c r="F1186" s="12">
        <v>26.042330987068301</v>
      </c>
      <c r="G1186" s="12">
        <v>23.970256128614999</v>
      </c>
      <c r="H1186" s="12">
        <v>26.0780736845179</v>
      </c>
      <c r="I1186" s="12">
        <v>0</v>
      </c>
      <c r="J1186" s="12">
        <v>0</v>
      </c>
      <c r="K1186" s="12">
        <v>0</v>
      </c>
      <c r="L1186" s="12">
        <v>0</v>
      </c>
      <c r="M1186" s="12">
        <v>0</v>
      </c>
      <c r="N1186" s="12"/>
      <c r="O1186" s="12"/>
    </row>
    <row r="1187" spans="1:15" x14ac:dyDescent="0.35">
      <c r="A1187" s="11" t="str">
        <f t="shared" si="18"/>
        <v>DISTRIBUCION VOLUMEN X CRITERIO (Consumiciones)T.Zumo+Horchata+MostoMEDIA</v>
      </c>
      <c r="B1187" s="11" t="s">
        <v>118</v>
      </c>
      <c r="C1187" s="11" t="s">
        <v>155</v>
      </c>
      <c r="D1187" s="11" t="s">
        <v>18</v>
      </c>
      <c r="E1187" s="12">
        <v>31.079900124843899</v>
      </c>
      <c r="F1187" s="12">
        <v>27.405524635783301</v>
      </c>
      <c r="G1187" s="12">
        <v>28.626315418285401</v>
      </c>
      <c r="H1187" s="12">
        <v>29.000288922733102</v>
      </c>
      <c r="I1187" s="12">
        <v>0</v>
      </c>
      <c r="J1187" s="12">
        <v>0</v>
      </c>
      <c r="K1187" s="12">
        <v>0</v>
      </c>
      <c r="L1187" s="12">
        <v>0</v>
      </c>
      <c r="M1187" s="12">
        <v>0</v>
      </c>
      <c r="N1187" s="12"/>
      <c r="O1187" s="12"/>
    </row>
    <row r="1188" spans="1:15" x14ac:dyDescent="0.35">
      <c r="A1188" s="11" t="str">
        <f t="shared" si="18"/>
        <v>DISTRIBUCION VOLUMEN X CRITERIO (Consumiciones)T.Zumo+Horchata+MostoMEDIA BAJA</v>
      </c>
      <c r="B1188" s="11" t="s">
        <v>118</v>
      </c>
      <c r="C1188" s="11" t="s">
        <v>155</v>
      </c>
      <c r="D1188" s="11" t="s">
        <v>19</v>
      </c>
      <c r="E1188" s="12">
        <v>23.630293496134001</v>
      </c>
      <c r="F1188" s="12">
        <v>24.4979047307252</v>
      </c>
      <c r="G1188" s="12">
        <v>30.302240468891402</v>
      </c>
      <c r="H1188" s="12">
        <v>25.976835466187602</v>
      </c>
      <c r="I1188" s="12">
        <v>0</v>
      </c>
      <c r="J1188" s="12">
        <v>0</v>
      </c>
      <c r="K1188" s="12">
        <v>0</v>
      </c>
      <c r="L1188" s="12">
        <v>0</v>
      </c>
      <c r="M1188" s="12">
        <v>0</v>
      </c>
      <c r="N1188" s="12"/>
      <c r="O1188" s="12"/>
    </row>
    <row r="1189" spans="1:15" x14ac:dyDescent="0.35">
      <c r="A1189" s="11" t="str">
        <f t="shared" si="18"/>
        <v>DISTRIBUCION VOLUMEN X CRITERIO (Consumiciones)T.Zumo+Horchata+MostoBAJA</v>
      </c>
      <c r="B1189" s="11" t="s">
        <v>118</v>
      </c>
      <c r="C1189" s="11" t="s">
        <v>155</v>
      </c>
      <c r="D1189" s="11" t="s">
        <v>20</v>
      </c>
      <c r="E1189" s="12">
        <v>20.761513337813099</v>
      </c>
      <c r="F1189" s="12">
        <v>22.0542560157145</v>
      </c>
      <c r="G1189" s="12">
        <v>17.101195486950498</v>
      </c>
      <c r="H1189" s="12">
        <v>18.9447865583309</v>
      </c>
      <c r="I1189" s="12">
        <v>0</v>
      </c>
      <c r="J1189" s="12">
        <v>0</v>
      </c>
      <c r="K1189" s="12">
        <v>0</v>
      </c>
      <c r="L1189" s="12">
        <v>0</v>
      </c>
      <c r="M1189" s="12">
        <v>0</v>
      </c>
      <c r="N1189" s="12"/>
      <c r="O1189" s="12"/>
    </row>
    <row r="1190" spans="1:15" x14ac:dyDescent="0.35">
      <c r="A1190" s="11" t="str">
        <f t="shared" si="18"/>
        <v>DISTRIBUCION VOLUMEN X CRITERIO (Consumiciones)T.Zumo+Horchata+MostoHOMBRE</v>
      </c>
      <c r="B1190" s="11" t="s">
        <v>118</v>
      </c>
      <c r="C1190" s="11" t="s">
        <v>155</v>
      </c>
      <c r="D1190" s="11" t="s">
        <v>21</v>
      </c>
      <c r="E1190" s="12">
        <v>49.935520446451697</v>
      </c>
      <c r="F1190" s="12">
        <v>50.377295793092202</v>
      </c>
      <c r="G1190" s="12">
        <v>52.727044234667801</v>
      </c>
      <c r="H1190" s="12">
        <v>53.634955347606301</v>
      </c>
      <c r="I1190" s="12">
        <v>0</v>
      </c>
      <c r="J1190" s="12">
        <v>0</v>
      </c>
      <c r="K1190" s="12">
        <v>0</v>
      </c>
      <c r="L1190" s="12">
        <v>0</v>
      </c>
      <c r="M1190" s="12">
        <v>0</v>
      </c>
      <c r="N1190" s="12"/>
      <c r="O1190" s="12"/>
    </row>
    <row r="1191" spans="1:15" x14ac:dyDescent="0.35">
      <c r="A1191" s="11" t="str">
        <f t="shared" si="18"/>
        <v>DISTRIBUCION VOLUMEN X CRITERIO (Consumiciones)T.Zumo+Horchata+MostoMUJER</v>
      </c>
      <c r="B1191" s="11" t="s">
        <v>118</v>
      </c>
      <c r="C1191" s="11" t="s">
        <v>155</v>
      </c>
      <c r="D1191" s="11" t="s">
        <v>22</v>
      </c>
      <c r="E1191" s="12">
        <v>50.064462189995503</v>
      </c>
      <c r="F1191" s="12">
        <v>49.622712391553399</v>
      </c>
      <c r="G1191" s="12">
        <v>47.272963268074498</v>
      </c>
      <c r="H1191" s="12">
        <v>46.3650139159327</v>
      </c>
      <c r="I1191" s="12">
        <v>0</v>
      </c>
      <c r="J1191" s="12">
        <v>0</v>
      </c>
      <c r="K1191" s="12">
        <v>0</v>
      </c>
      <c r="L1191" s="12">
        <v>0</v>
      </c>
      <c r="M1191" s="12">
        <v>0</v>
      </c>
      <c r="N1191" s="12"/>
      <c r="O1191" s="12"/>
    </row>
    <row r="1192" spans="1:15" x14ac:dyDescent="0.35">
      <c r="A1192" s="11" t="str">
        <f t="shared" si="18"/>
        <v>DISTRIBUCION VOLUMEN X CRITERIO (Consumiciones)Agua EnvasadaT.ESPAÑA</v>
      </c>
      <c r="B1192" s="11" t="s">
        <v>118</v>
      </c>
      <c r="C1192" s="11" t="s">
        <v>156</v>
      </c>
      <c r="D1192" s="11" t="s">
        <v>36</v>
      </c>
      <c r="E1192" s="12">
        <v>100</v>
      </c>
      <c r="F1192" s="12">
        <v>100</v>
      </c>
      <c r="G1192" s="12">
        <v>100</v>
      </c>
      <c r="H1192" s="12">
        <v>100</v>
      </c>
      <c r="I1192" s="12">
        <v>0</v>
      </c>
      <c r="J1192" s="12">
        <v>0</v>
      </c>
      <c r="K1192" s="12">
        <v>0</v>
      </c>
      <c r="L1192" s="12">
        <v>0</v>
      </c>
      <c r="M1192" s="12">
        <v>0</v>
      </c>
      <c r="N1192" s="12"/>
      <c r="O1192" s="12"/>
    </row>
    <row r="1193" spans="1:15" x14ac:dyDescent="0.35">
      <c r="A1193" s="11" t="str">
        <f t="shared" si="18"/>
        <v>DISTRIBUCION VOLUMEN X CRITERIO (Consumiciones)Agua EnvasadaBCN AM</v>
      </c>
      <c r="B1193" s="11" t="s">
        <v>118</v>
      </c>
      <c r="C1193" s="11" t="s">
        <v>156</v>
      </c>
      <c r="D1193" s="11" t="s">
        <v>1</v>
      </c>
      <c r="E1193" s="12">
        <v>10.289031977071399</v>
      </c>
      <c r="F1193" s="12">
        <v>11.9735153620306</v>
      </c>
      <c r="G1193" s="12">
        <v>11.4494898824065</v>
      </c>
      <c r="H1193" s="12">
        <v>11.2186428279057</v>
      </c>
      <c r="I1193" s="12">
        <v>0</v>
      </c>
      <c r="J1193" s="12">
        <v>0</v>
      </c>
      <c r="K1193" s="12">
        <v>0</v>
      </c>
      <c r="L1193" s="12">
        <v>0</v>
      </c>
      <c r="M1193" s="12">
        <v>0</v>
      </c>
      <c r="N1193" s="12"/>
      <c r="O1193" s="12"/>
    </row>
    <row r="1194" spans="1:15" x14ac:dyDescent="0.35">
      <c r="A1194" s="11" t="str">
        <f t="shared" si="18"/>
        <v>DISTRIBUCION VOLUMEN X CRITERIO (Consumiciones)Agua EnvasadaREST.CAT ARAGON</v>
      </c>
      <c r="B1194" s="11" t="s">
        <v>118</v>
      </c>
      <c r="C1194" s="11" t="s">
        <v>156</v>
      </c>
      <c r="D1194" s="11" t="s">
        <v>2</v>
      </c>
      <c r="E1194" s="12">
        <v>15.767730231407899</v>
      </c>
      <c r="F1194" s="12">
        <v>15.099659509494201</v>
      </c>
      <c r="G1194" s="12">
        <v>15.122036447137299</v>
      </c>
      <c r="H1194" s="12">
        <v>16.4192986662</v>
      </c>
      <c r="I1194" s="12">
        <v>0</v>
      </c>
      <c r="J1194" s="12">
        <v>0</v>
      </c>
      <c r="K1194" s="12">
        <v>0</v>
      </c>
      <c r="L1194" s="12">
        <v>0</v>
      </c>
      <c r="M1194" s="12">
        <v>0</v>
      </c>
      <c r="N1194" s="12"/>
      <c r="O1194" s="12"/>
    </row>
    <row r="1195" spans="1:15" x14ac:dyDescent="0.35">
      <c r="A1195" s="11" t="str">
        <f t="shared" si="18"/>
        <v>DISTRIBUCION VOLUMEN X CRITERIO (Consumiciones)Agua EnvasadaLEVANTE</v>
      </c>
      <c r="B1195" s="11" t="s">
        <v>118</v>
      </c>
      <c r="C1195" s="11" t="s">
        <v>156</v>
      </c>
      <c r="D1195" s="11" t="s">
        <v>3</v>
      </c>
      <c r="E1195" s="12">
        <v>16.086720297052501</v>
      </c>
      <c r="F1195" s="12">
        <v>16.134759133642799</v>
      </c>
      <c r="G1195" s="12">
        <v>15.6499005556316</v>
      </c>
      <c r="H1195" s="12">
        <v>16.0174705208087</v>
      </c>
      <c r="I1195" s="12">
        <v>0</v>
      </c>
      <c r="J1195" s="12">
        <v>0</v>
      </c>
      <c r="K1195" s="12">
        <v>0</v>
      </c>
      <c r="L1195" s="12">
        <v>0</v>
      </c>
      <c r="M1195" s="12">
        <v>0</v>
      </c>
      <c r="N1195" s="12"/>
      <c r="O1195" s="12"/>
    </row>
    <row r="1196" spans="1:15" x14ac:dyDescent="0.35">
      <c r="A1196" s="11" t="str">
        <f t="shared" si="18"/>
        <v>DISTRIBUCION VOLUMEN X CRITERIO (Consumiciones)Agua EnvasadaANDALUCIA</v>
      </c>
      <c r="B1196" s="11" t="s">
        <v>118</v>
      </c>
      <c r="C1196" s="11" t="s">
        <v>156</v>
      </c>
      <c r="D1196" s="11" t="s">
        <v>4</v>
      </c>
      <c r="E1196" s="12">
        <v>16.5535316513397</v>
      </c>
      <c r="F1196" s="12">
        <v>15.0579106139048</v>
      </c>
      <c r="G1196" s="12">
        <v>14.408645858450701</v>
      </c>
      <c r="H1196" s="12">
        <v>12.881269989077101</v>
      </c>
      <c r="I1196" s="12">
        <v>0</v>
      </c>
      <c r="J1196" s="12">
        <v>0</v>
      </c>
      <c r="K1196" s="12">
        <v>0</v>
      </c>
      <c r="L1196" s="12">
        <v>0</v>
      </c>
      <c r="M1196" s="12">
        <v>0</v>
      </c>
      <c r="N1196" s="12"/>
      <c r="O1196" s="12"/>
    </row>
    <row r="1197" spans="1:15" x14ac:dyDescent="0.35">
      <c r="A1197" s="11" t="str">
        <f t="shared" si="18"/>
        <v>DISTRIBUCION VOLUMEN X CRITERIO (Consumiciones)Agua EnvasadaMDD AM</v>
      </c>
      <c r="B1197" s="11" t="s">
        <v>118</v>
      </c>
      <c r="C1197" s="11" t="s">
        <v>156</v>
      </c>
      <c r="D1197" s="11" t="s">
        <v>5</v>
      </c>
      <c r="E1197" s="12">
        <v>10.2047532836154</v>
      </c>
      <c r="F1197" s="12">
        <v>11.905898169682301</v>
      </c>
      <c r="G1197" s="12">
        <v>14.0027208846842</v>
      </c>
      <c r="H1197" s="12">
        <v>12.762987841399401</v>
      </c>
      <c r="I1197" s="12">
        <v>0</v>
      </c>
      <c r="J1197" s="12">
        <v>0</v>
      </c>
      <c r="K1197" s="12">
        <v>0</v>
      </c>
      <c r="L1197" s="12">
        <v>0</v>
      </c>
      <c r="M1197" s="12">
        <v>0</v>
      </c>
      <c r="N1197" s="12"/>
      <c r="O1197" s="12"/>
    </row>
    <row r="1198" spans="1:15" x14ac:dyDescent="0.35">
      <c r="A1198" s="11" t="str">
        <f t="shared" si="18"/>
        <v>DISTRIBUCION VOLUMEN X CRITERIO (Consumiciones)Agua EnvasadaRTO CENTRO</v>
      </c>
      <c r="B1198" s="11" t="s">
        <v>118</v>
      </c>
      <c r="C1198" s="11" t="s">
        <v>156</v>
      </c>
      <c r="D1198" s="11" t="s">
        <v>6</v>
      </c>
      <c r="E1198" s="12">
        <v>8.4990301869312397</v>
      </c>
      <c r="F1198" s="12">
        <v>8.4303313426302005</v>
      </c>
      <c r="G1198" s="12">
        <v>8.4495354929556896</v>
      </c>
      <c r="H1198" s="12">
        <v>7.9077016290351096</v>
      </c>
      <c r="I1198" s="12">
        <v>0</v>
      </c>
      <c r="J1198" s="12">
        <v>0</v>
      </c>
      <c r="K1198" s="12">
        <v>0</v>
      </c>
      <c r="L1198" s="12">
        <v>0</v>
      </c>
      <c r="M1198" s="12">
        <v>0</v>
      </c>
      <c r="N1198" s="12"/>
      <c r="O1198" s="12"/>
    </row>
    <row r="1199" spans="1:15" x14ac:dyDescent="0.35">
      <c r="A1199" s="11" t="str">
        <f t="shared" si="18"/>
        <v>DISTRIBUCION VOLUMEN X CRITERIO (Consumiciones)Agua EnvasadaNORTE-CENTRO</v>
      </c>
      <c r="B1199" s="11" t="s">
        <v>118</v>
      </c>
      <c r="C1199" s="11" t="s">
        <v>156</v>
      </c>
      <c r="D1199" s="11" t="s">
        <v>7</v>
      </c>
      <c r="E1199" s="12">
        <v>9.6902171606161804</v>
      </c>
      <c r="F1199" s="12">
        <v>8.8513192636861895</v>
      </c>
      <c r="G1199" s="12">
        <v>8.5422645622820994</v>
      </c>
      <c r="H1199" s="12">
        <v>9.0027696603099905</v>
      </c>
      <c r="I1199" s="12">
        <v>0</v>
      </c>
      <c r="J1199" s="12">
        <v>0</v>
      </c>
      <c r="K1199" s="12">
        <v>0</v>
      </c>
      <c r="L1199" s="12">
        <v>0</v>
      </c>
      <c r="M1199" s="12">
        <v>0</v>
      </c>
      <c r="N1199" s="12"/>
      <c r="O1199" s="12"/>
    </row>
    <row r="1200" spans="1:15" x14ac:dyDescent="0.35">
      <c r="A1200" s="11" t="str">
        <f t="shared" si="18"/>
        <v>DISTRIBUCION VOLUMEN X CRITERIO (Consumiciones)Agua EnvasadaNOROESTE</v>
      </c>
      <c r="B1200" s="11" t="s">
        <v>118</v>
      </c>
      <c r="C1200" s="11" t="s">
        <v>156</v>
      </c>
      <c r="D1200" s="11" t="s">
        <v>8</v>
      </c>
      <c r="E1200" s="12">
        <v>12.908974138933299</v>
      </c>
      <c r="F1200" s="12">
        <v>12.5466083729759</v>
      </c>
      <c r="G1200" s="12">
        <v>12.375413744880101</v>
      </c>
      <c r="H1200" s="12">
        <v>13.7898511567745</v>
      </c>
      <c r="I1200" s="12">
        <v>0</v>
      </c>
      <c r="J1200" s="12">
        <v>0</v>
      </c>
      <c r="K1200" s="12">
        <v>0</v>
      </c>
      <c r="L1200" s="12">
        <v>0</v>
      </c>
      <c r="M1200" s="12">
        <v>0</v>
      </c>
      <c r="N1200" s="12"/>
      <c r="O1200" s="12"/>
    </row>
    <row r="1201" spans="1:15" x14ac:dyDescent="0.35">
      <c r="A1201" s="11" t="str">
        <f t="shared" si="18"/>
        <v>DISTRIBUCION VOLUMEN X CRITERIO (Consumiciones)Agua Envasada&lt;2MIL</v>
      </c>
      <c r="B1201" s="11" t="s">
        <v>118</v>
      </c>
      <c r="C1201" s="11" t="s">
        <v>156</v>
      </c>
      <c r="D1201" s="11" t="s">
        <v>9</v>
      </c>
      <c r="E1201" s="12">
        <v>6.8006651201331696</v>
      </c>
      <c r="F1201" s="12">
        <v>6.35954333465701</v>
      </c>
      <c r="G1201" s="12">
        <v>5.4037789008570796</v>
      </c>
      <c r="H1201" s="12">
        <v>6.2518101460681699</v>
      </c>
      <c r="I1201" s="12">
        <v>0</v>
      </c>
      <c r="J1201" s="12">
        <v>0</v>
      </c>
      <c r="K1201" s="12">
        <v>0</v>
      </c>
      <c r="L1201" s="12">
        <v>0</v>
      </c>
      <c r="M1201" s="12">
        <v>0</v>
      </c>
      <c r="N1201" s="12"/>
      <c r="O1201" s="12"/>
    </row>
    <row r="1202" spans="1:15" x14ac:dyDescent="0.35">
      <c r="A1202" s="11" t="str">
        <f t="shared" si="18"/>
        <v>DISTRIBUCION VOLUMEN X CRITERIO (Consumiciones)Agua Envasada2-5MIL</v>
      </c>
      <c r="B1202" s="11" t="s">
        <v>118</v>
      </c>
      <c r="C1202" s="11" t="s">
        <v>156</v>
      </c>
      <c r="D1202" s="11" t="s">
        <v>10</v>
      </c>
      <c r="E1202" s="12">
        <v>4.2766707821436301</v>
      </c>
      <c r="F1202" s="12">
        <v>3.9208247303109398</v>
      </c>
      <c r="G1202" s="12">
        <v>5.0645701265165304</v>
      </c>
      <c r="H1202" s="12">
        <v>5.1677590881165196</v>
      </c>
      <c r="I1202" s="12">
        <v>0</v>
      </c>
      <c r="J1202" s="12">
        <v>0</v>
      </c>
      <c r="K1202" s="12">
        <v>0</v>
      </c>
      <c r="L1202" s="12">
        <v>0</v>
      </c>
      <c r="M1202" s="12">
        <v>0</v>
      </c>
      <c r="N1202" s="12"/>
      <c r="O1202" s="12"/>
    </row>
    <row r="1203" spans="1:15" x14ac:dyDescent="0.35">
      <c r="A1203" s="11" t="str">
        <f t="shared" si="18"/>
        <v>DISTRIBUCION VOLUMEN X CRITERIO (Consumiciones)Agua Envasada5-10MIL</v>
      </c>
      <c r="B1203" s="11" t="s">
        <v>118</v>
      </c>
      <c r="C1203" s="11" t="s">
        <v>156</v>
      </c>
      <c r="D1203" s="11" t="s">
        <v>11</v>
      </c>
      <c r="E1203" s="12">
        <v>8.4649197112891397</v>
      </c>
      <c r="F1203" s="12">
        <v>9.1550361583307396</v>
      </c>
      <c r="G1203" s="12">
        <v>9.5030188389396404</v>
      </c>
      <c r="H1203" s="12">
        <v>8.8982317495727603</v>
      </c>
      <c r="I1203" s="12">
        <v>0</v>
      </c>
      <c r="J1203" s="12">
        <v>0</v>
      </c>
      <c r="K1203" s="12">
        <v>0</v>
      </c>
      <c r="L1203" s="12">
        <v>0</v>
      </c>
      <c r="M1203" s="12">
        <v>0</v>
      </c>
      <c r="N1203" s="12"/>
      <c r="O1203" s="12"/>
    </row>
    <row r="1204" spans="1:15" x14ac:dyDescent="0.35">
      <c r="A1204" s="11" t="str">
        <f t="shared" si="18"/>
        <v>DISTRIBUCION VOLUMEN X CRITERIO (Consumiciones)Agua Envasada10-30MIL</v>
      </c>
      <c r="B1204" s="11" t="s">
        <v>118</v>
      </c>
      <c r="C1204" s="11" t="s">
        <v>156</v>
      </c>
      <c r="D1204" s="11" t="s">
        <v>12</v>
      </c>
      <c r="E1204" s="12">
        <v>20.595175479877501</v>
      </c>
      <c r="F1204" s="12">
        <v>19.628239813661999</v>
      </c>
      <c r="G1204" s="12">
        <v>18.160011017844699</v>
      </c>
      <c r="H1204" s="12">
        <v>18.559129125679998</v>
      </c>
      <c r="I1204" s="12">
        <v>0</v>
      </c>
      <c r="J1204" s="12">
        <v>0</v>
      </c>
      <c r="K1204" s="12">
        <v>0</v>
      </c>
      <c r="L1204" s="12">
        <v>0</v>
      </c>
      <c r="M1204" s="12">
        <v>0</v>
      </c>
      <c r="N1204" s="12"/>
      <c r="O1204" s="12"/>
    </row>
    <row r="1205" spans="1:15" x14ac:dyDescent="0.35">
      <c r="A1205" s="11" t="str">
        <f t="shared" si="18"/>
        <v>DISTRIBUCION VOLUMEN X CRITERIO (Consumiciones)Agua Envasada30-100MIL</v>
      </c>
      <c r="B1205" s="11" t="s">
        <v>118</v>
      </c>
      <c r="C1205" s="11" t="s">
        <v>156</v>
      </c>
      <c r="D1205" s="11" t="s">
        <v>13</v>
      </c>
      <c r="E1205" s="12">
        <v>19.280179087840501</v>
      </c>
      <c r="F1205" s="12">
        <v>19.6888838283453</v>
      </c>
      <c r="G1205" s="12">
        <v>18.034203157705999</v>
      </c>
      <c r="H1205" s="12">
        <v>18.4859909764421</v>
      </c>
      <c r="I1205" s="12">
        <v>0</v>
      </c>
      <c r="J1205" s="12">
        <v>0</v>
      </c>
      <c r="K1205" s="12">
        <v>0</v>
      </c>
      <c r="L1205" s="12">
        <v>0</v>
      </c>
      <c r="M1205" s="12">
        <v>0</v>
      </c>
      <c r="N1205" s="12"/>
      <c r="O1205" s="12"/>
    </row>
    <row r="1206" spans="1:15" x14ac:dyDescent="0.35">
      <c r="A1206" s="11" t="str">
        <f t="shared" si="18"/>
        <v>DISTRIBUCION VOLUMEN X CRITERIO (Consumiciones)Agua Envasada100-200MIL</v>
      </c>
      <c r="B1206" s="11" t="s">
        <v>118</v>
      </c>
      <c r="C1206" s="11" t="s">
        <v>156</v>
      </c>
      <c r="D1206" s="11" t="s">
        <v>14</v>
      </c>
      <c r="E1206" s="12">
        <v>8.8594001738466002</v>
      </c>
      <c r="F1206" s="12">
        <v>8.6599352399717304</v>
      </c>
      <c r="G1206" s="12">
        <v>9.1437726223495606</v>
      </c>
      <c r="H1206" s="12">
        <v>8.9713837740919207</v>
      </c>
      <c r="I1206" s="12">
        <v>0</v>
      </c>
      <c r="J1206" s="12">
        <v>0</v>
      </c>
      <c r="K1206" s="12">
        <v>0</v>
      </c>
      <c r="L1206" s="12">
        <v>0</v>
      </c>
      <c r="M1206" s="12">
        <v>0</v>
      </c>
      <c r="N1206" s="12"/>
      <c r="O1206" s="12"/>
    </row>
    <row r="1207" spans="1:15" x14ac:dyDescent="0.35">
      <c r="A1207" s="11" t="str">
        <f t="shared" si="18"/>
        <v>DISTRIBUCION VOLUMEN X CRITERIO (Consumiciones)Agua Envasada200-500MIL</v>
      </c>
      <c r="B1207" s="11" t="s">
        <v>118</v>
      </c>
      <c r="C1207" s="11" t="s">
        <v>156</v>
      </c>
      <c r="D1207" s="11" t="s">
        <v>15</v>
      </c>
      <c r="E1207" s="12">
        <v>13.719586532978299</v>
      </c>
      <c r="F1207" s="12">
        <v>13.195748624724599</v>
      </c>
      <c r="G1207" s="12">
        <v>13.532513264572801</v>
      </c>
      <c r="H1207" s="12">
        <v>14.322171697355399</v>
      </c>
      <c r="I1207" s="12">
        <v>0</v>
      </c>
      <c r="J1207" s="12">
        <v>0</v>
      </c>
      <c r="K1207" s="12">
        <v>0</v>
      </c>
      <c r="L1207" s="12">
        <v>0</v>
      </c>
      <c r="M1207" s="12">
        <v>0</v>
      </c>
      <c r="N1207" s="12"/>
      <c r="O1207" s="12"/>
    </row>
    <row r="1208" spans="1:15" x14ac:dyDescent="0.35">
      <c r="A1208" s="11" t="str">
        <f t="shared" si="18"/>
        <v>DISTRIBUCION VOLUMEN X CRITERIO (Consumiciones)Agua Envasada&gt;500MIL</v>
      </c>
      <c r="B1208" s="11" t="s">
        <v>118</v>
      </c>
      <c r="C1208" s="11" t="s">
        <v>156</v>
      </c>
      <c r="D1208" s="11" t="s">
        <v>16</v>
      </c>
      <c r="E1208" s="12">
        <v>18.003401266385801</v>
      </c>
      <c r="F1208" s="12">
        <v>19.391798878280198</v>
      </c>
      <c r="G1208" s="12">
        <v>21.158139499641901</v>
      </c>
      <c r="H1208" s="12">
        <v>19.3435141924856</v>
      </c>
      <c r="I1208" s="12">
        <v>0</v>
      </c>
      <c r="J1208" s="12">
        <v>0</v>
      </c>
      <c r="K1208" s="12">
        <v>0</v>
      </c>
      <c r="L1208" s="12">
        <v>0</v>
      </c>
      <c r="M1208" s="12">
        <v>0</v>
      </c>
      <c r="N1208" s="12"/>
      <c r="O1208" s="12"/>
    </row>
    <row r="1209" spans="1:15" x14ac:dyDescent="0.35">
      <c r="A1209" s="11" t="str">
        <f t="shared" si="18"/>
        <v>DISTRIBUCION VOLUMEN X CRITERIO (Consumiciones)Agua EnvasadaDE 15 A 19 AÑOS</v>
      </c>
      <c r="B1209" s="11" t="s">
        <v>118</v>
      </c>
      <c r="C1209" s="11" t="s">
        <v>156</v>
      </c>
      <c r="D1209" s="11" t="s">
        <v>39</v>
      </c>
      <c r="E1209" s="12">
        <v>4.6112258400278998</v>
      </c>
      <c r="F1209" s="12">
        <v>3.5857196959383399</v>
      </c>
      <c r="G1209" s="12">
        <v>3.5019497395518799</v>
      </c>
      <c r="H1209" s="12">
        <v>3.1122101704270002</v>
      </c>
      <c r="I1209" s="12">
        <v>0</v>
      </c>
      <c r="J1209" s="12">
        <v>0</v>
      </c>
      <c r="K1209" s="12">
        <v>0</v>
      </c>
      <c r="L1209" s="12">
        <v>0</v>
      </c>
      <c r="M1209" s="12">
        <v>0</v>
      </c>
      <c r="N1209" s="12"/>
      <c r="O1209" s="12"/>
    </row>
    <row r="1210" spans="1:15" x14ac:dyDescent="0.35">
      <c r="A1210" s="11" t="str">
        <f t="shared" si="18"/>
        <v>DISTRIBUCION VOLUMEN X CRITERIO (Consumiciones)Agua EnvasadaDE 20 A 24 AÑOS</v>
      </c>
      <c r="B1210" s="11" t="s">
        <v>118</v>
      </c>
      <c r="C1210" s="11" t="s">
        <v>156</v>
      </c>
      <c r="D1210" s="11" t="s">
        <v>40</v>
      </c>
      <c r="E1210" s="12">
        <v>4.0490664511116403</v>
      </c>
      <c r="F1210" s="12">
        <v>3.11120768577136</v>
      </c>
      <c r="G1210" s="12">
        <v>2.4210540077930198</v>
      </c>
      <c r="H1210" s="12">
        <v>3.21115788451295</v>
      </c>
      <c r="I1210" s="12">
        <v>0</v>
      </c>
      <c r="J1210" s="12">
        <v>0</v>
      </c>
      <c r="K1210" s="12">
        <v>0</v>
      </c>
      <c r="L1210" s="12">
        <v>0</v>
      </c>
      <c r="M1210" s="12">
        <v>0</v>
      </c>
      <c r="N1210" s="12"/>
      <c r="O1210" s="12"/>
    </row>
    <row r="1211" spans="1:15" x14ac:dyDescent="0.35">
      <c r="A1211" s="11" t="str">
        <f t="shared" si="18"/>
        <v>DISTRIBUCION VOLUMEN X CRITERIO (Consumiciones)Agua EnvasadaDE 25 A 34 AÑOS</v>
      </c>
      <c r="B1211" s="11" t="s">
        <v>118</v>
      </c>
      <c r="C1211" s="11" t="s">
        <v>156</v>
      </c>
      <c r="D1211" s="11" t="s">
        <v>41</v>
      </c>
      <c r="E1211" s="12">
        <v>8.5965153167717698</v>
      </c>
      <c r="F1211" s="12">
        <v>9.3352832535177903</v>
      </c>
      <c r="G1211" s="12">
        <v>7.6332374026114502</v>
      </c>
      <c r="H1211" s="12">
        <v>7.6669624157173004</v>
      </c>
      <c r="I1211" s="12">
        <v>0</v>
      </c>
      <c r="J1211" s="12">
        <v>0</v>
      </c>
      <c r="K1211" s="12">
        <v>0</v>
      </c>
      <c r="L1211" s="12">
        <v>0</v>
      </c>
      <c r="M1211" s="12">
        <v>0</v>
      </c>
      <c r="N1211" s="12"/>
      <c r="O1211" s="12"/>
    </row>
    <row r="1212" spans="1:15" x14ac:dyDescent="0.35">
      <c r="A1212" s="11" t="str">
        <f t="shared" si="18"/>
        <v>DISTRIBUCION VOLUMEN X CRITERIO (Consumiciones)Agua EnvasadaDE 35 A 49 AÑOS</v>
      </c>
      <c r="B1212" s="11" t="s">
        <v>118</v>
      </c>
      <c r="C1212" s="11" t="s">
        <v>156</v>
      </c>
      <c r="D1212" s="11" t="s">
        <v>42</v>
      </c>
      <c r="E1212" s="12">
        <v>31.4172004790932</v>
      </c>
      <c r="F1212" s="12">
        <v>31.448253328613799</v>
      </c>
      <c r="G1212" s="12">
        <v>29.324002633229199</v>
      </c>
      <c r="H1212" s="12">
        <v>25.768971941868699</v>
      </c>
      <c r="I1212" s="12">
        <v>0</v>
      </c>
      <c r="J1212" s="12">
        <v>0</v>
      </c>
      <c r="K1212" s="12">
        <v>0</v>
      </c>
      <c r="L1212" s="12">
        <v>0</v>
      </c>
      <c r="M1212" s="12">
        <v>0</v>
      </c>
      <c r="N1212" s="12"/>
      <c r="O1212" s="12"/>
    </row>
    <row r="1213" spans="1:15" x14ac:dyDescent="0.35">
      <c r="A1213" s="11" t="str">
        <f t="shared" si="18"/>
        <v>DISTRIBUCION VOLUMEN X CRITERIO (Consumiciones)Agua EnvasadaDE 50 A 59 AÑOS</v>
      </c>
      <c r="B1213" s="11" t="s">
        <v>118</v>
      </c>
      <c r="C1213" s="11" t="s">
        <v>156</v>
      </c>
      <c r="D1213" s="11" t="s">
        <v>43</v>
      </c>
      <c r="E1213" s="12">
        <v>23.443399273240001</v>
      </c>
      <c r="F1213" s="12">
        <v>25.642782354465901</v>
      </c>
      <c r="G1213" s="12">
        <v>22.5312101696965</v>
      </c>
      <c r="H1213" s="12">
        <v>24.730592143044898</v>
      </c>
      <c r="I1213" s="12">
        <v>0</v>
      </c>
      <c r="J1213" s="12">
        <v>0</v>
      </c>
      <c r="K1213" s="12">
        <v>0</v>
      </c>
      <c r="L1213" s="12">
        <v>0</v>
      </c>
      <c r="M1213" s="12">
        <v>0</v>
      </c>
      <c r="N1213" s="12"/>
      <c r="O1213" s="12"/>
    </row>
    <row r="1214" spans="1:15" x14ac:dyDescent="0.35">
      <c r="A1214" s="11" t="str">
        <f t="shared" si="18"/>
        <v>DISTRIBUCION VOLUMEN X CRITERIO (Consumiciones)Agua EnvasadaDE 60 A 75 AÑOS</v>
      </c>
      <c r="B1214" s="11" t="s">
        <v>118</v>
      </c>
      <c r="C1214" s="11" t="s">
        <v>156</v>
      </c>
      <c r="D1214" s="11" t="s">
        <v>44</v>
      </c>
      <c r="E1214" s="12">
        <v>27.882577875712599</v>
      </c>
      <c r="F1214" s="12">
        <v>26.876773130210701</v>
      </c>
      <c r="G1214" s="12">
        <v>34.5885445614323</v>
      </c>
      <c r="H1214" s="12">
        <v>35.510097735939503</v>
      </c>
      <c r="I1214" s="12">
        <v>0</v>
      </c>
      <c r="J1214" s="12">
        <v>0</v>
      </c>
      <c r="K1214" s="12">
        <v>0</v>
      </c>
      <c r="L1214" s="12">
        <v>0</v>
      </c>
      <c r="M1214" s="12">
        <v>0</v>
      </c>
      <c r="N1214" s="12"/>
      <c r="O1214" s="12"/>
    </row>
    <row r="1215" spans="1:15" x14ac:dyDescent="0.35">
      <c r="A1215" s="11" t="str">
        <f t="shared" si="18"/>
        <v>DISTRIBUCION VOLUMEN X CRITERIO (Consumiciones)Agua EnvasadaALTA Y MEDIA ALTA</v>
      </c>
      <c r="B1215" s="11" t="s">
        <v>118</v>
      </c>
      <c r="C1215" s="11" t="s">
        <v>156</v>
      </c>
      <c r="D1215" s="11" t="s">
        <v>17</v>
      </c>
      <c r="E1215" s="12">
        <v>25.080159525483701</v>
      </c>
      <c r="F1215" s="12">
        <v>26.665809753184199</v>
      </c>
      <c r="G1215" s="12">
        <v>25.473788865350699</v>
      </c>
      <c r="H1215" s="12">
        <v>25.298337818389498</v>
      </c>
      <c r="I1215" s="12">
        <v>0</v>
      </c>
      <c r="J1215" s="12">
        <v>0</v>
      </c>
      <c r="K1215" s="12">
        <v>0</v>
      </c>
      <c r="L1215" s="12">
        <v>0</v>
      </c>
      <c r="M1215" s="12">
        <v>0</v>
      </c>
      <c r="N1215" s="12"/>
      <c r="O1215" s="12"/>
    </row>
    <row r="1216" spans="1:15" x14ac:dyDescent="0.35">
      <c r="A1216" s="11" t="str">
        <f t="shared" si="18"/>
        <v>DISTRIBUCION VOLUMEN X CRITERIO (Consumiciones)Agua EnvasadaMEDIA</v>
      </c>
      <c r="B1216" s="11" t="s">
        <v>118</v>
      </c>
      <c r="C1216" s="11" t="s">
        <v>156</v>
      </c>
      <c r="D1216" s="11" t="s">
        <v>18</v>
      </c>
      <c r="E1216" s="12">
        <v>32.179652565160197</v>
      </c>
      <c r="F1216" s="12">
        <v>33.5175579450908</v>
      </c>
      <c r="G1216" s="12">
        <v>34.702065801314198</v>
      </c>
      <c r="H1216" s="12">
        <v>36.32773722684</v>
      </c>
      <c r="I1216" s="12">
        <v>0</v>
      </c>
      <c r="J1216" s="12">
        <v>0</v>
      </c>
      <c r="K1216" s="12">
        <v>0</v>
      </c>
      <c r="L1216" s="12">
        <v>0</v>
      </c>
      <c r="M1216" s="12">
        <v>0</v>
      </c>
      <c r="N1216" s="12"/>
      <c r="O1216" s="12"/>
    </row>
    <row r="1217" spans="1:15" x14ac:dyDescent="0.35">
      <c r="A1217" s="11" t="str">
        <f t="shared" si="18"/>
        <v>DISTRIBUCION VOLUMEN X CRITERIO (Consumiciones)Agua EnvasadaMEDIA BAJA</v>
      </c>
      <c r="B1217" s="11" t="s">
        <v>118</v>
      </c>
      <c r="C1217" s="11" t="s">
        <v>156</v>
      </c>
      <c r="D1217" s="11" t="s">
        <v>19</v>
      </c>
      <c r="E1217" s="12">
        <v>27.116471689025001</v>
      </c>
      <c r="F1217" s="12">
        <v>22.370816756418598</v>
      </c>
      <c r="G1217" s="12">
        <v>22.404109763049501</v>
      </c>
      <c r="H1217" s="12">
        <v>24.631399298990001</v>
      </c>
      <c r="I1217" s="12">
        <v>0</v>
      </c>
      <c r="J1217" s="12">
        <v>0</v>
      </c>
      <c r="K1217" s="12">
        <v>0</v>
      </c>
      <c r="L1217" s="12">
        <v>0</v>
      </c>
      <c r="M1217" s="12">
        <v>0</v>
      </c>
      <c r="N1217" s="12"/>
      <c r="O1217" s="12"/>
    </row>
    <row r="1218" spans="1:15" x14ac:dyDescent="0.35">
      <c r="A1218" s="11" t="str">
        <f t="shared" si="18"/>
        <v>DISTRIBUCION VOLUMEN X CRITERIO (Consumiciones)Agua EnvasadaBAJA</v>
      </c>
      <c r="B1218" s="11" t="s">
        <v>118</v>
      </c>
      <c r="C1218" s="11" t="s">
        <v>156</v>
      </c>
      <c r="D1218" s="11" t="s">
        <v>20</v>
      </c>
      <c r="E1218" s="12">
        <v>15.623697765277599</v>
      </c>
      <c r="F1218" s="12">
        <v>17.4458137772593</v>
      </c>
      <c r="G1218" s="12">
        <v>17.420035570285599</v>
      </c>
      <c r="H1218" s="12">
        <v>13.7425117804992</v>
      </c>
      <c r="I1218" s="12">
        <v>0</v>
      </c>
      <c r="J1218" s="12">
        <v>0</v>
      </c>
      <c r="K1218" s="12">
        <v>0</v>
      </c>
      <c r="L1218" s="12">
        <v>0</v>
      </c>
      <c r="M1218" s="12">
        <v>0</v>
      </c>
      <c r="N1218" s="12"/>
      <c r="O1218" s="12"/>
    </row>
    <row r="1219" spans="1:15" x14ac:dyDescent="0.35">
      <c r="A1219" s="11" t="str">
        <f t="shared" si="18"/>
        <v>DISTRIBUCION VOLUMEN X CRITERIO (Consumiciones)Agua EnvasadaHOMBRE</v>
      </c>
      <c r="B1219" s="11" t="s">
        <v>118</v>
      </c>
      <c r="C1219" s="11" t="s">
        <v>156</v>
      </c>
      <c r="D1219" s="11" t="s">
        <v>21</v>
      </c>
      <c r="E1219" s="12">
        <v>55.612864648791103</v>
      </c>
      <c r="F1219" s="12">
        <v>56.743808917958702</v>
      </c>
      <c r="G1219" s="12">
        <v>57.254313279697101</v>
      </c>
      <c r="H1219" s="12">
        <v>54.466954090548498</v>
      </c>
      <c r="I1219" s="12">
        <v>0</v>
      </c>
      <c r="J1219" s="12">
        <v>0</v>
      </c>
      <c r="K1219" s="12">
        <v>0</v>
      </c>
      <c r="L1219" s="12">
        <v>0</v>
      </c>
      <c r="M1219" s="12">
        <v>0</v>
      </c>
      <c r="N1219" s="12"/>
      <c r="O1219" s="12"/>
    </row>
    <row r="1220" spans="1:15" x14ac:dyDescent="0.35">
      <c r="A1220" s="11" t="str">
        <f t="shared" ref="A1220:A1283" si="19">B1220&amp;C1220&amp;D1220</f>
        <v>DISTRIBUCION VOLUMEN X CRITERIO (Consumiciones)Agua EnvasadaMUJER</v>
      </c>
      <c r="B1220" s="11" t="s">
        <v>118</v>
      </c>
      <c r="C1220" s="11" t="s">
        <v>156</v>
      </c>
      <c r="D1220" s="11" t="s">
        <v>22</v>
      </c>
      <c r="E1220" s="12">
        <v>44.387135351208897</v>
      </c>
      <c r="F1220" s="12">
        <v>43.256191082041298</v>
      </c>
      <c r="G1220" s="12">
        <v>42.745686720302899</v>
      </c>
      <c r="H1220" s="12">
        <v>45.533045909451502</v>
      </c>
      <c r="I1220" s="12">
        <v>0</v>
      </c>
      <c r="J1220" s="12">
        <v>0</v>
      </c>
      <c r="K1220" s="12">
        <v>0</v>
      </c>
      <c r="L1220" s="12">
        <v>0</v>
      </c>
      <c r="M1220" s="12">
        <v>0</v>
      </c>
      <c r="N1220" s="12"/>
      <c r="O1220" s="12"/>
    </row>
    <row r="1221" spans="1:15" x14ac:dyDescent="0.35">
      <c r="A1221" s="11" t="str">
        <f t="shared" si="19"/>
        <v>DISTRIBUCION VOLUMEN X CRITERIO (Consumiciones)Bebidas RefrescantesT.ESPAÑA</v>
      </c>
      <c r="B1221" s="11" t="s">
        <v>118</v>
      </c>
      <c r="C1221" s="11" t="s">
        <v>157</v>
      </c>
      <c r="D1221" s="11" t="s">
        <v>36</v>
      </c>
      <c r="E1221" s="12">
        <v>100</v>
      </c>
      <c r="F1221" s="12">
        <v>100</v>
      </c>
      <c r="G1221" s="12">
        <v>100</v>
      </c>
      <c r="H1221" s="12">
        <v>100</v>
      </c>
      <c r="I1221" s="12">
        <v>0</v>
      </c>
      <c r="J1221" s="12">
        <v>0</v>
      </c>
      <c r="K1221" s="12">
        <v>0</v>
      </c>
      <c r="L1221" s="12">
        <v>0</v>
      </c>
      <c r="M1221" s="12">
        <v>0</v>
      </c>
      <c r="N1221" s="12"/>
      <c r="O1221" s="12"/>
    </row>
    <row r="1222" spans="1:15" x14ac:dyDescent="0.35">
      <c r="A1222" s="11" t="str">
        <f t="shared" si="19"/>
        <v>DISTRIBUCION VOLUMEN X CRITERIO (Consumiciones)Bebidas RefrescantesBCN AM</v>
      </c>
      <c r="B1222" s="11" t="s">
        <v>118</v>
      </c>
      <c r="C1222" s="11" t="s">
        <v>157</v>
      </c>
      <c r="D1222" s="11" t="s">
        <v>1</v>
      </c>
      <c r="E1222" s="12">
        <v>8.4070389496243898</v>
      </c>
      <c r="F1222" s="12">
        <v>8.4169949671645394</v>
      </c>
      <c r="G1222" s="12">
        <v>8.9742854489941895</v>
      </c>
      <c r="H1222" s="12">
        <v>9.4902417443369096</v>
      </c>
      <c r="I1222" s="12">
        <v>0</v>
      </c>
      <c r="J1222" s="12">
        <v>0</v>
      </c>
      <c r="K1222" s="12">
        <v>0</v>
      </c>
      <c r="L1222" s="12">
        <v>0</v>
      </c>
      <c r="M1222" s="12">
        <v>0</v>
      </c>
      <c r="N1222" s="12"/>
      <c r="O1222" s="12"/>
    </row>
    <row r="1223" spans="1:15" x14ac:dyDescent="0.35">
      <c r="A1223" s="11" t="str">
        <f t="shared" si="19"/>
        <v>DISTRIBUCION VOLUMEN X CRITERIO (Consumiciones)Bebidas RefrescantesREST.CAT ARAGON</v>
      </c>
      <c r="B1223" s="11" t="s">
        <v>118</v>
      </c>
      <c r="C1223" s="11" t="s">
        <v>157</v>
      </c>
      <c r="D1223" s="11" t="s">
        <v>2</v>
      </c>
      <c r="E1223" s="12">
        <v>10.3603348871676</v>
      </c>
      <c r="F1223" s="12">
        <v>10.449712458714499</v>
      </c>
      <c r="G1223" s="12">
        <v>10.7629797127413</v>
      </c>
      <c r="H1223" s="12">
        <v>12.0567569673991</v>
      </c>
      <c r="I1223" s="12">
        <v>0</v>
      </c>
      <c r="J1223" s="12">
        <v>0</v>
      </c>
      <c r="K1223" s="12">
        <v>0</v>
      </c>
      <c r="L1223" s="12">
        <v>0</v>
      </c>
      <c r="M1223" s="12">
        <v>0</v>
      </c>
      <c r="N1223" s="12"/>
      <c r="O1223" s="12"/>
    </row>
    <row r="1224" spans="1:15" x14ac:dyDescent="0.35">
      <c r="A1224" s="11" t="str">
        <f t="shared" si="19"/>
        <v>DISTRIBUCION VOLUMEN X CRITERIO (Consumiciones)Bebidas RefrescantesLEVANTE</v>
      </c>
      <c r="B1224" s="11" t="s">
        <v>118</v>
      </c>
      <c r="C1224" s="11" t="s">
        <v>157</v>
      </c>
      <c r="D1224" s="11" t="s">
        <v>3</v>
      </c>
      <c r="E1224" s="12">
        <v>13.8860738184776</v>
      </c>
      <c r="F1224" s="12">
        <v>15.329447062230001</v>
      </c>
      <c r="G1224" s="12">
        <v>15.3881397004339</v>
      </c>
      <c r="H1224" s="12">
        <v>15.395176116228001</v>
      </c>
      <c r="I1224" s="12">
        <v>0</v>
      </c>
      <c r="J1224" s="12">
        <v>0</v>
      </c>
      <c r="K1224" s="12">
        <v>0</v>
      </c>
      <c r="L1224" s="12">
        <v>0</v>
      </c>
      <c r="M1224" s="12">
        <v>0</v>
      </c>
      <c r="N1224" s="12"/>
      <c r="O1224" s="12"/>
    </row>
    <row r="1225" spans="1:15" x14ac:dyDescent="0.35">
      <c r="A1225" s="11" t="str">
        <f t="shared" si="19"/>
        <v>DISTRIBUCION VOLUMEN X CRITERIO (Consumiciones)Bebidas RefrescantesANDALUCIA</v>
      </c>
      <c r="B1225" s="11" t="s">
        <v>118</v>
      </c>
      <c r="C1225" s="11" t="s">
        <v>157</v>
      </c>
      <c r="D1225" s="11" t="s">
        <v>4</v>
      </c>
      <c r="E1225" s="12">
        <v>22.495261728939202</v>
      </c>
      <c r="F1225" s="12">
        <v>21.292816970560398</v>
      </c>
      <c r="G1225" s="12">
        <v>22.020551249770101</v>
      </c>
      <c r="H1225" s="12">
        <v>20.884143350311501</v>
      </c>
      <c r="I1225" s="12">
        <v>0</v>
      </c>
      <c r="J1225" s="12">
        <v>0</v>
      </c>
      <c r="K1225" s="12">
        <v>0</v>
      </c>
      <c r="L1225" s="12">
        <v>0</v>
      </c>
      <c r="M1225" s="12">
        <v>0</v>
      </c>
      <c r="N1225" s="12"/>
      <c r="O1225" s="12"/>
    </row>
    <row r="1226" spans="1:15" x14ac:dyDescent="0.35">
      <c r="A1226" s="11" t="str">
        <f t="shared" si="19"/>
        <v>DISTRIBUCION VOLUMEN X CRITERIO (Consumiciones)Bebidas RefrescantesMDD AM</v>
      </c>
      <c r="B1226" s="11" t="s">
        <v>118</v>
      </c>
      <c r="C1226" s="11" t="s">
        <v>157</v>
      </c>
      <c r="D1226" s="11" t="s">
        <v>5</v>
      </c>
      <c r="E1226" s="12">
        <v>15.208020779449299</v>
      </c>
      <c r="F1226" s="12">
        <v>17.164180165194601</v>
      </c>
      <c r="G1226" s="12">
        <v>17.5134680962238</v>
      </c>
      <c r="H1226" s="12">
        <v>16.2069382871132</v>
      </c>
      <c r="I1226" s="12">
        <v>0</v>
      </c>
      <c r="J1226" s="12">
        <v>0</v>
      </c>
      <c r="K1226" s="12">
        <v>0</v>
      </c>
      <c r="L1226" s="12">
        <v>0</v>
      </c>
      <c r="M1226" s="12">
        <v>0</v>
      </c>
      <c r="N1226" s="12"/>
      <c r="O1226" s="12"/>
    </row>
    <row r="1227" spans="1:15" x14ac:dyDescent="0.35">
      <c r="A1227" s="11" t="str">
        <f t="shared" si="19"/>
        <v>DISTRIBUCION VOLUMEN X CRITERIO (Consumiciones)Bebidas RefrescantesRTO CENTRO</v>
      </c>
      <c r="B1227" s="11" t="s">
        <v>118</v>
      </c>
      <c r="C1227" s="11" t="s">
        <v>157</v>
      </c>
      <c r="D1227" s="11" t="s">
        <v>6</v>
      </c>
      <c r="E1227" s="12">
        <v>12.385772878521299</v>
      </c>
      <c r="F1227" s="12">
        <v>12.5030508493849</v>
      </c>
      <c r="G1227" s="12">
        <v>10.608335563602701</v>
      </c>
      <c r="H1227" s="12">
        <v>10.2688024646644</v>
      </c>
      <c r="I1227" s="12">
        <v>0</v>
      </c>
      <c r="J1227" s="12">
        <v>0</v>
      </c>
      <c r="K1227" s="12">
        <v>0</v>
      </c>
      <c r="L1227" s="12">
        <v>0</v>
      </c>
      <c r="M1227" s="12">
        <v>0</v>
      </c>
      <c r="N1227" s="12"/>
      <c r="O1227" s="12"/>
    </row>
    <row r="1228" spans="1:15" x14ac:dyDescent="0.35">
      <c r="A1228" s="11" t="str">
        <f t="shared" si="19"/>
        <v>DISTRIBUCION VOLUMEN X CRITERIO (Consumiciones)Bebidas RefrescantesNORTE-CENTRO</v>
      </c>
      <c r="B1228" s="11" t="s">
        <v>118</v>
      </c>
      <c r="C1228" s="11" t="s">
        <v>157</v>
      </c>
      <c r="D1228" s="11" t="s">
        <v>7</v>
      </c>
      <c r="E1228" s="12">
        <v>9.8135716095402401</v>
      </c>
      <c r="F1228" s="12">
        <v>7.9481865263932496</v>
      </c>
      <c r="G1228" s="12">
        <v>7.9069131068836098</v>
      </c>
      <c r="H1228" s="12">
        <v>7.1187999431513402</v>
      </c>
      <c r="I1228" s="12">
        <v>0</v>
      </c>
      <c r="J1228" s="12">
        <v>0</v>
      </c>
      <c r="K1228" s="12">
        <v>0</v>
      </c>
      <c r="L1228" s="12">
        <v>0</v>
      </c>
      <c r="M1228" s="12">
        <v>0</v>
      </c>
      <c r="N1228" s="12"/>
      <c r="O1228" s="12"/>
    </row>
    <row r="1229" spans="1:15" x14ac:dyDescent="0.35">
      <c r="A1229" s="11" t="str">
        <f t="shared" si="19"/>
        <v>DISTRIBUCION VOLUMEN X CRITERIO (Consumiciones)Bebidas RefrescantesNOROESTE</v>
      </c>
      <c r="B1229" s="11" t="s">
        <v>118</v>
      </c>
      <c r="C1229" s="11" t="s">
        <v>157</v>
      </c>
      <c r="D1229" s="11" t="s">
        <v>8</v>
      </c>
      <c r="E1229" s="12">
        <v>7.4439232334528498</v>
      </c>
      <c r="F1229" s="12">
        <v>6.8956221681924603</v>
      </c>
      <c r="G1229" s="12">
        <v>6.8252925294168003</v>
      </c>
      <c r="H1229" s="12">
        <v>8.5791741356940801</v>
      </c>
      <c r="I1229" s="12">
        <v>0</v>
      </c>
      <c r="J1229" s="12">
        <v>0</v>
      </c>
      <c r="K1229" s="12">
        <v>0</v>
      </c>
      <c r="L1229" s="12">
        <v>0</v>
      </c>
      <c r="M1229" s="12">
        <v>0</v>
      </c>
      <c r="N1229" s="12"/>
      <c r="O1229" s="12"/>
    </row>
    <row r="1230" spans="1:15" x14ac:dyDescent="0.35">
      <c r="A1230" s="11" t="str">
        <f t="shared" si="19"/>
        <v>DISTRIBUCION VOLUMEN X CRITERIO (Consumiciones)Bebidas Refrescantes&lt;2MIL</v>
      </c>
      <c r="B1230" s="11" t="s">
        <v>118</v>
      </c>
      <c r="C1230" s="11" t="s">
        <v>157</v>
      </c>
      <c r="D1230" s="11" t="s">
        <v>9</v>
      </c>
      <c r="E1230" s="12">
        <v>8.2751583054140898</v>
      </c>
      <c r="F1230" s="12">
        <v>6.7196089714667897</v>
      </c>
      <c r="G1230" s="12">
        <v>5.5036794893502403</v>
      </c>
      <c r="H1230" s="12">
        <v>5.7525964707985899</v>
      </c>
      <c r="I1230" s="12">
        <v>0</v>
      </c>
      <c r="J1230" s="12">
        <v>0</v>
      </c>
      <c r="K1230" s="12">
        <v>0</v>
      </c>
      <c r="L1230" s="12">
        <v>0</v>
      </c>
      <c r="M1230" s="12">
        <v>0</v>
      </c>
      <c r="N1230" s="12"/>
      <c r="O1230" s="12"/>
    </row>
    <row r="1231" spans="1:15" x14ac:dyDescent="0.35">
      <c r="A1231" s="11" t="str">
        <f t="shared" si="19"/>
        <v>DISTRIBUCION VOLUMEN X CRITERIO (Consumiciones)Bebidas Refrescantes2-5MIL</v>
      </c>
      <c r="B1231" s="11" t="s">
        <v>118</v>
      </c>
      <c r="C1231" s="11" t="s">
        <v>157</v>
      </c>
      <c r="D1231" s="11" t="s">
        <v>10</v>
      </c>
      <c r="E1231" s="12">
        <v>6.0443927674590601</v>
      </c>
      <c r="F1231" s="12">
        <v>5.2017276437208997</v>
      </c>
      <c r="G1231" s="12">
        <v>6.2881872188267502</v>
      </c>
      <c r="H1231" s="12">
        <v>5.7794336223140199</v>
      </c>
      <c r="I1231" s="12">
        <v>0</v>
      </c>
      <c r="J1231" s="12">
        <v>0</v>
      </c>
      <c r="K1231" s="12">
        <v>0</v>
      </c>
      <c r="L1231" s="12">
        <v>0</v>
      </c>
      <c r="M1231" s="12">
        <v>0</v>
      </c>
      <c r="N1231" s="12"/>
      <c r="O1231" s="12"/>
    </row>
    <row r="1232" spans="1:15" x14ac:dyDescent="0.35">
      <c r="A1232" s="11" t="str">
        <f t="shared" si="19"/>
        <v>DISTRIBUCION VOLUMEN X CRITERIO (Consumiciones)Bebidas Refrescantes5-10MIL</v>
      </c>
      <c r="B1232" s="11" t="s">
        <v>118</v>
      </c>
      <c r="C1232" s="11" t="s">
        <v>157</v>
      </c>
      <c r="D1232" s="11" t="s">
        <v>11</v>
      </c>
      <c r="E1232" s="12">
        <v>7.2092778329277802</v>
      </c>
      <c r="F1232" s="12">
        <v>7.7489635234152896</v>
      </c>
      <c r="G1232" s="12">
        <v>8.3195102146338407</v>
      </c>
      <c r="H1232" s="12">
        <v>8.0002127240135206</v>
      </c>
      <c r="I1232" s="12">
        <v>0</v>
      </c>
      <c r="J1232" s="12">
        <v>0</v>
      </c>
      <c r="K1232" s="12">
        <v>0</v>
      </c>
      <c r="L1232" s="12">
        <v>0</v>
      </c>
      <c r="M1232" s="12">
        <v>0</v>
      </c>
      <c r="N1232" s="12"/>
      <c r="O1232" s="12"/>
    </row>
    <row r="1233" spans="1:15" x14ac:dyDescent="0.35">
      <c r="A1233" s="11" t="str">
        <f t="shared" si="19"/>
        <v>DISTRIBUCION VOLUMEN X CRITERIO (Consumiciones)Bebidas Refrescantes10-30MIL</v>
      </c>
      <c r="B1233" s="11" t="s">
        <v>118</v>
      </c>
      <c r="C1233" s="11" t="s">
        <v>157</v>
      </c>
      <c r="D1233" s="11" t="s">
        <v>12</v>
      </c>
      <c r="E1233" s="12">
        <v>17.238128309969401</v>
      </c>
      <c r="F1233" s="12">
        <v>17.1933891291891</v>
      </c>
      <c r="G1233" s="12">
        <v>16.5624539153517</v>
      </c>
      <c r="H1233" s="12">
        <v>17.008146779569302</v>
      </c>
      <c r="I1233" s="12">
        <v>0</v>
      </c>
      <c r="J1233" s="12">
        <v>0</v>
      </c>
      <c r="K1233" s="12">
        <v>0</v>
      </c>
      <c r="L1233" s="12">
        <v>0</v>
      </c>
      <c r="M1233" s="12">
        <v>0</v>
      </c>
      <c r="N1233" s="12"/>
      <c r="O1233" s="12"/>
    </row>
    <row r="1234" spans="1:15" x14ac:dyDescent="0.35">
      <c r="A1234" s="11" t="str">
        <f t="shared" si="19"/>
        <v>DISTRIBUCION VOLUMEN X CRITERIO (Consumiciones)Bebidas Refrescantes30-100MIL</v>
      </c>
      <c r="B1234" s="11" t="s">
        <v>118</v>
      </c>
      <c r="C1234" s="11" t="s">
        <v>157</v>
      </c>
      <c r="D1234" s="11" t="s">
        <v>13</v>
      </c>
      <c r="E1234" s="12">
        <v>20.456663165922201</v>
      </c>
      <c r="F1234" s="12">
        <v>20.407806681938901</v>
      </c>
      <c r="G1234" s="12">
        <v>20.147206883430599</v>
      </c>
      <c r="H1234" s="12">
        <v>19.4438825800122</v>
      </c>
      <c r="I1234" s="12">
        <v>0</v>
      </c>
      <c r="J1234" s="12">
        <v>0</v>
      </c>
      <c r="K1234" s="12">
        <v>0</v>
      </c>
      <c r="L1234" s="12">
        <v>0</v>
      </c>
      <c r="M1234" s="12">
        <v>0</v>
      </c>
      <c r="N1234" s="12"/>
      <c r="O1234" s="12"/>
    </row>
    <row r="1235" spans="1:15" x14ac:dyDescent="0.35">
      <c r="A1235" s="11" t="str">
        <f t="shared" si="19"/>
        <v>DISTRIBUCION VOLUMEN X CRITERIO (Consumiciones)Bebidas Refrescantes100-200MIL</v>
      </c>
      <c r="B1235" s="11" t="s">
        <v>118</v>
      </c>
      <c r="C1235" s="11" t="s">
        <v>157</v>
      </c>
      <c r="D1235" s="11" t="s">
        <v>14</v>
      </c>
      <c r="E1235" s="12">
        <v>9.5045868494103196</v>
      </c>
      <c r="F1235" s="12">
        <v>9.44145902277792</v>
      </c>
      <c r="G1235" s="12">
        <v>9.8654100691656605</v>
      </c>
      <c r="H1235" s="12">
        <v>9.36240561518043</v>
      </c>
      <c r="I1235" s="12">
        <v>0</v>
      </c>
      <c r="J1235" s="12">
        <v>0</v>
      </c>
      <c r="K1235" s="12">
        <v>0</v>
      </c>
      <c r="L1235" s="12">
        <v>0</v>
      </c>
      <c r="M1235" s="12">
        <v>0</v>
      </c>
      <c r="N1235" s="12"/>
      <c r="O1235" s="12"/>
    </row>
    <row r="1236" spans="1:15" x14ac:dyDescent="0.35">
      <c r="A1236" s="11" t="str">
        <f t="shared" si="19"/>
        <v>DISTRIBUCION VOLUMEN X CRITERIO (Consumiciones)Bebidas Refrescantes200-500MIL</v>
      </c>
      <c r="B1236" s="11" t="s">
        <v>118</v>
      </c>
      <c r="C1236" s="11" t="s">
        <v>157</v>
      </c>
      <c r="D1236" s="11" t="s">
        <v>15</v>
      </c>
      <c r="E1236" s="12">
        <v>11.664891621434</v>
      </c>
      <c r="F1236" s="12">
        <v>12.4665117248051</v>
      </c>
      <c r="G1236" s="12">
        <v>12.6688313934541</v>
      </c>
      <c r="H1236" s="12">
        <v>13.6923295571765</v>
      </c>
      <c r="I1236" s="12">
        <v>0</v>
      </c>
      <c r="J1236" s="12">
        <v>0</v>
      </c>
      <c r="K1236" s="12">
        <v>0</v>
      </c>
      <c r="L1236" s="12">
        <v>0</v>
      </c>
      <c r="M1236" s="12">
        <v>0</v>
      </c>
      <c r="N1236" s="12"/>
      <c r="O1236" s="12"/>
    </row>
    <row r="1237" spans="1:15" x14ac:dyDescent="0.35">
      <c r="A1237" s="11" t="str">
        <f t="shared" si="19"/>
        <v>DISTRIBUCION VOLUMEN X CRITERIO (Consumiciones)Bebidas Refrescantes&gt;500MIL</v>
      </c>
      <c r="B1237" s="11" t="s">
        <v>118</v>
      </c>
      <c r="C1237" s="11" t="s">
        <v>157</v>
      </c>
      <c r="D1237" s="11" t="s">
        <v>16</v>
      </c>
      <c r="E1237" s="12">
        <v>19.606904319704402</v>
      </c>
      <c r="F1237" s="12">
        <v>20.820539394232298</v>
      </c>
      <c r="G1237" s="12">
        <v>20.644693506365801</v>
      </c>
      <c r="H1237" s="12">
        <v>20.961026576748001</v>
      </c>
      <c r="I1237" s="12">
        <v>0</v>
      </c>
      <c r="J1237" s="12">
        <v>0</v>
      </c>
      <c r="K1237" s="12">
        <v>0</v>
      </c>
      <c r="L1237" s="12">
        <v>0</v>
      </c>
      <c r="M1237" s="12">
        <v>0</v>
      </c>
      <c r="N1237" s="12"/>
      <c r="O1237" s="12"/>
    </row>
    <row r="1238" spans="1:15" x14ac:dyDescent="0.35">
      <c r="A1238" s="11" t="str">
        <f t="shared" si="19"/>
        <v>DISTRIBUCION VOLUMEN X CRITERIO (Consumiciones)Bebidas RefrescantesDE 15 A 19 AÑOS</v>
      </c>
      <c r="B1238" s="11" t="s">
        <v>118</v>
      </c>
      <c r="C1238" s="11" t="s">
        <v>157</v>
      </c>
      <c r="D1238" s="11" t="s">
        <v>39</v>
      </c>
      <c r="E1238" s="12">
        <v>5.2961963981103599</v>
      </c>
      <c r="F1238" s="12">
        <v>4.1881867456889097</v>
      </c>
      <c r="G1238" s="12">
        <v>4.8264158569423303</v>
      </c>
      <c r="H1238" s="12">
        <v>5.2494574162284602</v>
      </c>
      <c r="I1238" s="12">
        <v>0</v>
      </c>
      <c r="J1238" s="12">
        <v>0</v>
      </c>
      <c r="K1238" s="12">
        <v>0</v>
      </c>
      <c r="L1238" s="12">
        <v>0</v>
      </c>
      <c r="M1238" s="12">
        <v>0</v>
      </c>
      <c r="N1238" s="12"/>
      <c r="O1238" s="12"/>
    </row>
    <row r="1239" spans="1:15" x14ac:dyDescent="0.35">
      <c r="A1239" s="11" t="str">
        <f t="shared" si="19"/>
        <v>DISTRIBUCION VOLUMEN X CRITERIO (Consumiciones)Bebidas RefrescantesDE 20 A 24 AÑOS</v>
      </c>
      <c r="B1239" s="11" t="s">
        <v>118</v>
      </c>
      <c r="C1239" s="11" t="s">
        <v>157</v>
      </c>
      <c r="D1239" s="11" t="s">
        <v>40</v>
      </c>
      <c r="E1239" s="12">
        <v>6.2393640036899498</v>
      </c>
      <c r="F1239" s="12">
        <v>4.6592866230863903</v>
      </c>
      <c r="G1239" s="12">
        <v>4.3379440739466304</v>
      </c>
      <c r="H1239" s="12">
        <v>5.2011433915726402</v>
      </c>
      <c r="I1239" s="12">
        <v>0</v>
      </c>
      <c r="J1239" s="12">
        <v>0</v>
      </c>
      <c r="K1239" s="12">
        <v>0</v>
      </c>
      <c r="L1239" s="12">
        <v>0</v>
      </c>
      <c r="M1239" s="12">
        <v>0</v>
      </c>
      <c r="N1239" s="12"/>
      <c r="O1239" s="12"/>
    </row>
    <row r="1240" spans="1:15" x14ac:dyDescent="0.35">
      <c r="A1240" s="11" t="str">
        <f t="shared" si="19"/>
        <v>DISTRIBUCION VOLUMEN X CRITERIO (Consumiciones)Bebidas RefrescantesDE 25 A 34 AÑOS</v>
      </c>
      <c r="B1240" s="11" t="s">
        <v>118</v>
      </c>
      <c r="C1240" s="11" t="s">
        <v>157</v>
      </c>
      <c r="D1240" s="11" t="s">
        <v>41</v>
      </c>
      <c r="E1240" s="12">
        <v>12.8218185909412</v>
      </c>
      <c r="F1240" s="12">
        <v>11.625624535773399</v>
      </c>
      <c r="G1240" s="12">
        <v>10.861293629076201</v>
      </c>
      <c r="H1240" s="12">
        <v>10.174176955204199</v>
      </c>
      <c r="I1240" s="12">
        <v>0</v>
      </c>
      <c r="J1240" s="12">
        <v>0</v>
      </c>
      <c r="K1240" s="12">
        <v>0</v>
      </c>
      <c r="L1240" s="12">
        <v>0</v>
      </c>
      <c r="M1240" s="12">
        <v>0</v>
      </c>
      <c r="N1240" s="12"/>
      <c r="O1240" s="12"/>
    </row>
    <row r="1241" spans="1:15" x14ac:dyDescent="0.35">
      <c r="A1241" s="11" t="str">
        <f t="shared" si="19"/>
        <v>DISTRIBUCION VOLUMEN X CRITERIO (Consumiciones)Bebidas RefrescantesDE 35 A 49 AÑOS</v>
      </c>
      <c r="B1241" s="11" t="s">
        <v>118</v>
      </c>
      <c r="C1241" s="11" t="s">
        <v>157</v>
      </c>
      <c r="D1241" s="11" t="s">
        <v>42</v>
      </c>
      <c r="E1241" s="12">
        <v>33.5638037118607</v>
      </c>
      <c r="F1241" s="12">
        <v>34.545798071741402</v>
      </c>
      <c r="G1241" s="12">
        <v>33.9310819446493</v>
      </c>
      <c r="H1241" s="12">
        <v>30.485533391710199</v>
      </c>
      <c r="I1241" s="12">
        <v>0</v>
      </c>
      <c r="J1241" s="12">
        <v>0</v>
      </c>
      <c r="K1241" s="12">
        <v>0</v>
      </c>
      <c r="L1241" s="12">
        <v>0</v>
      </c>
      <c r="M1241" s="12">
        <v>0</v>
      </c>
      <c r="N1241" s="12"/>
      <c r="O1241" s="12"/>
    </row>
    <row r="1242" spans="1:15" x14ac:dyDescent="0.35">
      <c r="A1242" s="11" t="str">
        <f t="shared" si="19"/>
        <v>DISTRIBUCION VOLUMEN X CRITERIO (Consumiciones)Bebidas RefrescantesDE 50 A 59 AÑOS</v>
      </c>
      <c r="B1242" s="11" t="s">
        <v>118</v>
      </c>
      <c r="C1242" s="11" t="s">
        <v>157</v>
      </c>
      <c r="D1242" s="11" t="s">
        <v>43</v>
      </c>
      <c r="E1242" s="12">
        <v>22.712771739475201</v>
      </c>
      <c r="F1242" s="12">
        <v>24.475172685181999</v>
      </c>
      <c r="G1242" s="12">
        <v>22.7951647759444</v>
      </c>
      <c r="H1242" s="12">
        <v>24.6957175538572</v>
      </c>
      <c r="I1242" s="12">
        <v>0</v>
      </c>
      <c r="J1242" s="12">
        <v>0</v>
      </c>
      <c r="K1242" s="12">
        <v>0</v>
      </c>
      <c r="L1242" s="12">
        <v>0</v>
      </c>
      <c r="M1242" s="12">
        <v>0</v>
      </c>
      <c r="N1242" s="12"/>
      <c r="O1242" s="12"/>
    </row>
    <row r="1243" spans="1:15" x14ac:dyDescent="0.35">
      <c r="A1243" s="11" t="str">
        <f t="shared" si="19"/>
        <v>DISTRIBUCION VOLUMEN X CRITERIO (Consumiciones)Bebidas RefrescantesDE 60 A 75 AÑOS</v>
      </c>
      <c r="B1243" s="11" t="s">
        <v>118</v>
      </c>
      <c r="C1243" s="11" t="s">
        <v>157</v>
      </c>
      <c r="D1243" s="11" t="s">
        <v>44</v>
      </c>
      <c r="E1243" s="12">
        <v>19.3660360391988</v>
      </c>
      <c r="F1243" s="12">
        <v>20.505931338527901</v>
      </c>
      <c r="G1243" s="12">
        <v>23.2480733203341</v>
      </c>
      <c r="H1243" s="12">
        <v>24.194000632670601</v>
      </c>
      <c r="I1243" s="12">
        <v>0</v>
      </c>
      <c r="J1243" s="12">
        <v>0</v>
      </c>
      <c r="K1243" s="12">
        <v>0</v>
      </c>
      <c r="L1243" s="12">
        <v>0</v>
      </c>
      <c r="M1243" s="12">
        <v>0</v>
      </c>
      <c r="N1243" s="12"/>
      <c r="O1243" s="12"/>
    </row>
    <row r="1244" spans="1:15" x14ac:dyDescent="0.35">
      <c r="A1244" s="11" t="str">
        <f t="shared" si="19"/>
        <v>DISTRIBUCION VOLUMEN X CRITERIO (Consumiciones)Bebidas RefrescantesALTA Y MEDIA ALTA</v>
      </c>
      <c r="B1244" s="11" t="s">
        <v>118</v>
      </c>
      <c r="C1244" s="11" t="s">
        <v>157</v>
      </c>
      <c r="D1244" s="11" t="s">
        <v>17</v>
      </c>
      <c r="E1244" s="12">
        <v>22.916609390087999</v>
      </c>
      <c r="F1244" s="12">
        <v>24.0241139947588</v>
      </c>
      <c r="G1244" s="12">
        <v>22.520286348384499</v>
      </c>
      <c r="H1244" s="12">
        <v>22.0943045896123</v>
      </c>
      <c r="I1244" s="12">
        <v>0</v>
      </c>
      <c r="J1244" s="12">
        <v>0</v>
      </c>
      <c r="K1244" s="12">
        <v>0</v>
      </c>
      <c r="L1244" s="12">
        <v>0</v>
      </c>
      <c r="M1244" s="12">
        <v>0</v>
      </c>
      <c r="N1244" s="12"/>
      <c r="O1244" s="12"/>
    </row>
    <row r="1245" spans="1:15" x14ac:dyDescent="0.35">
      <c r="A1245" s="11" t="str">
        <f t="shared" si="19"/>
        <v>DISTRIBUCION VOLUMEN X CRITERIO (Consumiciones)Bebidas RefrescantesMEDIA</v>
      </c>
      <c r="B1245" s="11" t="s">
        <v>118</v>
      </c>
      <c r="C1245" s="11" t="s">
        <v>157</v>
      </c>
      <c r="D1245" s="11" t="s">
        <v>18</v>
      </c>
      <c r="E1245" s="12">
        <v>31.2900469026448</v>
      </c>
      <c r="F1245" s="12">
        <v>31.952200449231199</v>
      </c>
      <c r="G1245" s="12">
        <v>30.8667191007554</v>
      </c>
      <c r="H1245" s="12">
        <v>31.3683655552143</v>
      </c>
      <c r="I1245" s="12">
        <v>0</v>
      </c>
      <c r="J1245" s="12">
        <v>0</v>
      </c>
      <c r="K1245" s="12">
        <v>0</v>
      </c>
      <c r="L1245" s="12">
        <v>0</v>
      </c>
      <c r="M1245" s="12">
        <v>0</v>
      </c>
      <c r="N1245" s="12"/>
      <c r="O1245" s="12"/>
    </row>
    <row r="1246" spans="1:15" x14ac:dyDescent="0.35">
      <c r="A1246" s="11" t="str">
        <f t="shared" si="19"/>
        <v>DISTRIBUCION VOLUMEN X CRITERIO (Consumiciones)Bebidas RefrescantesMEDIA BAJA</v>
      </c>
      <c r="B1246" s="11" t="s">
        <v>118</v>
      </c>
      <c r="C1246" s="11" t="s">
        <v>157</v>
      </c>
      <c r="D1246" s="11" t="s">
        <v>19</v>
      </c>
      <c r="E1246" s="12">
        <v>25.001903344768898</v>
      </c>
      <c r="F1246" s="12">
        <v>24.987522482881701</v>
      </c>
      <c r="G1246" s="12">
        <v>26.031039888140601</v>
      </c>
      <c r="H1246" s="12">
        <v>25.763766315335801</v>
      </c>
      <c r="I1246" s="12">
        <v>0</v>
      </c>
      <c r="J1246" s="12">
        <v>0</v>
      </c>
      <c r="K1246" s="12">
        <v>0</v>
      </c>
      <c r="L1246" s="12">
        <v>0</v>
      </c>
      <c r="M1246" s="12">
        <v>0</v>
      </c>
      <c r="N1246" s="12"/>
      <c r="O1246" s="12"/>
    </row>
    <row r="1247" spans="1:15" x14ac:dyDescent="0.35">
      <c r="A1247" s="11" t="str">
        <f t="shared" si="19"/>
        <v>DISTRIBUCION VOLUMEN X CRITERIO (Consumiciones)Bebidas RefrescantesBAJA</v>
      </c>
      <c r="B1247" s="11" t="s">
        <v>118</v>
      </c>
      <c r="C1247" s="11" t="s">
        <v>157</v>
      </c>
      <c r="D1247" s="11" t="s">
        <v>20</v>
      </c>
      <c r="E1247" s="12">
        <v>20.791440362498399</v>
      </c>
      <c r="F1247" s="12">
        <v>19.036173225705198</v>
      </c>
      <c r="G1247" s="12">
        <v>20.581918250157901</v>
      </c>
      <c r="H1247" s="12">
        <v>20.773600216391699</v>
      </c>
      <c r="I1247" s="12">
        <v>0</v>
      </c>
      <c r="J1247" s="12">
        <v>0</v>
      </c>
      <c r="K1247" s="12">
        <v>0</v>
      </c>
      <c r="L1247" s="12">
        <v>0</v>
      </c>
      <c r="M1247" s="12">
        <v>0</v>
      </c>
      <c r="N1247" s="12"/>
      <c r="O1247" s="12"/>
    </row>
    <row r="1248" spans="1:15" x14ac:dyDescent="0.35">
      <c r="A1248" s="11" t="str">
        <f t="shared" si="19"/>
        <v>DISTRIBUCION VOLUMEN X CRITERIO (Consumiciones)Bebidas RefrescantesHOMBRE</v>
      </c>
      <c r="B1248" s="11" t="s">
        <v>118</v>
      </c>
      <c r="C1248" s="11" t="s">
        <v>157</v>
      </c>
      <c r="D1248" s="11" t="s">
        <v>21</v>
      </c>
      <c r="E1248" s="12">
        <v>46.9216887828279</v>
      </c>
      <c r="F1248" s="12">
        <v>50.060712410388298</v>
      </c>
      <c r="G1248" s="12">
        <v>51.835156692355703</v>
      </c>
      <c r="H1248" s="12">
        <v>51.760016137683799</v>
      </c>
      <c r="I1248" s="12">
        <v>0</v>
      </c>
      <c r="J1248" s="12">
        <v>0</v>
      </c>
      <c r="K1248" s="12">
        <v>0</v>
      </c>
      <c r="L1248" s="12">
        <v>0</v>
      </c>
      <c r="M1248" s="12">
        <v>0</v>
      </c>
      <c r="N1248" s="12"/>
      <c r="O1248" s="12"/>
    </row>
    <row r="1249" spans="1:15" x14ac:dyDescent="0.35">
      <c r="A1249" s="11" t="str">
        <f t="shared" si="19"/>
        <v>DISTRIBUCION VOLUMEN X CRITERIO (Consumiciones)Bebidas RefrescantesMUJER</v>
      </c>
      <c r="B1249" s="11" t="s">
        <v>118</v>
      </c>
      <c r="C1249" s="11" t="s">
        <v>157</v>
      </c>
      <c r="D1249" s="11" t="s">
        <v>22</v>
      </c>
      <c r="E1249" s="12">
        <v>53.0783112171721</v>
      </c>
      <c r="F1249" s="12">
        <v>49.939287589611702</v>
      </c>
      <c r="G1249" s="12">
        <v>48.164806895082698</v>
      </c>
      <c r="H1249" s="12">
        <v>48.240011369731803</v>
      </c>
      <c r="I1249" s="12">
        <v>0</v>
      </c>
      <c r="J1249" s="12">
        <v>0</v>
      </c>
      <c r="K1249" s="12">
        <v>0</v>
      </c>
      <c r="L1249" s="12">
        <v>0</v>
      </c>
      <c r="M1249" s="12">
        <v>0</v>
      </c>
      <c r="N1249" s="12"/>
      <c r="O1249" s="12"/>
    </row>
    <row r="1250" spans="1:15" x14ac:dyDescent="0.35">
      <c r="A1250" s="11" t="str">
        <f t="shared" si="19"/>
        <v>DISTRIBUCION VOLUMEN X CRITERIO (Consumiciones)ColasT.ESPAÑA</v>
      </c>
      <c r="B1250" s="11" t="s">
        <v>118</v>
      </c>
      <c r="C1250" s="11" t="s">
        <v>158</v>
      </c>
      <c r="D1250" s="11" t="s">
        <v>36</v>
      </c>
      <c r="E1250" s="12">
        <v>100</v>
      </c>
      <c r="F1250" s="12">
        <v>100</v>
      </c>
      <c r="G1250" s="12">
        <v>100</v>
      </c>
      <c r="H1250" s="12">
        <v>100</v>
      </c>
      <c r="I1250" s="12">
        <v>0</v>
      </c>
      <c r="J1250" s="12">
        <v>0</v>
      </c>
      <c r="K1250" s="12">
        <v>0</v>
      </c>
      <c r="L1250" s="12">
        <v>0</v>
      </c>
      <c r="M1250" s="12">
        <v>0</v>
      </c>
      <c r="N1250" s="12"/>
      <c r="O1250" s="12"/>
    </row>
    <row r="1251" spans="1:15" x14ac:dyDescent="0.35">
      <c r="A1251" s="11" t="str">
        <f t="shared" si="19"/>
        <v>DISTRIBUCION VOLUMEN X CRITERIO (Consumiciones)ColasBCN AM</v>
      </c>
      <c r="B1251" s="11" t="s">
        <v>118</v>
      </c>
      <c r="C1251" s="11" t="s">
        <v>158</v>
      </c>
      <c r="D1251" s="11" t="s">
        <v>1</v>
      </c>
      <c r="E1251" s="12">
        <v>9.4211505314882995</v>
      </c>
      <c r="F1251" s="12">
        <v>9.0186275502513809</v>
      </c>
      <c r="G1251" s="12">
        <v>8.9866023843492204</v>
      </c>
      <c r="H1251" s="12">
        <v>10.1550775515915</v>
      </c>
      <c r="I1251" s="12">
        <v>0</v>
      </c>
      <c r="J1251" s="12">
        <v>0</v>
      </c>
      <c r="K1251" s="12">
        <v>0</v>
      </c>
      <c r="L1251" s="12">
        <v>0</v>
      </c>
      <c r="M1251" s="12">
        <v>0</v>
      </c>
      <c r="N1251" s="12"/>
      <c r="O1251" s="12"/>
    </row>
    <row r="1252" spans="1:15" x14ac:dyDescent="0.35">
      <c r="A1252" s="11" t="str">
        <f t="shared" si="19"/>
        <v>DISTRIBUCION VOLUMEN X CRITERIO (Consumiciones)ColasREST.CAT ARAGON</v>
      </c>
      <c r="B1252" s="11" t="s">
        <v>118</v>
      </c>
      <c r="C1252" s="11" t="s">
        <v>158</v>
      </c>
      <c r="D1252" s="11" t="s">
        <v>2</v>
      </c>
      <c r="E1252" s="12">
        <v>10.8399455883591</v>
      </c>
      <c r="F1252" s="12">
        <v>10.475886958274099</v>
      </c>
      <c r="G1252" s="12">
        <v>11.2208094622617</v>
      </c>
      <c r="H1252" s="12">
        <v>12.288320762887199</v>
      </c>
      <c r="I1252" s="12">
        <v>0</v>
      </c>
      <c r="J1252" s="12">
        <v>0</v>
      </c>
      <c r="K1252" s="12">
        <v>0</v>
      </c>
      <c r="L1252" s="12">
        <v>0</v>
      </c>
      <c r="M1252" s="12">
        <v>0</v>
      </c>
      <c r="N1252" s="12"/>
      <c r="O1252" s="12"/>
    </row>
    <row r="1253" spans="1:15" x14ac:dyDescent="0.35">
      <c r="A1253" s="11" t="str">
        <f t="shared" si="19"/>
        <v>DISTRIBUCION VOLUMEN X CRITERIO (Consumiciones)ColasLEVANTE</v>
      </c>
      <c r="B1253" s="11" t="s">
        <v>118</v>
      </c>
      <c r="C1253" s="11" t="s">
        <v>158</v>
      </c>
      <c r="D1253" s="11" t="s">
        <v>3</v>
      </c>
      <c r="E1253" s="12">
        <v>14.7930363733844</v>
      </c>
      <c r="F1253" s="12">
        <v>15.866621238712099</v>
      </c>
      <c r="G1253" s="12">
        <v>15.7953222389686</v>
      </c>
      <c r="H1253" s="12">
        <v>15.119363955125101</v>
      </c>
      <c r="I1253" s="12">
        <v>0</v>
      </c>
      <c r="J1253" s="12">
        <v>0</v>
      </c>
      <c r="K1253" s="12">
        <v>0</v>
      </c>
      <c r="L1253" s="12">
        <v>0</v>
      </c>
      <c r="M1253" s="12">
        <v>0</v>
      </c>
      <c r="N1253" s="12"/>
      <c r="O1253" s="12"/>
    </row>
    <row r="1254" spans="1:15" x14ac:dyDescent="0.35">
      <c r="A1254" s="11" t="str">
        <f t="shared" si="19"/>
        <v>DISTRIBUCION VOLUMEN X CRITERIO (Consumiciones)ColasANDALUCIA</v>
      </c>
      <c r="B1254" s="11" t="s">
        <v>118</v>
      </c>
      <c r="C1254" s="11" t="s">
        <v>158</v>
      </c>
      <c r="D1254" s="11" t="s">
        <v>4</v>
      </c>
      <c r="E1254" s="12">
        <v>21.848950094599999</v>
      </c>
      <c r="F1254" s="12">
        <v>21.0514867375549</v>
      </c>
      <c r="G1254" s="12">
        <v>21.044557842904901</v>
      </c>
      <c r="H1254" s="12">
        <v>20.9298531712383</v>
      </c>
      <c r="I1254" s="12">
        <v>0</v>
      </c>
      <c r="J1254" s="12">
        <v>0</v>
      </c>
      <c r="K1254" s="12">
        <v>0</v>
      </c>
      <c r="L1254" s="12">
        <v>0</v>
      </c>
      <c r="M1254" s="12">
        <v>0</v>
      </c>
      <c r="N1254" s="12"/>
      <c r="O1254" s="12"/>
    </row>
    <row r="1255" spans="1:15" x14ac:dyDescent="0.35">
      <c r="A1255" s="11" t="str">
        <f t="shared" si="19"/>
        <v>DISTRIBUCION VOLUMEN X CRITERIO (Consumiciones)ColasMDD AM</v>
      </c>
      <c r="B1255" s="11" t="s">
        <v>118</v>
      </c>
      <c r="C1255" s="11" t="s">
        <v>158</v>
      </c>
      <c r="D1255" s="11" t="s">
        <v>5</v>
      </c>
      <c r="E1255" s="12">
        <v>16.772106501482099</v>
      </c>
      <c r="F1255" s="12">
        <v>18.6242190146334</v>
      </c>
      <c r="G1255" s="12">
        <v>20.147139720121501</v>
      </c>
      <c r="H1255" s="12">
        <v>18.4178546572568</v>
      </c>
      <c r="I1255" s="12">
        <v>0</v>
      </c>
      <c r="J1255" s="12">
        <v>0</v>
      </c>
      <c r="K1255" s="12">
        <v>0</v>
      </c>
      <c r="L1255" s="12">
        <v>0</v>
      </c>
      <c r="M1255" s="12">
        <v>0</v>
      </c>
      <c r="N1255" s="12"/>
      <c r="O1255" s="12"/>
    </row>
    <row r="1256" spans="1:15" x14ac:dyDescent="0.35">
      <c r="A1256" s="11" t="str">
        <f t="shared" si="19"/>
        <v>DISTRIBUCION VOLUMEN X CRITERIO (Consumiciones)ColasRTO CENTRO</v>
      </c>
      <c r="B1256" s="11" t="s">
        <v>118</v>
      </c>
      <c r="C1256" s="11" t="s">
        <v>158</v>
      </c>
      <c r="D1256" s="11" t="s">
        <v>6</v>
      </c>
      <c r="E1256" s="12">
        <v>11.975739852096</v>
      </c>
      <c r="F1256" s="12">
        <v>11.9273480354114</v>
      </c>
      <c r="G1256" s="12">
        <v>10.310065281138201</v>
      </c>
      <c r="H1256" s="12">
        <v>10.0052830853218</v>
      </c>
      <c r="I1256" s="12">
        <v>0</v>
      </c>
      <c r="J1256" s="12">
        <v>0</v>
      </c>
      <c r="K1256" s="12">
        <v>0</v>
      </c>
      <c r="L1256" s="12">
        <v>0</v>
      </c>
      <c r="M1256" s="12">
        <v>0</v>
      </c>
      <c r="N1256" s="12"/>
      <c r="O1256" s="12"/>
    </row>
    <row r="1257" spans="1:15" x14ac:dyDescent="0.35">
      <c r="A1257" s="11" t="str">
        <f t="shared" si="19"/>
        <v>DISTRIBUCION VOLUMEN X CRITERIO (Consumiciones)ColasNORTE-CENTRO</v>
      </c>
      <c r="B1257" s="11" t="s">
        <v>118</v>
      </c>
      <c r="C1257" s="11" t="s">
        <v>158</v>
      </c>
      <c r="D1257" s="11" t="s">
        <v>7</v>
      </c>
      <c r="E1257" s="12">
        <v>8.1565601917700192</v>
      </c>
      <c r="F1257" s="12">
        <v>7.6935440302093703</v>
      </c>
      <c r="G1257" s="12">
        <v>7.0321486126080996</v>
      </c>
      <c r="H1257" s="12">
        <v>5.9242414008136901</v>
      </c>
      <c r="I1257" s="12">
        <v>0</v>
      </c>
      <c r="J1257" s="12">
        <v>0</v>
      </c>
      <c r="K1257" s="12">
        <v>0</v>
      </c>
      <c r="L1257" s="12">
        <v>0</v>
      </c>
      <c r="M1257" s="12">
        <v>0</v>
      </c>
      <c r="N1257" s="12"/>
      <c r="O1257" s="12"/>
    </row>
    <row r="1258" spans="1:15" x14ac:dyDescent="0.35">
      <c r="A1258" s="11" t="str">
        <f t="shared" si="19"/>
        <v>DISTRIBUCION VOLUMEN X CRITERIO (Consumiciones)ColasNOROESTE</v>
      </c>
      <c r="B1258" s="11" t="s">
        <v>118</v>
      </c>
      <c r="C1258" s="11" t="s">
        <v>158</v>
      </c>
      <c r="D1258" s="11" t="s">
        <v>8</v>
      </c>
      <c r="E1258" s="12">
        <v>6.1925197286507396</v>
      </c>
      <c r="F1258" s="12">
        <v>5.3422713823346202</v>
      </c>
      <c r="G1258" s="12">
        <v>5.4633410406520104</v>
      </c>
      <c r="H1258" s="12">
        <v>7.1599948616567399</v>
      </c>
      <c r="I1258" s="12">
        <v>0</v>
      </c>
      <c r="J1258" s="12">
        <v>0</v>
      </c>
      <c r="K1258" s="12">
        <v>0</v>
      </c>
      <c r="L1258" s="12">
        <v>0</v>
      </c>
      <c r="M1258" s="12">
        <v>0</v>
      </c>
      <c r="N1258" s="12"/>
      <c r="O1258" s="12"/>
    </row>
    <row r="1259" spans="1:15" x14ac:dyDescent="0.35">
      <c r="A1259" s="11" t="str">
        <f t="shared" si="19"/>
        <v>DISTRIBUCION VOLUMEN X CRITERIO (Consumiciones)Colas&lt;2MIL</v>
      </c>
      <c r="B1259" s="11" t="s">
        <v>118</v>
      </c>
      <c r="C1259" s="11" t="s">
        <v>158</v>
      </c>
      <c r="D1259" s="11" t="s">
        <v>9</v>
      </c>
      <c r="E1259" s="12">
        <v>6.5028681315272898</v>
      </c>
      <c r="F1259" s="12">
        <v>6.3540586831984003</v>
      </c>
      <c r="G1259" s="12">
        <v>5.7039405716534697</v>
      </c>
      <c r="H1259" s="12">
        <v>6.1839719875859602</v>
      </c>
      <c r="I1259" s="12">
        <v>0</v>
      </c>
      <c r="J1259" s="12">
        <v>0</v>
      </c>
      <c r="K1259" s="12">
        <v>0</v>
      </c>
      <c r="L1259" s="12">
        <v>0</v>
      </c>
      <c r="M1259" s="12">
        <v>0</v>
      </c>
      <c r="N1259" s="12"/>
      <c r="O1259" s="12"/>
    </row>
    <row r="1260" spans="1:15" x14ac:dyDescent="0.35">
      <c r="A1260" s="11" t="str">
        <f t="shared" si="19"/>
        <v>DISTRIBUCION VOLUMEN X CRITERIO (Consumiciones)Colas2-5MIL</v>
      </c>
      <c r="B1260" s="11" t="s">
        <v>118</v>
      </c>
      <c r="C1260" s="11" t="s">
        <v>158</v>
      </c>
      <c r="D1260" s="11" t="s">
        <v>10</v>
      </c>
      <c r="E1260" s="12">
        <v>5.9956417516294698</v>
      </c>
      <c r="F1260" s="12">
        <v>5.25941264029536</v>
      </c>
      <c r="G1260" s="12">
        <v>5.8099676352246803</v>
      </c>
      <c r="H1260" s="12">
        <v>5.5151385121239596</v>
      </c>
      <c r="I1260" s="12">
        <v>0</v>
      </c>
      <c r="J1260" s="12">
        <v>0</v>
      </c>
      <c r="K1260" s="12">
        <v>0</v>
      </c>
      <c r="L1260" s="12">
        <v>0</v>
      </c>
      <c r="M1260" s="12">
        <v>0</v>
      </c>
      <c r="N1260" s="12"/>
      <c r="O1260" s="12"/>
    </row>
    <row r="1261" spans="1:15" x14ac:dyDescent="0.35">
      <c r="A1261" s="11" t="str">
        <f t="shared" si="19"/>
        <v>DISTRIBUCION VOLUMEN X CRITERIO (Consumiciones)Colas5-10MIL</v>
      </c>
      <c r="B1261" s="11" t="s">
        <v>118</v>
      </c>
      <c r="C1261" s="11" t="s">
        <v>158</v>
      </c>
      <c r="D1261" s="11" t="s">
        <v>11</v>
      </c>
      <c r="E1261" s="12">
        <v>7.2448195952801901</v>
      </c>
      <c r="F1261" s="12">
        <v>8.1330941219503092</v>
      </c>
      <c r="G1261" s="12">
        <v>8.4281929841038394</v>
      </c>
      <c r="H1261" s="12">
        <v>8.5076595690787506</v>
      </c>
      <c r="I1261" s="12">
        <v>0</v>
      </c>
      <c r="J1261" s="12">
        <v>0</v>
      </c>
      <c r="K1261" s="12">
        <v>0</v>
      </c>
      <c r="L1261" s="12">
        <v>0</v>
      </c>
      <c r="M1261" s="12">
        <v>0</v>
      </c>
      <c r="N1261" s="12"/>
      <c r="O1261" s="12"/>
    </row>
    <row r="1262" spans="1:15" x14ac:dyDescent="0.35">
      <c r="A1262" s="11" t="str">
        <f t="shared" si="19"/>
        <v>DISTRIBUCION VOLUMEN X CRITERIO (Consumiciones)Colas10-30MIL</v>
      </c>
      <c r="B1262" s="11" t="s">
        <v>118</v>
      </c>
      <c r="C1262" s="11" t="s">
        <v>158</v>
      </c>
      <c r="D1262" s="11" t="s">
        <v>12</v>
      </c>
      <c r="E1262" s="12">
        <v>17.361744362767901</v>
      </c>
      <c r="F1262" s="12">
        <v>16.657585473433102</v>
      </c>
      <c r="G1262" s="12">
        <v>15.6776402784176</v>
      </c>
      <c r="H1262" s="12">
        <v>15.375406634735</v>
      </c>
      <c r="I1262" s="12">
        <v>0</v>
      </c>
      <c r="J1262" s="12">
        <v>0</v>
      </c>
      <c r="K1262" s="12">
        <v>0</v>
      </c>
      <c r="L1262" s="12">
        <v>0</v>
      </c>
      <c r="M1262" s="12">
        <v>0</v>
      </c>
      <c r="N1262" s="12"/>
      <c r="O1262" s="12"/>
    </row>
    <row r="1263" spans="1:15" x14ac:dyDescent="0.35">
      <c r="A1263" s="11" t="str">
        <f t="shared" si="19"/>
        <v>DISTRIBUCION VOLUMEN X CRITERIO (Consumiciones)Colas30-100MIL</v>
      </c>
      <c r="B1263" s="11" t="s">
        <v>118</v>
      </c>
      <c r="C1263" s="11" t="s">
        <v>158</v>
      </c>
      <c r="D1263" s="11" t="s">
        <v>13</v>
      </c>
      <c r="E1263" s="12">
        <v>19.843872265571299</v>
      </c>
      <c r="F1263" s="12">
        <v>20.724596763687</v>
      </c>
      <c r="G1263" s="12">
        <v>21.196572404817601</v>
      </c>
      <c r="H1263" s="12">
        <v>19.9411291810856</v>
      </c>
      <c r="I1263" s="12">
        <v>0</v>
      </c>
      <c r="J1263" s="12">
        <v>0</v>
      </c>
      <c r="K1263" s="12">
        <v>0</v>
      </c>
      <c r="L1263" s="12">
        <v>0</v>
      </c>
      <c r="M1263" s="12">
        <v>0</v>
      </c>
      <c r="N1263" s="12"/>
      <c r="O1263" s="12"/>
    </row>
    <row r="1264" spans="1:15" x14ac:dyDescent="0.35">
      <c r="A1264" s="11" t="str">
        <f t="shared" si="19"/>
        <v>DISTRIBUCION VOLUMEN X CRITERIO (Consumiciones)Colas100-200MIL</v>
      </c>
      <c r="B1264" s="11" t="s">
        <v>118</v>
      </c>
      <c r="C1264" s="11" t="s">
        <v>158</v>
      </c>
      <c r="D1264" s="11" t="s">
        <v>14</v>
      </c>
      <c r="E1264" s="12">
        <v>10.2216999649958</v>
      </c>
      <c r="F1264" s="12">
        <v>9.24543364951497</v>
      </c>
      <c r="G1264" s="12">
        <v>9.4415891089773094</v>
      </c>
      <c r="H1264" s="12">
        <v>9.2024365517133209</v>
      </c>
      <c r="I1264" s="12">
        <v>0</v>
      </c>
      <c r="J1264" s="12">
        <v>0</v>
      </c>
      <c r="K1264" s="12">
        <v>0</v>
      </c>
      <c r="L1264" s="12">
        <v>0</v>
      </c>
      <c r="M1264" s="12">
        <v>0</v>
      </c>
      <c r="N1264" s="12"/>
      <c r="O1264" s="12"/>
    </row>
    <row r="1265" spans="1:15" x14ac:dyDescent="0.35">
      <c r="A1265" s="11" t="str">
        <f t="shared" si="19"/>
        <v>DISTRIBUCION VOLUMEN X CRITERIO (Consumiciones)Colas200-500MIL</v>
      </c>
      <c r="B1265" s="11" t="s">
        <v>118</v>
      </c>
      <c r="C1265" s="11" t="s">
        <v>158</v>
      </c>
      <c r="D1265" s="11" t="s">
        <v>15</v>
      </c>
      <c r="E1265" s="12">
        <v>11.188848272164501</v>
      </c>
      <c r="F1265" s="12">
        <v>11.2399143509349</v>
      </c>
      <c r="G1265" s="12">
        <v>11.421766243136799</v>
      </c>
      <c r="H1265" s="12">
        <v>13.020528646263701</v>
      </c>
      <c r="I1265" s="12">
        <v>0</v>
      </c>
      <c r="J1265" s="12">
        <v>0</v>
      </c>
      <c r="K1265" s="12">
        <v>0</v>
      </c>
      <c r="L1265" s="12">
        <v>0</v>
      </c>
      <c r="M1265" s="12">
        <v>0</v>
      </c>
      <c r="N1265" s="12"/>
      <c r="O1265" s="12"/>
    </row>
    <row r="1266" spans="1:15" x14ac:dyDescent="0.35">
      <c r="A1266" s="11" t="str">
        <f t="shared" si="19"/>
        <v>DISTRIBUCION VOLUMEN X CRITERIO (Consumiciones)Colas&gt;500MIL</v>
      </c>
      <c r="B1266" s="11" t="s">
        <v>118</v>
      </c>
      <c r="C1266" s="11" t="s">
        <v>158</v>
      </c>
      <c r="D1266" s="11" t="s">
        <v>16</v>
      </c>
      <c r="E1266" s="12">
        <v>21.640502111331202</v>
      </c>
      <c r="F1266" s="12">
        <v>22.385910913494399</v>
      </c>
      <c r="G1266" s="12">
        <v>22.320335246000599</v>
      </c>
      <c r="H1266" s="12">
        <v>22.253730425143601</v>
      </c>
      <c r="I1266" s="12">
        <v>0</v>
      </c>
      <c r="J1266" s="12">
        <v>0</v>
      </c>
      <c r="K1266" s="12">
        <v>0</v>
      </c>
      <c r="L1266" s="12">
        <v>0</v>
      </c>
      <c r="M1266" s="12">
        <v>0</v>
      </c>
      <c r="N1266" s="12"/>
      <c r="O1266" s="12"/>
    </row>
    <row r="1267" spans="1:15" x14ac:dyDescent="0.35">
      <c r="A1267" s="11" t="str">
        <f t="shared" si="19"/>
        <v>DISTRIBUCION VOLUMEN X CRITERIO (Consumiciones)ColasDE 15 A 19 AÑOS</v>
      </c>
      <c r="B1267" s="11" t="s">
        <v>118</v>
      </c>
      <c r="C1267" s="11" t="s">
        <v>158</v>
      </c>
      <c r="D1267" s="11" t="s">
        <v>39</v>
      </c>
      <c r="E1267" s="12">
        <v>2.9104166389734498</v>
      </c>
      <c r="F1267" s="12">
        <v>3.1990806446239901</v>
      </c>
      <c r="G1267" s="12">
        <v>4.3829255312012201</v>
      </c>
      <c r="H1267" s="12">
        <v>3.87359313729629</v>
      </c>
      <c r="I1267" s="12">
        <v>0</v>
      </c>
      <c r="J1267" s="12">
        <v>0</v>
      </c>
      <c r="K1267" s="12">
        <v>0</v>
      </c>
      <c r="L1267" s="12">
        <v>0</v>
      </c>
      <c r="M1267" s="12">
        <v>0</v>
      </c>
      <c r="N1267" s="12"/>
      <c r="O1267" s="12"/>
    </row>
    <row r="1268" spans="1:15" x14ac:dyDescent="0.35">
      <c r="A1268" s="11" t="str">
        <f t="shared" si="19"/>
        <v>DISTRIBUCION VOLUMEN X CRITERIO (Consumiciones)ColasDE 20 A 24 AÑOS</v>
      </c>
      <c r="B1268" s="11" t="s">
        <v>118</v>
      </c>
      <c r="C1268" s="11" t="s">
        <v>158</v>
      </c>
      <c r="D1268" s="11" t="s">
        <v>40</v>
      </c>
      <c r="E1268" s="12">
        <v>5.8484237018525702</v>
      </c>
      <c r="F1268" s="12">
        <v>4.1747718515112799</v>
      </c>
      <c r="G1268" s="12">
        <v>3.6652623544442302</v>
      </c>
      <c r="H1268" s="12">
        <v>4.9969347852570598</v>
      </c>
      <c r="I1268" s="12">
        <v>0</v>
      </c>
      <c r="J1268" s="12">
        <v>0</v>
      </c>
      <c r="K1268" s="12">
        <v>0</v>
      </c>
      <c r="L1268" s="12">
        <v>0</v>
      </c>
      <c r="M1268" s="12">
        <v>0</v>
      </c>
      <c r="N1268" s="12"/>
      <c r="O1268" s="12"/>
    </row>
    <row r="1269" spans="1:15" x14ac:dyDescent="0.35">
      <c r="A1269" s="11" t="str">
        <f t="shared" si="19"/>
        <v>DISTRIBUCION VOLUMEN X CRITERIO (Consumiciones)ColasDE 25 A 34 AÑOS</v>
      </c>
      <c r="B1269" s="11" t="s">
        <v>118</v>
      </c>
      <c r="C1269" s="11" t="s">
        <v>158</v>
      </c>
      <c r="D1269" s="11" t="s">
        <v>41</v>
      </c>
      <c r="E1269" s="12">
        <v>13.936940984637999</v>
      </c>
      <c r="F1269" s="12">
        <v>12.585714205613799</v>
      </c>
      <c r="G1269" s="12">
        <v>11.213439059259899</v>
      </c>
      <c r="H1269" s="12">
        <v>10.2730347947859</v>
      </c>
      <c r="I1269" s="12">
        <v>0</v>
      </c>
      <c r="J1269" s="12">
        <v>0</v>
      </c>
      <c r="K1269" s="12">
        <v>0</v>
      </c>
      <c r="L1269" s="12">
        <v>0</v>
      </c>
      <c r="M1269" s="12">
        <v>0</v>
      </c>
      <c r="N1269" s="12"/>
      <c r="O1269" s="12"/>
    </row>
    <row r="1270" spans="1:15" x14ac:dyDescent="0.35">
      <c r="A1270" s="11" t="str">
        <f t="shared" si="19"/>
        <v>DISTRIBUCION VOLUMEN X CRITERIO (Consumiciones)ColasDE 35 A 49 AÑOS</v>
      </c>
      <c r="B1270" s="11" t="s">
        <v>118</v>
      </c>
      <c r="C1270" s="11" t="s">
        <v>158</v>
      </c>
      <c r="D1270" s="11" t="s">
        <v>42</v>
      </c>
      <c r="E1270" s="12">
        <v>35.794919512422098</v>
      </c>
      <c r="F1270" s="12">
        <v>35.340942185891599</v>
      </c>
      <c r="G1270" s="12">
        <v>34.048205774973098</v>
      </c>
      <c r="H1270" s="12">
        <v>31.333746853367799</v>
      </c>
      <c r="I1270" s="12">
        <v>0</v>
      </c>
      <c r="J1270" s="12">
        <v>0</v>
      </c>
      <c r="K1270" s="12">
        <v>0</v>
      </c>
      <c r="L1270" s="12">
        <v>0</v>
      </c>
      <c r="M1270" s="12">
        <v>0</v>
      </c>
      <c r="N1270" s="12"/>
      <c r="O1270" s="12"/>
    </row>
    <row r="1271" spans="1:15" x14ac:dyDescent="0.35">
      <c r="A1271" s="11" t="str">
        <f t="shared" si="19"/>
        <v>DISTRIBUCION VOLUMEN X CRITERIO (Consumiciones)ColasDE 50 A 59 AÑOS</v>
      </c>
      <c r="B1271" s="11" t="s">
        <v>118</v>
      </c>
      <c r="C1271" s="11" t="s">
        <v>158</v>
      </c>
      <c r="D1271" s="11" t="s">
        <v>43</v>
      </c>
      <c r="E1271" s="12">
        <v>24.4994527819502</v>
      </c>
      <c r="F1271" s="12">
        <v>26.510625160996</v>
      </c>
      <c r="G1271" s="12">
        <v>24.541220737904901</v>
      </c>
      <c r="H1271" s="12">
        <v>25.7931111221008</v>
      </c>
      <c r="I1271" s="12">
        <v>0</v>
      </c>
      <c r="J1271" s="12">
        <v>0</v>
      </c>
      <c r="K1271" s="12">
        <v>0</v>
      </c>
      <c r="L1271" s="12">
        <v>0</v>
      </c>
      <c r="M1271" s="12">
        <v>0</v>
      </c>
      <c r="N1271" s="12"/>
      <c r="O1271" s="12"/>
    </row>
    <row r="1272" spans="1:15" x14ac:dyDescent="0.35">
      <c r="A1272" s="11" t="str">
        <f t="shared" si="19"/>
        <v>DISTRIBUCION VOLUMEN X CRITERIO (Consumiciones)ColasDE 60 A 75 AÑOS</v>
      </c>
      <c r="B1272" s="11" t="s">
        <v>118</v>
      </c>
      <c r="C1272" s="11" t="s">
        <v>158</v>
      </c>
      <c r="D1272" s="11" t="s">
        <v>44</v>
      </c>
      <c r="E1272" s="12">
        <v>17.009855241994401</v>
      </c>
      <c r="F1272" s="12">
        <v>18.188865951363301</v>
      </c>
      <c r="G1272" s="12">
        <v>22.1489405791074</v>
      </c>
      <c r="H1272" s="12">
        <v>23.729556691244699</v>
      </c>
      <c r="I1272" s="12">
        <v>0</v>
      </c>
      <c r="J1272" s="12">
        <v>0</v>
      </c>
      <c r="K1272" s="12">
        <v>0</v>
      </c>
      <c r="L1272" s="12">
        <v>0</v>
      </c>
      <c r="M1272" s="12">
        <v>0</v>
      </c>
      <c r="N1272" s="12"/>
      <c r="O1272" s="12"/>
    </row>
    <row r="1273" spans="1:15" x14ac:dyDescent="0.35">
      <c r="A1273" s="11" t="str">
        <f t="shared" si="19"/>
        <v>DISTRIBUCION VOLUMEN X CRITERIO (Consumiciones)ColasALTA Y MEDIA ALTA</v>
      </c>
      <c r="B1273" s="11" t="s">
        <v>118</v>
      </c>
      <c r="C1273" s="11" t="s">
        <v>158</v>
      </c>
      <c r="D1273" s="11" t="s">
        <v>17</v>
      </c>
      <c r="E1273" s="12">
        <v>22.395299684961898</v>
      </c>
      <c r="F1273" s="12">
        <v>23.966945556047701</v>
      </c>
      <c r="G1273" s="12">
        <v>22.7157192031497</v>
      </c>
      <c r="H1273" s="12">
        <v>22.622521141387701</v>
      </c>
      <c r="I1273" s="12">
        <v>0</v>
      </c>
      <c r="J1273" s="12">
        <v>0</v>
      </c>
      <c r="K1273" s="12">
        <v>0</v>
      </c>
      <c r="L1273" s="12">
        <v>0</v>
      </c>
      <c r="M1273" s="12">
        <v>0</v>
      </c>
      <c r="N1273" s="12"/>
      <c r="O1273" s="12"/>
    </row>
    <row r="1274" spans="1:15" x14ac:dyDescent="0.35">
      <c r="A1274" s="11" t="str">
        <f t="shared" si="19"/>
        <v>DISTRIBUCION VOLUMEN X CRITERIO (Consumiciones)ColasMEDIA</v>
      </c>
      <c r="B1274" s="11" t="s">
        <v>118</v>
      </c>
      <c r="C1274" s="11" t="s">
        <v>158</v>
      </c>
      <c r="D1274" s="11" t="s">
        <v>18</v>
      </c>
      <c r="E1274" s="12">
        <v>32.4163288093687</v>
      </c>
      <c r="F1274" s="12">
        <v>33.039519352011801</v>
      </c>
      <c r="G1274" s="12">
        <v>32.451165862392301</v>
      </c>
      <c r="H1274" s="12">
        <v>32.721853398000903</v>
      </c>
      <c r="I1274" s="12">
        <v>0</v>
      </c>
      <c r="J1274" s="12">
        <v>0</v>
      </c>
      <c r="K1274" s="12">
        <v>0</v>
      </c>
      <c r="L1274" s="12">
        <v>0</v>
      </c>
      <c r="M1274" s="12">
        <v>0</v>
      </c>
      <c r="N1274" s="12"/>
      <c r="O1274" s="12"/>
    </row>
    <row r="1275" spans="1:15" x14ac:dyDescent="0.35">
      <c r="A1275" s="11" t="str">
        <f t="shared" si="19"/>
        <v>DISTRIBUCION VOLUMEN X CRITERIO (Consumiciones)ColasMEDIA BAJA</v>
      </c>
      <c r="B1275" s="11" t="s">
        <v>118</v>
      </c>
      <c r="C1275" s="11" t="s">
        <v>158</v>
      </c>
      <c r="D1275" s="11" t="s">
        <v>19</v>
      </c>
      <c r="E1275" s="12">
        <v>25.582067199262699</v>
      </c>
      <c r="F1275" s="12">
        <v>25.0156419705486</v>
      </c>
      <c r="G1275" s="12">
        <v>25.288115076081802</v>
      </c>
      <c r="H1275" s="12">
        <v>24.593139105566401</v>
      </c>
      <c r="I1275" s="12">
        <v>0</v>
      </c>
      <c r="J1275" s="12">
        <v>0</v>
      </c>
      <c r="K1275" s="12">
        <v>0</v>
      </c>
      <c r="L1275" s="12">
        <v>0</v>
      </c>
      <c r="M1275" s="12">
        <v>0</v>
      </c>
      <c r="N1275" s="12"/>
      <c r="O1275" s="12"/>
    </row>
    <row r="1276" spans="1:15" x14ac:dyDescent="0.35">
      <c r="A1276" s="11" t="str">
        <f t="shared" si="19"/>
        <v>DISTRIBUCION VOLUMEN X CRITERIO (Consumiciones)ColasBAJA</v>
      </c>
      <c r="B1276" s="11" t="s">
        <v>118</v>
      </c>
      <c r="C1276" s="11" t="s">
        <v>158</v>
      </c>
      <c r="D1276" s="11" t="s">
        <v>20</v>
      </c>
      <c r="E1276" s="12">
        <v>19.606339753729699</v>
      </c>
      <c r="F1276" s="12">
        <v>17.977893121391901</v>
      </c>
      <c r="G1276" s="12">
        <v>19.544984950603101</v>
      </c>
      <c r="H1276" s="12">
        <v>20.062471277746798</v>
      </c>
      <c r="I1276" s="12">
        <v>0</v>
      </c>
      <c r="J1276" s="12">
        <v>0</v>
      </c>
      <c r="K1276" s="12">
        <v>0</v>
      </c>
      <c r="L1276" s="12">
        <v>0</v>
      </c>
      <c r="M1276" s="12">
        <v>0</v>
      </c>
      <c r="N1276" s="12"/>
      <c r="O1276" s="12"/>
    </row>
    <row r="1277" spans="1:15" x14ac:dyDescent="0.35">
      <c r="A1277" s="11" t="str">
        <f t="shared" si="19"/>
        <v>DISTRIBUCION VOLUMEN X CRITERIO (Consumiciones)ColasHOMBRE</v>
      </c>
      <c r="B1277" s="11" t="s">
        <v>118</v>
      </c>
      <c r="C1277" s="11" t="s">
        <v>158</v>
      </c>
      <c r="D1277" s="11" t="s">
        <v>21</v>
      </c>
      <c r="E1277" s="12">
        <v>47.416005352545803</v>
      </c>
      <c r="F1277" s="12">
        <v>49.796942980111197</v>
      </c>
      <c r="G1277" s="12">
        <v>52.250745761347403</v>
      </c>
      <c r="H1277" s="12">
        <v>52.190746519254901</v>
      </c>
      <c r="I1277" s="12">
        <v>0</v>
      </c>
      <c r="J1277" s="12">
        <v>0</v>
      </c>
      <c r="K1277" s="12">
        <v>0</v>
      </c>
      <c r="L1277" s="12">
        <v>0</v>
      </c>
      <c r="M1277" s="12">
        <v>0</v>
      </c>
      <c r="N1277" s="12"/>
      <c r="O1277" s="12"/>
    </row>
    <row r="1278" spans="1:15" x14ac:dyDescent="0.35">
      <c r="A1278" s="11" t="str">
        <f t="shared" si="19"/>
        <v>DISTRIBUCION VOLUMEN X CRITERIO (Consumiciones)ColasMUJER</v>
      </c>
      <c r="B1278" s="11" t="s">
        <v>118</v>
      </c>
      <c r="C1278" s="11" t="s">
        <v>158</v>
      </c>
      <c r="D1278" s="11" t="s">
        <v>22</v>
      </c>
      <c r="E1278" s="12">
        <v>52.584012371115797</v>
      </c>
      <c r="F1278" s="12">
        <v>50.203073511159801</v>
      </c>
      <c r="G1278" s="12">
        <v>47.749239330879497</v>
      </c>
      <c r="H1278" s="12">
        <v>47.809253480745099</v>
      </c>
      <c r="I1278" s="12">
        <v>0</v>
      </c>
      <c r="J1278" s="12">
        <v>0</v>
      </c>
      <c r="K1278" s="12">
        <v>0</v>
      </c>
      <c r="L1278" s="12">
        <v>0</v>
      </c>
      <c r="M1278" s="12">
        <v>0</v>
      </c>
      <c r="N1278" s="12"/>
      <c r="O1278" s="12"/>
    </row>
    <row r="1279" spans="1:15" x14ac:dyDescent="0.35">
      <c r="A1279" s="11" t="str">
        <f t="shared" si="19"/>
        <v>DISTRIBUCION VOLUMEN X CRITERIO (Consumiciones)Cola RegularT.ESPAÑA</v>
      </c>
      <c r="B1279" s="11" t="s">
        <v>118</v>
      </c>
      <c r="C1279" s="11" t="s">
        <v>159</v>
      </c>
      <c r="D1279" s="11" t="s">
        <v>36</v>
      </c>
      <c r="E1279" s="12">
        <v>100</v>
      </c>
      <c r="F1279" s="12">
        <v>100</v>
      </c>
      <c r="G1279" s="12">
        <v>100</v>
      </c>
      <c r="H1279" s="12">
        <v>100</v>
      </c>
      <c r="I1279" s="12">
        <v>0</v>
      </c>
      <c r="J1279" s="12">
        <v>0</v>
      </c>
      <c r="K1279" s="12">
        <v>0</v>
      </c>
      <c r="L1279" s="12">
        <v>0</v>
      </c>
      <c r="M1279" s="12">
        <v>0</v>
      </c>
      <c r="N1279" s="12"/>
      <c r="O1279" s="12"/>
    </row>
    <row r="1280" spans="1:15" x14ac:dyDescent="0.35">
      <c r="A1280" s="11" t="str">
        <f t="shared" si="19"/>
        <v>DISTRIBUCION VOLUMEN X CRITERIO (Consumiciones)Cola RegularBCN AM</v>
      </c>
      <c r="B1280" s="11" t="s">
        <v>118</v>
      </c>
      <c r="C1280" s="11" t="s">
        <v>159</v>
      </c>
      <c r="D1280" s="11" t="s">
        <v>1</v>
      </c>
      <c r="E1280" s="12">
        <v>7.6906492268860003</v>
      </c>
      <c r="F1280" s="12">
        <v>7.5929007302844704</v>
      </c>
      <c r="G1280" s="12">
        <v>6.1510872503351601</v>
      </c>
      <c r="H1280" s="12">
        <v>6.2138173096269602</v>
      </c>
      <c r="I1280" s="12">
        <v>0</v>
      </c>
      <c r="J1280" s="12">
        <v>0</v>
      </c>
      <c r="K1280" s="12">
        <v>0</v>
      </c>
      <c r="L1280" s="12">
        <v>0</v>
      </c>
      <c r="M1280" s="12">
        <v>0</v>
      </c>
      <c r="N1280" s="12"/>
      <c r="O1280" s="12"/>
    </row>
    <row r="1281" spans="1:15" x14ac:dyDescent="0.35">
      <c r="A1281" s="11" t="str">
        <f t="shared" si="19"/>
        <v>DISTRIBUCION VOLUMEN X CRITERIO (Consumiciones)Cola RegularREST.CAT ARAGON</v>
      </c>
      <c r="B1281" s="11" t="s">
        <v>118</v>
      </c>
      <c r="C1281" s="11" t="s">
        <v>159</v>
      </c>
      <c r="D1281" s="11" t="s">
        <v>2</v>
      </c>
      <c r="E1281" s="12">
        <v>10.848862150181301</v>
      </c>
      <c r="F1281" s="12">
        <v>11.7737918704282</v>
      </c>
      <c r="G1281" s="12">
        <v>11.8875958702689</v>
      </c>
      <c r="H1281" s="12">
        <v>14.792745868040001</v>
      </c>
      <c r="I1281" s="12">
        <v>0</v>
      </c>
      <c r="J1281" s="12">
        <v>0</v>
      </c>
      <c r="K1281" s="12">
        <v>0</v>
      </c>
      <c r="L1281" s="12">
        <v>0</v>
      </c>
      <c r="M1281" s="12">
        <v>0</v>
      </c>
      <c r="N1281" s="12"/>
      <c r="O1281" s="12"/>
    </row>
    <row r="1282" spans="1:15" x14ac:dyDescent="0.35">
      <c r="A1282" s="11" t="str">
        <f t="shared" si="19"/>
        <v>DISTRIBUCION VOLUMEN X CRITERIO (Consumiciones)Cola RegularLEVANTE</v>
      </c>
      <c r="B1282" s="11" t="s">
        <v>118</v>
      </c>
      <c r="C1282" s="11" t="s">
        <v>159</v>
      </c>
      <c r="D1282" s="11" t="s">
        <v>3</v>
      </c>
      <c r="E1282" s="12">
        <v>14.5800243824961</v>
      </c>
      <c r="F1282" s="12">
        <v>16.046555676967099</v>
      </c>
      <c r="G1282" s="12">
        <v>15.5924106848598</v>
      </c>
      <c r="H1282" s="12">
        <v>15.3704623011577</v>
      </c>
      <c r="I1282" s="12">
        <v>0</v>
      </c>
      <c r="J1282" s="12">
        <v>0</v>
      </c>
      <c r="K1282" s="12">
        <v>0</v>
      </c>
      <c r="L1282" s="12">
        <v>0</v>
      </c>
      <c r="M1282" s="12">
        <v>0</v>
      </c>
      <c r="N1282" s="12"/>
      <c r="O1282" s="12"/>
    </row>
    <row r="1283" spans="1:15" x14ac:dyDescent="0.35">
      <c r="A1283" s="11" t="str">
        <f t="shared" si="19"/>
        <v>DISTRIBUCION VOLUMEN X CRITERIO (Consumiciones)Cola RegularANDALUCIA</v>
      </c>
      <c r="B1283" s="11" t="s">
        <v>118</v>
      </c>
      <c r="C1283" s="11" t="s">
        <v>159</v>
      </c>
      <c r="D1283" s="11" t="s">
        <v>4</v>
      </c>
      <c r="E1283" s="12">
        <v>22.7334473758768</v>
      </c>
      <c r="F1283" s="12">
        <v>20.697556799068401</v>
      </c>
      <c r="G1283" s="12">
        <v>22.063142095718199</v>
      </c>
      <c r="H1283" s="12">
        <v>20.7491657068378</v>
      </c>
      <c r="I1283" s="12">
        <v>0</v>
      </c>
      <c r="J1283" s="12">
        <v>0</v>
      </c>
      <c r="K1283" s="12">
        <v>0</v>
      </c>
      <c r="L1283" s="12">
        <v>0</v>
      </c>
      <c r="M1283" s="12">
        <v>0</v>
      </c>
      <c r="N1283" s="12"/>
      <c r="O1283" s="12"/>
    </row>
    <row r="1284" spans="1:15" x14ac:dyDescent="0.35">
      <c r="A1284" s="11" t="str">
        <f t="shared" ref="A1284:A1347" si="20">B1284&amp;C1284&amp;D1284</f>
        <v>DISTRIBUCION VOLUMEN X CRITERIO (Consumiciones)Cola RegularMDD AM</v>
      </c>
      <c r="B1284" s="11" t="s">
        <v>118</v>
      </c>
      <c r="C1284" s="11" t="s">
        <v>159</v>
      </c>
      <c r="D1284" s="11" t="s">
        <v>5</v>
      </c>
      <c r="E1284" s="12">
        <v>13.5982211080299</v>
      </c>
      <c r="F1284" s="12">
        <v>16.6995157159317</v>
      </c>
      <c r="G1284" s="12">
        <v>19.395395203508301</v>
      </c>
      <c r="H1284" s="12">
        <v>17.7650620655313</v>
      </c>
      <c r="I1284" s="12">
        <v>0</v>
      </c>
      <c r="J1284" s="12">
        <v>0</v>
      </c>
      <c r="K1284" s="12">
        <v>0</v>
      </c>
      <c r="L1284" s="12">
        <v>0</v>
      </c>
      <c r="M1284" s="12">
        <v>0</v>
      </c>
      <c r="N1284" s="12"/>
      <c r="O1284" s="12"/>
    </row>
    <row r="1285" spans="1:15" x14ac:dyDescent="0.35">
      <c r="A1285" s="11" t="str">
        <f t="shared" si="20"/>
        <v>DISTRIBUCION VOLUMEN X CRITERIO (Consumiciones)Cola RegularRTO CENTRO</v>
      </c>
      <c r="B1285" s="11" t="s">
        <v>118</v>
      </c>
      <c r="C1285" s="11" t="s">
        <v>159</v>
      </c>
      <c r="D1285" s="11" t="s">
        <v>6</v>
      </c>
      <c r="E1285" s="12">
        <v>12.219873165231499</v>
      </c>
      <c r="F1285" s="12">
        <v>12.1209718018193</v>
      </c>
      <c r="G1285" s="12">
        <v>9.9232826197777406</v>
      </c>
      <c r="H1285" s="12">
        <v>11.008627281884101</v>
      </c>
      <c r="I1285" s="12">
        <v>0</v>
      </c>
      <c r="J1285" s="12">
        <v>0</v>
      </c>
      <c r="K1285" s="12">
        <v>0</v>
      </c>
      <c r="L1285" s="12">
        <v>0</v>
      </c>
      <c r="M1285" s="12">
        <v>0</v>
      </c>
      <c r="N1285" s="12"/>
      <c r="O1285" s="12"/>
    </row>
    <row r="1286" spans="1:15" x14ac:dyDescent="0.35">
      <c r="A1286" s="11" t="str">
        <f t="shared" si="20"/>
        <v>DISTRIBUCION VOLUMEN X CRITERIO (Consumiciones)Cola RegularNORTE-CENTRO</v>
      </c>
      <c r="B1286" s="11" t="s">
        <v>118</v>
      </c>
      <c r="C1286" s="11" t="s">
        <v>159</v>
      </c>
      <c r="D1286" s="11" t="s">
        <v>7</v>
      </c>
      <c r="E1286" s="12">
        <v>11.1789416222373</v>
      </c>
      <c r="F1286" s="12">
        <v>9.5654271217117408</v>
      </c>
      <c r="G1286" s="12">
        <v>8.9979663378419001</v>
      </c>
      <c r="H1286" s="12">
        <v>6.7304742325375697</v>
      </c>
      <c r="I1286" s="12">
        <v>0</v>
      </c>
      <c r="J1286" s="12">
        <v>0</v>
      </c>
      <c r="K1286" s="12">
        <v>0</v>
      </c>
      <c r="L1286" s="12">
        <v>0</v>
      </c>
      <c r="M1286" s="12">
        <v>0</v>
      </c>
      <c r="N1286" s="12"/>
      <c r="O1286" s="12"/>
    </row>
    <row r="1287" spans="1:15" x14ac:dyDescent="0.35">
      <c r="A1287" s="11" t="str">
        <f t="shared" si="20"/>
        <v>DISTRIBUCION VOLUMEN X CRITERIO (Consumiciones)Cola RegularNOROESTE</v>
      </c>
      <c r="B1287" s="11" t="s">
        <v>118</v>
      </c>
      <c r="C1287" s="11" t="s">
        <v>159</v>
      </c>
      <c r="D1287" s="11" t="s">
        <v>8</v>
      </c>
      <c r="E1287" s="12">
        <v>7.14998454630528</v>
      </c>
      <c r="F1287" s="12">
        <v>5.50329698669547</v>
      </c>
      <c r="G1287" s="12">
        <v>5.9891138905233001</v>
      </c>
      <c r="H1287" s="12">
        <v>7.3696329845078896</v>
      </c>
      <c r="I1287" s="12">
        <v>0</v>
      </c>
      <c r="J1287" s="12">
        <v>0</v>
      </c>
      <c r="K1287" s="12">
        <v>0</v>
      </c>
      <c r="L1287" s="12">
        <v>0</v>
      </c>
      <c r="M1287" s="12">
        <v>0</v>
      </c>
      <c r="N1287" s="12"/>
      <c r="O1287" s="12"/>
    </row>
    <row r="1288" spans="1:15" x14ac:dyDescent="0.35">
      <c r="A1288" s="11" t="str">
        <f t="shared" si="20"/>
        <v>DISTRIBUCION VOLUMEN X CRITERIO (Consumiciones)Cola Regular&lt;2MIL</v>
      </c>
      <c r="B1288" s="11" t="s">
        <v>118</v>
      </c>
      <c r="C1288" s="11" t="s">
        <v>159</v>
      </c>
      <c r="D1288" s="11" t="s">
        <v>9</v>
      </c>
      <c r="E1288" s="12">
        <v>7.6345079572218797</v>
      </c>
      <c r="F1288" s="12">
        <v>8.3864123860736495</v>
      </c>
      <c r="G1288" s="12">
        <v>7.4310003162668199</v>
      </c>
      <c r="H1288" s="12">
        <v>8.7815507057613296</v>
      </c>
      <c r="I1288" s="12">
        <v>0</v>
      </c>
      <c r="J1288" s="12">
        <v>0</v>
      </c>
      <c r="K1288" s="12">
        <v>0</v>
      </c>
      <c r="L1288" s="12">
        <v>0</v>
      </c>
      <c r="M1288" s="12">
        <v>0</v>
      </c>
      <c r="N1288" s="12"/>
      <c r="O1288" s="12"/>
    </row>
    <row r="1289" spans="1:15" x14ac:dyDescent="0.35">
      <c r="A1289" s="11" t="str">
        <f t="shared" si="20"/>
        <v>DISTRIBUCION VOLUMEN X CRITERIO (Consumiciones)Cola Regular2-5MIL</v>
      </c>
      <c r="B1289" s="11" t="s">
        <v>118</v>
      </c>
      <c r="C1289" s="11" t="s">
        <v>159</v>
      </c>
      <c r="D1289" s="11" t="s">
        <v>10</v>
      </c>
      <c r="E1289" s="12">
        <v>5.7208325821120596</v>
      </c>
      <c r="F1289" s="12">
        <v>5.8408192976026996</v>
      </c>
      <c r="G1289" s="12">
        <v>7.2662240946937899</v>
      </c>
      <c r="H1289" s="12">
        <v>6.0313339595061901</v>
      </c>
      <c r="I1289" s="12">
        <v>0</v>
      </c>
      <c r="J1289" s="12">
        <v>0</v>
      </c>
      <c r="K1289" s="12">
        <v>0</v>
      </c>
      <c r="L1289" s="12">
        <v>0</v>
      </c>
      <c r="M1289" s="12">
        <v>0</v>
      </c>
      <c r="N1289" s="12"/>
      <c r="O1289" s="12"/>
    </row>
    <row r="1290" spans="1:15" x14ac:dyDescent="0.35">
      <c r="A1290" s="11" t="str">
        <f t="shared" si="20"/>
        <v>DISTRIBUCION VOLUMEN X CRITERIO (Consumiciones)Cola Regular5-10MIL</v>
      </c>
      <c r="B1290" s="11" t="s">
        <v>118</v>
      </c>
      <c r="C1290" s="11" t="s">
        <v>159</v>
      </c>
      <c r="D1290" s="11" t="s">
        <v>11</v>
      </c>
      <c r="E1290" s="12">
        <v>9.0830020805251994</v>
      </c>
      <c r="F1290" s="12">
        <v>8.9786373167649405</v>
      </c>
      <c r="G1290" s="12">
        <v>9.7486555636654799</v>
      </c>
      <c r="H1290" s="12">
        <v>10.266845188202501</v>
      </c>
      <c r="I1290" s="12">
        <v>0</v>
      </c>
      <c r="J1290" s="12">
        <v>0</v>
      </c>
      <c r="K1290" s="12">
        <v>0</v>
      </c>
      <c r="L1290" s="12">
        <v>0</v>
      </c>
      <c r="M1290" s="12">
        <v>0</v>
      </c>
      <c r="N1290" s="12"/>
      <c r="O1290" s="12"/>
    </row>
    <row r="1291" spans="1:15" x14ac:dyDescent="0.35">
      <c r="A1291" s="11" t="str">
        <f t="shared" si="20"/>
        <v>DISTRIBUCION VOLUMEN X CRITERIO (Consumiciones)Cola Regular10-30MIL</v>
      </c>
      <c r="B1291" s="11" t="s">
        <v>118</v>
      </c>
      <c r="C1291" s="11" t="s">
        <v>159</v>
      </c>
      <c r="D1291" s="11" t="s">
        <v>12</v>
      </c>
      <c r="E1291" s="12">
        <v>18.1040963738192</v>
      </c>
      <c r="F1291" s="12">
        <v>16.710081974524101</v>
      </c>
      <c r="G1291" s="12">
        <v>14.8186061643608</v>
      </c>
      <c r="H1291" s="12">
        <v>14.433331424394201</v>
      </c>
      <c r="I1291" s="12">
        <v>0</v>
      </c>
      <c r="J1291" s="12">
        <v>0</v>
      </c>
      <c r="K1291" s="12">
        <v>0</v>
      </c>
      <c r="L1291" s="12">
        <v>0</v>
      </c>
      <c r="M1291" s="12">
        <v>0</v>
      </c>
      <c r="N1291" s="12"/>
      <c r="O1291" s="12"/>
    </row>
    <row r="1292" spans="1:15" x14ac:dyDescent="0.35">
      <c r="A1292" s="11" t="str">
        <f t="shared" si="20"/>
        <v>DISTRIBUCION VOLUMEN X CRITERIO (Consumiciones)Cola Regular30-100MIL</v>
      </c>
      <c r="B1292" s="11" t="s">
        <v>118</v>
      </c>
      <c r="C1292" s="11" t="s">
        <v>159</v>
      </c>
      <c r="D1292" s="11" t="s">
        <v>13</v>
      </c>
      <c r="E1292" s="12">
        <v>18.699113701989798</v>
      </c>
      <c r="F1292" s="12">
        <v>18.6038107346907</v>
      </c>
      <c r="G1292" s="12">
        <v>19.4853014542831</v>
      </c>
      <c r="H1292" s="12">
        <v>17.037186644327001</v>
      </c>
      <c r="I1292" s="12">
        <v>0</v>
      </c>
      <c r="J1292" s="12">
        <v>0</v>
      </c>
      <c r="K1292" s="12">
        <v>0</v>
      </c>
      <c r="L1292" s="12">
        <v>0</v>
      </c>
      <c r="M1292" s="12">
        <v>0</v>
      </c>
      <c r="N1292" s="12"/>
      <c r="O1292" s="12"/>
    </row>
    <row r="1293" spans="1:15" x14ac:dyDescent="0.35">
      <c r="A1293" s="11" t="str">
        <f t="shared" si="20"/>
        <v>DISTRIBUCION VOLUMEN X CRITERIO (Consumiciones)Cola Regular100-200MIL</v>
      </c>
      <c r="B1293" s="11" t="s">
        <v>118</v>
      </c>
      <c r="C1293" s="11" t="s">
        <v>159</v>
      </c>
      <c r="D1293" s="11" t="s">
        <v>14</v>
      </c>
      <c r="E1293" s="12">
        <v>10.693316420123001</v>
      </c>
      <c r="F1293" s="12">
        <v>9.0524140543599394</v>
      </c>
      <c r="G1293" s="12">
        <v>9.0497361318814509</v>
      </c>
      <c r="H1293" s="12">
        <v>9.3009944756118692</v>
      </c>
      <c r="I1293" s="12">
        <v>0</v>
      </c>
      <c r="J1293" s="12">
        <v>0</v>
      </c>
      <c r="K1293" s="12">
        <v>0</v>
      </c>
      <c r="L1293" s="12">
        <v>0</v>
      </c>
      <c r="M1293" s="12">
        <v>0</v>
      </c>
      <c r="N1293" s="12"/>
      <c r="O1293" s="12"/>
    </row>
    <row r="1294" spans="1:15" x14ac:dyDescent="0.35">
      <c r="A1294" s="11" t="str">
        <f t="shared" si="20"/>
        <v>DISTRIBUCION VOLUMEN X CRITERIO (Consumiciones)Cola Regular200-500MIL</v>
      </c>
      <c r="B1294" s="11" t="s">
        <v>118</v>
      </c>
      <c r="C1294" s="11" t="s">
        <v>159</v>
      </c>
      <c r="D1294" s="11" t="s">
        <v>15</v>
      </c>
      <c r="E1294" s="12">
        <v>11.452418360134001</v>
      </c>
      <c r="F1294" s="12">
        <v>11.681080718131399</v>
      </c>
      <c r="G1294" s="12">
        <v>11.2373772954289</v>
      </c>
      <c r="H1294" s="12">
        <v>13.166905488220401</v>
      </c>
      <c r="I1294" s="12">
        <v>0</v>
      </c>
      <c r="J1294" s="12">
        <v>0</v>
      </c>
      <c r="K1294" s="12">
        <v>0</v>
      </c>
      <c r="L1294" s="12">
        <v>0</v>
      </c>
      <c r="M1294" s="12">
        <v>0</v>
      </c>
      <c r="N1294" s="12"/>
      <c r="O1294" s="12"/>
    </row>
    <row r="1295" spans="1:15" x14ac:dyDescent="0.35">
      <c r="A1295" s="11" t="str">
        <f t="shared" si="20"/>
        <v>DISTRIBUCION VOLUMEN X CRITERIO (Consumiciones)Cola Regular&gt;500MIL</v>
      </c>
      <c r="B1295" s="11" t="s">
        <v>118</v>
      </c>
      <c r="C1295" s="11" t="s">
        <v>159</v>
      </c>
      <c r="D1295" s="11" t="s">
        <v>16</v>
      </c>
      <c r="E1295" s="12">
        <v>18.612716101318998</v>
      </c>
      <c r="F1295" s="12">
        <v>20.746760220759001</v>
      </c>
      <c r="G1295" s="12">
        <v>20.963089908669598</v>
      </c>
      <c r="H1295" s="12">
        <v>20.9818398640999</v>
      </c>
      <c r="I1295" s="12">
        <v>0</v>
      </c>
      <c r="J1295" s="12">
        <v>0</v>
      </c>
      <c r="K1295" s="12">
        <v>0</v>
      </c>
      <c r="L1295" s="12">
        <v>0</v>
      </c>
      <c r="M1295" s="12">
        <v>0</v>
      </c>
      <c r="N1295" s="12"/>
      <c r="O1295" s="12"/>
    </row>
    <row r="1296" spans="1:15" x14ac:dyDescent="0.35">
      <c r="A1296" s="11" t="str">
        <f t="shared" si="20"/>
        <v>DISTRIBUCION VOLUMEN X CRITERIO (Consumiciones)Cola RegularDE 15 A 19 AÑOS</v>
      </c>
      <c r="B1296" s="11" t="s">
        <v>118</v>
      </c>
      <c r="C1296" s="11" t="s">
        <v>159</v>
      </c>
      <c r="D1296" s="11" t="s">
        <v>39</v>
      </c>
      <c r="E1296" s="12">
        <v>4.6189805712715799</v>
      </c>
      <c r="F1296" s="12">
        <v>4.1903048981941096</v>
      </c>
      <c r="G1296" s="12">
        <v>6.8278407926142304</v>
      </c>
      <c r="H1296" s="12">
        <v>6.1948728753737399</v>
      </c>
      <c r="I1296" s="12">
        <v>0</v>
      </c>
      <c r="J1296" s="12">
        <v>0</v>
      </c>
      <c r="K1296" s="12">
        <v>0</v>
      </c>
      <c r="L1296" s="12">
        <v>0</v>
      </c>
      <c r="M1296" s="12">
        <v>0</v>
      </c>
      <c r="N1296" s="12"/>
      <c r="O1296" s="12"/>
    </row>
    <row r="1297" spans="1:15" x14ac:dyDescent="0.35">
      <c r="A1297" s="11" t="str">
        <f t="shared" si="20"/>
        <v>DISTRIBUCION VOLUMEN X CRITERIO (Consumiciones)Cola RegularDE 20 A 24 AÑOS</v>
      </c>
      <c r="B1297" s="11" t="s">
        <v>118</v>
      </c>
      <c r="C1297" s="11" t="s">
        <v>159</v>
      </c>
      <c r="D1297" s="11" t="s">
        <v>40</v>
      </c>
      <c r="E1297" s="12">
        <v>7.9656105211043098</v>
      </c>
      <c r="F1297" s="12">
        <v>5.6272659580402902</v>
      </c>
      <c r="G1297" s="12">
        <v>3.86497402439548</v>
      </c>
      <c r="H1297" s="12">
        <v>5.6352250103281802</v>
      </c>
      <c r="I1297" s="12">
        <v>0</v>
      </c>
      <c r="J1297" s="12">
        <v>0</v>
      </c>
      <c r="K1297" s="12">
        <v>0</v>
      </c>
      <c r="L1297" s="12">
        <v>0</v>
      </c>
      <c r="M1297" s="12">
        <v>0</v>
      </c>
      <c r="N1297" s="12"/>
      <c r="O1297" s="12"/>
    </row>
    <row r="1298" spans="1:15" x14ac:dyDescent="0.35">
      <c r="A1298" s="11" t="str">
        <f t="shared" si="20"/>
        <v>DISTRIBUCION VOLUMEN X CRITERIO (Consumiciones)Cola RegularDE 25 A 34 AÑOS</v>
      </c>
      <c r="B1298" s="11" t="s">
        <v>118</v>
      </c>
      <c r="C1298" s="11" t="s">
        <v>159</v>
      </c>
      <c r="D1298" s="11" t="s">
        <v>41</v>
      </c>
      <c r="E1298" s="12">
        <v>15.5536250361302</v>
      </c>
      <c r="F1298" s="12">
        <v>12.9288512976989</v>
      </c>
      <c r="G1298" s="12">
        <v>11.0659945442462</v>
      </c>
      <c r="H1298" s="12">
        <v>10.621923175511</v>
      </c>
      <c r="I1298" s="12">
        <v>0</v>
      </c>
      <c r="J1298" s="12">
        <v>0</v>
      </c>
      <c r="K1298" s="12">
        <v>0</v>
      </c>
      <c r="L1298" s="12">
        <v>0</v>
      </c>
      <c r="M1298" s="12">
        <v>0</v>
      </c>
      <c r="N1298" s="12"/>
      <c r="O1298" s="12"/>
    </row>
    <row r="1299" spans="1:15" x14ac:dyDescent="0.35">
      <c r="A1299" s="11" t="str">
        <f t="shared" si="20"/>
        <v>DISTRIBUCION VOLUMEN X CRITERIO (Consumiciones)Cola RegularDE 35 A 49 AÑOS</v>
      </c>
      <c r="B1299" s="11" t="s">
        <v>118</v>
      </c>
      <c r="C1299" s="11" t="s">
        <v>159</v>
      </c>
      <c r="D1299" s="11" t="s">
        <v>42</v>
      </c>
      <c r="E1299" s="12">
        <v>32.309093211535298</v>
      </c>
      <c r="F1299" s="12">
        <v>32.993725386179499</v>
      </c>
      <c r="G1299" s="12">
        <v>31.3712797074623</v>
      </c>
      <c r="H1299" s="12">
        <v>29.3495591116267</v>
      </c>
      <c r="I1299" s="12">
        <v>0</v>
      </c>
      <c r="J1299" s="12">
        <v>0</v>
      </c>
      <c r="K1299" s="12">
        <v>0</v>
      </c>
      <c r="L1299" s="12">
        <v>0</v>
      </c>
      <c r="M1299" s="12">
        <v>0</v>
      </c>
      <c r="N1299" s="12"/>
      <c r="O1299" s="12"/>
    </row>
    <row r="1300" spans="1:15" x14ac:dyDescent="0.35">
      <c r="A1300" s="11" t="str">
        <f t="shared" si="20"/>
        <v>DISTRIBUCION VOLUMEN X CRITERIO (Consumiciones)Cola RegularDE 50 A 59 AÑOS</v>
      </c>
      <c r="B1300" s="11" t="s">
        <v>118</v>
      </c>
      <c r="C1300" s="11" t="s">
        <v>159</v>
      </c>
      <c r="D1300" s="11" t="s">
        <v>43</v>
      </c>
      <c r="E1300" s="12">
        <v>24.368337382773699</v>
      </c>
      <c r="F1300" s="12">
        <v>27.812433710340201</v>
      </c>
      <c r="G1300" s="12">
        <v>22.9550538288543</v>
      </c>
      <c r="H1300" s="12">
        <v>24.753062392602999</v>
      </c>
      <c r="I1300" s="12">
        <v>0</v>
      </c>
      <c r="J1300" s="12">
        <v>0</v>
      </c>
      <c r="K1300" s="12">
        <v>0</v>
      </c>
      <c r="L1300" s="12">
        <v>0</v>
      </c>
      <c r="M1300" s="12">
        <v>0</v>
      </c>
      <c r="N1300" s="12"/>
      <c r="O1300" s="12"/>
    </row>
    <row r="1301" spans="1:15" x14ac:dyDescent="0.35">
      <c r="A1301" s="11" t="str">
        <f t="shared" si="20"/>
        <v>DISTRIBUCION VOLUMEN X CRITERIO (Consumiciones)Cola RegularDE 60 A 75 AÑOS</v>
      </c>
      <c r="B1301" s="11" t="s">
        <v>118</v>
      </c>
      <c r="C1301" s="11" t="s">
        <v>159</v>
      </c>
      <c r="D1301" s="11" t="s">
        <v>44</v>
      </c>
      <c r="E1301" s="12">
        <v>15.1843604316732</v>
      </c>
      <c r="F1301" s="12">
        <v>16.447428771290799</v>
      </c>
      <c r="G1301" s="12">
        <v>23.9148601260109</v>
      </c>
      <c r="H1301" s="12">
        <v>23.445345184680701</v>
      </c>
      <c r="I1301" s="12">
        <v>0</v>
      </c>
      <c r="J1301" s="12">
        <v>0</v>
      </c>
      <c r="K1301" s="12">
        <v>0</v>
      </c>
      <c r="L1301" s="12">
        <v>0</v>
      </c>
      <c r="M1301" s="12">
        <v>0</v>
      </c>
      <c r="N1301" s="12"/>
      <c r="O1301" s="12"/>
    </row>
    <row r="1302" spans="1:15" x14ac:dyDescent="0.35">
      <c r="A1302" s="11" t="str">
        <f t="shared" si="20"/>
        <v>DISTRIBUCION VOLUMEN X CRITERIO (Consumiciones)Cola RegularALTA Y MEDIA ALTA</v>
      </c>
      <c r="B1302" s="11" t="s">
        <v>118</v>
      </c>
      <c r="C1302" s="11" t="s">
        <v>159</v>
      </c>
      <c r="D1302" s="11" t="s">
        <v>17</v>
      </c>
      <c r="E1302" s="12">
        <v>19.306433172786601</v>
      </c>
      <c r="F1302" s="12">
        <v>18.726844343276799</v>
      </c>
      <c r="G1302" s="12">
        <v>17.824386651000498</v>
      </c>
      <c r="H1302" s="12">
        <v>17.183263361017001</v>
      </c>
      <c r="I1302" s="12">
        <v>0</v>
      </c>
      <c r="J1302" s="12">
        <v>0</v>
      </c>
      <c r="K1302" s="12">
        <v>0</v>
      </c>
      <c r="L1302" s="12">
        <v>0</v>
      </c>
      <c r="M1302" s="12">
        <v>0</v>
      </c>
      <c r="N1302" s="12"/>
      <c r="O1302" s="12"/>
    </row>
    <row r="1303" spans="1:15" x14ac:dyDescent="0.35">
      <c r="A1303" s="11" t="str">
        <f t="shared" si="20"/>
        <v>DISTRIBUCION VOLUMEN X CRITERIO (Consumiciones)Cola RegularMEDIA</v>
      </c>
      <c r="B1303" s="11" t="s">
        <v>118</v>
      </c>
      <c r="C1303" s="11" t="s">
        <v>159</v>
      </c>
      <c r="D1303" s="11" t="s">
        <v>18</v>
      </c>
      <c r="E1303" s="12">
        <v>28.9792763091998</v>
      </c>
      <c r="F1303" s="12">
        <v>29.867736365334</v>
      </c>
      <c r="G1303" s="12">
        <v>30.235467600187899</v>
      </c>
      <c r="H1303" s="12">
        <v>31.876751540957901</v>
      </c>
      <c r="I1303" s="12">
        <v>0</v>
      </c>
      <c r="J1303" s="12">
        <v>0</v>
      </c>
      <c r="K1303" s="12">
        <v>0</v>
      </c>
      <c r="L1303" s="12">
        <v>0</v>
      </c>
      <c r="M1303" s="12">
        <v>0</v>
      </c>
      <c r="N1303" s="12"/>
      <c r="O1303" s="12"/>
    </row>
    <row r="1304" spans="1:15" x14ac:dyDescent="0.35">
      <c r="A1304" s="11" t="str">
        <f t="shared" si="20"/>
        <v>DISTRIBUCION VOLUMEN X CRITERIO (Consumiciones)Cola RegularMEDIA BAJA</v>
      </c>
      <c r="B1304" s="11" t="s">
        <v>118</v>
      </c>
      <c r="C1304" s="11" t="s">
        <v>159</v>
      </c>
      <c r="D1304" s="11" t="s">
        <v>19</v>
      </c>
      <c r="E1304" s="12">
        <v>28.168486768489299</v>
      </c>
      <c r="F1304" s="12">
        <v>27.697006605331399</v>
      </c>
      <c r="G1304" s="12">
        <v>23.663757576344</v>
      </c>
      <c r="H1304" s="12">
        <v>22.0979628761363</v>
      </c>
      <c r="I1304" s="12">
        <v>0</v>
      </c>
      <c r="J1304" s="12">
        <v>0</v>
      </c>
      <c r="K1304" s="12">
        <v>0</v>
      </c>
      <c r="L1304" s="12">
        <v>0</v>
      </c>
      <c r="M1304" s="12">
        <v>0</v>
      </c>
      <c r="N1304" s="12"/>
      <c r="O1304" s="12"/>
    </row>
    <row r="1305" spans="1:15" x14ac:dyDescent="0.35">
      <c r="A1305" s="11" t="str">
        <f t="shared" si="20"/>
        <v>DISTRIBUCION VOLUMEN X CRITERIO (Consumiciones)Cola RegularBAJA</v>
      </c>
      <c r="B1305" s="11" t="s">
        <v>118</v>
      </c>
      <c r="C1305" s="11" t="s">
        <v>159</v>
      </c>
      <c r="D1305" s="11" t="s">
        <v>20</v>
      </c>
      <c r="E1305" s="12">
        <v>23.545807326768401</v>
      </c>
      <c r="F1305" s="12">
        <v>23.708419367220401</v>
      </c>
      <c r="G1305" s="12">
        <v>28.276379101717598</v>
      </c>
      <c r="H1305" s="12">
        <v>28.8420099720121</v>
      </c>
      <c r="I1305" s="12">
        <v>0</v>
      </c>
      <c r="J1305" s="12">
        <v>0</v>
      </c>
      <c r="K1305" s="12">
        <v>0</v>
      </c>
      <c r="L1305" s="12">
        <v>0</v>
      </c>
      <c r="M1305" s="12">
        <v>0</v>
      </c>
      <c r="N1305" s="12"/>
      <c r="O1305" s="12"/>
    </row>
    <row r="1306" spans="1:15" x14ac:dyDescent="0.35">
      <c r="A1306" s="11" t="str">
        <f t="shared" si="20"/>
        <v>DISTRIBUCION VOLUMEN X CRITERIO (Consumiciones)Cola RegularHOMBRE</v>
      </c>
      <c r="B1306" s="11" t="s">
        <v>118</v>
      </c>
      <c r="C1306" s="11" t="s">
        <v>159</v>
      </c>
      <c r="D1306" s="11" t="s">
        <v>21</v>
      </c>
      <c r="E1306" s="12">
        <v>49.6711797178842</v>
      </c>
      <c r="F1306" s="12">
        <v>51.777506596812898</v>
      </c>
      <c r="G1306" s="12">
        <v>53.943508578208302</v>
      </c>
      <c r="H1306" s="12">
        <v>53.146457381607199</v>
      </c>
      <c r="I1306" s="12">
        <v>0</v>
      </c>
      <c r="J1306" s="12">
        <v>0</v>
      </c>
      <c r="K1306" s="12">
        <v>0</v>
      </c>
      <c r="L1306" s="12">
        <v>0</v>
      </c>
      <c r="M1306" s="12">
        <v>0</v>
      </c>
      <c r="N1306" s="12"/>
      <c r="O1306" s="12"/>
    </row>
    <row r="1307" spans="1:15" x14ac:dyDescent="0.35">
      <c r="A1307" s="11" t="str">
        <f t="shared" si="20"/>
        <v>DISTRIBUCION VOLUMEN X CRITERIO (Consumiciones)Cola RegularMUJER</v>
      </c>
      <c r="B1307" s="11" t="s">
        <v>118</v>
      </c>
      <c r="C1307" s="11" t="s">
        <v>159</v>
      </c>
      <c r="D1307" s="11" t="s">
        <v>22</v>
      </c>
      <c r="E1307" s="12">
        <v>50.328856054557299</v>
      </c>
      <c r="F1307" s="12">
        <v>48.222526808999902</v>
      </c>
      <c r="G1307" s="12">
        <v>46.056461185958199</v>
      </c>
      <c r="H1307" s="12">
        <v>46.853542618392801</v>
      </c>
      <c r="I1307" s="12">
        <v>0</v>
      </c>
      <c r="J1307" s="12">
        <v>0</v>
      </c>
      <c r="K1307" s="12">
        <v>0</v>
      </c>
      <c r="L1307" s="12">
        <v>0</v>
      </c>
      <c r="M1307" s="12">
        <v>0</v>
      </c>
      <c r="N1307" s="12"/>
      <c r="O1307" s="12"/>
    </row>
    <row r="1308" spans="1:15" x14ac:dyDescent="0.35">
      <c r="A1308" s="11" t="str">
        <f t="shared" si="20"/>
        <v>DISTRIBUCION VOLUMEN X CRITERIO (Consumiciones)Light/ZeroT.ESPAÑA</v>
      </c>
      <c r="B1308" s="11" t="s">
        <v>118</v>
      </c>
      <c r="C1308" s="11" t="s">
        <v>160</v>
      </c>
      <c r="D1308" s="11" t="s">
        <v>36</v>
      </c>
      <c r="E1308" s="12">
        <v>100</v>
      </c>
      <c r="F1308" s="12">
        <v>100</v>
      </c>
      <c r="G1308" s="12">
        <v>100</v>
      </c>
      <c r="H1308" s="12">
        <v>100</v>
      </c>
      <c r="I1308" s="12">
        <v>0</v>
      </c>
      <c r="J1308" s="12">
        <v>0</v>
      </c>
      <c r="K1308" s="12">
        <v>0</v>
      </c>
      <c r="L1308" s="12">
        <v>0</v>
      </c>
      <c r="M1308" s="12">
        <v>0</v>
      </c>
      <c r="N1308" s="12"/>
      <c r="O1308" s="12"/>
    </row>
    <row r="1309" spans="1:15" x14ac:dyDescent="0.35">
      <c r="A1309" s="11" t="str">
        <f t="shared" si="20"/>
        <v>DISTRIBUCION VOLUMEN X CRITERIO (Consumiciones)Light/ZeroBCN AM</v>
      </c>
      <c r="B1309" s="11" t="s">
        <v>118</v>
      </c>
      <c r="C1309" s="11" t="s">
        <v>160</v>
      </c>
      <c r="D1309" s="11" t="s">
        <v>1</v>
      </c>
      <c r="E1309" s="12">
        <v>11.0891100977107</v>
      </c>
      <c r="F1309" s="12">
        <v>10.4086768721076</v>
      </c>
      <c r="G1309" s="12">
        <v>11.7443691892197</v>
      </c>
      <c r="H1309" s="12">
        <v>13.9771717853888</v>
      </c>
      <c r="I1309" s="12">
        <v>0</v>
      </c>
      <c r="J1309" s="12">
        <v>0</v>
      </c>
      <c r="K1309" s="12">
        <v>0</v>
      </c>
      <c r="L1309" s="12">
        <v>0</v>
      </c>
      <c r="M1309" s="12">
        <v>0</v>
      </c>
      <c r="N1309" s="12"/>
      <c r="O1309" s="12"/>
    </row>
    <row r="1310" spans="1:15" x14ac:dyDescent="0.35">
      <c r="A1310" s="11" t="str">
        <f t="shared" si="20"/>
        <v>DISTRIBUCION VOLUMEN X CRITERIO (Consumiciones)Light/ZeroREST.CAT ARAGON</v>
      </c>
      <c r="B1310" s="11" t="s">
        <v>118</v>
      </c>
      <c r="C1310" s="11" t="s">
        <v>160</v>
      </c>
      <c r="D1310" s="11" t="s">
        <v>2</v>
      </c>
      <c r="E1310" s="12">
        <v>10.8484805750881</v>
      </c>
      <c r="F1310" s="12">
        <v>9.2104641759189505</v>
      </c>
      <c r="G1310" s="12">
        <v>10.5723089264877</v>
      </c>
      <c r="H1310" s="12">
        <v>9.8596201118512994</v>
      </c>
      <c r="I1310" s="12">
        <v>0</v>
      </c>
      <c r="J1310" s="12">
        <v>0</v>
      </c>
      <c r="K1310" s="12">
        <v>0</v>
      </c>
      <c r="L1310" s="12">
        <v>0</v>
      </c>
      <c r="M1310" s="12">
        <v>0</v>
      </c>
      <c r="N1310" s="12"/>
      <c r="O1310" s="12"/>
    </row>
    <row r="1311" spans="1:15" x14ac:dyDescent="0.35">
      <c r="A1311" s="11" t="str">
        <f t="shared" si="20"/>
        <v>DISTRIBUCION VOLUMEN X CRITERIO (Consumiciones)Light/ZeroLEVANTE</v>
      </c>
      <c r="B1311" s="11" t="s">
        <v>118</v>
      </c>
      <c r="C1311" s="11" t="s">
        <v>160</v>
      </c>
      <c r="D1311" s="11" t="s">
        <v>3</v>
      </c>
      <c r="E1311" s="12">
        <v>14.979320872856199</v>
      </c>
      <c r="F1311" s="12">
        <v>15.691189493743799</v>
      </c>
      <c r="G1311" s="12">
        <v>15.992684768698</v>
      </c>
      <c r="H1311" s="12">
        <v>14.8758727338766</v>
      </c>
      <c r="I1311" s="12">
        <v>0</v>
      </c>
      <c r="J1311" s="12">
        <v>0</v>
      </c>
      <c r="K1311" s="12">
        <v>0</v>
      </c>
      <c r="L1311" s="12">
        <v>0</v>
      </c>
      <c r="M1311" s="12">
        <v>0</v>
      </c>
      <c r="N1311" s="12"/>
      <c r="O1311" s="12"/>
    </row>
    <row r="1312" spans="1:15" x14ac:dyDescent="0.35">
      <c r="A1312" s="11" t="str">
        <f t="shared" si="20"/>
        <v>DISTRIBUCION VOLUMEN X CRITERIO (Consumiciones)Light/ZeroANDALUCIA</v>
      </c>
      <c r="B1312" s="11" t="s">
        <v>118</v>
      </c>
      <c r="C1312" s="11" t="s">
        <v>160</v>
      </c>
      <c r="D1312" s="11" t="s">
        <v>4</v>
      </c>
      <c r="E1312" s="12">
        <v>20.955142635033098</v>
      </c>
      <c r="F1312" s="12">
        <v>21.396563162898499</v>
      </c>
      <c r="G1312" s="12">
        <v>20.053902632965698</v>
      </c>
      <c r="H1312" s="12">
        <v>21.105065442604399</v>
      </c>
      <c r="I1312" s="12">
        <v>0</v>
      </c>
      <c r="J1312" s="12">
        <v>0</v>
      </c>
      <c r="K1312" s="12">
        <v>0</v>
      </c>
      <c r="L1312" s="12">
        <v>0</v>
      </c>
      <c r="M1312" s="12">
        <v>0</v>
      </c>
      <c r="N1312" s="12"/>
      <c r="O1312" s="12"/>
    </row>
    <row r="1313" spans="1:15" x14ac:dyDescent="0.35">
      <c r="A1313" s="11" t="str">
        <f t="shared" si="20"/>
        <v>DISTRIBUCION VOLUMEN X CRITERIO (Consumiciones)Light/ZeroMDD AM</v>
      </c>
      <c r="B1313" s="11" t="s">
        <v>118</v>
      </c>
      <c r="C1313" s="11" t="s">
        <v>160</v>
      </c>
      <c r="D1313" s="11" t="s">
        <v>5</v>
      </c>
      <c r="E1313" s="12">
        <v>19.917287016977301</v>
      </c>
      <c r="F1313" s="12">
        <v>20.500768160222901</v>
      </c>
      <c r="G1313" s="12">
        <v>20.878274739338298</v>
      </c>
      <c r="H1313" s="12">
        <v>19.050918150637202</v>
      </c>
      <c r="I1313" s="12">
        <v>0</v>
      </c>
      <c r="J1313" s="12">
        <v>0</v>
      </c>
      <c r="K1313" s="12">
        <v>0</v>
      </c>
      <c r="L1313" s="12">
        <v>0</v>
      </c>
      <c r="M1313" s="12">
        <v>0</v>
      </c>
      <c r="N1313" s="12"/>
      <c r="O1313" s="12"/>
    </row>
    <row r="1314" spans="1:15" x14ac:dyDescent="0.35">
      <c r="A1314" s="11" t="str">
        <f t="shared" si="20"/>
        <v>DISTRIBUCION VOLUMEN X CRITERIO (Consumiciones)Light/ZeroRTO CENTRO</v>
      </c>
      <c r="B1314" s="11" t="s">
        <v>118</v>
      </c>
      <c r="C1314" s="11" t="s">
        <v>160</v>
      </c>
      <c r="D1314" s="11" t="s">
        <v>6</v>
      </c>
      <c r="E1314" s="12">
        <v>11.757836862117401</v>
      </c>
      <c r="F1314" s="12">
        <v>11.738572782081899</v>
      </c>
      <c r="G1314" s="12">
        <v>10.6862425659653</v>
      </c>
      <c r="H1314" s="12">
        <v>9.0322762669546304</v>
      </c>
      <c r="I1314" s="12">
        <v>0</v>
      </c>
      <c r="J1314" s="12">
        <v>0</v>
      </c>
      <c r="K1314" s="12">
        <v>0</v>
      </c>
      <c r="L1314" s="12">
        <v>0</v>
      </c>
      <c r="M1314" s="12">
        <v>0</v>
      </c>
      <c r="N1314" s="12"/>
      <c r="O1314" s="12"/>
    </row>
    <row r="1315" spans="1:15" x14ac:dyDescent="0.35">
      <c r="A1315" s="11" t="str">
        <f t="shared" si="20"/>
        <v>DISTRIBUCION VOLUMEN X CRITERIO (Consumiciones)Light/ZeroNORTE-CENTRO</v>
      </c>
      <c r="B1315" s="11" t="s">
        <v>118</v>
      </c>
      <c r="C1315" s="11" t="s">
        <v>160</v>
      </c>
      <c r="D1315" s="11" t="s">
        <v>7</v>
      </c>
      <c r="E1315" s="12">
        <v>5.1814584152289802</v>
      </c>
      <c r="F1315" s="12">
        <v>5.8685030858316898</v>
      </c>
      <c r="G1315" s="12">
        <v>5.1202296316859304</v>
      </c>
      <c r="H1315" s="12">
        <v>5.1423860363767702</v>
      </c>
      <c r="I1315" s="12">
        <v>0</v>
      </c>
      <c r="J1315" s="12">
        <v>0</v>
      </c>
      <c r="K1315" s="12">
        <v>0</v>
      </c>
      <c r="L1315" s="12">
        <v>0</v>
      </c>
      <c r="M1315" s="12">
        <v>0</v>
      </c>
      <c r="N1315" s="12"/>
      <c r="O1315" s="12"/>
    </row>
    <row r="1316" spans="1:15" x14ac:dyDescent="0.35">
      <c r="A1316" s="11" t="str">
        <f t="shared" si="20"/>
        <v>DISTRIBUCION VOLUMEN X CRITERIO (Consumiciones)Light/ZeroNOROESTE</v>
      </c>
      <c r="B1316" s="11" t="s">
        <v>118</v>
      </c>
      <c r="C1316" s="11" t="s">
        <v>160</v>
      </c>
      <c r="D1316" s="11" t="s">
        <v>8</v>
      </c>
      <c r="E1316" s="12">
        <v>5.2713599994359104</v>
      </c>
      <c r="F1316" s="12">
        <v>5.1852752951399603</v>
      </c>
      <c r="G1316" s="12">
        <v>4.9519816642827603</v>
      </c>
      <c r="H1316" s="12">
        <v>6.9566954120533397</v>
      </c>
      <c r="I1316" s="12">
        <v>0</v>
      </c>
      <c r="J1316" s="12">
        <v>0</v>
      </c>
      <c r="K1316" s="12">
        <v>0</v>
      </c>
      <c r="L1316" s="12">
        <v>0</v>
      </c>
      <c r="M1316" s="12">
        <v>0</v>
      </c>
      <c r="N1316" s="12"/>
      <c r="O1316" s="12"/>
    </row>
    <row r="1317" spans="1:15" x14ac:dyDescent="0.35">
      <c r="A1317" s="11" t="str">
        <f t="shared" si="20"/>
        <v>DISTRIBUCION VOLUMEN X CRITERIO (Consumiciones)Light/Zero&lt;2MIL</v>
      </c>
      <c r="B1317" s="11" t="s">
        <v>118</v>
      </c>
      <c r="C1317" s="11" t="s">
        <v>160</v>
      </c>
      <c r="D1317" s="11" t="s">
        <v>9</v>
      </c>
      <c r="E1317" s="12">
        <v>5.4111763534154704</v>
      </c>
      <c r="F1317" s="12">
        <v>4.3725627564265999</v>
      </c>
      <c r="G1317" s="12">
        <v>4.0242358941544003</v>
      </c>
      <c r="H1317" s="12">
        <v>3.6649343405949701</v>
      </c>
      <c r="I1317" s="12">
        <v>0</v>
      </c>
      <c r="J1317" s="12">
        <v>0</v>
      </c>
      <c r="K1317" s="12">
        <v>0</v>
      </c>
      <c r="L1317" s="12">
        <v>0</v>
      </c>
      <c r="M1317" s="12">
        <v>0</v>
      </c>
      <c r="N1317" s="12"/>
      <c r="O1317" s="12"/>
    </row>
    <row r="1318" spans="1:15" x14ac:dyDescent="0.35">
      <c r="A1318" s="11" t="str">
        <f t="shared" si="20"/>
        <v>DISTRIBUCION VOLUMEN X CRITERIO (Consumiciones)Light/Zero2-5MIL</v>
      </c>
      <c r="B1318" s="11" t="s">
        <v>118</v>
      </c>
      <c r="C1318" s="11" t="s">
        <v>160</v>
      </c>
      <c r="D1318" s="11" t="s">
        <v>10</v>
      </c>
      <c r="E1318" s="12">
        <v>6.2530324156908197</v>
      </c>
      <c r="F1318" s="12">
        <v>4.6925551481065702</v>
      </c>
      <c r="G1318" s="12">
        <v>4.3936409596491899</v>
      </c>
      <c r="H1318" s="12">
        <v>5.0145508856305403</v>
      </c>
      <c r="I1318" s="12">
        <v>0</v>
      </c>
      <c r="J1318" s="12">
        <v>0</v>
      </c>
      <c r="K1318" s="12">
        <v>0</v>
      </c>
      <c r="L1318" s="12">
        <v>0</v>
      </c>
      <c r="M1318" s="12">
        <v>0</v>
      </c>
      <c r="N1318" s="12"/>
      <c r="O1318" s="12"/>
    </row>
    <row r="1319" spans="1:15" x14ac:dyDescent="0.35">
      <c r="A1319" s="11" t="str">
        <f t="shared" si="20"/>
        <v>DISTRIBUCION VOLUMEN X CRITERIO (Consumiciones)Light/Zero5-10MIL</v>
      </c>
      <c r="B1319" s="11" t="s">
        <v>118</v>
      </c>
      <c r="C1319" s="11" t="s">
        <v>160</v>
      </c>
      <c r="D1319" s="11" t="s">
        <v>11</v>
      </c>
      <c r="E1319" s="12">
        <v>5.4532608714812802</v>
      </c>
      <c r="F1319" s="12">
        <v>7.3087098653789804</v>
      </c>
      <c r="G1319" s="12">
        <v>7.1439397325629503</v>
      </c>
      <c r="H1319" s="12">
        <v>6.8016651475773697</v>
      </c>
      <c r="I1319" s="12">
        <v>0</v>
      </c>
      <c r="J1319" s="12">
        <v>0</v>
      </c>
      <c r="K1319" s="12">
        <v>0</v>
      </c>
      <c r="L1319" s="12">
        <v>0</v>
      </c>
      <c r="M1319" s="12">
        <v>0</v>
      </c>
      <c r="N1319" s="12"/>
      <c r="O1319" s="12"/>
    </row>
    <row r="1320" spans="1:15" x14ac:dyDescent="0.35">
      <c r="A1320" s="11" t="str">
        <f t="shared" si="20"/>
        <v>DISTRIBUCION VOLUMEN X CRITERIO (Consumiciones)Light/Zero10-30MIL</v>
      </c>
      <c r="B1320" s="11" t="s">
        <v>118</v>
      </c>
      <c r="C1320" s="11" t="s">
        <v>160</v>
      </c>
      <c r="D1320" s="11" t="s">
        <v>12</v>
      </c>
      <c r="E1320" s="12">
        <v>16.644442760013899</v>
      </c>
      <c r="F1320" s="12">
        <v>16.606405905828201</v>
      </c>
      <c r="G1320" s="12">
        <v>16.513102486167099</v>
      </c>
      <c r="H1320" s="12">
        <v>16.288997012012199</v>
      </c>
      <c r="I1320" s="12">
        <v>0</v>
      </c>
      <c r="J1320" s="12">
        <v>0</v>
      </c>
      <c r="K1320" s="12">
        <v>0</v>
      </c>
      <c r="L1320" s="12">
        <v>0</v>
      </c>
      <c r="M1320" s="12">
        <v>0</v>
      </c>
      <c r="N1320" s="12"/>
      <c r="O1320" s="12"/>
    </row>
    <row r="1321" spans="1:15" x14ac:dyDescent="0.35">
      <c r="A1321" s="11" t="str">
        <f t="shared" si="20"/>
        <v>DISTRIBUCION VOLUMEN X CRITERIO (Consumiciones)Light/Zero30-100MIL</v>
      </c>
      <c r="B1321" s="11" t="s">
        <v>118</v>
      </c>
      <c r="C1321" s="11" t="s">
        <v>160</v>
      </c>
      <c r="D1321" s="11" t="s">
        <v>13</v>
      </c>
      <c r="E1321" s="12">
        <v>20.917941006932999</v>
      </c>
      <c r="F1321" s="12">
        <v>22.792312079217702</v>
      </c>
      <c r="G1321" s="12">
        <v>22.860912386607399</v>
      </c>
      <c r="H1321" s="12">
        <v>22.757261410172202</v>
      </c>
      <c r="I1321" s="12">
        <v>0</v>
      </c>
      <c r="J1321" s="12">
        <v>0</v>
      </c>
      <c r="K1321" s="12">
        <v>0</v>
      </c>
      <c r="L1321" s="12">
        <v>0</v>
      </c>
      <c r="M1321" s="12">
        <v>0</v>
      </c>
      <c r="N1321" s="12"/>
      <c r="O1321" s="12"/>
    </row>
    <row r="1322" spans="1:15" x14ac:dyDescent="0.35">
      <c r="A1322" s="11" t="str">
        <f t="shared" si="20"/>
        <v>DISTRIBUCION VOLUMEN X CRITERIO (Consumiciones)Light/Zero100-200MIL</v>
      </c>
      <c r="B1322" s="11" t="s">
        <v>118</v>
      </c>
      <c r="C1322" s="11" t="s">
        <v>160</v>
      </c>
      <c r="D1322" s="11" t="s">
        <v>14</v>
      </c>
      <c r="E1322" s="12">
        <v>9.7810914052322708</v>
      </c>
      <c r="F1322" s="12">
        <v>9.4336231074059604</v>
      </c>
      <c r="G1322" s="12">
        <v>9.8226976841570401</v>
      </c>
      <c r="H1322" s="12">
        <v>9.1068586510427707</v>
      </c>
      <c r="I1322" s="12">
        <v>0</v>
      </c>
      <c r="J1322" s="12">
        <v>0</v>
      </c>
      <c r="K1322" s="12">
        <v>0</v>
      </c>
      <c r="L1322" s="12">
        <v>0</v>
      </c>
      <c r="M1322" s="12">
        <v>0</v>
      </c>
      <c r="N1322" s="12"/>
      <c r="O1322" s="12"/>
    </row>
    <row r="1323" spans="1:15" x14ac:dyDescent="0.35">
      <c r="A1323" s="11" t="str">
        <f t="shared" si="20"/>
        <v>DISTRIBUCION VOLUMEN X CRITERIO (Consumiciones)Light/Zero200-500MIL</v>
      </c>
      <c r="B1323" s="11" t="s">
        <v>118</v>
      </c>
      <c r="C1323" s="11" t="s">
        <v>160</v>
      </c>
      <c r="D1323" s="11" t="s">
        <v>15</v>
      </c>
      <c r="E1323" s="12">
        <v>10.876677942558199</v>
      </c>
      <c r="F1323" s="12">
        <v>10.8097877650006</v>
      </c>
      <c r="G1323" s="12">
        <v>11.6010993431701</v>
      </c>
      <c r="H1323" s="12">
        <v>12.8785747230075</v>
      </c>
      <c r="I1323" s="12">
        <v>0</v>
      </c>
      <c r="J1323" s="12">
        <v>0</v>
      </c>
      <c r="K1323" s="12">
        <v>0</v>
      </c>
      <c r="L1323" s="12">
        <v>0</v>
      </c>
      <c r="M1323" s="12">
        <v>0</v>
      </c>
      <c r="N1323" s="12"/>
      <c r="O1323" s="12"/>
    </row>
    <row r="1324" spans="1:15" x14ac:dyDescent="0.35">
      <c r="A1324" s="11" t="str">
        <f t="shared" si="20"/>
        <v>DISTRIBUCION VOLUMEN X CRITERIO (Consumiciones)Light/Zero&gt;500MIL</v>
      </c>
      <c r="B1324" s="11" t="s">
        <v>118</v>
      </c>
      <c r="C1324" s="11" t="s">
        <v>160</v>
      </c>
      <c r="D1324" s="11" t="s">
        <v>16</v>
      </c>
      <c r="E1324" s="12">
        <v>24.662370193570499</v>
      </c>
      <c r="F1324" s="12">
        <v>23.984049886607998</v>
      </c>
      <c r="G1324" s="12">
        <v>23.6403656321753</v>
      </c>
      <c r="H1324" s="12">
        <v>23.487157829962399</v>
      </c>
      <c r="I1324" s="12">
        <v>0</v>
      </c>
      <c r="J1324" s="12">
        <v>0</v>
      </c>
      <c r="K1324" s="12">
        <v>0</v>
      </c>
      <c r="L1324" s="12">
        <v>0</v>
      </c>
      <c r="M1324" s="12">
        <v>0</v>
      </c>
      <c r="N1324" s="12"/>
      <c r="O1324" s="12"/>
    </row>
    <row r="1325" spans="1:15" x14ac:dyDescent="0.35">
      <c r="A1325" s="11" t="str">
        <f t="shared" si="20"/>
        <v>DISTRIBUCION VOLUMEN X CRITERIO (Consumiciones)Light/ZeroDE 15 A 19 AÑOS</v>
      </c>
      <c r="B1325" s="11" t="s">
        <v>118</v>
      </c>
      <c r="C1325" s="11" t="s">
        <v>160</v>
      </c>
      <c r="D1325" s="11" t="s">
        <v>39</v>
      </c>
      <c r="E1325" s="12">
        <v>1.23710185496935</v>
      </c>
      <c r="F1325" s="12">
        <v>2.2326605376698199</v>
      </c>
      <c r="G1325" s="12">
        <v>2.0050462039372201</v>
      </c>
      <c r="H1325" s="12">
        <v>1.62250140994652</v>
      </c>
      <c r="I1325" s="12">
        <v>0</v>
      </c>
      <c r="J1325" s="12">
        <v>0</v>
      </c>
      <c r="K1325" s="12">
        <v>0</v>
      </c>
      <c r="L1325" s="12">
        <v>0</v>
      </c>
      <c r="M1325" s="12">
        <v>0</v>
      </c>
      <c r="N1325" s="12"/>
      <c r="O1325" s="12"/>
    </row>
    <row r="1326" spans="1:15" x14ac:dyDescent="0.35">
      <c r="A1326" s="11" t="str">
        <f t="shared" si="20"/>
        <v>DISTRIBUCION VOLUMEN X CRITERIO (Consumiciones)Light/ZeroDE 20 A 24 AÑOS</v>
      </c>
      <c r="B1326" s="11" t="s">
        <v>118</v>
      </c>
      <c r="C1326" s="11" t="s">
        <v>160</v>
      </c>
      <c r="D1326" s="11" t="s">
        <v>40</v>
      </c>
      <c r="E1326" s="12">
        <v>3.68562649946147</v>
      </c>
      <c r="F1326" s="12">
        <v>2.75862311554843</v>
      </c>
      <c r="G1326" s="12">
        <v>3.4710296138065999</v>
      </c>
      <c r="H1326" s="12">
        <v>4.3779470406566503</v>
      </c>
      <c r="I1326" s="12">
        <v>0</v>
      </c>
      <c r="J1326" s="12">
        <v>0</v>
      </c>
      <c r="K1326" s="12">
        <v>0</v>
      </c>
      <c r="L1326" s="12">
        <v>0</v>
      </c>
      <c r="M1326" s="12">
        <v>0</v>
      </c>
      <c r="N1326" s="12"/>
      <c r="O1326" s="12"/>
    </row>
    <row r="1327" spans="1:15" x14ac:dyDescent="0.35">
      <c r="A1327" s="11" t="str">
        <f t="shared" si="20"/>
        <v>DISTRIBUCION VOLUMEN X CRITERIO (Consumiciones)Light/ZeroDE 25 A 34 AÑOS</v>
      </c>
      <c r="B1327" s="11" t="s">
        <v>118</v>
      </c>
      <c r="C1327" s="11" t="s">
        <v>160</v>
      </c>
      <c r="D1327" s="11" t="s">
        <v>41</v>
      </c>
      <c r="E1327" s="12">
        <v>12.283426202257401</v>
      </c>
      <c r="F1327" s="12">
        <v>12.2511670596221</v>
      </c>
      <c r="G1327" s="12">
        <v>11.3568377827756</v>
      </c>
      <c r="H1327" s="12">
        <v>9.9346954946157702</v>
      </c>
      <c r="I1327" s="12">
        <v>0</v>
      </c>
      <c r="J1327" s="12">
        <v>0</v>
      </c>
      <c r="K1327" s="12">
        <v>0</v>
      </c>
      <c r="L1327" s="12">
        <v>0</v>
      </c>
      <c r="M1327" s="12">
        <v>0</v>
      </c>
      <c r="N1327" s="12"/>
      <c r="O1327" s="12"/>
    </row>
    <row r="1328" spans="1:15" x14ac:dyDescent="0.35">
      <c r="A1328" s="11" t="str">
        <f t="shared" si="20"/>
        <v>DISTRIBUCION VOLUMEN X CRITERIO (Consumiciones)Light/ZeroDE 35 A 49 AÑOS</v>
      </c>
      <c r="B1328" s="11" t="s">
        <v>118</v>
      </c>
      <c r="C1328" s="11" t="s">
        <v>160</v>
      </c>
      <c r="D1328" s="11" t="s">
        <v>42</v>
      </c>
      <c r="E1328" s="12">
        <v>39.324786219321098</v>
      </c>
      <c r="F1328" s="12">
        <v>37.6294285650077</v>
      </c>
      <c r="G1328" s="12">
        <v>36.651731941882801</v>
      </c>
      <c r="H1328" s="12">
        <v>33.257957993542902</v>
      </c>
      <c r="I1328" s="12">
        <v>0</v>
      </c>
      <c r="J1328" s="12">
        <v>0</v>
      </c>
      <c r="K1328" s="12">
        <v>0</v>
      </c>
      <c r="L1328" s="12">
        <v>0</v>
      </c>
      <c r="M1328" s="12">
        <v>0</v>
      </c>
      <c r="N1328" s="12"/>
      <c r="O1328" s="12"/>
    </row>
    <row r="1329" spans="1:15" x14ac:dyDescent="0.35">
      <c r="A1329" s="11" t="str">
        <f t="shared" si="20"/>
        <v>DISTRIBUCION VOLUMEN X CRITERIO (Consumiciones)Light/ZeroDE 50 A 59 AÑOS</v>
      </c>
      <c r="B1329" s="11" t="s">
        <v>118</v>
      </c>
      <c r="C1329" s="11" t="s">
        <v>160</v>
      </c>
      <c r="D1329" s="11" t="s">
        <v>43</v>
      </c>
      <c r="E1329" s="12">
        <v>24.640134535076601</v>
      </c>
      <c r="F1329" s="12">
        <v>25.241402940342098</v>
      </c>
      <c r="G1329" s="12">
        <v>26.083904609101499</v>
      </c>
      <c r="H1329" s="12">
        <v>26.801718605265201</v>
      </c>
      <c r="I1329" s="12">
        <v>0</v>
      </c>
      <c r="J1329" s="12">
        <v>0</v>
      </c>
      <c r="K1329" s="12">
        <v>0</v>
      </c>
      <c r="L1329" s="12">
        <v>0</v>
      </c>
      <c r="M1329" s="12">
        <v>0</v>
      </c>
      <c r="N1329" s="12"/>
      <c r="O1329" s="12"/>
    </row>
    <row r="1330" spans="1:15" x14ac:dyDescent="0.35">
      <c r="A1330" s="11" t="str">
        <f t="shared" si="20"/>
        <v>DISTRIBUCION VOLUMEN X CRITERIO (Consumiciones)Light/ZeroDE 60 A 75 AÑOS</v>
      </c>
      <c r="B1330" s="11" t="s">
        <v>118</v>
      </c>
      <c r="C1330" s="11" t="s">
        <v>160</v>
      </c>
      <c r="D1330" s="11" t="s">
        <v>44</v>
      </c>
      <c r="E1330" s="12">
        <v>18.828913759701901</v>
      </c>
      <c r="F1330" s="12">
        <v>19.8867252728785</v>
      </c>
      <c r="G1330" s="12">
        <v>20.431444555275299</v>
      </c>
      <c r="H1330" s="12">
        <v>24.005189553536201</v>
      </c>
      <c r="I1330" s="12">
        <v>0</v>
      </c>
      <c r="J1330" s="12">
        <v>0</v>
      </c>
      <c r="K1330" s="12">
        <v>0</v>
      </c>
      <c r="L1330" s="12">
        <v>0</v>
      </c>
      <c r="M1330" s="12">
        <v>0</v>
      </c>
      <c r="N1330" s="12"/>
      <c r="O1330" s="12"/>
    </row>
    <row r="1331" spans="1:15" x14ac:dyDescent="0.35">
      <c r="A1331" s="11" t="str">
        <f t="shared" si="20"/>
        <v>DISTRIBUCION VOLUMEN X CRITERIO (Consumiciones)Light/ZeroALTA Y MEDIA ALTA</v>
      </c>
      <c r="B1331" s="11" t="s">
        <v>118</v>
      </c>
      <c r="C1331" s="11" t="s">
        <v>160</v>
      </c>
      <c r="D1331" s="11" t="s">
        <v>17</v>
      </c>
      <c r="E1331" s="12">
        <v>25.458845346359102</v>
      </c>
      <c r="F1331" s="12">
        <v>29.075924585133201</v>
      </c>
      <c r="G1331" s="12">
        <v>27.4729398784206</v>
      </c>
      <c r="H1331" s="12">
        <v>27.897316097386799</v>
      </c>
      <c r="I1331" s="12">
        <v>0</v>
      </c>
      <c r="J1331" s="12">
        <v>0</v>
      </c>
      <c r="K1331" s="12">
        <v>0</v>
      </c>
      <c r="L1331" s="12">
        <v>0</v>
      </c>
      <c r="M1331" s="12">
        <v>0</v>
      </c>
      <c r="N1331" s="12"/>
      <c r="O1331" s="12"/>
    </row>
    <row r="1332" spans="1:15" x14ac:dyDescent="0.35">
      <c r="A1332" s="11" t="str">
        <f t="shared" si="20"/>
        <v>DISTRIBUCION VOLUMEN X CRITERIO (Consumiciones)Light/ZeroMEDIA</v>
      </c>
      <c r="B1332" s="11" t="s">
        <v>118</v>
      </c>
      <c r="C1332" s="11" t="s">
        <v>160</v>
      </c>
      <c r="D1332" s="11" t="s">
        <v>18</v>
      </c>
      <c r="E1332" s="12">
        <v>35.8476749863826</v>
      </c>
      <c r="F1332" s="12">
        <v>36.131931396143003</v>
      </c>
      <c r="G1332" s="12">
        <v>34.606107906425301</v>
      </c>
      <c r="H1332" s="12">
        <v>33.541402533716202</v>
      </c>
      <c r="I1332" s="12">
        <v>0</v>
      </c>
      <c r="J1332" s="12">
        <v>0</v>
      </c>
      <c r="K1332" s="12">
        <v>0</v>
      </c>
      <c r="L1332" s="12">
        <v>0</v>
      </c>
      <c r="M1332" s="12">
        <v>0</v>
      </c>
      <c r="N1332" s="12"/>
      <c r="O1332" s="12"/>
    </row>
    <row r="1333" spans="1:15" x14ac:dyDescent="0.35">
      <c r="A1333" s="11" t="str">
        <f t="shared" si="20"/>
        <v>DISTRIBUCION VOLUMEN X CRITERIO (Consumiciones)Light/ZeroMEDIA BAJA</v>
      </c>
      <c r="B1333" s="11" t="s">
        <v>118</v>
      </c>
      <c r="C1333" s="11" t="s">
        <v>160</v>
      </c>
      <c r="D1333" s="11" t="s">
        <v>19</v>
      </c>
      <c r="E1333" s="12">
        <v>23.066447847385898</v>
      </c>
      <c r="F1333" s="12">
        <v>22.401372754592899</v>
      </c>
      <c r="G1333" s="12">
        <v>26.867939431437499</v>
      </c>
      <c r="H1333" s="12">
        <v>27.0128616226962</v>
      </c>
      <c r="I1333" s="12">
        <v>0</v>
      </c>
      <c r="J1333" s="12">
        <v>0</v>
      </c>
      <c r="K1333" s="12">
        <v>0</v>
      </c>
      <c r="L1333" s="12">
        <v>0</v>
      </c>
      <c r="M1333" s="12">
        <v>0</v>
      </c>
      <c r="N1333" s="12"/>
      <c r="O1333" s="12"/>
    </row>
    <row r="1334" spans="1:15" x14ac:dyDescent="0.35">
      <c r="A1334" s="11" t="str">
        <f t="shared" si="20"/>
        <v>DISTRIBUCION VOLUMEN X CRITERIO (Consumiciones)Light/ZeroBAJA</v>
      </c>
      <c r="B1334" s="11" t="s">
        <v>118</v>
      </c>
      <c r="C1334" s="11" t="s">
        <v>160</v>
      </c>
      <c r="D1334" s="11" t="s">
        <v>20</v>
      </c>
      <c r="E1334" s="12">
        <v>15.6270212432155</v>
      </c>
      <c r="F1334" s="12">
        <v>12.3907810350898</v>
      </c>
      <c r="G1334" s="12">
        <v>11.053009843038399</v>
      </c>
      <c r="H1334" s="12">
        <v>11.5484078667145</v>
      </c>
      <c r="I1334" s="12">
        <v>0</v>
      </c>
      <c r="J1334" s="12">
        <v>0</v>
      </c>
      <c r="K1334" s="12">
        <v>0</v>
      </c>
      <c r="L1334" s="12">
        <v>0</v>
      </c>
      <c r="M1334" s="12">
        <v>0</v>
      </c>
      <c r="N1334" s="12"/>
      <c r="O1334" s="12"/>
    </row>
    <row r="1335" spans="1:15" x14ac:dyDescent="0.35">
      <c r="A1335" s="11" t="str">
        <f t="shared" si="20"/>
        <v>DISTRIBUCION VOLUMEN X CRITERIO (Consumiciones)Light/ZeroHOMBRE</v>
      </c>
      <c r="B1335" s="11" t="s">
        <v>118</v>
      </c>
      <c r="C1335" s="11" t="s">
        <v>160</v>
      </c>
      <c r="D1335" s="11" t="s">
        <v>21</v>
      </c>
      <c r="E1335" s="12">
        <v>45.2861073847982</v>
      </c>
      <c r="F1335" s="12">
        <v>47.865941140394703</v>
      </c>
      <c r="G1335" s="12">
        <v>50.6043976079347</v>
      </c>
      <c r="H1335" s="12">
        <v>51.2639327811154</v>
      </c>
      <c r="I1335" s="12">
        <v>0</v>
      </c>
      <c r="J1335" s="12">
        <v>0</v>
      </c>
      <c r="K1335" s="12">
        <v>0</v>
      </c>
      <c r="L1335" s="12">
        <v>0</v>
      </c>
      <c r="M1335" s="12">
        <v>0</v>
      </c>
      <c r="N1335" s="12"/>
      <c r="O1335" s="12"/>
    </row>
    <row r="1336" spans="1:15" x14ac:dyDescent="0.35">
      <c r="A1336" s="11" t="str">
        <f t="shared" si="20"/>
        <v>DISTRIBUCION VOLUMEN X CRITERIO (Consumiciones)Light/ZeroMUJER</v>
      </c>
      <c r="B1336" s="11" t="s">
        <v>118</v>
      </c>
      <c r="C1336" s="11" t="s">
        <v>160</v>
      </c>
      <c r="D1336" s="11" t="s">
        <v>22</v>
      </c>
      <c r="E1336" s="12">
        <v>54.713857359678599</v>
      </c>
      <c r="F1336" s="12">
        <v>52.134058859605297</v>
      </c>
      <c r="G1336" s="12">
        <v>49.3956023920653</v>
      </c>
      <c r="H1336" s="12">
        <v>48.7360672188846</v>
      </c>
      <c r="I1336" s="12">
        <v>0</v>
      </c>
      <c r="J1336" s="12">
        <v>0</v>
      </c>
      <c r="K1336" s="12">
        <v>0</v>
      </c>
      <c r="L1336" s="12">
        <v>0</v>
      </c>
      <c r="M1336" s="12">
        <v>0</v>
      </c>
      <c r="N1336" s="12"/>
      <c r="O1336" s="12"/>
    </row>
    <row r="1337" spans="1:15" x14ac:dyDescent="0.35">
      <c r="A1337" s="11" t="str">
        <f t="shared" si="20"/>
        <v>DISTRIBUCION VOLUMEN X CRITERIO (Consumiciones)Otra Variedad ColaT.ESPAÑA</v>
      </c>
      <c r="B1337" s="11" t="s">
        <v>118</v>
      </c>
      <c r="C1337" s="11" t="s">
        <v>161</v>
      </c>
      <c r="D1337" s="11" t="s">
        <v>36</v>
      </c>
      <c r="E1337" s="12">
        <v>100</v>
      </c>
      <c r="F1337" s="12" t="s">
        <v>213</v>
      </c>
      <c r="G1337" s="12" t="s">
        <v>213</v>
      </c>
      <c r="H1337" s="12" t="s">
        <v>213</v>
      </c>
      <c r="I1337" s="12">
        <v>0</v>
      </c>
      <c r="J1337" s="12">
        <v>0</v>
      </c>
      <c r="K1337" s="12">
        <v>0</v>
      </c>
      <c r="L1337" s="12">
        <v>0</v>
      </c>
      <c r="M1337" s="12">
        <v>0</v>
      </c>
      <c r="N1337" s="12"/>
      <c r="O1337" s="12"/>
    </row>
    <row r="1338" spans="1:15" x14ac:dyDescent="0.35">
      <c r="A1338" s="11" t="str">
        <f t="shared" si="20"/>
        <v>DISTRIBUCION VOLUMEN X CRITERIO (Consumiciones)Otra Variedad ColaBCN AM</v>
      </c>
      <c r="B1338" s="11" t="s">
        <v>118</v>
      </c>
      <c r="C1338" s="11" t="s">
        <v>161</v>
      </c>
      <c r="D1338" s="11" t="s">
        <v>1</v>
      </c>
      <c r="E1338" s="12">
        <v>19.765474477447601</v>
      </c>
      <c r="F1338" s="12" t="s">
        <v>213</v>
      </c>
      <c r="G1338" s="12" t="s">
        <v>213</v>
      </c>
      <c r="H1338" s="12" t="s">
        <v>213</v>
      </c>
      <c r="I1338" s="12">
        <v>0</v>
      </c>
      <c r="J1338" s="12">
        <v>0</v>
      </c>
      <c r="K1338" s="12">
        <v>0</v>
      </c>
      <c r="L1338" s="12">
        <v>0</v>
      </c>
      <c r="M1338" s="12">
        <v>0</v>
      </c>
      <c r="N1338" s="12"/>
      <c r="O1338" s="12"/>
    </row>
    <row r="1339" spans="1:15" x14ac:dyDescent="0.35">
      <c r="A1339" s="11" t="str">
        <f t="shared" si="20"/>
        <v>DISTRIBUCION VOLUMEN X CRITERIO (Consumiciones)Otra Variedad ColaREST.CAT ARAGON</v>
      </c>
      <c r="B1339" s="11" t="s">
        <v>118</v>
      </c>
      <c r="C1339" s="11" t="s">
        <v>161</v>
      </c>
      <c r="D1339" s="11" t="s">
        <v>2</v>
      </c>
      <c r="E1339" s="12">
        <v>6.0656968773652498</v>
      </c>
      <c r="F1339" s="12" t="s">
        <v>213</v>
      </c>
      <c r="G1339" s="12" t="s">
        <v>213</v>
      </c>
      <c r="H1339" s="12" t="s">
        <v>213</v>
      </c>
      <c r="I1339" s="12">
        <v>0</v>
      </c>
      <c r="J1339" s="12">
        <v>0</v>
      </c>
      <c r="K1339" s="12">
        <v>0</v>
      </c>
      <c r="L1339" s="12">
        <v>0</v>
      </c>
      <c r="M1339" s="12">
        <v>0</v>
      </c>
      <c r="N1339" s="12"/>
      <c r="O1339" s="12"/>
    </row>
    <row r="1340" spans="1:15" x14ac:dyDescent="0.35">
      <c r="A1340" s="11" t="str">
        <f t="shared" si="20"/>
        <v>DISTRIBUCION VOLUMEN X CRITERIO (Consumiciones)Otra Variedad ColaLEVANTE</v>
      </c>
      <c r="B1340" s="11" t="s">
        <v>118</v>
      </c>
      <c r="C1340" s="11" t="s">
        <v>161</v>
      </c>
      <c r="D1340" s="11" t="s">
        <v>3</v>
      </c>
      <c r="E1340" s="12">
        <v>21.3102648881151</v>
      </c>
      <c r="F1340" s="12" t="s">
        <v>213</v>
      </c>
      <c r="G1340" s="12" t="s">
        <v>213</v>
      </c>
      <c r="H1340" s="12" t="s">
        <v>213</v>
      </c>
      <c r="I1340" s="12">
        <v>0</v>
      </c>
      <c r="J1340" s="12">
        <v>0</v>
      </c>
      <c r="K1340" s="12">
        <v>0</v>
      </c>
      <c r="L1340" s="12">
        <v>0</v>
      </c>
      <c r="M1340" s="12">
        <v>0</v>
      </c>
      <c r="N1340" s="12"/>
      <c r="O1340" s="12"/>
    </row>
    <row r="1341" spans="1:15" x14ac:dyDescent="0.35">
      <c r="A1341" s="11" t="str">
        <f t="shared" si="20"/>
        <v>DISTRIBUCION VOLUMEN X CRITERIO (Consumiciones)Otra Variedad ColaANDALUCIA</v>
      </c>
      <c r="B1341" s="11" t="s">
        <v>118</v>
      </c>
      <c r="C1341" s="11" t="s">
        <v>161</v>
      </c>
      <c r="D1341" s="11" t="s">
        <v>4</v>
      </c>
      <c r="E1341" s="12">
        <v>27.933759996580001</v>
      </c>
      <c r="F1341" s="12" t="s">
        <v>213</v>
      </c>
      <c r="G1341" s="12" t="s">
        <v>213</v>
      </c>
      <c r="H1341" s="12" t="s">
        <v>213</v>
      </c>
      <c r="I1341" s="12">
        <v>0</v>
      </c>
      <c r="J1341" s="12">
        <v>0</v>
      </c>
      <c r="K1341" s="12">
        <v>0</v>
      </c>
      <c r="L1341" s="12">
        <v>0</v>
      </c>
      <c r="M1341" s="12">
        <v>0</v>
      </c>
      <c r="N1341" s="12"/>
      <c r="O1341" s="12"/>
    </row>
    <row r="1342" spans="1:15" x14ac:dyDescent="0.35">
      <c r="A1342" s="11" t="str">
        <f t="shared" si="20"/>
        <v>DISTRIBUCION VOLUMEN X CRITERIO (Consumiciones)Otra Variedad ColaMDD AM</v>
      </c>
      <c r="B1342" s="11" t="s">
        <v>118</v>
      </c>
      <c r="C1342" s="11" t="s">
        <v>161</v>
      </c>
      <c r="D1342" s="11" t="s">
        <v>5</v>
      </c>
      <c r="E1342" s="12">
        <v>12.0427757919293</v>
      </c>
      <c r="F1342" s="12" t="s">
        <v>213</v>
      </c>
      <c r="G1342" s="12" t="s">
        <v>213</v>
      </c>
      <c r="H1342" s="12" t="s">
        <v>213</v>
      </c>
      <c r="I1342" s="12">
        <v>0</v>
      </c>
      <c r="J1342" s="12">
        <v>0</v>
      </c>
      <c r="K1342" s="12">
        <v>0</v>
      </c>
      <c r="L1342" s="12">
        <v>0</v>
      </c>
      <c r="M1342" s="12">
        <v>0</v>
      </c>
      <c r="N1342" s="12"/>
      <c r="O1342" s="12"/>
    </row>
    <row r="1343" spans="1:15" x14ac:dyDescent="0.35">
      <c r="A1343" s="11" t="str">
        <f t="shared" si="20"/>
        <v>DISTRIBUCION VOLUMEN X CRITERIO (Consumiciones)Otra Variedad ColaRTO CENTRO</v>
      </c>
      <c r="B1343" s="11" t="s">
        <v>118</v>
      </c>
      <c r="C1343" s="11" t="s">
        <v>161</v>
      </c>
      <c r="D1343" s="11" t="s">
        <v>6</v>
      </c>
      <c r="E1343" s="12">
        <v>5.7192388073767999</v>
      </c>
      <c r="F1343" s="12" t="s">
        <v>213</v>
      </c>
      <c r="G1343" s="12" t="s">
        <v>213</v>
      </c>
      <c r="H1343" s="12" t="s">
        <v>213</v>
      </c>
      <c r="I1343" s="12">
        <v>0</v>
      </c>
      <c r="J1343" s="12">
        <v>0</v>
      </c>
      <c r="K1343" s="12">
        <v>0</v>
      </c>
      <c r="L1343" s="12">
        <v>0</v>
      </c>
      <c r="M1343" s="12">
        <v>0</v>
      </c>
      <c r="N1343" s="12"/>
      <c r="O1343" s="12"/>
    </row>
    <row r="1344" spans="1:15" x14ac:dyDescent="0.35">
      <c r="A1344" s="11" t="str">
        <f t="shared" si="20"/>
        <v>DISTRIBUCION VOLUMEN X CRITERIO (Consumiciones)Otra Variedad ColaNORTE-CENTRO</v>
      </c>
      <c r="B1344" s="11" t="s">
        <v>118</v>
      </c>
      <c r="C1344" s="11" t="s">
        <v>161</v>
      </c>
      <c r="D1344" s="11" t="s">
        <v>7</v>
      </c>
      <c r="E1344" s="12">
        <v>7.1627532118764901</v>
      </c>
      <c r="F1344" s="12" t="s">
        <v>213</v>
      </c>
      <c r="G1344" s="12" t="s">
        <v>213</v>
      </c>
      <c r="H1344" s="12" t="s">
        <v>213</v>
      </c>
      <c r="I1344" s="12">
        <v>0</v>
      </c>
      <c r="J1344" s="12">
        <v>0</v>
      </c>
      <c r="K1344" s="12">
        <v>0</v>
      </c>
      <c r="L1344" s="12">
        <v>0</v>
      </c>
      <c r="M1344" s="12">
        <v>0</v>
      </c>
      <c r="N1344" s="12"/>
      <c r="O1344" s="12"/>
    </row>
    <row r="1345" spans="1:15" x14ac:dyDescent="0.35">
      <c r="A1345" s="11" t="str">
        <f t="shared" si="20"/>
        <v>DISTRIBUCION VOLUMEN X CRITERIO (Consumiciones)Otra Variedad ColaNOROESTE</v>
      </c>
      <c r="B1345" s="11" t="s">
        <v>118</v>
      </c>
      <c r="C1345" s="11" t="s">
        <v>161</v>
      </c>
      <c r="D1345" s="11" t="s">
        <v>8</v>
      </c>
      <c r="E1345" s="12" t="s">
        <v>213</v>
      </c>
      <c r="F1345" s="12" t="s">
        <v>213</v>
      </c>
      <c r="G1345" s="12" t="s">
        <v>213</v>
      </c>
      <c r="H1345" s="12" t="s">
        <v>213</v>
      </c>
      <c r="I1345" s="12">
        <v>0</v>
      </c>
      <c r="J1345" s="12">
        <v>0</v>
      </c>
      <c r="K1345" s="12">
        <v>0</v>
      </c>
      <c r="L1345" s="12">
        <v>0</v>
      </c>
      <c r="M1345" s="12">
        <v>0</v>
      </c>
      <c r="N1345" s="12"/>
      <c r="O1345" s="12"/>
    </row>
    <row r="1346" spans="1:15" x14ac:dyDescent="0.35">
      <c r="A1346" s="11" t="str">
        <f t="shared" si="20"/>
        <v>DISTRIBUCION VOLUMEN X CRITERIO (Consumiciones)Otra Variedad Cola&lt;2MIL</v>
      </c>
      <c r="B1346" s="11" t="s">
        <v>118</v>
      </c>
      <c r="C1346" s="11" t="s">
        <v>161</v>
      </c>
      <c r="D1346" s="11" t="s">
        <v>9</v>
      </c>
      <c r="E1346" s="12" t="s">
        <v>213</v>
      </c>
      <c r="F1346" s="12" t="s">
        <v>213</v>
      </c>
      <c r="G1346" s="12" t="s">
        <v>213</v>
      </c>
      <c r="H1346" s="12" t="s">
        <v>213</v>
      </c>
      <c r="I1346" s="12">
        <v>0</v>
      </c>
      <c r="J1346" s="12">
        <v>0</v>
      </c>
      <c r="K1346" s="12">
        <v>0</v>
      </c>
      <c r="L1346" s="12">
        <v>0</v>
      </c>
      <c r="M1346" s="12">
        <v>0</v>
      </c>
      <c r="N1346" s="12"/>
      <c r="O1346" s="12"/>
    </row>
    <row r="1347" spans="1:15" x14ac:dyDescent="0.35">
      <c r="A1347" s="11" t="str">
        <f t="shared" si="20"/>
        <v>DISTRIBUCION VOLUMEN X CRITERIO (Consumiciones)Otra Variedad Cola2-5MIL</v>
      </c>
      <c r="B1347" s="11" t="s">
        <v>118</v>
      </c>
      <c r="C1347" s="11" t="s">
        <v>161</v>
      </c>
      <c r="D1347" s="11" t="s">
        <v>10</v>
      </c>
      <c r="E1347" s="12">
        <v>9.7008240164706105</v>
      </c>
      <c r="F1347" s="12" t="s">
        <v>213</v>
      </c>
      <c r="G1347" s="12" t="s">
        <v>213</v>
      </c>
      <c r="H1347" s="12" t="s">
        <v>213</v>
      </c>
      <c r="I1347" s="12">
        <v>0</v>
      </c>
      <c r="J1347" s="12">
        <v>0</v>
      </c>
      <c r="K1347" s="12">
        <v>0</v>
      </c>
      <c r="L1347" s="12">
        <v>0</v>
      </c>
      <c r="M1347" s="12">
        <v>0</v>
      </c>
      <c r="N1347" s="12"/>
      <c r="O1347" s="12"/>
    </row>
    <row r="1348" spans="1:15" x14ac:dyDescent="0.35">
      <c r="A1348" s="11" t="str">
        <f t="shared" ref="A1348:A1411" si="21">B1348&amp;C1348&amp;D1348</f>
        <v>DISTRIBUCION VOLUMEN X CRITERIO (Consumiciones)Otra Variedad Cola5-10MIL</v>
      </c>
      <c r="B1348" s="11" t="s">
        <v>118</v>
      </c>
      <c r="C1348" s="11" t="s">
        <v>161</v>
      </c>
      <c r="D1348" s="11" t="s">
        <v>11</v>
      </c>
      <c r="E1348" s="12">
        <v>1.71469850674341</v>
      </c>
      <c r="F1348" s="12" t="s">
        <v>213</v>
      </c>
      <c r="G1348" s="12" t="s">
        <v>213</v>
      </c>
      <c r="H1348" s="12" t="s">
        <v>213</v>
      </c>
      <c r="I1348" s="12">
        <v>0</v>
      </c>
      <c r="J1348" s="12">
        <v>0</v>
      </c>
      <c r="K1348" s="12">
        <v>0</v>
      </c>
      <c r="L1348" s="12">
        <v>0</v>
      </c>
      <c r="M1348" s="12">
        <v>0</v>
      </c>
      <c r="N1348" s="12"/>
      <c r="O1348" s="12"/>
    </row>
    <row r="1349" spans="1:15" x14ac:dyDescent="0.35">
      <c r="A1349" s="11" t="str">
        <f t="shared" si="21"/>
        <v>DISTRIBUCION VOLUMEN X CRITERIO (Consumiciones)Otra Variedad Cola10-30MIL</v>
      </c>
      <c r="B1349" s="11" t="s">
        <v>118</v>
      </c>
      <c r="C1349" s="11" t="s">
        <v>161</v>
      </c>
      <c r="D1349" s="11" t="s">
        <v>12</v>
      </c>
      <c r="E1349" s="12">
        <v>13.4132800635817</v>
      </c>
      <c r="F1349" s="12" t="s">
        <v>213</v>
      </c>
      <c r="G1349" s="12" t="s">
        <v>213</v>
      </c>
      <c r="H1349" s="12" t="s">
        <v>213</v>
      </c>
      <c r="I1349" s="12">
        <v>0</v>
      </c>
      <c r="J1349" s="12">
        <v>0</v>
      </c>
      <c r="K1349" s="12">
        <v>0</v>
      </c>
      <c r="L1349" s="12">
        <v>0</v>
      </c>
      <c r="M1349" s="12">
        <v>0</v>
      </c>
      <c r="N1349" s="12"/>
      <c r="O1349" s="12"/>
    </row>
    <row r="1350" spans="1:15" x14ac:dyDescent="0.35">
      <c r="A1350" s="11" t="str">
        <f t="shared" si="21"/>
        <v>DISTRIBUCION VOLUMEN X CRITERIO (Consumiciones)Otra Variedad Cola30-100MIL</v>
      </c>
      <c r="B1350" s="11" t="s">
        <v>118</v>
      </c>
      <c r="C1350" s="11" t="s">
        <v>161</v>
      </c>
      <c r="D1350" s="11" t="s">
        <v>13</v>
      </c>
      <c r="E1350" s="12">
        <v>34.771250657046501</v>
      </c>
      <c r="F1350" s="12" t="s">
        <v>213</v>
      </c>
      <c r="G1350" s="12" t="s">
        <v>213</v>
      </c>
      <c r="H1350" s="12" t="s">
        <v>213</v>
      </c>
      <c r="I1350" s="12">
        <v>0</v>
      </c>
      <c r="J1350" s="12">
        <v>0</v>
      </c>
      <c r="K1350" s="12">
        <v>0</v>
      </c>
      <c r="L1350" s="12">
        <v>0</v>
      </c>
      <c r="M1350" s="12">
        <v>0</v>
      </c>
      <c r="N1350" s="12"/>
      <c r="O1350" s="12"/>
    </row>
    <row r="1351" spans="1:15" x14ac:dyDescent="0.35">
      <c r="A1351" s="11" t="str">
        <f t="shared" si="21"/>
        <v>DISTRIBUCION VOLUMEN X CRITERIO (Consumiciones)Otra Variedad Cola100-200MIL</v>
      </c>
      <c r="B1351" s="11" t="s">
        <v>118</v>
      </c>
      <c r="C1351" s="11" t="s">
        <v>161</v>
      </c>
      <c r="D1351" s="11" t="s">
        <v>14</v>
      </c>
      <c r="E1351" s="12">
        <v>3.5535290076921799</v>
      </c>
      <c r="F1351" s="12" t="s">
        <v>213</v>
      </c>
      <c r="G1351" s="12" t="s">
        <v>213</v>
      </c>
      <c r="H1351" s="12" t="s">
        <v>213</v>
      </c>
      <c r="I1351" s="12">
        <v>0</v>
      </c>
      <c r="J1351" s="12">
        <v>0</v>
      </c>
      <c r="K1351" s="12">
        <v>0</v>
      </c>
      <c r="L1351" s="12">
        <v>0</v>
      </c>
      <c r="M1351" s="12">
        <v>0</v>
      </c>
      <c r="N1351" s="12"/>
      <c r="O1351" s="12"/>
    </row>
    <row r="1352" spans="1:15" x14ac:dyDescent="0.35">
      <c r="A1352" s="11" t="str">
        <f t="shared" si="21"/>
        <v>DISTRIBUCION VOLUMEN X CRITERIO (Consumiciones)Otra Variedad Cola200-500MIL</v>
      </c>
      <c r="B1352" s="11" t="s">
        <v>118</v>
      </c>
      <c r="C1352" s="11" t="s">
        <v>161</v>
      </c>
      <c r="D1352" s="11" t="s">
        <v>15</v>
      </c>
      <c r="E1352" s="12">
        <v>25.632294916476202</v>
      </c>
      <c r="F1352" s="12" t="s">
        <v>213</v>
      </c>
      <c r="G1352" s="12" t="s">
        <v>213</v>
      </c>
      <c r="H1352" s="12" t="s">
        <v>213</v>
      </c>
      <c r="I1352" s="12">
        <v>0</v>
      </c>
      <c r="J1352" s="12">
        <v>0</v>
      </c>
      <c r="K1352" s="12">
        <v>0</v>
      </c>
      <c r="L1352" s="12">
        <v>0</v>
      </c>
      <c r="M1352" s="12">
        <v>0</v>
      </c>
      <c r="N1352" s="12"/>
      <c r="O1352" s="12"/>
    </row>
    <row r="1353" spans="1:15" x14ac:dyDescent="0.35">
      <c r="A1353" s="11" t="str">
        <f t="shared" si="21"/>
        <v>DISTRIBUCION VOLUMEN X CRITERIO (Consumiciones)Otra Variedad Cola&gt;500MIL</v>
      </c>
      <c r="B1353" s="11" t="s">
        <v>118</v>
      </c>
      <c r="C1353" s="11" t="s">
        <v>161</v>
      </c>
      <c r="D1353" s="11" t="s">
        <v>16</v>
      </c>
      <c r="E1353" s="12">
        <v>11.2140761950473</v>
      </c>
      <c r="F1353" s="12" t="s">
        <v>213</v>
      </c>
      <c r="G1353" s="12" t="s">
        <v>213</v>
      </c>
      <c r="H1353" s="12" t="s">
        <v>213</v>
      </c>
      <c r="I1353" s="12">
        <v>0</v>
      </c>
      <c r="J1353" s="12">
        <v>0</v>
      </c>
      <c r="K1353" s="12">
        <v>0</v>
      </c>
      <c r="L1353" s="12">
        <v>0</v>
      </c>
      <c r="M1353" s="12">
        <v>0</v>
      </c>
      <c r="N1353" s="12"/>
      <c r="O1353" s="12"/>
    </row>
    <row r="1354" spans="1:15" x14ac:dyDescent="0.35">
      <c r="A1354" s="11" t="str">
        <f t="shared" si="21"/>
        <v>DISTRIBUCION VOLUMEN X CRITERIO (Consumiciones)Otra Variedad ColaDE 15 A 19 AÑOS</v>
      </c>
      <c r="B1354" s="11" t="s">
        <v>118</v>
      </c>
      <c r="C1354" s="11" t="s">
        <v>161</v>
      </c>
      <c r="D1354" s="11" t="s">
        <v>39</v>
      </c>
      <c r="E1354" s="12" t="s">
        <v>213</v>
      </c>
      <c r="F1354" s="12" t="s">
        <v>213</v>
      </c>
      <c r="G1354" s="12" t="s">
        <v>213</v>
      </c>
      <c r="H1354" s="12" t="s">
        <v>213</v>
      </c>
      <c r="I1354" s="12">
        <v>0</v>
      </c>
      <c r="J1354" s="12">
        <v>0</v>
      </c>
      <c r="K1354" s="12">
        <v>0</v>
      </c>
      <c r="L1354" s="12">
        <v>0</v>
      </c>
      <c r="M1354" s="12">
        <v>0</v>
      </c>
      <c r="N1354" s="12"/>
      <c r="O1354" s="12"/>
    </row>
    <row r="1355" spans="1:15" x14ac:dyDescent="0.35">
      <c r="A1355" s="11" t="str">
        <f t="shared" si="21"/>
        <v>DISTRIBUCION VOLUMEN X CRITERIO (Consumiciones)Otra Variedad ColaDE 20 A 24 AÑOS</v>
      </c>
      <c r="B1355" s="11" t="s">
        <v>118</v>
      </c>
      <c r="C1355" s="11" t="s">
        <v>161</v>
      </c>
      <c r="D1355" s="11" t="s">
        <v>40</v>
      </c>
      <c r="E1355" s="12">
        <v>26.849111031871502</v>
      </c>
      <c r="F1355" s="12" t="s">
        <v>213</v>
      </c>
      <c r="G1355" s="12" t="s">
        <v>213</v>
      </c>
      <c r="H1355" s="12" t="s">
        <v>213</v>
      </c>
      <c r="I1355" s="12">
        <v>0</v>
      </c>
      <c r="J1355" s="12">
        <v>0</v>
      </c>
      <c r="K1355" s="12">
        <v>0</v>
      </c>
      <c r="L1355" s="12">
        <v>0</v>
      </c>
      <c r="M1355" s="12">
        <v>0</v>
      </c>
      <c r="N1355" s="12"/>
      <c r="O1355" s="12"/>
    </row>
    <row r="1356" spans="1:15" x14ac:dyDescent="0.35">
      <c r="A1356" s="11" t="str">
        <f t="shared" si="21"/>
        <v>DISTRIBUCION VOLUMEN X CRITERIO (Consumiciones)Otra Variedad ColaDE 25 A 34 AÑOS</v>
      </c>
      <c r="B1356" s="11" t="s">
        <v>118</v>
      </c>
      <c r="C1356" s="11" t="s">
        <v>161</v>
      </c>
      <c r="D1356" s="11" t="s">
        <v>41</v>
      </c>
      <c r="E1356" s="12">
        <v>30.524383833692699</v>
      </c>
      <c r="F1356" s="12" t="s">
        <v>213</v>
      </c>
      <c r="G1356" s="12" t="s">
        <v>213</v>
      </c>
      <c r="H1356" s="12" t="s">
        <v>213</v>
      </c>
      <c r="I1356" s="12">
        <v>0</v>
      </c>
      <c r="J1356" s="12">
        <v>0</v>
      </c>
      <c r="K1356" s="12">
        <v>0</v>
      </c>
      <c r="L1356" s="12">
        <v>0</v>
      </c>
      <c r="M1356" s="12">
        <v>0</v>
      </c>
      <c r="N1356" s="12"/>
      <c r="O1356" s="12"/>
    </row>
    <row r="1357" spans="1:15" x14ac:dyDescent="0.35">
      <c r="A1357" s="11" t="str">
        <f t="shared" si="21"/>
        <v>DISTRIBUCION VOLUMEN X CRITERIO (Consumiciones)Otra Variedad ColaDE 35 A 49 AÑOS</v>
      </c>
      <c r="B1357" s="11" t="s">
        <v>118</v>
      </c>
      <c r="C1357" s="11" t="s">
        <v>161</v>
      </c>
      <c r="D1357" s="11" t="s">
        <v>42</v>
      </c>
      <c r="E1357" s="12">
        <v>9.7728489439161592</v>
      </c>
      <c r="F1357" s="12" t="s">
        <v>213</v>
      </c>
      <c r="G1357" s="12" t="s">
        <v>213</v>
      </c>
      <c r="H1357" s="12" t="s">
        <v>213</v>
      </c>
      <c r="I1357" s="12">
        <v>0</v>
      </c>
      <c r="J1357" s="12">
        <v>0</v>
      </c>
      <c r="K1357" s="12">
        <v>0</v>
      </c>
      <c r="L1357" s="12">
        <v>0</v>
      </c>
      <c r="M1357" s="12">
        <v>0</v>
      </c>
      <c r="N1357" s="12"/>
      <c r="O1357" s="12"/>
    </row>
    <row r="1358" spans="1:15" x14ac:dyDescent="0.35">
      <c r="A1358" s="11" t="str">
        <f t="shared" si="21"/>
        <v>DISTRIBUCION VOLUMEN X CRITERIO (Consumiciones)Otra Variedad ColaDE 50 A 59 AÑOS</v>
      </c>
      <c r="B1358" s="11" t="s">
        <v>118</v>
      </c>
      <c r="C1358" s="11" t="s">
        <v>161</v>
      </c>
      <c r="D1358" s="11" t="s">
        <v>43</v>
      </c>
      <c r="E1358" s="12">
        <v>21.339218656331401</v>
      </c>
      <c r="F1358" s="12" t="s">
        <v>213</v>
      </c>
      <c r="G1358" s="12" t="s">
        <v>213</v>
      </c>
      <c r="H1358" s="12" t="s">
        <v>213</v>
      </c>
      <c r="I1358" s="12">
        <v>0</v>
      </c>
      <c r="J1358" s="12">
        <v>0</v>
      </c>
      <c r="K1358" s="12">
        <v>0</v>
      </c>
      <c r="L1358" s="12">
        <v>0</v>
      </c>
      <c r="M1358" s="12">
        <v>0</v>
      </c>
      <c r="N1358" s="12"/>
      <c r="O1358" s="12"/>
    </row>
    <row r="1359" spans="1:15" x14ac:dyDescent="0.35">
      <c r="A1359" s="11" t="str">
        <f t="shared" si="21"/>
        <v>DISTRIBUCION VOLUMEN X CRITERIO (Consumiciones)Otra Variedad ColaDE 60 A 75 AÑOS</v>
      </c>
      <c r="B1359" s="11" t="s">
        <v>118</v>
      </c>
      <c r="C1359" s="11" t="s">
        <v>161</v>
      </c>
      <c r="D1359" s="11" t="s">
        <v>44</v>
      </c>
      <c r="E1359" s="12">
        <v>11.5143986700699</v>
      </c>
      <c r="F1359" s="12" t="s">
        <v>213</v>
      </c>
      <c r="G1359" s="12" t="s">
        <v>213</v>
      </c>
      <c r="H1359" s="12" t="s">
        <v>213</v>
      </c>
      <c r="I1359" s="12">
        <v>0</v>
      </c>
      <c r="J1359" s="12">
        <v>0</v>
      </c>
      <c r="K1359" s="12">
        <v>0</v>
      </c>
      <c r="L1359" s="12">
        <v>0</v>
      </c>
      <c r="M1359" s="12">
        <v>0</v>
      </c>
      <c r="N1359" s="12"/>
      <c r="O1359" s="12"/>
    </row>
    <row r="1360" spans="1:15" x14ac:dyDescent="0.35">
      <c r="A1360" s="11" t="str">
        <f t="shared" si="21"/>
        <v>DISTRIBUCION VOLUMEN X CRITERIO (Consumiciones)Otra Variedad ColaALTA Y MEDIA ALTA</v>
      </c>
      <c r="B1360" s="11" t="s">
        <v>118</v>
      </c>
      <c r="C1360" s="11" t="s">
        <v>161</v>
      </c>
      <c r="D1360" s="11" t="s">
        <v>17</v>
      </c>
      <c r="E1360" s="12">
        <v>17.068022894852199</v>
      </c>
      <c r="F1360" s="12" t="s">
        <v>213</v>
      </c>
      <c r="G1360" s="12" t="s">
        <v>213</v>
      </c>
      <c r="H1360" s="12" t="s">
        <v>213</v>
      </c>
      <c r="I1360" s="12">
        <v>0</v>
      </c>
      <c r="J1360" s="12">
        <v>0</v>
      </c>
      <c r="K1360" s="12">
        <v>0</v>
      </c>
      <c r="L1360" s="12">
        <v>0</v>
      </c>
      <c r="M1360" s="12">
        <v>0</v>
      </c>
      <c r="N1360" s="12"/>
      <c r="O1360" s="12"/>
    </row>
    <row r="1361" spans="1:15" x14ac:dyDescent="0.35">
      <c r="A1361" s="11" t="str">
        <f t="shared" si="21"/>
        <v>DISTRIBUCION VOLUMEN X CRITERIO (Consumiciones)Otra Variedad ColaMEDIA</v>
      </c>
      <c r="B1361" s="11" t="s">
        <v>118</v>
      </c>
      <c r="C1361" s="11" t="s">
        <v>161</v>
      </c>
      <c r="D1361" s="11" t="s">
        <v>18</v>
      </c>
      <c r="E1361" s="12">
        <v>20.294667745793699</v>
      </c>
      <c r="F1361" s="12" t="s">
        <v>213</v>
      </c>
      <c r="G1361" s="12" t="s">
        <v>213</v>
      </c>
      <c r="H1361" s="12" t="s">
        <v>213</v>
      </c>
      <c r="I1361" s="12">
        <v>0</v>
      </c>
      <c r="J1361" s="12">
        <v>0</v>
      </c>
      <c r="K1361" s="12">
        <v>0</v>
      </c>
      <c r="L1361" s="12">
        <v>0</v>
      </c>
      <c r="M1361" s="12">
        <v>0</v>
      </c>
      <c r="N1361" s="12"/>
      <c r="O1361" s="12"/>
    </row>
    <row r="1362" spans="1:15" x14ac:dyDescent="0.35">
      <c r="A1362" s="11" t="str">
        <f t="shared" si="21"/>
        <v>DISTRIBUCION VOLUMEN X CRITERIO (Consumiciones)Otra Variedad ColaMEDIA BAJA</v>
      </c>
      <c r="B1362" s="11" t="s">
        <v>118</v>
      </c>
      <c r="C1362" s="11" t="s">
        <v>161</v>
      </c>
      <c r="D1362" s="11" t="s">
        <v>19</v>
      </c>
      <c r="E1362" s="12">
        <v>16.364834968379199</v>
      </c>
      <c r="F1362" s="12" t="s">
        <v>213</v>
      </c>
      <c r="G1362" s="12" t="s">
        <v>213</v>
      </c>
      <c r="H1362" s="12" t="s">
        <v>213</v>
      </c>
      <c r="I1362" s="12">
        <v>0</v>
      </c>
      <c r="J1362" s="12">
        <v>0</v>
      </c>
      <c r="K1362" s="12">
        <v>0</v>
      </c>
      <c r="L1362" s="12">
        <v>0</v>
      </c>
      <c r="M1362" s="12">
        <v>0</v>
      </c>
      <c r="N1362" s="12"/>
      <c r="O1362" s="12"/>
    </row>
    <row r="1363" spans="1:15" x14ac:dyDescent="0.35">
      <c r="A1363" s="11" t="str">
        <f t="shared" si="21"/>
        <v>DISTRIBUCION VOLUMEN X CRITERIO (Consumiciones)Otra Variedad ColaBAJA</v>
      </c>
      <c r="B1363" s="11" t="s">
        <v>118</v>
      </c>
      <c r="C1363" s="11" t="s">
        <v>161</v>
      </c>
      <c r="D1363" s="11" t="s">
        <v>20</v>
      </c>
      <c r="E1363" s="12">
        <v>46.272425810827002</v>
      </c>
      <c r="F1363" s="12" t="s">
        <v>213</v>
      </c>
      <c r="G1363" s="12" t="s">
        <v>213</v>
      </c>
      <c r="H1363" s="12" t="s">
        <v>213</v>
      </c>
      <c r="I1363" s="12">
        <v>0</v>
      </c>
      <c r="J1363" s="12">
        <v>0</v>
      </c>
      <c r="K1363" s="12">
        <v>0</v>
      </c>
      <c r="L1363" s="12">
        <v>0</v>
      </c>
      <c r="M1363" s="12">
        <v>0</v>
      </c>
      <c r="N1363" s="12"/>
      <c r="O1363" s="12"/>
    </row>
    <row r="1364" spans="1:15" x14ac:dyDescent="0.35">
      <c r="A1364" s="11" t="str">
        <f t="shared" si="21"/>
        <v>DISTRIBUCION VOLUMEN X CRITERIO (Consumiciones)Otra Variedad ColaHOMBRE</v>
      </c>
      <c r="B1364" s="11" t="s">
        <v>118</v>
      </c>
      <c r="C1364" s="11" t="s">
        <v>161</v>
      </c>
      <c r="D1364" s="11" t="s">
        <v>21</v>
      </c>
      <c r="E1364" s="12">
        <v>21.8679747033453</v>
      </c>
      <c r="F1364" s="12" t="s">
        <v>213</v>
      </c>
      <c r="G1364" s="12" t="s">
        <v>213</v>
      </c>
      <c r="H1364" s="12" t="s">
        <v>213</v>
      </c>
      <c r="I1364" s="12">
        <v>0</v>
      </c>
      <c r="J1364" s="12">
        <v>0</v>
      </c>
      <c r="K1364" s="12">
        <v>0</v>
      </c>
      <c r="L1364" s="12">
        <v>0</v>
      </c>
      <c r="M1364" s="12">
        <v>0</v>
      </c>
      <c r="N1364" s="12"/>
      <c r="O1364" s="12"/>
    </row>
    <row r="1365" spans="1:15" x14ac:dyDescent="0.35">
      <c r="A1365" s="11" t="str">
        <f t="shared" si="21"/>
        <v>DISTRIBUCION VOLUMEN X CRITERIO (Consumiciones)Otra Variedad ColaMUJER</v>
      </c>
      <c r="B1365" s="11" t="s">
        <v>118</v>
      </c>
      <c r="C1365" s="11" t="s">
        <v>161</v>
      </c>
      <c r="D1365" s="11" t="s">
        <v>22</v>
      </c>
      <c r="E1365" s="12">
        <v>78.131986432536294</v>
      </c>
      <c r="F1365" s="12" t="s">
        <v>213</v>
      </c>
      <c r="G1365" s="12" t="s">
        <v>213</v>
      </c>
      <c r="H1365" s="12" t="s">
        <v>213</v>
      </c>
      <c r="I1365" s="12">
        <v>0</v>
      </c>
      <c r="J1365" s="12">
        <v>0</v>
      </c>
      <c r="K1365" s="12">
        <v>0</v>
      </c>
      <c r="L1365" s="12">
        <v>0</v>
      </c>
      <c r="M1365" s="12">
        <v>0</v>
      </c>
      <c r="N1365" s="12"/>
      <c r="O1365" s="12"/>
    </row>
    <row r="1366" spans="1:15" x14ac:dyDescent="0.35">
      <c r="A1366" s="11" t="str">
        <f t="shared" si="21"/>
        <v>DISTRIBUCION VOLUMEN X CRITERIO (Consumiciones)Con CafeinaT.ESPAÑA</v>
      </c>
      <c r="B1366" s="11" t="s">
        <v>118</v>
      </c>
      <c r="C1366" s="11" t="s">
        <v>162</v>
      </c>
      <c r="D1366" s="11" t="s">
        <v>36</v>
      </c>
      <c r="E1366" s="12">
        <v>100</v>
      </c>
      <c r="F1366" s="12">
        <v>100</v>
      </c>
      <c r="G1366" s="12">
        <v>100</v>
      </c>
      <c r="H1366" s="12">
        <v>100</v>
      </c>
      <c r="I1366" s="12">
        <v>0</v>
      </c>
      <c r="J1366" s="12">
        <v>0</v>
      </c>
      <c r="K1366" s="12">
        <v>0</v>
      </c>
      <c r="L1366" s="12">
        <v>0</v>
      </c>
      <c r="M1366" s="12">
        <v>0</v>
      </c>
      <c r="N1366" s="12"/>
      <c r="O1366" s="12"/>
    </row>
    <row r="1367" spans="1:15" x14ac:dyDescent="0.35">
      <c r="A1367" s="11" t="str">
        <f t="shared" si="21"/>
        <v>DISTRIBUCION VOLUMEN X CRITERIO (Consumiciones)Con CafeinaBCN AM</v>
      </c>
      <c r="B1367" s="11" t="s">
        <v>118</v>
      </c>
      <c r="C1367" s="11" t="s">
        <v>162</v>
      </c>
      <c r="D1367" s="11" t="s">
        <v>1</v>
      </c>
      <c r="E1367" s="12">
        <v>10.0436942947301</v>
      </c>
      <c r="F1367" s="12">
        <v>10.057071674536701</v>
      </c>
      <c r="G1367" s="12">
        <v>10.0700477439291</v>
      </c>
      <c r="H1367" s="12">
        <v>11.063341724050501</v>
      </c>
      <c r="I1367" s="12">
        <v>0</v>
      </c>
      <c r="J1367" s="12">
        <v>0</v>
      </c>
      <c r="K1367" s="12">
        <v>0</v>
      </c>
      <c r="L1367" s="12">
        <v>0</v>
      </c>
      <c r="M1367" s="12">
        <v>0</v>
      </c>
      <c r="N1367" s="12"/>
      <c r="O1367" s="12"/>
    </row>
    <row r="1368" spans="1:15" x14ac:dyDescent="0.35">
      <c r="A1368" s="11" t="str">
        <f t="shared" si="21"/>
        <v>DISTRIBUCION VOLUMEN X CRITERIO (Consumiciones)Con CafeinaREST.CAT ARAGON</v>
      </c>
      <c r="B1368" s="11" t="s">
        <v>118</v>
      </c>
      <c r="C1368" s="11" t="s">
        <v>162</v>
      </c>
      <c r="D1368" s="11" t="s">
        <v>2</v>
      </c>
      <c r="E1368" s="12">
        <v>11.612920301091799</v>
      </c>
      <c r="F1368" s="12">
        <v>11.2673734558834</v>
      </c>
      <c r="G1368" s="12">
        <v>11.8339502381244</v>
      </c>
      <c r="H1368" s="12">
        <v>13.8310147391892</v>
      </c>
      <c r="I1368" s="12">
        <v>0</v>
      </c>
      <c r="J1368" s="12">
        <v>0</v>
      </c>
      <c r="K1368" s="12">
        <v>0</v>
      </c>
      <c r="L1368" s="12">
        <v>0</v>
      </c>
      <c r="M1368" s="12">
        <v>0</v>
      </c>
      <c r="N1368" s="12"/>
      <c r="O1368" s="12"/>
    </row>
    <row r="1369" spans="1:15" x14ac:dyDescent="0.35">
      <c r="A1369" s="11" t="str">
        <f t="shared" si="21"/>
        <v>DISTRIBUCION VOLUMEN X CRITERIO (Consumiciones)Con CafeinaLEVANTE</v>
      </c>
      <c r="B1369" s="11" t="s">
        <v>118</v>
      </c>
      <c r="C1369" s="11" t="s">
        <v>162</v>
      </c>
      <c r="D1369" s="11" t="s">
        <v>3</v>
      </c>
      <c r="E1369" s="12">
        <v>14.732449156007799</v>
      </c>
      <c r="F1369" s="12">
        <v>15.7071415969846</v>
      </c>
      <c r="G1369" s="12">
        <v>15.730023018132099</v>
      </c>
      <c r="H1369" s="12">
        <v>15.3608277154361</v>
      </c>
      <c r="I1369" s="12">
        <v>0</v>
      </c>
      <c r="J1369" s="12">
        <v>0</v>
      </c>
      <c r="K1369" s="12">
        <v>0</v>
      </c>
      <c r="L1369" s="12">
        <v>0</v>
      </c>
      <c r="M1369" s="12">
        <v>0</v>
      </c>
      <c r="N1369" s="12"/>
      <c r="O1369" s="12"/>
    </row>
    <row r="1370" spans="1:15" x14ac:dyDescent="0.35">
      <c r="A1370" s="11" t="str">
        <f t="shared" si="21"/>
        <v>DISTRIBUCION VOLUMEN X CRITERIO (Consumiciones)Con CafeinaANDALUCIA</v>
      </c>
      <c r="B1370" s="11" t="s">
        <v>118</v>
      </c>
      <c r="C1370" s="11" t="s">
        <v>162</v>
      </c>
      <c r="D1370" s="11" t="s">
        <v>4</v>
      </c>
      <c r="E1370" s="12">
        <v>20.750270624565399</v>
      </c>
      <c r="F1370" s="12">
        <v>20.283516580998199</v>
      </c>
      <c r="G1370" s="12">
        <v>20.9836856616792</v>
      </c>
      <c r="H1370" s="12">
        <v>20.489110440418699</v>
      </c>
      <c r="I1370" s="12">
        <v>0</v>
      </c>
      <c r="J1370" s="12">
        <v>0</v>
      </c>
      <c r="K1370" s="12">
        <v>0</v>
      </c>
      <c r="L1370" s="12">
        <v>0</v>
      </c>
      <c r="M1370" s="12">
        <v>0</v>
      </c>
      <c r="N1370" s="12"/>
      <c r="O1370" s="12"/>
    </row>
    <row r="1371" spans="1:15" x14ac:dyDescent="0.35">
      <c r="A1371" s="11" t="str">
        <f t="shared" si="21"/>
        <v>DISTRIBUCION VOLUMEN X CRITERIO (Consumiciones)Con CafeinaMDD AM</v>
      </c>
      <c r="B1371" s="11" t="s">
        <v>118</v>
      </c>
      <c r="C1371" s="11" t="s">
        <v>162</v>
      </c>
      <c r="D1371" s="11" t="s">
        <v>5</v>
      </c>
      <c r="E1371" s="12">
        <v>16.250772648160201</v>
      </c>
      <c r="F1371" s="12">
        <v>17.254216778085802</v>
      </c>
      <c r="G1371" s="12">
        <v>17.688372364699202</v>
      </c>
      <c r="H1371" s="12">
        <v>16.003763964263801</v>
      </c>
      <c r="I1371" s="12">
        <v>0</v>
      </c>
      <c r="J1371" s="12">
        <v>0</v>
      </c>
      <c r="K1371" s="12">
        <v>0</v>
      </c>
      <c r="L1371" s="12">
        <v>0</v>
      </c>
      <c r="M1371" s="12">
        <v>0</v>
      </c>
      <c r="N1371" s="12"/>
      <c r="O1371" s="12"/>
    </row>
    <row r="1372" spans="1:15" x14ac:dyDescent="0.35">
      <c r="A1372" s="11" t="str">
        <f t="shared" si="21"/>
        <v>DISTRIBUCION VOLUMEN X CRITERIO (Consumiciones)Con CafeinaRTO CENTRO</v>
      </c>
      <c r="B1372" s="11" t="s">
        <v>118</v>
      </c>
      <c r="C1372" s="11" t="s">
        <v>162</v>
      </c>
      <c r="D1372" s="11" t="s">
        <v>6</v>
      </c>
      <c r="E1372" s="12">
        <v>12.261687469908599</v>
      </c>
      <c r="F1372" s="12">
        <v>12.3541638116575</v>
      </c>
      <c r="G1372" s="12">
        <v>10.63245917509</v>
      </c>
      <c r="H1372" s="12">
        <v>10.4178288730097</v>
      </c>
      <c r="I1372" s="12">
        <v>0</v>
      </c>
      <c r="J1372" s="12">
        <v>0</v>
      </c>
      <c r="K1372" s="12">
        <v>0</v>
      </c>
      <c r="L1372" s="12">
        <v>0</v>
      </c>
      <c r="M1372" s="12">
        <v>0</v>
      </c>
      <c r="N1372" s="12"/>
      <c r="O1372" s="12"/>
    </row>
    <row r="1373" spans="1:15" x14ac:dyDescent="0.35">
      <c r="A1373" s="11" t="str">
        <f t="shared" si="21"/>
        <v>DISTRIBUCION VOLUMEN X CRITERIO (Consumiciones)Con CafeinaNORTE-CENTRO</v>
      </c>
      <c r="B1373" s="11" t="s">
        <v>118</v>
      </c>
      <c r="C1373" s="11" t="s">
        <v>162</v>
      </c>
      <c r="D1373" s="11" t="s">
        <v>7</v>
      </c>
      <c r="E1373" s="12">
        <v>8.3933557846804892</v>
      </c>
      <c r="F1373" s="12">
        <v>7.7156989669060296</v>
      </c>
      <c r="G1373" s="12">
        <v>7.3754344035320001</v>
      </c>
      <c r="H1373" s="12">
        <v>5.7740403342600599</v>
      </c>
      <c r="I1373" s="12">
        <v>0</v>
      </c>
      <c r="J1373" s="12">
        <v>0</v>
      </c>
      <c r="K1373" s="12">
        <v>0</v>
      </c>
      <c r="L1373" s="12">
        <v>0</v>
      </c>
      <c r="M1373" s="12">
        <v>0</v>
      </c>
      <c r="N1373" s="12"/>
      <c r="O1373" s="12"/>
    </row>
    <row r="1374" spans="1:15" x14ac:dyDescent="0.35">
      <c r="A1374" s="11" t="str">
        <f t="shared" si="21"/>
        <v>DISTRIBUCION VOLUMEN X CRITERIO (Consumiciones)Con CafeinaNOROESTE</v>
      </c>
      <c r="B1374" s="11" t="s">
        <v>118</v>
      </c>
      <c r="C1374" s="11" t="s">
        <v>162</v>
      </c>
      <c r="D1374" s="11" t="s">
        <v>8</v>
      </c>
      <c r="E1374" s="12">
        <v>5.9548455030558998</v>
      </c>
      <c r="F1374" s="12">
        <v>5.3608250908514501</v>
      </c>
      <c r="G1374" s="12">
        <v>5.6860385560223801</v>
      </c>
      <c r="H1374" s="12">
        <v>7.06007031202122</v>
      </c>
      <c r="I1374" s="12">
        <v>0</v>
      </c>
      <c r="J1374" s="12">
        <v>0</v>
      </c>
      <c r="K1374" s="12">
        <v>0</v>
      </c>
      <c r="L1374" s="12">
        <v>0</v>
      </c>
      <c r="M1374" s="12">
        <v>0</v>
      </c>
      <c r="N1374" s="12"/>
      <c r="O1374" s="12"/>
    </row>
    <row r="1375" spans="1:15" x14ac:dyDescent="0.35">
      <c r="A1375" s="11" t="str">
        <f t="shared" si="21"/>
        <v>DISTRIBUCION VOLUMEN X CRITERIO (Consumiciones)Con Cafeina&lt;2MIL</v>
      </c>
      <c r="B1375" s="11" t="s">
        <v>118</v>
      </c>
      <c r="C1375" s="11" t="s">
        <v>162</v>
      </c>
      <c r="D1375" s="11" t="s">
        <v>9</v>
      </c>
      <c r="E1375" s="12">
        <v>6.7511534100171504</v>
      </c>
      <c r="F1375" s="12">
        <v>6.8097403332290396</v>
      </c>
      <c r="G1375" s="12">
        <v>6.3534360338125104</v>
      </c>
      <c r="H1375" s="12">
        <v>6.8162550585740602</v>
      </c>
      <c r="I1375" s="12">
        <v>0</v>
      </c>
      <c r="J1375" s="12">
        <v>0</v>
      </c>
      <c r="K1375" s="12">
        <v>0</v>
      </c>
      <c r="L1375" s="12">
        <v>0</v>
      </c>
      <c r="M1375" s="12">
        <v>0</v>
      </c>
      <c r="N1375" s="12"/>
      <c r="O1375" s="12"/>
    </row>
    <row r="1376" spans="1:15" x14ac:dyDescent="0.35">
      <c r="A1376" s="11" t="str">
        <f t="shared" si="21"/>
        <v>DISTRIBUCION VOLUMEN X CRITERIO (Consumiciones)Con Cafeina2-5MIL</v>
      </c>
      <c r="B1376" s="11" t="s">
        <v>118</v>
      </c>
      <c r="C1376" s="11" t="s">
        <v>162</v>
      </c>
      <c r="D1376" s="11" t="s">
        <v>10</v>
      </c>
      <c r="E1376" s="12">
        <v>6.2190779932300098</v>
      </c>
      <c r="F1376" s="12">
        <v>4.9845367068486199</v>
      </c>
      <c r="G1376" s="12">
        <v>5.8098461204197704</v>
      </c>
      <c r="H1376" s="12">
        <v>4.8232836044046596</v>
      </c>
      <c r="I1376" s="12">
        <v>0</v>
      </c>
      <c r="J1376" s="12">
        <v>0</v>
      </c>
      <c r="K1376" s="12">
        <v>0</v>
      </c>
      <c r="L1376" s="12">
        <v>0</v>
      </c>
      <c r="M1376" s="12">
        <v>0</v>
      </c>
      <c r="N1376" s="12"/>
      <c r="O1376" s="12"/>
    </row>
    <row r="1377" spans="1:15" x14ac:dyDescent="0.35">
      <c r="A1377" s="11" t="str">
        <f t="shared" si="21"/>
        <v>DISTRIBUCION VOLUMEN X CRITERIO (Consumiciones)Con Cafeina5-10MIL</v>
      </c>
      <c r="B1377" s="11" t="s">
        <v>118</v>
      </c>
      <c r="C1377" s="11" t="s">
        <v>162</v>
      </c>
      <c r="D1377" s="11" t="s">
        <v>11</v>
      </c>
      <c r="E1377" s="12">
        <v>7.8511196887095203</v>
      </c>
      <c r="F1377" s="12">
        <v>8.8820364249112895</v>
      </c>
      <c r="G1377" s="12">
        <v>8.8035370613505606</v>
      </c>
      <c r="H1377" s="12">
        <v>9.50670590134877</v>
      </c>
      <c r="I1377" s="12">
        <v>0</v>
      </c>
      <c r="J1377" s="12">
        <v>0</v>
      </c>
      <c r="K1377" s="12">
        <v>0</v>
      </c>
      <c r="L1377" s="12">
        <v>0</v>
      </c>
      <c r="M1377" s="12">
        <v>0</v>
      </c>
      <c r="N1377" s="12"/>
      <c r="O1377" s="12"/>
    </row>
    <row r="1378" spans="1:15" x14ac:dyDescent="0.35">
      <c r="A1378" s="11" t="str">
        <f t="shared" si="21"/>
        <v>DISTRIBUCION VOLUMEN X CRITERIO (Consumiciones)Con Cafeina10-30MIL</v>
      </c>
      <c r="B1378" s="11" t="s">
        <v>118</v>
      </c>
      <c r="C1378" s="11" t="s">
        <v>162</v>
      </c>
      <c r="D1378" s="11" t="s">
        <v>12</v>
      </c>
      <c r="E1378" s="12">
        <v>17.600207009603299</v>
      </c>
      <c r="F1378" s="12">
        <v>17.0722314499654</v>
      </c>
      <c r="G1378" s="12">
        <v>16.370151803595501</v>
      </c>
      <c r="H1378" s="12">
        <v>15.3026454570689</v>
      </c>
      <c r="I1378" s="12">
        <v>0</v>
      </c>
      <c r="J1378" s="12">
        <v>0</v>
      </c>
      <c r="K1378" s="12">
        <v>0</v>
      </c>
      <c r="L1378" s="12">
        <v>0</v>
      </c>
      <c r="M1378" s="12">
        <v>0</v>
      </c>
      <c r="N1378" s="12"/>
      <c r="O1378" s="12"/>
    </row>
    <row r="1379" spans="1:15" x14ac:dyDescent="0.35">
      <c r="A1379" s="11" t="str">
        <f t="shared" si="21"/>
        <v>DISTRIBUCION VOLUMEN X CRITERIO (Consumiciones)Con Cafeina30-100MIL</v>
      </c>
      <c r="B1379" s="11" t="s">
        <v>118</v>
      </c>
      <c r="C1379" s="11" t="s">
        <v>162</v>
      </c>
      <c r="D1379" s="11" t="s">
        <v>13</v>
      </c>
      <c r="E1379" s="12">
        <v>19.6060764994963</v>
      </c>
      <c r="F1379" s="12">
        <v>20.293620578581201</v>
      </c>
      <c r="G1379" s="12">
        <v>21.066204195795901</v>
      </c>
      <c r="H1379" s="12">
        <v>20.2074866801239</v>
      </c>
      <c r="I1379" s="12">
        <v>0</v>
      </c>
      <c r="J1379" s="12">
        <v>0</v>
      </c>
      <c r="K1379" s="12">
        <v>0</v>
      </c>
      <c r="L1379" s="12">
        <v>0</v>
      </c>
      <c r="M1379" s="12">
        <v>0</v>
      </c>
      <c r="N1379" s="12"/>
      <c r="O1379" s="12"/>
    </row>
    <row r="1380" spans="1:15" x14ac:dyDescent="0.35">
      <c r="A1380" s="11" t="str">
        <f t="shared" si="21"/>
        <v>DISTRIBUCION VOLUMEN X CRITERIO (Consumiciones)Con Cafeina100-200MIL</v>
      </c>
      <c r="B1380" s="11" t="s">
        <v>118</v>
      </c>
      <c r="C1380" s="11" t="s">
        <v>162</v>
      </c>
      <c r="D1380" s="11" t="s">
        <v>14</v>
      </c>
      <c r="E1380" s="12">
        <v>10.0836410745351</v>
      </c>
      <c r="F1380" s="12">
        <v>9.09031601445826</v>
      </c>
      <c r="G1380" s="12">
        <v>9.40938791561085</v>
      </c>
      <c r="H1380" s="12">
        <v>9.5306903111977697</v>
      </c>
      <c r="I1380" s="12">
        <v>0</v>
      </c>
      <c r="J1380" s="12">
        <v>0</v>
      </c>
      <c r="K1380" s="12">
        <v>0</v>
      </c>
      <c r="L1380" s="12">
        <v>0</v>
      </c>
      <c r="M1380" s="12">
        <v>0</v>
      </c>
      <c r="N1380" s="12"/>
      <c r="O1380" s="12"/>
    </row>
    <row r="1381" spans="1:15" x14ac:dyDescent="0.35">
      <c r="A1381" s="11" t="str">
        <f t="shared" si="21"/>
        <v>DISTRIBUCION VOLUMEN X CRITERIO (Consumiciones)Con Cafeina200-500MIL</v>
      </c>
      <c r="B1381" s="11" t="s">
        <v>118</v>
      </c>
      <c r="C1381" s="11" t="s">
        <v>162</v>
      </c>
      <c r="D1381" s="11" t="s">
        <v>15</v>
      </c>
      <c r="E1381" s="12">
        <v>11.0789004786992</v>
      </c>
      <c r="F1381" s="12">
        <v>11.599830777930199</v>
      </c>
      <c r="G1381" s="12">
        <v>12.394592617753499</v>
      </c>
      <c r="H1381" s="12">
        <v>13.594840116899601</v>
      </c>
      <c r="I1381" s="12">
        <v>0</v>
      </c>
      <c r="J1381" s="12">
        <v>0</v>
      </c>
      <c r="K1381" s="12">
        <v>0</v>
      </c>
      <c r="L1381" s="12">
        <v>0</v>
      </c>
      <c r="M1381" s="12">
        <v>0</v>
      </c>
      <c r="N1381" s="12"/>
      <c r="O1381" s="12"/>
    </row>
    <row r="1382" spans="1:15" x14ac:dyDescent="0.35">
      <c r="A1382" s="11" t="str">
        <f t="shared" si="21"/>
        <v>DISTRIBUCION VOLUMEN X CRITERIO (Consumiciones)Con Cafeina&gt;500MIL</v>
      </c>
      <c r="B1382" s="11" t="s">
        <v>118</v>
      </c>
      <c r="C1382" s="11" t="s">
        <v>162</v>
      </c>
      <c r="D1382" s="11" t="s">
        <v>16</v>
      </c>
      <c r="E1382" s="12">
        <v>20.809821736809699</v>
      </c>
      <c r="F1382" s="12">
        <v>21.267681747148298</v>
      </c>
      <c r="G1382" s="12">
        <v>19.7928591332726</v>
      </c>
      <c r="H1382" s="12">
        <v>20.2180928703823</v>
      </c>
      <c r="I1382" s="12">
        <v>0</v>
      </c>
      <c r="J1382" s="12">
        <v>0</v>
      </c>
      <c r="K1382" s="12">
        <v>0</v>
      </c>
      <c r="L1382" s="12">
        <v>0</v>
      </c>
      <c r="M1382" s="12">
        <v>0</v>
      </c>
      <c r="N1382" s="12"/>
      <c r="O1382" s="12"/>
    </row>
    <row r="1383" spans="1:15" x14ac:dyDescent="0.35">
      <c r="A1383" s="11" t="str">
        <f t="shared" si="21"/>
        <v>DISTRIBUCION VOLUMEN X CRITERIO (Consumiciones)Con CafeinaDE 15 A 19 AÑOS</v>
      </c>
      <c r="B1383" s="11" t="s">
        <v>118</v>
      </c>
      <c r="C1383" s="11" t="s">
        <v>162</v>
      </c>
      <c r="D1383" s="11" t="s">
        <v>39</v>
      </c>
      <c r="E1383" s="12">
        <v>2.9655812792122198</v>
      </c>
      <c r="F1383" s="12">
        <v>3.2578032994325699</v>
      </c>
      <c r="G1383" s="12">
        <v>4.3577226819193298</v>
      </c>
      <c r="H1383" s="12">
        <v>4.2456693445241598</v>
      </c>
      <c r="I1383" s="12">
        <v>0</v>
      </c>
      <c r="J1383" s="12">
        <v>0</v>
      </c>
      <c r="K1383" s="12">
        <v>0</v>
      </c>
      <c r="L1383" s="12">
        <v>0</v>
      </c>
      <c r="M1383" s="12">
        <v>0</v>
      </c>
      <c r="N1383" s="12"/>
      <c r="O1383" s="12"/>
    </row>
    <row r="1384" spans="1:15" x14ac:dyDescent="0.35">
      <c r="A1384" s="11" t="str">
        <f t="shared" si="21"/>
        <v>DISTRIBUCION VOLUMEN X CRITERIO (Consumiciones)Con CafeinaDE 20 A 24 AÑOS</v>
      </c>
      <c r="B1384" s="11" t="s">
        <v>118</v>
      </c>
      <c r="C1384" s="11" t="s">
        <v>162</v>
      </c>
      <c r="D1384" s="11" t="s">
        <v>40</v>
      </c>
      <c r="E1384" s="12">
        <v>6.06896439734287</v>
      </c>
      <c r="F1384" s="12">
        <v>4.29476781988153</v>
      </c>
      <c r="G1384" s="12">
        <v>3.2908897380501601</v>
      </c>
      <c r="H1384" s="12">
        <v>4.7693836665049503</v>
      </c>
      <c r="I1384" s="12">
        <v>0</v>
      </c>
      <c r="J1384" s="12">
        <v>0</v>
      </c>
      <c r="K1384" s="12">
        <v>0</v>
      </c>
      <c r="L1384" s="12">
        <v>0</v>
      </c>
      <c r="M1384" s="12">
        <v>0</v>
      </c>
      <c r="N1384" s="12"/>
      <c r="O1384" s="12"/>
    </row>
    <row r="1385" spans="1:15" x14ac:dyDescent="0.35">
      <c r="A1385" s="11" t="str">
        <f t="shared" si="21"/>
        <v>DISTRIBUCION VOLUMEN X CRITERIO (Consumiciones)Con CafeinaDE 25 A 34 AÑOS</v>
      </c>
      <c r="B1385" s="11" t="s">
        <v>118</v>
      </c>
      <c r="C1385" s="11" t="s">
        <v>162</v>
      </c>
      <c r="D1385" s="11" t="s">
        <v>41</v>
      </c>
      <c r="E1385" s="12">
        <v>14.361799473576401</v>
      </c>
      <c r="F1385" s="12">
        <v>13.2575109199749</v>
      </c>
      <c r="G1385" s="12">
        <v>11.834569685190701</v>
      </c>
      <c r="H1385" s="12">
        <v>10.8402683081533</v>
      </c>
      <c r="I1385" s="12">
        <v>0</v>
      </c>
      <c r="J1385" s="12">
        <v>0</v>
      </c>
      <c r="K1385" s="12">
        <v>0</v>
      </c>
      <c r="L1385" s="12">
        <v>0</v>
      </c>
      <c r="M1385" s="12">
        <v>0</v>
      </c>
      <c r="N1385" s="12"/>
      <c r="O1385" s="12"/>
    </row>
    <row r="1386" spans="1:15" x14ac:dyDescent="0.35">
      <c r="A1386" s="11" t="str">
        <f t="shared" si="21"/>
        <v>DISTRIBUCION VOLUMEN X CRITERIO (Consumiciones)Con CafeinaDE 35 A 49 AÑOS</v>
      </c>
      <c r="B1386" s="11" t="s">
        <v>118</v>
      </c>
      <c r="C1386" s="11" t="s">
        <v>162</v>
      </c>
      <c r="D1386" s="11" t="s">
        <v>42</v>
      </c>
      <c r="E1386" s="12">
        <v>36.600145640619402</v>
      </c>
      <c r="F1386" s="12">
        <v>36.149318785698398</v>
      </c>
      <c r="G1386" s="12">
        <v>35.621647684551498</v>
      </c>
      <c r="H1386" s="12">
        <v>32.525789264676099</v>
      </c>
      <c r="I1386" s="12">
        <v>0</v>
      </c>
      <c r="J1386" s="12">
        <v>0</v>
      </c>
      <c r="K1386" s="12">
        <v>0</v>
      </c>
      <c r="L1386" s="12">
        <v>0</v>
      </c>
      <c r="M1386" s="12">
        <v>0</v>
      </c>
      <c r="N1386" s="12"/>
      <c r="O1386" s="12"/>
    </row>
    <row r="1387" spans="1:15" x14ac:dyDescent="0.35">
      <c r="A1387" s="11" t="str">
        <f t="shared" si="21"/>
        <v>DISTRIBUCION VOLUMEN X CRITERIO (Consumiciones)Con CafeinaDE 50 A 59 AÑOS</v>
      </c>
      <c r="B1387" s="11" t="s">
        <v>118</v>
      </c>
      <c r="C1387" s="11" t="s">
        <v>162</v>
      </c>
      <c r="D1387" s="11" t="s">
        <v>43</v>
      </c>
      <c r="E1387" s="12">
        <v>24.346488861107598</v>
      </c>
      <c r="F1387" s="12">
        <v>25.216296156920698</v>
      </c>
      <c r="G1387" s="12">
        <v>26.1028483031801</v>
      </c>
      <c r="H1387" s="12">
        <v>26.378790503456301</v>
      </c>
      <c r="I1387" s="12">
        <v>0</v>
      </c>
      <c r="J1387" s="12">
        <v>0</v>
      </c>
      <c r="K1387" s="12">
        <v>0</v>
      </c>
      <c r="L1387" s="12">
        <v>0</v>
      </c>
      <c r="M1387" s="12">
        <v>0</v>
      </c>
      <c r="N1387" s="12"/>
      <c r="O1387" s="12"/>
    </row>
    <row r="1388" spans="1:15" x14ac:dyDescent="0.35">
      <c r="A1388" s="11" t="str">
        <f t="shared" si="21"/>
        <v>DISTRIBUCION VOLUMEN X CRITERIO (Consumiciones)Con CafeinaDE 60 A 75 AÑOS</v>
      </c>
      <c r="B1388" s="11" t="s">
        <v>118</v>
      </c>
      <c r="C1388" s="11" t="s">
        <v>162</v>
      </c>
      <c r="D1388" s="11" t="s">
        <v>44</v>
      </c>
      <c r="E1388" s="12">
        <v>15.657024565941001</v>
      </c>
      <c r="F1388" s="12">
        <v>17.8243050070678</v>
      </c>
      <c r="G1388" s="12">
        <v>18.792331208115201</v>
      </c>
      <c r="H1388" s="12">
        <v>21.2400818365292</v>
      </c>
      <c r="I1388" s="12">
        <v>0</v>
      </c>
      <c r="J1388" s="12">
        <v>0</v>
      </c>
      <c r="K1388" s="12">
        <v>0</v>
      </c>
      <c r="L1388" s="12">
        <v>0</v>
      </c>
      <c r="M1388" s="12">
        <v>0</v>
      </c>
      <c r="N1388" s="12"/>
      <c r="O1388" s="12"/>
    </row>
    <row r="1389" spans="1:15" x14ac:dyDescent="0.35">
      <c r="A1389" s="11" t="str">
        <f t="shared" si="21"/>
        <v>DISTRIBUCION VOLUMEN X CRITERIO (Consumiciones)Con CafeinaALTA Y MEDIA ALTA</v>
      </c>
      <c r="B1389" s="11" t="s">
        <v>118</v>
      </c>
      <c r="C1389" s="11" t="s">
        <v>162</v>
      </c>
      <c r="D1389" s="11" t="s">
        <v>17</v>
      </c>
      <c r="E1389" s="12">
        <v>22.178392254938998</v>
      </c>
      <c r="F1389" s="12">
        <v>23.614832429774701</v>
      </c>
      <c r="G1389" s="12">
        <v>22.842138472648202</v>
      </c>
      <c r="H1389" s="12">
        <v>22.857421496641599</v>
      </c>
      <c r="I1389" s="12">
        <v>0</v>
      </c>
      <c r="J1389" s="12">
        <v>0</v>
      </c>
      <c r="K1389" s="12">
        <v>0</v>
      </c>
      <c r="L1389" s="12">
        <v>0</v>
      </c>
      <c r="M1389" s="12">
        <v>0</v>
      </c>
      <c r="N1389" s="12"/>
      <c r="O1389" s="12"/>
    </row>
    <row r="1390" spans="1:15" x14ac:dyDescent="0.35">
      <c r="A1390" s="11" t="str">
        <f t="shared" si="21"/>
        <v>DISTRIBUCION VOLUMEN X CRITERIO (Consumiciones)Con CafeinaMEDIA</v>
      </c>
      <c r="B1390" s="11" t="s">
        <v>118</v>
      </c>
      <c r="C1390" s="11" t="s">
        <v>162</v>
      </c>
      <c r="D1390" s="11" t="s">
        <v>18</v>
      </c>
      <c r="E1390" s="12">
        <v>32.949724461698104</v>
      </c>
      <c r="F1390" s="12">
        <v>33.964150300544198</v>
      </c>
      <c r="G1390" s="12">
        <v>33.658223708564499</v>
      </c>
      <c r="H1390" s="12">
        <v>34.0928301584648</v>
      </c>
      <c r="I1390" s="12">
        <v>0</v>
      </c>
      <c r="J1390" s="12">
        <v>0</v>
      </c>
      <c r="K1390" s="12">
        <v>0</v>
      </c>
      <c r="L1390" s="12">
        <v>0</v>
      </c>
      <c r="M1390" s="12">
        <v>0</v>
      </c>
      <c r="N1390" s="12"/>
      <c r="O1390" s="12"/>
    </row>
    <row r="1391" spans="1:15" x14ac:dyDescent="0.35">
      <c r="A1391" s="11" t="str">
        <f t="shared" si="21"/>
        <v>DISTRIBUCION VOLUMEN X CRITERIO (Consumiciones)Con CafeinaMEDIA BAJA</v>
      </c>
      <c r="B1391" s="11" t="s">
        <v>118</v>
      </c>
      <c r="C1391" s="11" t="s">
        <v>162</v>
      </c>
      <c r="D1391" s="11" t="s">
        <v>19</v>
      </c>
      <c r="E1391" s="12">
        <v>26.749537992778698</v>
      </c>
      <c r="F1391" s="12">
        <v>26.095960529170998</v>
      </c>
      <c r="G1391" s="12">
        <v>25.625948470189002</v>
      </c>
      <c r="H1391" s="12">
        <v>24.508875521842601</v>
      </c>
      <c r="I1391" s="12">
        <v>0</v>
      </c>
      <c r="J1391" s="12">
        <v>0</v>
      </c>
      <c r="K1391" s="12">
        <v>0</v>
      </c>
      <c r="L1391" s="12">
        <v>0</v>
      </c>
      <c r="M1391" s="12">
        <v>0</v>
      </c>
      <c r="N1391" s="12"/>
      <c r="O1391" s="12"/>
    </row>
    <row r="1392" spans="1:15" x14ac:dyDescent="0.35">
      <c r="A1392" s="11" t="str">
        <f t="shared" si="21"/>
        <v>DISTRIBUCION VOLUMEN X CRITERIO (Consumiciones)Con CafeinaBAJA</v>
      </c>
      <c r="B1392" s="11" t="s">
        <v>118</v>
      </c>
      <c r="C1392" s="11" t="s">
        <v>162</v>
      </c>
      <c r="D1392" s="11" t="s">
        <v>20</v>
      </c>
      <c r="E1392" s="12">
        <v>18.1223452905842</v>
      </c>
      <c r="F1392" s="12">
        <v>16.325060718461899</v>
      </c>
      <c r="G1392" s="12">
        <v>17.8736949292026</v>
      </c>
      <c r="H1392" s="12">
        <v>18.540857644245602</v>
      </c>
      <c r="I1392" s="12">
        <v>0</v>
      </c>
      <c r="J1392" s="12">
        <v>0</v>
      </c>
      <c r="K1392" s="12">
        <v>0</v>
      </c>
      <c r="L1392" s="12">
        <v>0</v>
      </c>
      <c r="M1392" s="12">
        <v>0</v>
      </c>
      <c r="N1392" s="12"/>
      <c r="O1392" s="12"/>
    </row>
    <row r="1393" spans="1:15" x14ac:dyDescent="0.35">
      <c r="A1393" s="11" t="str">
        <f t="shared" si="21"/>
        <v>DISTRIBUCION VOLUMEN X CRITERIO (Consumiciones)Con CafeinaHOMBRE</v>
      </c>
      <c r="B1393" s="11" t="s">
        <v>118</v>
      </c>
      <c r="C1393" s="11" t="s">
        <v>162</v>
      </c>
      <c r="D1393" s="11" t="s">
        <v>21</v>
      </c>
      <c r="E1393" s="12">
        <v>47.741737383348799</v>
      </c>
      <c r="F1393" s="12">
        <v>49.5766962036218</v>
      </c>
      <c r="G1393" s="12">
        <v>50.3428351180726</v>
      </c>
      <c r="H1393" s="12">
        <v>50.243667260094703</v>
      </c>
      <c r="I1393" s="12">
        <v>0</v>
      </c>
      <c r="J1393" s="12">
        <v>0</v>
      </c>
      <c r="K1393" s="12">
        <v>0</v>
      </c>
      <c r="L1393" s="12">
        <v>0</v>
      </c>
      <c r="M1393" s="12">
        <v>0</v>
      </c>
      <c r="N1393" s="12"/>
      <c r="O1393" s="12"/>
    </row>
    <row r="1394" spans="1:15" x14ac:dyDescent="0.35">
      <c r="A1394" s="11" t="str">
        <f t="shared" si="21"/>
        <v>DISTRIBUCION VOLUMEN X CRITERIO (Consumiciones)Con CafeinaMUJER</v>
      </c>
      <c r="B1394" s="11" t="s">
        <v>118</v>
      </c>
      <c r="C1394" s="11" t="s">
        <v>162</v>
      </c>
      <c r="D1394" s="11" t="s">
        <v>22</v>
      </c>
      <c r="E1394" s="12">
        <v>52.258262616651201</v>
      </c>
      <c r="F1394" s="12">
        <v>50.4233037963782</v>
      </c>
      <c r="G1394" s="12">
        <v>49.6571648819274</v>
      </c>
      <c r="H1394" s="12">
        <v>49.756332739905297</v>
      </c>
      <c r="I1394" s="12">
        <v>0</v>
      </c>
      <c r="J1394" s="12">
        <v>0</v>
      </c>
      <c r="K1394" s="12">
        <v>0</v>
      </c>
      <c r="L1394" s="12">
        <v>0</v>
      </c>
      <c r="M1394" s="12">
        <v>0</v>
      </c>
      <c r="N1394" s="12"/>
      <c r="O1394" s="12"/>
    </row>
    <row r="1395" spans="1:15" x14ac:dyDescent="0.35">
      <c r="A1395" s="11" t="str">
        <f t="shared" si="21"/>
        <v>DISTRIBUCION VOLUMEN X CRITERIO (Consumiciones)Sin CafeinaT.ESPAÑA</v>
      </c>
      <c r="B1395" s="11" t="s">
        <v>118</v>
      </c>
      <c r="C1395" s="11" t="s">
        <v>163</v>
      </c>
      <c r="D1395" s="11" t="s">
        <v>36</v>
      </c>
      <c r="E1395" s="12">
        <v>100</v>
      </c>
      <c r="F1395" s="12">
        <v>100</v>
      </c>
      <c r="G1395" s="12">
        <v>100</v>
      </c>
      <c r="H1395" s="12">
        <v>100</v>
      </c>
      <c r="I1395" s="12">
        <v>0</v>
      </c>
      <c r="J1395" s="12">
        <v>0</v>
      </c>
      <c r="K1395" s="12">
        <v>0</v>
      </c>
      <c r="L1395" s="12">
        <v>0</v>
      </c>
      <c r="M1395" s="12">
        <v>0</v>
      </c>
      <c r="N1395" s="12"/>
      <c r="O1395" s="12"/>
    </row>
    <row r="1396" spans="1:15" x14ac:dyDescent="0.35">
      <c r="A1396" s="11" t="str">
        <f t="shared" si="21"/>
        <v>DISTRIBUCION VOLUMEN X CRITERIO (Consumiciones)Sin CafeinaBCN AM</v>
      </c>
      <c r="B1396" s="11" t="s">
        <v>118</v>
      </c>
      <c r="C1396" s="11" t="s">
        <v>163</v>
      </c>
      <c r="D1396" s="11" t="s">
        <v>1</v>
      </c>
      <c r="E1396" s="12">
        <v>5.9624400432354303</v>
      </c>
      <c r="F1396" s="12">
        <v>3.4575353229477401</v>
      </c>
      <c r="G1396" s="12">
        <v>4.6581853678512299</v>
      </c>
      <c r="H1396" s="12">
        <v>6.6148409136327002</v>
      </c>
      <c r="I1396" s="12">
        <v>0</v>
      </c>
      <c r="J1396" s="12">
        <v>0</v>
      </c>
      <c r="K1396" s="12">
        <v>0</v>
      </c>
      <c r="L1396" s="12">
        <v>0</v>
      </c>
      <c r="M1396" s="12">
        <v>0</v>
      </c>
      <c r="N1396" s="12"/>
      <c r="O1396" s="12"/>
    </row>
    <row r="1397" spans="1:15" x14ac:dyDescent="0.35">
      <c r="A1397" s="11" t="str">
        <f t="shared" si="21"/>
        <v>DISTRIBUCION VOLUMEN X CRITERIO (Consumiciones)Sin CafeinaREST.CAT ARAGON</v>
      </c>
      <c r="B1397" s="11" t="s">
        <v>118</v>
      </c>
      <c r="C1397" s="11" t="s">
        <v>163</v>
      </c>
      <c r="D1397" s="11" t="s">
        <v>2</v>
      </c>
      <c r="E1397" s="12">
        <v>6.9523375197936703</v>
      </c>
      <c r="F1397" s="12">
        <v>6.2325504485578396</v>
      </c>
      <c r="G1397" s="12">
        <v>9.2488424387632993</v>
      </c>
      <c r="H1397" s="12">
        <v>6.3686342081360996</v>
      </c>
      <c r="I1397" s="12">
        <v>0</v>
      </c>
      <c r="J1397" s="12">
        <v>0</v>
      </c>
      <c r="K1397" s="12">
        <v>0</v>
      </c>
      <c r="L1397" s="12">
        <v>0</v>
      </c>
      <c r="M1397" s="12">
        <v>0</v>
      </c>
      <c r="N1397" s="12"/>
      <c r="O1397" s="12"/>
    </row>
    <row r="1398" spans="1:15" x14ac:dyDescent="0.35">
      <c r="A1398" s="11" t="str">
        <f t="shared" si="21"/>
        <v>DISTRIBUCION VOLUMEN X CRITERIO (Consumiciones)Sin CafeinaLEVANTE</v>
      </c>
      <c r="B1398" s="11" t="s">
        <v>118</v>
      </c>
      <c r="C1398" s="11" t="s">
        <v>163</v>
      </c>
      <c r="D1398" s="11" t="s">
        <v>3</v>
      </c>
      <c r="E1398" s="12">
        <v>15.159783053503499</v>
      </c>
      <c r="F1398" s="12">
        <v>16.424010777187899</v>
      </c>
      <c r="G1398" s="12">
        <v>14.4120684514722</v>
      </c>
      <c r="H1398" s="12">
        <v>12.364497628092</v>
      </c>
      <c r="I1398" s="12">
        <v>0</v>
      </c>
      <c r="J1398" s="12">
        <v>0</v>
      </c>
      <c r="K1398" s="12">
        <v>0</v>
      </c>
      <c r="L1398" s="12">
        <v>0</v>
      </c>
      <c r="M1398" s="12">
        <v>0</v>
      </c>
      <c r="N1398" s="12"/>
      <c r="O1398" s="12"/>
    </row>
    <row r="1399" spans="1:15" x14ac:dyDescent="0.35">
      <c r="A1399" s="11" t="str">
        <f t="shared" si="21"/>
        <v>DISTRIBUCION VOLUMEN X CRITERIO (Consumiciones)Sin CafeinaANDALUCIA</v>
      </c>
      <c r="B1399" s="11" t="s">
        <v>118</v>
      </c>
      <c r="C1399" s="11" t="s">
        <v>163</v>
      </c>
      <c r="D1399" s="11" t="s">
        <v>4</v>
      </c>
      <c r="E1399" s="12">
        <v>26.369904355152102</v>
      </c>
      <c r="F1399" s="12">
        <v>23.2290490379456</v>
      </c>
      <c r="G1399" s="12">
        <v>18.981597560230899</v>
      </c>
      <c r="H1399" s="12">
        <v>21.218614352894999</v>
      </c>
      <c r="I1399" s="12">
        <v>0</v>
      </c>
      <c r="J1399" s="12">
        <v>0</v>
      </c>
      <c r="K1399" s="12">
        <v>0</v>
      </c>
      <c r="L1399" s="12">
        <v>0</v>
      </c>
      <c r="M1399" s="12">
        <v>0</v>
      </c>
      <c r="N1399" s="12"/>
      <c r="O1399" s="12"/>
    </row>
    <row r="1400" spans="1:15" x14ac:dyDescent="0.35">
      <c r="A1400" s="11" t="str">
        <f t="shared" si="21"/>
        <v>DISTRIBUCION VOLUMEN X CRITERIO (Consumiciones)Sin CafeinaMDD AM</v>
      </c>
      <c r="B1400" s="11" t="s">
        <v>118</v>
      </c>
      <c r="C1400" s="11" t="s">
        <v>163</v>
      </c>
      <c r="D1400" s="11" t="s">
        <v>5</v>
      </c>
      <c r="E1400" s="12">
        <v>20.4661069816209</v>
      </c>
      <c r="F1400" s="12">
        <v>27.431431226877098</v>
      </c>
      <c r="G1400" s="12">
        <v>33.299633244368501</v>
      </c>
      <c r="H1400" s="12">
        <v>30.441052233435901</v>
      </c>
      <c r="I1400" s="12">
        <v>0</v>
      </c>
      <c r="J1400" s="12">
        <v>0</v>
      </c>
      <c r="K1400" s="12">
        <v>0</v>
      </c>
      <c r="L1400" s="12">
        <v>0</v>
      </c>
      <c r="M1400" s="12">
        <v>0</v>
      </c>
      <c r="N1400" s="12"/>
      <c r="O1400" s="12"/>
    </row>
    <row r="1401" spans="1:15" x14ac:dyDescent="0.35">
      <c r="A1401" s="11" t="str">
        <f t="shared" si="21"/>
        <v>DISTRIBUCION VOLUMEN X CRITERIO (Consumiciones)Sin CafeinaRTO CENTRO</v>
      </c>
      <c r="B1401" s="11" t="s">
        <v>118</v>
      </c>
      <c r="C1401" s="11" t="s">
        <v>163</v>
      </c>
      <c r="D1401" s="11" t="s">
        <v>6</v>
      </c>
      <c r="E1401" s="12">
        <v>10.9228160021704</v>
      </c>
      <c r="F1401" s="12">
        <v>10.623739132194</v>
      </c>
      <c r="G1401" s="12">
        <v>9.6445326110773806</v>
      </c>
      <c r="H1401" s="12">
        <v>8.9834631142795605</v>
      </c>
      <c r="I1401" s="12">
        <v>0</v>
      </c>
      <c r="J1401" s="12">
        <v>0</v>
      </c>
      <c r="K1401" s="12">
        <v>0</v>
      </c>
      <c r="L1401" s="12">
        <v>0</v>
      </c>
      <c r="M1401" s="12">
        <v>0</v>
      </c>
      <c r="N1401" s="12"/>
      <c r="O1401" s="12"/>
    </row>
    <row r="1402" spans="1:15" x14ac:dyDescent="0.35">
      <c r="A1402" s="11" t="str">
        <f t="shared" si="21"/>
        <v>DISTRIBUCION VOLUMEN X CRITERIO (Consumiciones)Sin CafeinaNORTE-CENTRO</v>
      </c>
      <c r="B1402" s="11" t="s">
        <v>118</v>
      </c>
      <c r="C1402" s="11" t="s">
        <v>163</v>
      </c>
      <c r="D1402" s="11" t="s">
        <v>7</v>
      </c>
      <c r="E1402" s="12">
        <v>6.4925903270976404</v>
      </c>
      <c r="F1402" s="12">
        <v>7.3595335762548304</v>
      </c>
      <c r="G1402" s="12">
        <v>5.1886950540075496</v>
      </c>
      <c r="H1402" s="12">
        <v>6.5390333456552998</v>
      </c>
      <c r="I1402" s="12">
        <v>0</v>
      </c>
      <c r="J1402" s="12">
        <v>0</v>
      </c>
      <c r="K1402" s="12">
        <v>0</v>
      </c>
      <c r="L1402" s="12">
        <v>0</v>
      </c>
      <c r="M1402" s="12">
        <v>0</v>
      </c>
      <c r="N1402" s="12"/>
      <c r="O1402" s="12"/>
    </row>
    <row r="1403" spans="1:15" x14ac:dyDescent="0.35">
      <c r="A1403" s="11" t="str">
        <f t="shared" si="21"/>
        <v>DISTRIBUCION VOLUMEN X CRITERIO (Consumiciones)Sin CafeinaNOROESTE</v>
      </c>
      <c r="B1403" s="11" t="s">
        <v>118</v>
      </c>
      <c r="C1403" s="11" t="s">
        <v>163</v>
      </c>
      <c r="D1403" s="11" t="s">
        <v>8</v>
      </c>
      <c r="E1403" s="12">
        <v>7.67403184044902</v>
      </c>
      <c r="F1403" s="12">
        <v>5.2421583898054802</v>
      </c>
      <c r="G1403" s="12">
        <v>4.5664192293461996</v>
      </c>
      <c r="H1403" s="12">
        <v>7.4698710652958704</v>
      </c>
      <c r="I1403" s="12">
        <v>0</v>
      </c>
      <c r="J1403" s="12">
        <v>0</v>
      </c>
      <c r="K1403" s="12">
        <v>0</v>
      </c>
      <c r="L1403" s="12">
        <v>0</v>
      </c>
      <c r="M1403" s="12">
        <v>0</v>
      </c>
      <c r="N1403" s="12"/>
      <c r="O1403" s="12"/>
    </row>
    <row r="1404" spans="1:15" x14ac:dyDescent="0.35">
      <c r="A1404" s="11" t="str">
        <f t="shared" si="21"/>
        <v>DISTRIBUCION VOLUMEN X CRITERIO (Consumiciones)Sin Cafeina&lt;2MIL</v>
      </c>
      <c r="B1404" s="11" t="s">
        <v>118</v>
      </c>
      <c r="C1404" s="11" t="s">
        <v>163</v>
      </c>
      <c r="D1404" s="11" t="s">
        <v>9</v>
      </c>
      <c r="E1404" s="12">
        <v>5.1824105396861704</v>
      </c>
      <c r="F1404" s="12">
        <v>3.6543914791586398</v>
      </c>
      <c r="G1404" s="12">
        <v>3.0680536447463398</v>
      </c>
      <c r="H1404" s="12">
        <v>3.86632405297361</v>
      </c>
      <c r="I1404" s="12">
        <v>0</v>
      </c>
      <c r="J1404" s="12">
        <v>0</v>
      </c>
      <c r="K1404" s="12">
        <v>0</v>
      </c>
      <c r="L1404" s="12">
        <v>0</v>
      </c>
      <c r="M1404" s="12">
        <v>0</v>
      </c>
      <c r="N1404" s="12"/>
      <c r="O1404" s="12"/>
    </row>
    <row r="1405" spans="1:15" x14ac:dyDescent="0.35">
      <c r="A1405" s="11" t="str">
        <f t="shared" si="21"/>
        <v>DISTRIBUCION VOLUMEN X CRITERIO (Consumiciones)Sin Cafeina2-5MIL</v>
      </c>
      <c r="B1405" s="11" t="s">
        <v>118</v>
      </c>
      <c r="C1405" s="11" t="s">
        <v>163</v>
      </c>
      <c r="D1405" s="11" t="s">
        <v>10</v>
      </c>
      <c r="E1405" s="12">
        <v>4.7744679149534504</v>
      </c>
      <c r="F1405" s="12">
        <v>6.3987530145258997</v>
      </c>
      <c r="G1405" s="12">
        <v>5.76271880511662</v>
      </c>
      <c r="H1405" s="12">
        <v>8.2728942080160301</v>
      </c>
      <c r="I1405" s="12">
        <v>0</v>
      </c>
      <c r="J1405" s="12">
        <v>0</v>
      </c>
      <c r="K1405" s="12">
        <v>0</v>
      </c>
      <c r="L1405" s="12">
        <v>0</v>
      </c>
      <c r="M1405" s="12">
        <v>0</v>
      </c>
      <c r="N1405" s="12"/>
      <c r="O1405" s="12"/>
    </row>
    <row r="1406" spans="1:15" x14ac:dyDescent="0.35">
      <c r="A1406" s="11" t="str">
        <f t="shared" si="21"/>
        <v>DISTRIBUCION VOLUMEN X CRITERIO (Consumiciones)Sin Cafeina5-10MIL</v>
      </c>
      <c r="B1406" s="11" t="s">
        <v>118</v>
      </c>
      <c r="C1406" s="11" t="s">
        <v>163</v>
      </c>
      <c r="D1406" s="11" t="s">
        <v>11</v>
      </c>
      <c r="E1406" s="12">
        <v>4.0186805196856099</v>
      </c>
      <c r="F1406" s="12">
        <v>4.5755713682966501</v>
      </c>
      <c r="G1406" s="12">
        <v>7.2949042160733102</v>
      </c>
      <c r="H1406" s="12">
        <v>4.2938489920999299</v>
      </c>
      <c r="I1406" s="12">
        <v>0</v>
      </c>
      <c r="J1406" s="12">
        <v>0</v>
      </c>
      <c r="K1406" s="12">
        <v>0</v>
      </c>
      <c r="L1406" s="12">
        <v>0</v>
      </c>
      <c r="M1406" s="12">
        <v>0</v>
      </c>
      <c r="N1406" s="12"/>
      <c r="O1406" s="12"/>
    </row>
    <row r="1407" spans="1:15" x14ac:dyDescent="0.35">
      <c r="A1407" s="11" t="str">
        <f t="shared" si="21"/>
        <v>DISTRIBUCION VOLUMEN X CRITERIO (Consumiciones)Sin Cafeina10-30MIL</v>
      </c>
      <c r="B1407" s="11" t="s">
        <v>118</v>
      </c>
      <c r="C1407" s="11" t="s">
        <v>163</v>
      </c>
      <c r="D1407" s="11" t="s">
        <v>12</v>
      </c>
      <c r="E1407" s="12">
        <v>16.3132255518249</v>
      </c>
      <c r="F1407" s="12">
        <v>14.5743292203052</v>
      </c>
      <c r="G1407" s="12">
        <v>12.148681511708499</v>
      </c>
      <c r="H1407" s="12">
        <v>15.7663050982942</v>
      </c>
      <c r="I1407" s="12">
        <v>0</v>
      </c>
      <c r="J1407" s="12">
        <v>0</v>
      </c>
      <c r="K1407" s="12">
        <v>0</v>
      </c>
      <c r="L1407" s="12">
        <v>0</v>
      </c>
      <c r="M1407" s="12">
        <v>0</v>
      </c>
      <c r="N1407" s="12"/>
      <c r="O1407" s="12"/>
    </row>
    <row r="1408" spans="1:15" x14ac:dyDescent="0.35">
      <c r="A1408" s="11" t="str">
        <f t="shared" si="21"/>
        <v>DISTRIBUCION VOLUMEN X CRITERIO (Consumiciones)Sin Cafeina30-100MIL</v>
      </c>
      <c r="B1408" s="11" t="s">
        <v>118</v>
      </c>
      <c r="C1408" s="11" t="s">
        <v>163</v>
      </c>
      <c r="D1408" s="11" t="s">
        <v>13</v>
      </c>
      <c r="E1408" s="12">
        <v>21.286451422525101</v>
      </c>
      <c r="F1408" s="12">
        <v>22.2887463991554</v>
      </c>
      <c r="G1408" s="12">
        <v>18.448463829129999</v>
      </c>
      <c r="H1408" s="12">
        <v>16.202717294815599</v>
      </c>
      <c r="I1408" s="12">
        <v>0</v>
      </c>
      <c r="J1408" s="12">
        <v>0</v>
      </c>
      <c r="K1408" s="12">
        <v>0</v>
      </c>
      <c r="L1408" s="12">
        <v>0</v>
      </c>
      <c r="M1408" s="12">
        <v>0</v>
      </c>
      <c r="N1408" s="12"/>
      <c r="O1408" s="12"/>
    </row>
    <row r="1409" spans="1:15" x14ac:dyDescent="0.35">
      <c r="A1409" s="11" t="str">
        <f t="shared" si="21"/>
        <v>DISTRIBUCION VOLUMEN X CRITERIO (Consumiciones)Sin Cafeina100-200MIL</v>
      </c>
      <c r="B1409" s="11" t="s">
        <v>118</v>
      </c>
      <c r="C1409" s="11" t="s">
        <v>163</v>
      </c>
      <c r="D1409" s="11" t="s">
        <v>14</v>
      </c>
      <c r="E1409" s="12">
        <v>10.9546921348417</v>
      </c>
      <c r="F1409" s="12">
        <v>10.445308359565599</v>
      </c>
      <c r="G1409" s="12">
        <v>9.8584524421039799</v>
      </c>
      <c r="H1409" s="12">
        <v>7.7778511568787101</v>
      </c>
      <c r="I1409" s="12">
        <v>0</v>
      </c>
      <c r="J1409" s="12">
        <v>0</v>
      </c>
      <c r="K1409" s="12">
        <v>0</v>
      </c>
      <c r="L1409" s="12">
        <v>0</v>
      </c>
      <c r="M1409" s="12">
        <v>0</v>
      </c>
      <c r="N1409" s="12"/>
      <c r="O1409" s="12"/>
    </row>
    <row r="1410" spans="1:15" x14ac:dyDescent="0.35">
      <c r="A1410" s="11" t="str">
        <f t="shared" si="21"/>
        <v>DISTRIBUCION VOLUMEN X CRITERIO (Consumiciones)Sin Cafeina200-500MIL</v>
      </c>
      <c r="B1410" s="11" t="s">
        <v>118</v>
      </c>
      <c r="C1410" s="11" t="s">
        <v>163</v>
      </c>
      <c r="D1410" s="11" t="s">
        <v>15</v>
      </c>
      <c r="E1410" s="12">
        <v>10.8359136496052</v>
      </c>
      <c r="F1410" s="12">
        <v>8.6568548654620407</v>
      </c>
      <c r="G1410" s="12">
        <v>7.2962602420371603</v>
      </c>
      <c r="H1410" s="12">
        <v>11.0669769173173</v>
      </c>
      <c r="I1410" s="12">
        <v>0</v>
      </c>
      <c r="J1410" s="12">
        <v>0</v>
      </c>
      <c r="K1410" s="12">
        <v>0</v>
      </c>
      <c r="L1410" s="12">
        <v>0</v>
      </c>
      <c r="M1410" s="12">
        <v>0</v>
      </c>
      <c r="N1410" s="12"/>
      <c r="O1410" s="12"/>
    </row>
    <row r="1411" spans="1:15" x14ac:dyDescent="0.35">
      <c r="A1411" s="11" t="str">
        <f t="shared" si="21"/>
        <v>DISTRIBUCION VOLUMEN X CRITERIO (Consumiciones)Sin Cafeina&gt;500MIL</v>
      </c>
      <c r="B1411" s="11" t="s">
        <v>118</v>
      </c>
      <c r="C1411" s="11" t="s">
        <v>163</v>
      </c>
      <c r="D1411" s="11" t="s">
        <v>16</v>
      </c>
      <c r="E1411" s="12">
        <v>26.634153205366498</v>
      </c>
      <c r="F1411" s="12">
        <v>29.4060509447954</v>
      </c>
      <c r="G1411" s="12">
        <v>36.122439266201397</v>
      </c>
      <c r="H1411" s="12">
        <v>32.753085710315901</v>
      </c>
      <c r="I1411" s="12">
        <v>0</v>
      </c>
      <c r="J1411" s="12">
        <v>0</v>
      </c>
      <c r="K1411" s="12">
        <v>0</v>
      </c>
      <c r="L1411" s="12">
        <v>0</v>
      </c>
      <c r="M1411" s="12">
        <v>0</v>
      </c>
      <c r="N1411" s="12"/>
      <c r="O1411" s="12"/>
    </row>
    <row r="1412" spans="1:15" x14ac:dyDescent="0.35">
      <c r="A1412" s="11" t="str">
        <f t="shared" ref="A1412:A1475" si="22">B1412&amp;C1412&amp;D1412</f>
        <v>DISTRIBUCION VOLUMEN X CRITERIO (Consumiciones)Sin CafeinaDE 15 A 19 AÑOS</v>
      </c>
      <c r="B1412" s="11" t="s">
        <v>118</v>
      </c>
      <c r="C1412" s="11" t="s">
        <v>163</v>
      </c>
      <c r="D1412" s="11" t="s">
        <v>39</v>
      </c>
      <c r="E1412" s="12">
        <v>1.88377049184477</v>
      </c>
      <c r="F1412" s="12">
        <v>1.7299075215734201</v>
      </c>
      <c r="G1412" s="12">
        <v>3.2001359618085599</v>
      </c>
      <c r="H1412" s="12">
        <v>1.5286640210165401</v>
      </c>
      <c r="I1412" s="12">
        <v>0</v>
      </c>
      <c r="J1412" s="12">
        <v>0</v>
      </c>
      <c r="K1412" s="12">
        <v>0</v>
      </c>
      <c r="L1412" s="12">
        <v>0</v>
      </c>
      <c r="M1412" s="12">
        <v>0</v>
      </c>
      <c r="N1412" s="12"/>
      <c r="O1412" s="12"/>
    </row>
    <row r="1413" spans="1:15" x14ac:dyDescent="0.35">
      <c r="A1413" s="11" t="str">
        <f t="shared" si="22"/>
        <v>DISTRIBUCION VOLUMEN X CRITERIO (Consumiciones)Sin CafeinaDE 20 A 24 AÑOS</v>
      </c>
      <c r="B1413" s="11" t="s">
        <v>118</v>
      </c>
      <c r="C1413" s="11" t="s">
        <v>163</v>
      </c>
      <c r="D1413" s="11" t="s">
        <v>40</v>
      </c>
      <c r="E1413" s="12">
        <v>3.0959455016957298</v>
      </c>
      <c r="F1413" s="12">
        <v>2.5137831521556699</v>
      </c>
      <c r="G1413" s="12">
        <v>1.52100403395273</v>
      </c>
      <c r="H1413" s="12">
        <v>3.9982331837257399</v>
      </c>
      <c r="I1413" s="12">
        <v>0</v>
      </c>
      <c r="J1413" s="12">
        <v>0</v>
      </c>
      <c r="K1413" s="12">
        <v>0</v>
      </c>
      <c r="L1413" s="12">
        <v>0</v>
      </c>
      <c r="M1413" s="12">
        <v>0</v>
      </c>
      <c r="N1413" s="12"/>
      <c r="O1413" s="12"/>
    </row>
    <row r="1414" spans="1:15" x14ac:dyDescent="0.35">
      <c r="A1414" s="11" t="str">
        <f t="shared" si="22"/>
        <v>DISTRIBUCION VOLUMEN X CRITERIO (Consumiciones)Sin CafeinaDE 25 A 34 AÑOS</v>
      </c>
      <c r="B1414" s="11" t="s">
        <v>118</v>
      </c>
      <c r="C1414" s="11" t="s">
        <v>163</v>
      </c>
      <c r="D1414" s="11" t="s">
        <v>41</v>
      </c>
      <c r="E1414" s="12">
        <v>10.1653886772474</v>
      </c>
      <c r="F1414" s="12">
        <v>7.8579027907866701</v>
      </c>
      <c r="G1414" s="12">
        <v>6.8572347128278297</v>
      </c>
      <c r="H1414" s="12">
        <v>6.5415574914296499</v>
      </c>
      <c r="I1414" s="12">
        <v>0</v>
      </c>
      <c r="J1414" s="12">
        <v>0</v>
      </c>
      <c r="K1414" s="12">
        <v>0</v>
      </c>
      <c r="L1414" s="12">
        <v>0</v>
      </c>
      <c r="M1414" s="12">
        <v>0</v>
      </c>
      <c r="N1414" s="12"/>
      <c r="O1414" s="12"/>
    </row>
    <row r="1415" spans="1:15" x14ac:dyDescent="0.35">
      <c r="A1415" s="11" t="str">
        <f t="shared" si="22"/>
        <v>DISTRIBUCION VOLUMEN X CRITERIO (Consumiciones)Sin CafeinaDE 35 A 49 AÑOS</v>
      </c>
      <c r="B1415" s="11" t="s">
        <v>118</v>
      </c>
      <c r="C1415" s="11" t="s">
        <v>163</v>
      </c>
      <c r="D1415" s="11" t="s">
        <v>42</v>
      </c>
      <c r="E1415" s="12">
        <v>33.769669349183303</v>
      </c>
      <c r="F1415" s="12">
        <v>32.495879945435902</v>
      </c>
      <c r="G1415" s="12">
        <v>29.906883223713699</v>
      </c>
      <c r="H1415" s="12">
        <v>28.268854545563698</v>
      </c>
      <c r="I1415" s="12">
        <v>0</v>
      </c>
      <c r="J1415" s="12">
        <v>0</v>
      </c>
      <c r="K1415" s="12">
        <v>0</v>
      </c>
      <c r="L1415" s="12">
        <v>0</v>
      </c>
      <c r="M1415" s="12">
        <v>0</v>
      </c>
      <c r="N1415" s="12"/>
      <c r="O1415" s="12"/>
    </row>
    <row r="1416" spans="1:15" x14ac:dyDescent="0.35">
      <c r="A1416" s="11" t="str">
        <f t="shared" si="22"/>
        <v>DISTRIBUCION VOLUMEN X CRITERIO (Consumiciones)Sin CafeinaDE 50 A 59 AÑOS</v>
      </c>
      <c r="B1416" s="11" t="s">
        <v>118</v>
      </c>
      <c r="C1416" s="11" t="s">
        <v>163</v>
      </c>
      <c r="D1416" s="11" t="s">
        <v>43</v>
      </c>
      <c r="E1416" s="12">
        <v>26.1321145551602</v>
      </c>
      <c r="F1416" s="12">
        <v>35.327491357238301</v>
      </c>
      <c r="G1416" s="12">
        <v>18.5426941631614</v>
      </c>
      <c r="H1416" s="12">
        <v>23.675286614479798</v>
      </c>
      <c r="I1416" s="12">
        <v>0</v>
      </c>
      <c r="J1416" s="12">
        <v>0</v>
      </c>
      <c r="K1416" s="12">
        <v>0</v>
      </c>
      <c r="L1416" s="12">
        <v>0</v>
      </c>
      <c r="M1416" s="12">
        <v>0</v>
      </c>
      <c r="N1416" s="12"/>
      <c r="O1416" s="12"/>
    </row>
    <row r="1417" spans="1:15" x14ac:dyDescent="0.35">
      <c r="A1417" s="11" t="str">
        <f t="shared" si="22"/>
        <v>DISTRIBUCION VOLUMEN X CRITERIO (Consumiciones)Sin CafeinaDE 60 A 75 AÑOS</v>
      </c>
      <c r="B1417" s="11" t="s">
        <v>118</v>
      </c>
      <c r="C1417" s="11" t="s">
        <v>163</v>
      </c>
      <c r="D1417" s="11" t="s">
        <v>44</v>
      </c>
      <c r="E1417" s="12">
        <v>24.953111424868599</v>
      </c>
      <c r="F1417" s="12">
        <v>20.0750329723042</v>
      </c>
      <c r="G1417" s="12">
        <v>39.972017371500797</v>
      </c>
      <c r="H1417" s="12">
        <v>35.987414435918197</v>
      </c>
      <c r="I1417" s="12">
        <v>0</v>
      </c>
      <c r="J1417" s="12">
        <v>0</v>
      </c>
      <c r="K1417" s="12">
        <v>0</v>
      </c>
      <c r="L1417" s="12">
        <v>0</v>
      </c>
      <c r="M1417" s="12">
        <v>0</v>
      </c>
      <c r="N1417" s="12"/>
      <c r="O1417" s="12"/>
    </row>
    <row r="1418" spans="1:15" x14ac:dyDescent="0.35">
      <c r="A1418" s="11" t="str">
        <f t="shared" si="22"/>
        <v>DISTRIBUCION VOLUMEN X CRITERIO (Consumiciones)Sin CafeinaALTA Y MEDIA ALTA</v>
      </c>
      <c r="B1418" s="11" t="s">
        <v>118</v>
      </c>
      <c r="C1418" s="11" t="s">
        <v>163</v>
      </c>
      <c r="D1418" s="11" t="s">
        <v>17</v>
      </c>
      <c r="E1418" s="12">
        <v>24.101221114904099</v>
      </c>
      <c r="F1418" s="12">
        <v>25.7222514141442</v>
      </c>
      <c r="G1418" s="12">
        <v>22.866522143634601</v>
      </c>
      <c r="H1418" s="12">
        <v>21.2381179461361</v>
      </c>
      <c r="I1418" s="12">
        <v>0</v>
      </c>
      <c r="J1418" s="12">
        <v>0</v>
      </c>
      <c r="K1418" s="12">
        <v>0</v>
      </c>
      <c r="L1418" s="12">
        <v>0</v>
      </c>
      <c r="M1418" s="12">
        <v>0</v>
      </c>
      <c r="N1418" s="12"/>
      <c r="O1418" s="12"/>
    </row>
    <row r="1419" spans="1:15" x14ac:dyDescent="0.35">
      <c r="A1419" s="11" t="str">
        <f t="shared" si="22"/>
        <v>DISTRIBUCION VOLUMEN X CRITERIO (Consumiciones)Sin CafeinaMEDIA</v>
      </c>
      <c r="B1419" s="11" t="s">
        <v>118</v>
      </c>
      <c r="C1419" s="11" t="s">
        <v>163</v>
      </c>
      <c r="D1419" s="11" t="s">
        <v>18</v>
      </c>
      <c r="E1419" s="12">
        <v>29.358144692916799</v>
      </c>
      <c r="F1419" s="12">
        <v>28.889604464589599</v>
      </c>
      <c r="G1419" s="12">
        <v>27.307866387439098</v>
      </c>
      <c r="H1419" s="12">
        <v>27.773545614307402</v>
      </c>
      <c r="I1419" s="12">
        <v>0</v>
      </c>
      <c r="J1419" s="12">
        <v>0</v>
      </c>
      <c r="K1419" s="12">
        <v>0</v>
      </c>
      <c r="L1419" s="12">
        <v>0</v>
      </c>
      <c r="M1419" s="12">
        <v>0</v>
      </c>
      <c r="N1419" s="12"/>
      <c r="O1419" s="12"/>
    </row>
    <row r="1420" spans="1:15" x14ac:dyDescent="0.35">
      <c r="A1420" s="11" t="str">
        <f t="shared" si="22"/>
        <v>DISTRIBUCION VOLUMEN X CRITERIO (Consumiciones)Sin CafeinaMEDIA BAJA</v>
      </c>
      <c r="B1420" s="11" t="s">
        <v>118</v>
      </c>
      <c r="C1420" s="11" t="s">
        <v>163</v>
      </c>
      <c r="D1420" s="11" t="s">
        <v>19</v>
      </c>
      <c r="E1420" s="12">
        <v>19.700312978550102</v>
      </c>
      <c r="F1420" s="12">
        <v>19.387330565193199</v>
      </c>
      <c r="G1420" s="12">
        <v>22.420380621221501</v>
      </c>
      <c r="H1420" s="12">
        <v>23.811837497502001</v>
      </c>
      <c r="I1420" s="12">
        <v>0</v>
      </c>
      <c r="J1420" s="12">
        <v>0</v>
      </c>
      <c r="K1420" s="12">
        <v>0</v>
      </c>
      <c r="L1420" s="12">
        <v>0</v>
      </c>
      <c r="M1420" s="12">
        <v>0</v>
      </c>
      <c r="N1420" s="12"/>
      <c r="O1420" s="12"/>
    </row>
    <row r="1421" spans="1:15" x14ac:dyDescent="0.35">
      <c r="A1421" s="11" t="str">
        <f t="shared" si="22"/>
        <v>DISTRIBUCION VOLUMEN X CRITERIO (Consumiciones)Sin CafeinaBAJA</v>
      </c>
      <c r="B1421" s="11" t="s">
        <v>118</v>
      </c>
      <c r="C1421" s="11" t="s">
        <v>163</v>
      </c>
      <c r="D1421" s="11" t="s">
        <v>20</v>
      </c>
      <c r="E1421" s="12">
        <v>26.840321213628901</v>
      </c>
      <c r="F1421" s="12">
        <v>26.000813556072998</v>
      </c>
      <c r="G1421" s="12">
        <v>27.405203906791598</v>
      </c>
      <c r="H1421" s="12">
        <v>27.176507518832501</v>
      </c>
      <c r="I1421" s="12">
        <v>0</v>
      </c>
      <c r="J1421" s="12">
        <v>0</v>
      </c>
      <c r="K1421" s="12">
        <v>0</v>
      </c>
      <c r="L1421" s="12">
        <v>0</v>
      </c>
      <c r="M1421" s="12">
        <v>0</v>
      </c>
      <c r="N1421" s="12"/>
      <c r="O1421" s="12"/>
    </row>
    <row r="1422" spans="1:15" x14ac:dyDescent="0.35">
      <c r="A1422" s="11" t="str">
        <f t="shared" si="22"/>
        <v>DISTRIBUCION VOLUMEN X CRITERIO (Consumiciones)Sin CafeinaHOMBRE</v>
      </c>
      <c r="B1422" s="11" t="s">
        <v>118</v>
      </c>
      <c r="C1422" s="11" t="s">
        <v>163</v>
      </c>
      <c r="D1422" s="11" t="s">
        <v>21</v>
      </c>
      <c r="E1422" s="12">
        <v>47.0413568494522</v>
      </c>
      <c r="F1422" s="12">
        <v>51.978829910155099</v>
      </c>
      <c r="G1422" s="12">
        <v>61.672069816478498</v>
      </c>
      <c r="H1422" s="12">
        <v>61.610976217452198</v>
      </c>
      <c r="I1422" s="12">
        <v>0</v>
      </c>
      <c r="J1422" s="12">
        <v>0</v>
      </c>
      <c r="K1422" s="12">
        <v>0</v>
      </c>
      <c r="L1422" s="12">
        <v>0</v>
      </c>
      <c r="M1422" s="12">
        <v>0</v>
      </c>
      <c r="N1422" s="12"/>
      <c r="O1422" s="12"/>
    </row>
    <row r="1423" spans="1:15" x14ac:dyDescent="0.35">
      <c r="A1423" s="11" t="str">
        <f t="shared" si="22"/>
        <v>DISTRIBUCION VOLUMEN X CRITERIO (Consumiciones)Sin CafeinaMUJER</v>
      </c>
      <c r="B1423" s="11" t="s">
        <v>118</v>
      </c>
      <c r="C1423" s="11" t="s">
        <v>163</v>
      </c>
      <c r="D1423" s="11" t="s">
        <v>22</v>
      </c>
      <c r="E1423" s="12">
        <v>52.9586431505478</v>
      </c>
      <c r="F1423" s="12">
        <v>48.021170089844901</v>
      </c>
      <c r="G1423" s="12">
        <v>38.327903242608301</v>
      </c>
      <c r="H1423" s="12">
        <v>38.389023782547802</v>
      </c>
      <c r="I1423" s="12">
        <v>0</v>
      </c>
      <c r="J1423" s="12">
        <v>0</v>
      </c>
      <c r="K1423" s="12">
        <v>0</v>
      </c>
      <c r="L1423" s="12">
        <v>0</v>
      </c>
      <c r="M1423" s="12">
        <v>0</v>
      </c>
      <c r="N1423" s="12"/>
      <c r="O1423" s="12"/>
    </row>
    <row r="1424" spans="1:15" x14ac:dyDescent="0.35">
      <c r="A1424" s="11" t="str">
        <f t="shared" si="22"/>
        <v>DISTRIBUCION VOLUMEN X CRITERIO (Consumiciones)Frutas con gasT.ESPAÑA</v>
      </c>
      <c r="B1424" s="11" t="s">
        <v>118</v>
      </c>
      <c r="C1424" s="11" t="s">
        <v>164</v>
      </c>
      <c r="D1424" s="11" t="s">
        <v>36</v>
      </c>
      <c r="E1424" s="12">
        <v>100</v>
      </c>
      <c r="F1424" s="12">
        <v>100</v>
      </c>
      <c r="G1424" s="12">
        <v>100</v>
      </c>
      <c r="H1424" s="12">
        <v>100</v>
      </c>
      <c r="I1424" s="12">
        <v>0</v>
      </c>
      <c r="J1424" s="12">
        <v>0</v>
      </c>
      <c r="K1424" s="12">
        <v>0</v>
      </c>
      <c r="L1424" s="12">
        <v>0</v>
      </c>
      <c r="M1424" s="12">
        <v>0</v>
      </c>
      <c r="N1424" s="12"/>
      <c r="O1424" s="12"/>
    </row>
    <row r="1425" spans="1:15" x14ac:dyDescent="0.35">
      <c r="A1425" s="11" t="str">
        <f t="shared" si="22"/>
        <v>DISTRIBUCION VOLUMEN X CRITERIO (Consumiciones)Frutas con gasBCN AM</v>
      </c>
      <c r="B1425" s="11" t="s">
        <v>118</v>
      </c>
      <c r="C1425" s="11" t="s">
        <v>164</v>
      </c>
      <c r="D1425" s="11" t="s">
        <v>1</v>
      </c>
      <c r="E1425" s="12">
        <v>6.3313713003422603</v>
      </c>
      <c r="F1425" s="12">
        <v>6.63563268773804</v>
      </c>
      <c r="G1425" s="12">
        <v>7.4496893190525997</v>
      </c>
      <c r="H1425" s="12">
        <v>8.9328598124359093</v>
      </c>
      <c r="I1425" s="12">
        <v>0</v>
      </c>
      <c r="J1425" s="12">
        <v>0</v>
      </c>
      <c r="K1425" s="12">
        <v>0</v>
      </c>
      <c r="L1425" s="12">
        <v>0</v>
      </c>
      <c r="M1425" s="12">
        <v>0</v>
      </c>
      <c r="N1425" s="12"/>
      <c r="O1425" s="12"/>
    </row>
    <row r="1426" spans="1:15" x14ac:dyDescent="0.35">
      <c r="A1426" s="11" t="str">
        <f t="shared" si="22"/>
        <v>DISTRIBUCION VOLUMEN X CRITERIO (Consumiciones)Frutas con gasREST.CAT ARAGON</v>
      </c>
      <c r="B1426" s="11" t="s">
        <v>118</v>
      </c>
      <c r="C1426" s="11" t="s">
        <v>164</v>
      </c>
      <c r="D1426" s="11" t="s">
        <v>2</v>
      </c>
      <c r="E1426" s="12">
        <v>8.4121401223361598</v>
      </c>
      <c r="F1426" s="12">
        <v>8.5199421040542198</v>
      </c>
      <c r="G1426" s="12">
        <v>8.2459028684365308</v>
      </c>
      <c r="H1426" s="12">
        <v>11.083352445986099</v>
      </c>
      <c r="I1426" s="12">
        <v>0</v>
      </c>
      <c r="J1426" s="12">
        <v>0</v>
      </c>
      <c r="K1426" s="12">
        <v>0</v>
      </c>
      <c r="L1426" s="12">
        <v>0</v>
      </c>
      <c r="M1426" s="12">
        <v>0</v>
      </c>
      <c r="N1426" s="12"/>
      <c r="O1426" s="12"/>
    </row>
    <row r="1427" spans="1:15" x14ac:dyDescent="0.35">
      <c r="A1427" s="11" t="str">
        <f t="shared" si="22"/>
        <v>DISTRIBUCION VOLUMEN X CRITERIO (Consumiciones)Frutas con gasLEVANTE</v>
      </c>
      <c r="B1427" s="11" t="s">
        <v>118</v>
      </c>
      <c r="C1427" s="11" t="s">
        <v>164</v>
      </c>
      <c r="D1427" s="11" t="s">
        <v>3</v>
      </c>
      <c r="E1427" s="12">
        <v>13.7315724576883</v>
      </c>
      <c r="F1427" s="12">
        <v>16.871301886432899</v>
      </c>
      <c r="G1427" s="12">
        <v>17.717563618290999</v>
      </c>
      <c r="H1427" s="12">
        <v>16.803166473963799</v>
      </c>
      <c r="I1427" s="12">
        <v>0</v>
      </c>
      <c r="J1427" s="12">
        <v>0</v>
      </c>
      <c r="K1427" s="12">
        <v>0</v>
      </c>
      <c r="L1427" s="12">
        <v>0</v>
      </c>
      <c r="M1427" s="12">
        <v>0</v>
      </c>
      <c r="N1427" s="12"/>
      <c r="O1427" s="12"/>
    </row>
    <row r="1428" spans="1:15" x14ac:dyDescent="0.35">
      <c r="A1428" s="11" t="str">
        <f t="shared" si="22"/>
        <v>DISTRIBUCION VOLUMEN X CRITERIO (Consumiciones)Frutas con gasANDALUCIA</v>
      </c>
      <c r="B1428" s="11" t="s">
        <v>118</v>
      </c>
      <c r="C1428" s="11" t="s">
        <v>164</v>
      </c>
      <c r="D1428" s="11" t="s">
        <v>4</v>
      </c>
      <c r="E1428" s="12">
        <v>23.203594909889599</v>
      </c>
      <c r="F1428" s="12">
        <v>27.9706427834188</v>
      </c>
      <c r="G1428" s="12">
        <v>32.076047461258597</v>
      </c>
      <c r="H1428" s="12">
        <v>23.553960338684099</v>
      </c>
      <c r="I1428" s="12">
        <v>0</v>
      </c>
      <c r="J1428" s="12">
        <v>0</v>
      </c>
      <c r="K1428" s="12">
        <v>0</v>
      </c>
      <c r="L1428" s="12">
        <v>0</v>
      </c>
      <c r="M1428" s="12">
        <v>0</v>
      </c>
      <c r="N1428" s="12"/>
      <c r="O1428" s="12"/>
    </row>
    <row r="1429" spans="1:15" x14ac:dyDescent="0.35">
      <c r="A1429" s="11" t="str">
        <f t="shared" si="22"/>
        <v>DISTRIBUCION VOLUMEN X CRITERIO (Consumiciones)Frutas con gasMDD AM</v>
      </c>
      <c r="B1429" s="11" t="s">
        <v>118</v>
      </c>
      <c r="C1429" s="11" t="s">
        <v>164</v>
      </c>
      <c r="D1429" s="11" t="s">
        <v>5</v>
      </c>
      <c r="E1429" s="12">
        <v>9.8210753795678407</v>
      </c>
      <c r="F1429" s="12">
        <v>11.2696685226403</v>
      </c>
      <c r="G1429" s="12">
        <v>11.3562678402901</v>
      </c>
      <c r="H1429" s="12">
        <v>12.364790789356499</v>
      </c>
      <c r="I1429" s="12">
        <v>0</v>
      </c>
      <c r="J1429" s="12">
        <v>0</v>
      </c>
      <c r="K1429" s="12">
        <v>0</v>
      </c>
      <c r="L1429" s="12">
        <v>0</v>
      </c>
      <c r="M1429" s="12">
        <v>0</v>
      </c>
      <c r="N1429" s="12"/>
      <c r="O1429" s="12"/>
    </row>
    <row r="1430" spans="1:15" x14ac:dyDescent="0.35">
      <c r="A1430" s="11" t="str">
        <f t="shared" si="22"/>
        <v>DISTRIBUCION VOLUMEN X CRITERIO (Consumiciones)Frutas con gasRTO CENTRO</v>
      </c>
      <c r="B1430" s="11" t="s">
        <v>118</v>
      </c>
      <c r="C1430" s="11" t="s">
        <v>164</v>
      </c>
      <c r="D1430" s="11" t="s">
        <v>6</v>
      </c>
      <c r="E1430" s="12">
        <v>14.8153163000528</v>
      </c>
      <c r="F1430" s="12">
        <v>13.7551017542311</v>
      </c>
      <c r="G1430" s="12">
        <v>7.9623828328197197</v>
      </c>
      <c r="H1430" s="12">
        <v>9.3122518803303596</v>
      </c>
      <c r="I1430" s="12">
        <v>0</v>
      </c>
      <c r="J1430" s="12">
        <v>0</v>
      </c>
      <c r="K1430" s="12">
        <v>0</v>
      </c>
      <c r="L1430" s="12">
        <v>0</v>
      </c>
      <c r="M1430" s="12">
        <v>0</v>
      </c>
      <c r="N1430" s="12"/>
      <c r="O1430" s="12"/>
    </row>
    <row r="1431" spans="1:15" x14ac:dyDescent="0.35">
      <c r="A1431" s="11" t="str">
        <f t="shared" si="22"/>
        <v>DISTRIBUCION VOLUMEN X CRITERIO (Consumiciones)Frutas con gasNORTE-CENTRO</v>
      </c>
      <c r="B1431" s="11" t="s">
        <v>118</v>
      </c>
      <c r="C1431" s="11" t="s">
        <v>164</v>
      </c>
      <c r="D1431" s="11" t="s">
        <v>7</v>
      </c>
      <c r="E1431" s="12">
        <v>17.552680672218099</v>
      </c>
      <c r="F1431" s="12">
        <v>8.23279045017809</v>
      </c>
      <c r="G1431" s="12">
        <v>7.8084606935848804</v>
      </c>
      <c r="H1431" s="12">
        <v>7.7795455996368199</v>
      </c>
      <c r="I1431" s="12">
        <v>0</v>
      </c>
      <c r="J1431" s="12">
        <v>0</v>
      </c>
      <c r="K1431" s="12">
        <v>0</v>
      </c>
      <c r="L1431" s="12">
        <v>0</v>
      </c>
      <c r="M1431" s="12">
        <v>0</v>
      </c>
      <c r="N1431" s="12"/>
      <c r="O1431" s="12"/>
    </row>
    <row r="1432" spans="1:15" x14ac:dyDescent="0.35">
      <c r="A1432" s="11" t="str">
        <f t="shared" si="22"/>
        <v>DISTRIBUCION VOLUMEN X CRITERIO (Consumiciones)Frutas con gasNOROESTE</v>
      </c>
      <c r="B1432" s="11" t="s">
        <v>118</v>
      </c>
      <c r="C1432" s="11" t="s">
        <v>164</v>
      </c>
      <c r="D1432" s="11" t="s">
        <v>8</v>
      </c>
      <c r="E1432" s="12">
        <v>6.1322609549962301</v>
      </c>
      <c r="F1432" s="12">
        <v>6.7449117869204498</v>
      </c>
      <c r="G1432" s="12">
        <v>7.3836784098577004</v>
      </c>
      <c r="H1432" s="12">
        <v>10.170059261045701</v>
      </c>
      <c r="I1432" s="12">
        <v>0</v>
      </c>
      <c r="J1432" s="12">
        <v>0</v>
      </c>
      <c r="K1432" s="12">
        <v>0</v>
      </c>
      <c r="L1432" s="12">
        <v>0</v>
      </c>
      <c r="M1432" s="12">
        <v>0</v>
      </c>
      <c r="N1432" s="12"/>
      <c r="O1432" s="12"/>
    </row>
    <row r="1433" spans="1:15" x14ac:dyDescent="0.35">
      <c r="A1433" s="11" t="str">
        <f t="shared" si="22"/>
        <v>DISTRIBUCION VOLUMEN X CRITERIO (Consumiciones)Frutas con gas&lt;2MIL</v>
      </c>
      <c r="B1433" s="11" t="s">
        <v>118</v>
      </c>
      <c r="C1433" s="11" t="s">
        <v>164</v>
      </c>
      <c r="D1433" s="11" t="s">
        <v>9</v>
      </c>
      <c r="E1433" s="12">
        <v>18.444841152230701</v>
      </c>
      <c r="F1433" s="12">
        <v>5.7208406346888196</v>
      </c>
      <c r="G1433" s="12">
        <v>4.0973054736889303</v>
      </c>
      <c r="H1433" s="12">
        <v>5.6627747788646401</v>
      </c>
      <c r="I1433" s="12">
        <v>0</v>
      </c>
      <c r="J1433" s="12">
        <v>0</v>
      </c>
      <c r="K1433" s="12">
        <v>0</v>
      </c>
      <c r="L1433" s="12">
        <v>0</v>
      </c>
      <c r="M1433" s="12">
        <v>0</v>
      </c>
      <c r="N1433" s="12"/>
      <c r="O1433" s="12"/>
    </row>
    <row r="1434" spans="1:15" x14ac:dyDescent="0.35">
      <c r="A1434" s="11" t="str">
        <f t="shared" si="22"/>
        <v>DISTRIBUCION VOLUMEN X CRITERIO (Consumiciones)Frutas con gas2-5MIL</v>
      </c>
      <c r="B1434" s="11" t="s">
        <v>118</v>
      </c>
      <c r="C1434" s="11" t="s">
        <v>164</v>
      </c>
      <c r="D1434" s="11" t="s">
        <v>10</v>
      </c>
      <c r="E1434" s="12">
        <v>5.50224357838872</v>
      </c>
      <c r="F1434" s="12">
        <v>5.5248299582431004</v>
      </c>
      <c r="G1434" s="12">
        <v>8.5639189624748102</v>
      </c>
      <c r="H1434" s="12">
        <v>6.1186584415267102</v>
      </c>
      <c r="I1434" s="12">
        <v>0</v>
      </c>
      <c r="J1434" s="12">
        <v>0</v>
      </c>
      <c r="K1434" s="12">
        <v>0</v>
      </c>
      <c r="L1434" s="12">
        <v>0</v>
      </c>
      <c r="M1434" s="12">
        <v>0</v>
      </c>
      <c r="N1434" s="12"/>
      <c r="O1434" s="12"/>
    </row>
    <row r="1435" spans="1:15" x14ac:dyDescent="0.35">
      <c r="A1435" s="11" t="str">
        <f t="shared" si="22"/>
        <v>DISTRIBUCION VOLUMEN X CRITERIO (Consumiciones)Frutas con gas5-10MIL</v>
      </c>
      <c r="B1435" s="11" t="s">
        <v>118</v>
      </c>
      <c r="C1435" s="11" t="s">
        <v>164</v>
      </c>
      <c r="D1435" s="11" t="s">
        <v>11</v>
      </c>
      <c r="E1435" s="12">
        <v>6.2894678403149404</v>
      </c>
      <c r="F1435" s="12">
        <v>7.6749571949153497</v>
      </c>
      <c r="G1435" s="12">
        <v>7.9764656960157501</v>
      </c>
      <c r="H1435" s="12">
        <v>6.1570271904085203</v>
      </c>
      <c r="I1435" s="12">
        <v>0</v>
      </c>
      <c r="J1435" s="12">
        <v>0</v>
      </c>
      <c r="K1435" s="12">
        <v>0</v>
      </c>
      <c r="L1435" s="12">
        <v>0</v>
      </c>
      <c r="M1435" s="12">
        <v>0</v>
      </c>
      <c r="N1435" s="12"/>
      <c r="O1435" s="12"/>
    </row>
    <row r="1436" spans="1:15" x14ac:dyDescent="0.35">
      <c r="A1436" s="11" t="str">
        <f t="shared" si="22"/>
        <v>DISTRIBUCION VOLUMEN X CRITERIO (Consumiciones)Frutas con gas10-30MIL</v>
      </c>
      <c r="B1436" s="11" t="s">
        <v>118</v>
      </c>
      <c r="C1436" s="11" t="s">
        <v>164</v>
      </c>
      <c r="D1436" s="11" t="s">
        <v>12</v>
      </c>
      <c r="E1436" s="12">
        <v>17.787683951393898</v>
      </c>
      <c r="F1436" s="12">
        <v>22.827221927437499</v>
      </c>
      <c r="G1436" s="12">
        <v>18.806257057856499</v>
      </c>
      <c r="H1436" s="12">
        <v>18.520310247613299</v>
      </c>
      <c r="I1436" s="12">
        <v>0</v>
      </c>
      <c r="J1436" s="12">
        <v>0</v>
      </c>
      <c r="K1436" s="12">
        <v>0</v>
      </c>
      <c r="L1436" s="12">
        <v>0</v>
      </c>
      <c r="M1436" s="12">
        <v>0</v>
      </c>
      <c r="N1436" s="12"/>
      <c r="O1436" s="12"/>
    </row>
    <row r="1437" spans="1:15" x14ac:dyDescent="0.35">
      <c r="A1437" s="11" t="str">
        <f t="shared" si="22"/>
        <v>DISTRIBUCION VOLUMEN X CRITERIO (Consumiciones)Frutas con gas30-100MIL</v>
      </c>
      <c r="B1437" s="11" t="s">
        <v>118</v>
      </c>
      <c r="C1437" s="11" t="s">
        <v>164</v>
      </c>
      <c r="D1437" s="11" t="s">
        <v>13</v>
      </c>
      <c r="E1437" s="12">
        <v>17.935354872492301</v>
      </c>
      <c r="F1437" s="12">
        <v>18.833926302031902</v>
      </c>
      <c r="G1437" s="12">
        <v>19.860554920461201</v>
      </c>
      <c r="H1437" s="12">
        <v>19.420811747858</v>
      </c>
      <c r="I1437" s="12">
        <v>0</v>
      </c>
      <c r="J1437" s="12">
        <v>0</v>
      </c>
      <c r="K1437" s="12">
        <v>0</v>
      </c>
      <c r="L1437" s="12">
        <v>0</v>
      </c>
      <c r="M1437" s="12">
        <v>0</v>
      </c>
      <c r="N1437" s="12"/>
      <c r="O1437" s="12"/>
    </row>
    <row r="1438" spans="1:15" x14ac:dyDescent="0.35">
      <c r="A1438" s="11" t="str">
        <f t="shared" si="22"/>
        <v>DISTRIBUCION VOLUMEN X CRITERIO (Consumiciones)Frutas con gas100-200MIL</v>
      </c>
      <c r="B1438" s="11" t="s">
        <v>118</v>
      </c>
      <c r="C1438" s="11" t="s">
        <v>164</v>
      </c>
      <c r="D1438" s="11" t="s">
        <v>14</v>
      </c>
      <c r="E1438" s="12">
        <v>9.3753148484018407</v>
      </c>
      <c r="F1438" s="12">
        <v>9.71380425111915</v>
      </c>
      <c r="G1438" s="12">
        <v>11.323750493711801</v>
      </c>
      <c r="H1438" s="12">
        <v>9.2017610437636392</v>
      </c>
      <c r="I1438" s="12">
        <v>0</v>
      </c>
      <c r="J1438" s="12">
        <v>0</v>
      </c>
      <c r="K1438" s="12">
        <v>0</v>
      </c>
      <c r="L1438" s="12">
        <v>0</v>
      </c>
      <c r="M1438" s="12">
        <v>0</v>
      </c>
      <c r="N1438" s="12"/>
      <c r="O1438" s="12"/>
    </row>
    <row r="1439" spans="1:15" x14ac:dyDescent="0.35">
      <c r="A1439" s="11" t="str">
        <f t="shared" si="22"/>
        <v>DISTRIBUCION VOLUMEN X CRITERIO (Consumiciones)Frutas con gas200-500MIL</v>
      </c>
      <c r="B1439" s="11" t="s">
        <v>118</v>
      </c>
      <c r="C1439" s="11" t="s">
        <v>164</v>
      </c>
      <c r="D1439" s="11" t="s">
        <v>15</v>
      </c>
      <c r="E1439" s="12">
        <v>11.444556870586201</v>
      </c>
      <c r="F1439" s="12">
        <v>14.906801770580801</v>
      </c>
      <c r="G1439" s="12">
        <v>12.7400598714919</v>
      </c>
      <c r="H1439" s="12">
        <v>16.341798859230799</v>
      </c>
      <c r="I1439" s="12">
        <v>0</v>
      </c>
      <c r="J1439" s="12">
        <v>0</v>
      </c>
      <c r="K1439" s="12">
        <v>0</v>
      </c>
      <c r="L1439" s="12">
        <v>0</v>
      </c>
      <c r="M1439" s="12">
        <v>0</v>
      </c>
      <c r="N1439" s="12"/>
      <c r="O1439" s="12"/>
    </row>
    <row r="1440" spans="1:15" x14ac:dyDescent="0.35">
      <c r="A1440" s="11" t="str">
        <f t="shared" si="22"/>
        <v>DISTRIBUCION VOLUMEN X CRITERIO (Consumiciones)Frutas con gas&gt;500MIL</v>
      </c>
      <c r="B1440" s="11" t="s">
        <v>118</v>
      </c>
      <c r="C1440" s="11" t="s">
        <v>164</v>
      </c>
      <c r="D1440" s="11" t="s">
        <v>16</v>
      </c>
      <c r="E1440" s="12">
        <v>13.2205481192047</v>
      </c>
      <c r="F1440" s="12">
        <v>14.797609936597301</v>
      </c>
      <c r="G1440" s="12">
        <v>16.631691388970701</v>
      </c>
      <c r="H1440" s="12">
        <v>18.5768442921737</v>
      </c>
      <c r="I1440" s="12">
        <v>0</v>
      </c>
      <c r="J1440" s="12">
        <v>0</v>
      </c>
      <c r="K1440" s="12">
        <v>0</v>
      </c>
      <c r="L1440" s="12">
        <v>0</v>
      </c>
      <c r="M1440" s="12">
        <v>0</v>
      </c>
      <c r="N1440" s="12"/>
      <c r="O1440" s="12"/>
    </row>
    <row r="1441" spans="1:15" x14ac:dyDescent="0.35">
      <c r="A1441" s="11" t="str">
        <f t="shared" si="22"/>
        <v>DISTRIBUCION VOLUMEN X CRITERIO (Consumiciones)Frutas con gasDE 15 A 19 AÑOS</v>
      </c>
      <c r="B1441" s="11" t="s">
        <v>118</v>
      </c>
      <c r="C1441" s="11" t="s">
        <v>164</v>
      </c>
      <c r="D1441" s="11" t="s">
        <v>39</v>
      </c>
      <c r="E1441" s="12">
        <v>14.268199425733799</v>
      </c>
      <c r="F1441" s="12">
        <v>5.2035225048923701</v>
      </c>
      <c r="G1441" s="12">
        <v>7.9065305993100798</v>
      </c>
      <c r="H1441" s="12">
        <v>5.5721658300447796</v>
      </c>
      <c r="I1441" s="12">
        <v>0</v>
      </c>
      <c r="J1441" s="12">
        <v>0</v>
      </c>
      <c r="K1441" s="12">
        <v>0</v>
      </c>
      <c r="L1441" s="12">
        <v>0</v>
      </c>
      <c r="M1441" s="12">
        <v>0</v>
      </c>
      <c r="N1441" s="12"/>
      <c r="O1441" s="12"/>
    </row>
    <row r="1442" spans="1:15" x14ac:dyDescent="0.35">
      <c r="A1442" s="11" t="str">
        <f t="shared" si="22"/>
        <v>DISTRIBUCION VOLUMEN X CRITERIO (Consumiciones)Frutas con gasDE 20 A 24 AÑOS</v>
      </c>
      <c r="B1442" s="11" t="s">
        <v>118</v>
      </c>
      <c r="C1442" s="11" t="s">
        <v>164</v>
      </c>
      <c r="D1442" s="11" t="s">
        <v>40</v>
      </c>
      <c r="E1442" s="12">
        <v>4.7019492734400599</v>
      </c>
      <c r="F1442" s="12">
        <v>4.6189108701343402</v>
      </c>
      <c r="G1442" s="12">
        <v>4.50654250249851</v>
      </c>
      <c r="H1442" s="12">
        <v>5.6154242654239104</v>
      </c>
      <c r="I1442" s="12">
        <v>0</v>
      </c>
      <c r="J1442" s="12">
        <v>0</v>
      </c>
      <c r="K1442" s="12">
        <v>0</v>
      </c>
      <c r="L1442" s="12">
        <v>0</v>
      </c>
      <c r="M1442" s="12">
        <v>0</v>
      </c>
      <c r="N1442" s="12"/>
      <c r="O1442" s="12"/>
    </row>
    <row r="1443" spans="1:15" x14ac:dyDescent="0.35">
      <c r="A1443" s="11" t="str">
        <f t="shared" si="22"/>
        <v>DISTRIBUCION VOLUMEN X CRITERIO (Consumiciones)Frutas con gasDE 25 A 34 AÑOS</v>
      </c>
      <c r="B1443" s="11" t="s">
        <v>118</v>
      </c>
      <c r="C1443" s="11" t="s">
        <v>164</v>
      </c>
      <c r="D1443" s="11" t="s">
        <v>41</v>
      </c>
      <c r="E1443" s="12">
        <v>11.3529559674519</v>
      </c>
      <c r="F1443" s="12">
        <v>11.075588714102199</v>
      </c>
      <c r="G1443" s="12">
        <v>8.65990194555296</v>
      </c>
      <c r="H1443" s="12">
        <v>9.1102567558301502</v>
      </c>
      <c r="I1443" s="12">
        <v>0</v>
      </c>
      <c r="J1443" s="12">
        <v>0</v>
      </c>
      <c r="K1443" s="12">
        <v>0</v>
      </c>
      <c r="L1443" s="12">
        <v>0</v>
      </c>
      <c r="M1443" s="12">
        <v>0</v>
      </c>
      <c r="N1443" s="12"/>
      <c r="O1443" s="12"/>
    </row>
    <row r="1444" spans="1:15" x14ac:dyDescent="0.35">
      <c r="A1444" s="11" t="str">
        <f t="shared" si="22"/>
        <v>DISTRIBUCION VOLUMEN X CRITERIO (Consumiciones)Frutas con gasDE 35 A 49 AÑOS</v>
      </c>
      <c r="B1444" s="11" t="s">
        <v>118</v>
      </c>
      <c r="C1444" s="11" t="s">
        <v>164</v>
      </c>
      <c r="D1444" s="11" t="s">
        <v>42</v>
      </c>
      <c r="E1444" s="12">
        <v>34.0407654693715</v>
      </c>
      <c r="F1444" s="12">
        <v>36.7005630109904</v>
      </c>
      <c r="G1444" s="12">
        <v>38.508445466778902</v>
      </c>
      <c r="H1444" s="12">
        <v>31.814062656398601</v>
      </c>
      <c r="I1444" s="12">
        <v>0</v>
      </c>
      <c r="J1444" s="12">
        <v>0</v>
      </c>
      <c r="K1444" s="12">
        <v>0</v>
      </c>
      <c r="L1444" s="12">
        <v>0</v>
      </c>
      <c r="M1444" s="12">
        <v>0</v>
      </c>
      <c r="N1444" s="12"/>
      <c r="O1444" s="12"/>
    </row>
    <row r="1445" spans="1:15" x14ac:dyDescent="0.35">
      <c r="A1445" s="11" t="str">
        <f t="shared" si="22"/>
        <v>DISTRIBUCION VOLUMEN X CRITERIO (Consumiciones)Frutas con gasDE 50 A 59 AÑOS</v>
      </c>
      <c r="B1445" s="11" t="s">
        <v>118</v>
      </c>
      <c r="C1445" s="11" t="s">
        <v>164</v>
      </c>
      <c r="D1445" s="11" t="s">
        <v>43</v>
      </c>
      <c r="E1445" s="12">
        <v>20.348361665009101</v>
      </c>
      <c r="F1445" s="12">
        <v>25.381203477367698</v>
      </c>
      <c r="G1445" s="12">
        <v>19.453929636697701</v>
      </c>
      <c r="H1445" s="12">
        <v>23.896616705798301</v>
      </c>
      <c r="I1445" s="12">
        <v>0</v>
      </c>
      <c r="J1445" s="12">
        <v>0</v>
      </c>
      <c r="K1445" s="12">
        <v>0</v>
      </c>
      <c r="L1445" s="12">
        <v>0</v>
      </c>
      <c r="M1445" s="12">
        <v>0</v>
      </c>
      <c r="N1445" s="12"/>
      <c r="O1445" s="12"/>
    </row>
    <row r="1446" spans="1:15" x14ac:dyDescent="0.35">
      <c r="A1446" s="11" t="str">
        <f t="shared" si="22"/>
        <v>DISTRIBUCION VOLUMEN X CRITERIO (Consumiciones)Frutas con gasDE 60 A 75 AÑOS</v>
      </c>
      <c r="B1446" s="11" t="s">
        <v>118</v>
      </c>
      <c r="C1446" s="11" t="s">
        <v>164</v>
      </c>
      <c r="D1446" s="11" t="s">
        <v>44</v>
      </c>
      <c r="E1446" s="12">
        <v>15.287776839773199</v>
      </c>
      <c r="F1446" s="12">
        <v>17.020214431657799</v>
      </c>
      <c r="G1446" s="12">
        <v>20.964637482212801</v>
      </c>
      <c r="H1446" s="12">
        <v>23.9914548708891</v>
      </c>
      <c r="I1446" s="12">
        <v>0</v>
      </c>
      <c r="J1446" s="12">
        <v>0</v>
      </c>
      <c r="K1446" s="12">
        <v>0</v>
      </c>
      <c r="L1446" s="12">
        <v>0</v>
      </c>
      <c r="M1446" s="12">
        <v>0</v>
      </c>
      <c r="N1446" s="12"/>
      <c r="O1446" s="12"/>
    </row>
    <row r="1447" spans="1:15" x14ac:dyDescent="0.35">
      <c r="A1447" s="11" t="str">
        <f t="shared" si="22"/>
        <v>DISTRIBUCION VOLUMEN X CRITERIO (Consumiciones)Frutas con gasALTA Y MEDIA ALTA</v>
      </c>
      <c r="B1447" s="11" t="s">
        <v>118</v>
      </c>
      <c r="C1447" s="11" t="s">
        <v>164</v>
      </c>
      <c r="D1447" s="11" t="s">
        <v>17</v>
      </c>
      <c r="E1447" s="12">
        <v>31.548220301857</v>
      </c>
      <c r="F1447" s="12">
        <v>24.780528024666999</v>
      </c>
      <c r="G1447" s="12">
        <v>19.046709193512601</v>
      </c>
      <c r="H1447" s="12">
        <v>20.267033314338899</v>
      </c>
      <c r="I1447" s="12">
        <v>0</v>
      </c>
      <c r="J1447" s="12">
        <v>0</v>
      </c>
      <c r="K1447" s="12">
        <v>0</v>
      </c>
      <c r="L1447" s="12">
        <v>0</v>
      </c>
      <c r="M1447" s="12">
        <v>0</v>
      </c>
      <c r="N1447" s="12"/>
      <c r="O1447" s="12"/>
    </row>
    <row r="1448" spans="1:15" x14ac:dyDescent="0.35">
      <c r="A1448" s="11" t="str">
        <f t="shared" si="22"/>
        <v>DISTRIBUCION VOLUMEN X CRITERIO (Consumiciones)Frutas con gasMEDIA</v>
      </c>
      <c r="B1448" s="11" t="s">
        <v>118</v>
      </c>
      <c r="C1448" s="11" t="s">
        <v>164</v>
      </c>
      <c r="D1448" s="11" t="s">
        <v>18</v>
      </c>
      <c r="E1448" s="12">
        <v>28.6384032530807</v>
      </c>
      <c r="F1448" s="12">
        <v>29.468765578593299</v>
      </c>
      <c r="G1448" s="12">
        <v>29.475247165070201</v>
      </c>
      <c r="H1448" s="12">
        <v>29.366862837357999</v>
      </c>
      <c r="I1448" s="12">
        <v>0</v>
      </c>
      <c r="J1448" s="12">
        <v>0</v>
      </c>
      <c r="K1448" s="12">
        <v>0</v>
      </c>
      <c r="L1448" s="12">
        <v>0</v>
      </c>
      <c r="M1448" s="12">
        <v>0</v>
      </c>
      <c r="N1448" s="12"/>
      <c r="O1448" s="12"/>
    </row>
    <row r="1449" spans="1:15" x14ac:dyDescent="0.35">
      <c r="A1449" s="11" t="str">
        <f t="shared" si="22"/>
        <v>DISTRIBUCION VOLUMEN X CRITERIO (Consumiciones)Frutas con gasMEDIA BAJA</v>
      </c>
      <c r="B1449" s="11" t="s">
        <v>118</v>
      </c>
      <c r="C1449" s="11" t="s">
        <v>164</v>
      </c>
      <c r="D1449" s="11" t="s">
        <v>19</v>
      </c>
      <c r="E1449" s="12">
        <v>20.710021489618502</v>
      </c>
      <c r="F1449" s="12">
        <v>23.551743749254001</v>
      </c>
      <c r="G1449" s="12">
        <v>27.825635294035798</v>
      </c>
      <c r="H1449" s="12">
        <v>28.040807286925499</v>
      </c>
      <c r="I1449" s="12">
        <v>0</v>
      </c>
      <c r="J1449" s="12">
        <v>0</v>
      </c>
      <c r="K1449" s="12">
        <v>0</v>
      </c>
      <c r="L1449" s="12">
        <v>0</v>
      </c>
      <c r="M1449" s="12">
        <v>0</v>
      </c>
      <c r="N1449" s="12"/>
      <c r="O1449" s="12"/>
    </row>
    <row r="1450" spans="1:15" x14ac:dyDescent="0.35">
      <c r="A1450" s="11" t="str">
        <f t="shared" si="22"/>
        <v>DISTRIBUCION VOLUMEN X CRITERIO (Consumiciones)Frutas con gasBAJA</v>
      </c>
      <c r="B1450" s="11" t="s">
        <v>118</v>
      </c>
      <c r="C1450" s="11" t="s">
        <v>164</v>
      </c>
      <c r="D1450" s="11" t="s">
        <v>20</v>
      </c>
      <c r="E1450" s="12">
        <v>19.1033635962233</v>
      </c>
      <c r="F1450" s="12">
        <v>22.198952617003101</v>
      </c>
      <c r="G1450" s="12">
        <v>23.6524006180383</v>
      </c>
      <c r="H1450" s="12">
        <v>22.3252729168588</v>
      </c>
      <c r="I1450" s="12">
        <v>0</v>
      </c>
      <c r="J1450" s="12">
        <v>0</v>
      </c>
      <c r="K1450" s="12">
        <v>0</v>
      </c>
      <c r="L1450" s="12">
        <v>0</v>
      </c>
      <c r="M1450" s="12">
        <v>0</v>
      </c>
      <c r="N1450" s="12"/>
      <c r="O1450" s="12"/>
    </row>
    <row r="1451" spans="1:15" x14ac:dyDescent="0.35">
      <c r="A1451" s="11" t="str">
        <f t="shared" si="22"/>
        <v>DISTRIBUCION VOLUMEN X CRITERIO (Consumiciones)Frutas con gasHOMBRE</v>
      </c>
      <c r="B1451" s="11" t="s">
        <v>118</v>
      </c>
      <c r="C1451" s="11" t="s">
        <v>164</v>
      </c>
      <c r="D1451" s="11" t="s">
        <v>21</v>
      </c>
      <c r="E1451" s="12">
        <v>40.7823102506431</v>
      </c>
      <c r="F1451" s="12">
        <v>47.760022709012702</v>
      </c>
      <c r="G1451" s="12">
        <v>49.885798955147401</v>
      </c>
      <c r="H1451" s="12">
        <v>48.3681420058276</v>
      </c>
      <c r="I1451" s="12">
        <v>0</v>
      </c>
      <c r="J1451" s="12">
        <v>0</v>
      </c>
      <c r="K1451" s="12">
        <v>0</v>
      </c>
      <c r="L1451" s="12">
        <v>0</v>
      </c>
      <c r="M1451" s="12">
        <v>0</v>
      </c>
      <c r="N1451" s="12"/>
      <c r="O1451" s="12"/>
    </row>
    <row r="1452" spans="1:15" x14ac:dyDescent="0.35">
      <c r="A1452" s="11" t="str">
        <f t="shared" si="22"/>
        <v>DISTRIBUCION VOLUMEN X CRITERIO (Consumiciones)Frutas con gasMUJER</v>
      </c>
      <c r="B1452" s="11" t="s">
        <v>118</v>
      </c>
      <c r="C1452" s="11" t="s">
        <v>164</v>
      </c>
      <c r="D1452" s="11" t="s">
        <v>22</v>
      </c>
      <c r="E1452" s="12">
        <v>59.217698390136398</v>
      </c>
      <c r="F1452" s="12">
        <v>52.239977290987298</v>
      </c>
      <c r="G1452" s="12">
        <v>50.114201044852599</v>
      </c>
      <c r="H1452" s="12">
        <v>51.631834349653602</v>
      </c>
      <c r="I1452" s="12">
        <v>0</v>
      </c>
      <c r="J1452" s="12">
        <v>0</v>
      </c>
      <c r="K1452" s="12">
        <v>0</v>
      </c>
      <c r="L1452" s="12">
        <v>0</v>
      </c>
      <c r="M1452" s="12">
        <v>0</v>
      </c>
      <c r="N1452" s="12"/>
      <c r="O1452" s="12"/>
    </row>
    <row r="1453" spans="1:15" x14ac:dyDescent="0.35">
      <c r="A1453" s="11" t="str">
        <f t="shared" si="22"/>
        <v>DISTRIBUCION VOLUMEN X CRITERIO (Consumiciones)Frutas sin gasT.ESPAÑA</v>
      </c>
      <c r="B1453" s="11" t="s">
        <v>118</v>
      </c>
      <c r="C1453" s="11" t="s">
        <v>165</v>
      </c>
      <c r="D1453" s="11" t="s">
        <v>36</v>
      </c>
      <c r="E1453" s="12">
        <v>100</v>
      </c>
      <c r="F1453" s="12">
        <v>100</v>
      </c>
      <c r="G1453" s="12">
        <v>100</v>
      </c>
      <c r="H1453" s="12">
        <v>100</v>
      </c>
      <c r="I1453" s="12">
        <v>0</v>
      </c>
      <c r="J1453" s="12">
        <v>0</v>
      </c>
      <c r="K1453" s="12">
        <v>0</v>
      </c>
      <c r="L1453" s="12">
        <v>0</v>
      </c>
      <c r="M1453" s="12">
        <v>0</v>
      </c>
      <c r="N1453" s="12"/>
      <c r="O1453" s="12"/>
    </row>
    <row r="1454" spans="1:15" x14ac:dyDescent="0.35">
      <c r="A1454" s="11" t="str">
        <f t="shared" si="22"/>
        <v>DISTRIBUCION VOLUMEN X CRITERIO (Consumiciones)Frutas sin gasBCN AM</v>
      </c>
      <c r="B1454" s="11" t="s">
        <v>118</v>
      </c>
      <c r="C1454" s="11" t="s">
        <v>165</v>
      </c>
      <c r="D1454" s="11" t="s">
        <v>1</v>
      </c>
      <c r="E1454" s="12">
        <v>6.7486854034451502</v>
      </c>
      <c r="F1454" s="12">
        <v>6.6496708632107904</v>
      </c>
      <c r="G1454" s="12">
        <v>11.505104761551999</v>
      </c>
      <c r="H1454" s="12">
        <v>10.6737772612413</v>
      </c>
      <c r="I1454" s="12">
        <v>0</v>
      </c>
      <c r="J1454" s="12">
        <v>0</v>
      </c>
      <c r="K1454" s="12">
        <v>0</v>
      </c>
      <c r="L1454" s="12">
        <v>0</v>
      </c>
      <c r="M1454" s="12">
        <v>0</v>
      </c>
      <c r="N1454" s="12"/>
      <c r="O1454" s="12"/>
    </row>
    <row r="1455" spans="1:15" x14ac:dyDescent="0.35">
      <c r="A1455" s="11" t="str">
        <f t="shared" si="22"/>
        <v>DISTRIBUCION VOLUMEN X CRITERIO (Consumiciones)Frutas sin gasREST.CAT ARAGON</v>
      </c>
      <c r="B1455" s="11" t="s">
        <v>118</v>
      </c>
      <c r="C1455" s="11" t="s">
        <v>165</v>
      </c>
      <c r="D1455" s="11" t="s">
        <v>2</v>
      </c>
      <c r="E1455" s="12">
        <v>9.6475929283771507</v>
      </c>
      <c r="F1455" s="12">
        <v>8.0558438007613997</v>
      </c>
      <c r="G1455" s="12">
        <v>12.441705306887499</v>
      </c>
      <c r="H1455" s="12">
        <v>11.908111677540299</v>
      </c>
      <c r="I1455" s="12">
        <v>0</v>
      </c>
      <c r="J1455" s="12">
        <v>0</v>
      </c>
      <c r="K1455" s="12">
        <v>0</v>
      </c>
      <c r="L1455" s="12">
        <v>0</v>
      </c>
      <c r="M1455" s="12">
        <v>0</v>
      </c>
      <c r="N1455" s="12"/>
      <c r="O1455" s="12"/>
    </row>
    <row r="1456" spans="1:15" x14ac:dyDescent="0.35">
      <c r="A1456" s="11" t="str">
        <f t="shared" si="22"/>
        <v>DISTRIBUCION VOLUMEN X CRITERIO (Consumiciones)Frutas sin gasLEVANTE</v>
      </c>
      <c r="B1456" s="11" t="s">
        <v>118</v>
      </c>
      <c r="C1456" s="11" t="s">
        <v>165</v>
      </c>
      <c r="D1456" s="11" t="s">
        <v>3</v>
      </c>
      <c r="E1456" s="12">
        <v>10.9574524025385</v>
      </c>
      <c r="F1456" s="12">
        <v>13.7624277966517</v>
      </c>
      <c r="G1456" s="12">
        <v>11.663053844594801</v>
      </c>
      <c r="H1456" s="12">
        <v>15.190434683078401</v>
      </c>
      <c r="I1456" s="12">
        <v>0</v>
      </c>
      <c r="J1456" s="12">
        <v>0</v>
      </c>
      <c r="K1456" s="12">
        <v>0</v>
      </c>
      <c r="L1456" s="12">
        <v>0</v>
      </c>
      <c r="M1456" s="12">
        <v>0</v>
      </c>
      <c r="N1456" s="12"/>
      <c r="O1456" s="12"/>
    </row>
    <row r="1457" spans="1:15" x14ac:dyDescent="0.35">
      <c r="A1457" s="11" t="str">
        <f t="shared" si="22"/>
        <v>DISTRIBUCION VOLUMEN X CRITERIO (Consumiciones)Frutas sin gasANDALUCIA</v>
      </c>
      <c r="B1457" s="11" t="s">
        <v>118</v>
      </c>
      <c r="C1457" s="11" t="s">
        <v>165</v>
      </c>
      <c r="D1457" s="11" t="s">
        <v>4</v>
      </c>
      <c r="E1457" s="12">
        <v>9.9225339981867595</v>
      </c>
      <c r="F1457" s="12">
        <v>11.085024635074699</v>
      </c>
      <c r="G1457" s="12">
        <v>13.689245175673699</v>
      </c>
      <c r="H1457" s="12">
        <v>11.570708858307601</v>
      </c>
      <c r="I1457" s="12">
        <v>0</v>
      </c>
      <c r="J1457" s="12">
        <v>0</v>
      </c>
      <c r="K1457" s="12">
        <v>0</v>
      </c>
      <c r="L1457" s="12">
        <v>0</v>
      </c>
      <c r="M1457" s="12">
        <v>0</v>
      </c>
      <c r="N1457" s="12"/>
      <c r="O1457" s="12"/>
    </row>
    <row r="1458" spans="1:15" x14ac:dyDescent="0.35">
      <c r="A1458" s="11" t="str">
        <f t="shared" si="22"/>
        <v>DISTRIBUCION VOLUMEN X CRITERIO (Consumiciones)Frutas sin gasMDD AM</v>
      </c>
      <c r="B1458" s="11" t="s">
        <v>118</v>
      </c>
      <c r="C1458" s="11" t="s">
        <v>165</v>
      </c>
      <c r="D1458" s="11" t="s">
        <v>5</v>
      </c>
      <c r="E1458" s="12">
        <v>22.808717135086098</v>
      </c>
      <c r="F1458" s="12">
        <v>16.8900932507837</v>
      </c>
      <c r="G1458" s="12">
        <v>16.735370299687599</v>
      </c>
      <c r="H1458" s="12">
        <v>16.888595402238099</v>
      </c>
      <c r="I1458" s="12">
        <v>0</v>
      </c>
      <c r="J1458" s="12">
        <v>0</v>
      </c>
      <c r="K1458" s="12">
        <v>0</v>
      </c>
      <c r="L1458" s="12">
        <v>0</v>
      </c>
      <c r="M1458" s="12">
        <v>0</v>
      </c>
      <c r="N1458" s="12"/>
      <c r="O1458" s="12"/>
    </row>
    <row r="1459" spans="1:15" x14ac:dyDescent="0.35">
      <c r="A1459" s="11" t="str">
        <f t="shared" si="22"/>
        <v>DISTRIBUCION VOLUMEN X CRITERIO (Consumiciones)Frutas sin gasRTO CENTRO</v>
      </c>
      <c r="B1459" s="11" t="s">
        <v>118</v>
      </c>
      <c r="C1459" s="11" t="s">
        <v>165</v>
      </c>
      <c r="D1459" s="11" t="s">
        <v>6</v>
      </c>
      <c r="E1459" s="12">
        <v>21.1074116047144</v>
      </c>
      <c r="F1459" s="12">
        <v>18.499295659286101</v>
      </c>
      <c r="G1459" s="12">
        <v>14.2599647531227</v>
      </c>
      <c r="H1459" s="12">
        <v>11.621317696364599</v>
      </c>
      <c r="I1459" s="12">
        <v>0</v>
      </c>
      <c r="J1459" s="12">
        <v>0</v>
      </c>
      <c r="K1459" s="12">
        <v>0</v>
      </c>
      <c r="L1459" s="12">
        <v>0</v>
      </c>
      <c r="M1459" s="12">
        <v>0</v>
      </c>
      <c r="N1459" s="12"/>
      <c r="O1459" s="12"/>
    </row>
    <row r="1460" spans="1:15" x14ac:dyDescent="0.35">
      <c r="A1460" s="11" t="str">
        <f t="shared" si="22"/>
        <v>DISTRIBUCION VOLUMEN X CRITERIO (Consumiciones)Frutas sin gasNORTE-CENTRO</v>
      </c>
      <c r="B1460" s="11" t="s">
        <v>118</v>
      </c>
      <c r="C1460" s="11" t="s">
        <v>165</v>
      </c>
      <c r="D1460" s="11" t="s">
        <v>7</v>
      </c>
      <c r="E1460" s="12">
        <v>4.2444392565729796</v>
      </c>
      <c r="F1460" s="12">
        <v>8.9950507134105493</v>
      </c>
      <c r="G1460" s="12">
        <v>9.7147945321043903</v>
      </c>
      <c r="H1460" s="12">
        <v>7.6290939186631102</v>
      </c>
      <c r="I1460" s="12">
        <v>0</v>
      </c>
      <c r="J1460" s="12">
        <v>0</v>
      </c>
      <c r="K1460" s="12">
        <v>0</v>
      </c>
      <c r="L1460" s="12">
        <v>0</v>
      </c>
      <c r="M1460" s="12">
        <v>0</v>
      </c>
      <c r="N1460" s="12"/>
      <c r="O1460" s="12"/>
    </row>
    <row r="1461" spans="1:15" x14ac:dyDescent="0.35">
      <c r="A1461" s="11" t="str">
        <f t="shared" si="22"/>
        <v>DISTRIBUCION VOLUMEN X CRITERIO (Consumiciones)Frutas sin gasNOROESTE</v>
      </c>
      <c r="B1461" s="11" t="s">
        <v>118</v>
      </c>
      <c r="C1461" s="11" t="s">
        <v>165</v>
      </c>
      <c r="D1461" s="11" t="s">
        <v>8</v>
      </c>
      <c r="E1461" s="12">
        <v>14.5631776971895</v>
      </c>
      <c r="F1461" s="12">
        <v>16.062605002738501</v>
      </c>
      <c r="G1461" s="12">
        <v>9.9907476089702207</v>
      </c>
      <c r="H1461" s="12">
        <v>14.517960502566501</v>
      </c>
      <c r="I1461" s="12">
        <v>0</v>
      </c>
      <c r="J1461" s="12">
        <v>0</v>
      </c>
      <c r="K1461" s="12">
        <v>0</v>
      </c>
      <c r="L1461" s="12">
        <v>0</v>
      </c>
      <c r="M1461" s="12">
        <v>0</v>
      </c>
      <c r="N1461" s="12"/>
      <c r="O1461" s="12"/>
    </row>
    <row r="1462" spans="1:15" x14ac:dyDescent="0.35">
      <c r="A1462" s="11" t="str">
        <f t="shared" si="22"/>
        <v>DISTRIBUCION VOLUMEN X CRITERIO (Consumiciones)Frutas sin gas&lt;2MIL</v>
      </c>
      <c r="B1462" s="11" t="s">
        <v>118</v>
      </c>
      <c r="C1462" s="11" t="s">
        <v>165</v>
      </c>
      <c r="D1462" s="11" t="s">
        <v>9</v>
      </c>
      <c r="E1462" s="12">
        <v>5.6187851314596502</v>
      </c>
      <c r="F1462" s="12">
        <v>4.9941317150835598</v>
      </c>
      <c r="G1462" s="12">
        <v>3.2198176750847001</v>
      </c>
      <c r="H1462" s="12">
        <v>3.88534298317441</v>
      </c>
      <c r="I1462" s="12">
        <v>0</v>
      </c>
      <c r="J1462" s="12">
        <v>0</v>
      </c>
      <c r="K1462" s="12">
        <v>0</v>
      </c>
      <c r="L1462" s="12">
        <v>0</v>
      </c>
      <c r="M1462" s="12">
        <v>0</v>
      </c>
      <c r="N1462" s="12"/>
      <c r="O1462" s="12"/>
    </row>
    <row r="1463" spans="1:15" x14ac:dyDescent="0.35">
      <c r="A1463" s="11" t="str">
        <f t="shared" si="22"/>
        <v>DISTRIBUCION VOLUMEN X CRITERIO (Consumiciones)Frutas sin gas2-5MIL</v>
      </c>
      <c r="B1463" s="11" t="s">
        <v>118</v>
      </c>
      <c r="C1463" s="11" t="s">
        <v>165</v>
      </c>
      <c r="D1463" s="11" t="s">
        <v>10</v>
      </c>
      <c r="E1463" s="12">
        <v>6.4644016319129696</v>
      </c>
      <c r="F1463" s="12">
        <v>5.7386580924747896</v>
      </c>
      <c r="G1463" s="12">
        <v>6.4303397493075298</v>
      </c>
      <c r="H1463" s="12">
        <v>5.3431029169638196</v>
      </c>
      <c r="I1463" s="12">
        <v>0</v>
      </c>
      <c r="J1463" s="12">
        <v>0</v>
      </c>
      <c r="K1463" s="12">
        <v>0</v>
      </c>
      <c r="L1463" s="12">
        <v>0</v>
      </c>
      <c r="M1463" s="12">
        <v>0</v>
      </c>
      <c r="N1463" s="12"/>
      <c r="O1463" s="12"/>
    </row>
    <row r="1464" spans="1:15" x14ac:dyDescent="0.35">
      <c r="A1464" s="11" t="str">
        <f t="shared" si="22"/>
        <v>DISTRIBUCION VOLUMEN X CRITERIO (Consumiciones)Frutas sin gas5-10MIL</v>
      </c>
      <c r="B1464" s="11" t="s">
        <v>118</v>
      </c>
      <c r="C1464" s="11" t="s">
        <v>165</v>
      </c>
      <c r="D1464" s="11" t="s">
        <v>11</v>
      </c>
      <c r="E1464" s="12">
        <v>3.3617837715321799</v>
      </c>
      <c r="F1464" s="12">
        <v>6.1023335114088004</v>
      </c>
      <c r="G1464" s="12">
        <v>9.3363998596709195</v>
      </c>
      <c r="H1464" s="12">
        <v>7.3180133301636801</v>
      </c>
      <c r="I1464" s="12">
        <v>0</v>
      </c>
      <c r="J1464" s="12">
        <v>0</v>
      </c>
      <c r="K1464" s="12">
        <v>0</v>
      </c>
      <c r="L1464" s="12">
        <v>0</v>
      </c>
      <c r="M1464" s="12">
        <v>0</v>
      </c>
      <c r="N1464" s="12"/>
      <c r="O1464" s="12"/>
    </row>
    <row r="1465" spans="1:15" x14ac:dyDescent="0.35">
      <c r="A1465" s="11" t="str">
        <f t="shared" si="22"/>
        <v>DISTRIBUCION VOLUMEN X CRITERIO (Consumiciones)Frutas sin gas10-30MIL</v>
      </c>
      <c r="B1465" s="11" t="s">
        <v>118</v>
      </c>
      <c r="C1465" s="11" t="s">
        <v>165</v>
      </c>
      <c r="D1465" s="11" t="s">
        <v>12</v>
      </c>
      <c r="E1465" s="12">
        <v>19.359478694469601</v>
      </c>
      <c r="F1465" s="12">
        <v>17.8434192129846</v>
      </c>
      <c r="G1465" s="12">
        <v>17.7576531985735</v>
      </c>
      <c r="H1465" s="12">
        <v>17.154885232045199</v>
      </c>
      <c r="I1465" s="12">
        <v>0</v>
      </c>
      <c r="J1465" s="12">
        <v>0</v>
      </c>
      <c r="K1465" s="12">
        <v>0</v>
      </c>
      <c r="L1465" s="12">
        <v>0</v>
      </c>
      <c r="M1465" s="12">
        <v>0</v>
      </c>
      <c r="N1465" s="12"/>
      <c r="O1465" s="12"/>
    </row>
    <row r="1466" spans="1:15" x14ac:dyDescent="0.35">
      <c r="A1466" s="11" t="str">
        <f t="shared" si="22"/>
        <v>DISTRIBUCION VOLUMEN X CRITERIO (Consumiciones)Frutas sin gas30-100MIL</v>
      </c>
      <c r="B1466" s="11" t="s">
        <v>118</v>
      </c>
      <c r="C1466" s="11" t="s">
        <v>165</v>
      </c>
      <c r="D1466" s="11" t="s">
        <v>13</v>
      </c>
      <c r="E1466" s="12">
        <v>21.7448640072529</v>
      </c>
      <c r="F1466" s="12">
        <v>24.5910940973992</v>
      </c>
      <c r="G1466" s="12">
        <v>21.082913837880099</v>
      </c>
      <c r="H1466" s="12">
        <v>23.800829393274999</v>
      </c>
      <c r="I1466" s="12">
        <v>0</v>
      </c>
      <c r="J1466" s="12">
        <v>0</v>
      </c>
      <c r="K1466" s="12">
        <v>0</v>
      </c>
      <c r="L1466" s="12">
        <v>0</v>
      </c>
      <c r="M1466" s="12">
        <v>0</v>
      </c>
      <c r="N1466" s="12"/>
      <c r="O1466" s="12"/>
    </row>
    <row r="1467" spans="1:15" x14ac:dyDescent="0.35">
      <c r="A1467" s="11" t="str">
        <f t="shared" si="22"/>
        <v>DISTRIBUCION VOLUMEN X CRITERIO (Consumiciones)Frutas sin gas100-200MIL</v>
      </c>
      <c r="B1467" s="11" t="s">
        <v>118</v>
      </c>
      <c r="C1467" s="11" t="s">
        <v>165</v>
      </c>
      <c r="D1467" s="11" t="s">
        <v>14</v>
      </c>
      <c r="E1467" s="12">
        <v>6.6533635539437901</v>
      </c>
      <c r="F1467" s="12">
        <v>6.2225036784842098</v>
      </c>
      <c r="G1467" s="12">
        <v>8.2621622817260505</v>
      </c>
      <c r="H1467" s="12">
        <v>6.7736989003055204</v>
      </c>
      <c r="I1467" s="12">
        <v>0</v>
      </c>
      <c r="J1467" s="12">
        <v>0</v>
      </c>
      <c r="K1467" s="12">
        <v>0</v>
      </c>
      <c r="L1467" s="12">
        <v>0</v>
      </c>
      <c r="M1467" s="12">
        <v>0</v>
      </c>
      <c r="N1467" s="12"/>
      <c r="O1467" s="12"/>
    </row>
    <row r="1468" spans="1:15" x14ac:dyDescent="0.35">
      <c r="A1468" s="11" t="str">
        <f t="shared" si="22"/>
        <v>DISTRIBUCION VOLUMEN X CRITERIO (Consumiciones)Frutas sin gas200-500MIL</v>
      </c>
      <c r="B1468" s="11" t="s">
        <v>118</v>
      </c>
      <c r="C1468" s="11" t="s">
        <v>165</v>
      </c>
      <c r="D1468" s="11" t="s">
        <v>15</v>
      </c>
      <c r="E1468" s="12">
        <v>14.304369900272</v>
      </c>
      <c r="F1468" s="12">
        <v>17.047811649886299</v>
      </c>
      <c r="G1468" s="12">
        <v>13.029376170052</v>
      </c>
      <c r="H1468" s="12">
        <v>15.5398469760603</v>
      </c>
      <c r="I1468" s="12">
        <v>0</v>
      </c>
      <c r="J1468" s="12">
        <v>0</v>
      </c>
      <c r="K1468" s="12">
        <v>0</v>
      </c>
      <c r="L1468" s="12">
        <v>0</v>
      </c>
      <c r="M1468" s="12">
        <v>0</v>
      </c>
      <c r="N1468" s="12"/>
      <c r="O1468" s="12"/>
    </row>
    <row r="1469" spans="1:15" x14ac:dyDescent="0.35">
      <c r="A1469" s="11" t="str">
        <f t="shared" si="22"/>
        <v>DISTRIBUCION VOLUMEN X CRITERIO (Consumiciones)Frutas sin gas&gt;500MIL</v>
      </c>
      <c r="B1469" s="11" t="s">
        <v>118</v>
      </c>
      <c r="C1469" s="11" t="s">
        <v>165</v>
      </c>
      <c r="D1469" s="11" t="s">
        <v>16</v>
      </c>
      <c r="E1469" s="12">
        <v>22.492964641885798</v>
      </c>
      <c r="F1469" s="12">
        <v>17.460062694675401</v>
      </c>
      <c r="G1469" s="12">
        <v>20.881329683131298</v>
      </c>
      <c r="H1469" s="12">
        <v>20.184283789851801</v>
      </c>
      <c r="I1469" s="12">
        <v>0</v>
      </c>
      <c r="J1469" s="12">
        <v>0</v>
      </c>
      <c r="K1469" s="12">
        <v>0</v>
      </c>
      <c r="L1469" s="12">
        <v>0</v>
      </c>
      <c r="M1469" s="12">
        <v>0</v>
      </c>
      <c r="N1469" s="12"/>
      <c r="O1469" s="12"/>
    </row>
    <row r="1470" spans="1:15" x14ac:dyDescent="0.35">
      <c r="A1470" s="11" t="str">
        <f t="shared" si="22"/>
        <v>DISTRIBUCION VOLUMEN X CRITERIO (Consumiciones)Frutas sin gasDE 15 A 19 AÑOS</v>
      </c>
      <c r="B1470" s="11" t="s">
        <v>118</v>
      </c>
      <c r="C1470" s="11" t="s">
        <v>165</v>
      </c>
      <c r="D1470" s="11" t="s">
        <v>39</v>
      </c>
      <c r="E1470" s="12">
        <v>1.6950154125113299</v>
      </c>
      <c r="F1470" s="12">
        <v>0.87581771363414296</v>
      </c>
      <c r="G1470" s="12">
        <v>1.9252864280318001</v>
      </c>
      <c r="H1470" s="12">
        <v>0.91201775007263797</v>
      </c>
      <c r="I1470" s="12">
        <v>0</v>
      </c>
      <c r="J1470" s="12">
        <v>0</v>
      </c>
      <c r="K1470" s="12">
        <v>0</v>
      </c>
      <c r="L1470" s="12">
        <v>0</v>
      </c>
      <c r="M1470" s="12">
        <v>0</v>
      </c>
      <c r="N1470" s="12"/>
      <c r="O1470" s="12"/>
    </row>
    <row r="1471" spans="1:15" x14ac:dyDescent="0.35">
      <c r="A1471" s="11" t="str">
        <f t="shared" si="22"/>
        <v>DISTRIBUCION VOLUMEN X CRITERIO (Consumiciones)Frutas sin gasDE 20 A 24 AÑOS</v>
      </c>
      <c r="B1471" s="11" t="s">
        <v>118</v>
      </c>
      <c r="C1471" s="11" t="s">
        <v>165</v>
      </c>
      <c r="D1471" s="11" t="s">
        <v>40</v>
      </c>
      <c r="E1471" s="12">
        <v>2.2174301903898499</v>
      </c>
      <c r="F1471" s="12">
        <v>3.1944862444764102</v>
      </c>
      <c r="G1471" s="12">
        <v>3.0396422774599299</v>
      </c>
      <c r="H1471" s="12">
        <v>2.05054755804432</v>
      </c>
      <c r="I1471" s="12">
        <v>0</v>
      </c>
      <c r="J1471" s="12">
        <v>0</v>
      </c>
      <c r="K1471" s="12">
        <v>0</v>
      </c>
      <c r="L1471" s="12">
        <v>0</v>
      </c>
      <c r="M1471" s="12">
        <v>0</v>
      </c>
      <c r="N1471" s="12"/>
      <c r="O1471" s="12"/>
    </row>
    <row r="1472" spans="1:15" x14ac:dyDescent="0.35">
      <c r="A1472" s="11" t="str">
        <f t="shared" si="22"/>
        <v>DISTRIBUCION VOLUMEN X CRITERIO (Consumiciones)Frutas sin gasDE 25 A 34 AÑOS</v>
      </c>
      <c r="B1472" s="11" t="s">
        <v>118</v>
      </c>
      <c r="C1472" s="11" t="s">
        <v>165</v>
      </c>
      <c r="D1472" s="11" t="s">
        <v>41</v>
      </c>
      <c r="E1472" s="12">
        <v>11.169864007252899</v>
      </c>
      <c r="F1472" s="12">
        <v>6.8090977317796701</v>
      </c>
      <c r="G1472" s="12">
        <v>5.4303236313542902</v>
      </c>
      <c r="H1472" s="12">
        <v>5.9496693872879201</v>
      </c>
      <c r="I1472" s="12">
        <v>0</v>
      </c>
      <c r="J1472" s="12">
        <v>0</v>
      </c>
      <c r="K1472" s="12">
        <v>0</v>
      </c>
      <c r="L1472" s="12">
        <v>0</v>
      </c>
      <c r="M1472" s="12">
        <v>0</v>
      </c>
      <c r="N1472" s="12"/>
      <c r="O1472" s="12"/>
    </row>
    <row r="1473" spans="1:15" x14ac:dyDescent="0.35">
      <c r="A1473" s="11" t="str">
        <f t="shared" si="22"/>
        <v>DISTRIBUCION VOLUMEN X CRITERIO (Consumiciones)Frutas sin gasDE 35 A 49 AÑOS</v>
      </c>
      <c r="B1473" s="11" t="s">
        <v>118</v>
      </c>
      <c r="C1473" s="11" t="s">
        <v>165</v>
      </c>
      <c r="D1473" s="11" t="s">
        <v>42</v>
      </c>
      <c r="E1473" s="12">
        <v>26.3975929283772</v>
      </c>
      <c r="F1473" s="12">
        <v>25.980885655332798</v>
      </c>
      <c r="G1473" s="12">
        <v>26.890232966152599</v>
      </c>
      <c r="H1473" s="12">
        <v>26.7199556248184</v>
      </c>
      <c r="I1473" s="12">
        <v>0</v>
      </c>
      <c r="J1473" s="12">
        <v>0</v>
      </c>
      <c r="K1473" s="12">
        <v>0</v>
      </c>
      <c r="L1473" s="12">
        <v>0</v>
      </c>
      <c r="M1473" s="12">
        <v>0</v>
      </c>
      <c r="N1473" s="12"/>
      <c r="O1473" s="12"/>
    </row>
    <row r="1474" spans="1:15" x14ac:dyDescent="0.35">
      <c r="A1474" s="11" t="str">
        <f t="shared" si="22"/>
        <v>DISTRIBUCION VOLUMEN X CRITERIO (Consumiciones)Frutas sin gasDE 50 A 59 AÑOS</v>
      </c>
      <c r="B1474" s="11" t="s">
        <v>118</v>
      </c>
      <c r="C1474" s="11" t="s">
        <v>165</v>
      </c>
      <c r="D1474" s="11" t="s">
        <v>43</v>
      </c>
      <c r="E1474" s="12">
        <v>22.9662647325476</v>
      </c>
      <c r="F1474" s="12">
        <v>15.636296448464201</v>
      </c>
      <c r="G1474" s="12">
        <v>19.043420051351099</v>
      </c>
      <c r="H1474" s="12">
        <v>20.1935955343071</v>
      </c>
      <c r="I1474" s="12">
        <v>0</v>
      </c>
      <c r="J1474" s="12">
        <v>0</v>
      </c>
      <c r="K1474" s="12">
        <v>0</v>
      </c>
      <c r="L1474" s="12">
        <v>0</v>
      </c>
      <c r="M1474" s="12">
        <v>0</v>
      </c>
      <c r="N1474" s="12"/>
      <c r="O1474" s="12"/>
    </row>
    <row r="1475" spans="1:15" x14ac:dyDescent="0.35">
      <c r="A1475" s="11" t="str">
        <f t="shared" si="22"/>
        <v>DISTRIBUCION VOLUMEN X CRITERIO (Consumiciones)Frutas sin gasDE 60 A 75 AÑOS</v>
      </c>
      <c r="B1475" s="11" t="s">
        <v>118</v>
      </c>
      <c r="C1475" s="11" t="s">
        <v>165</v>
      </c>
      <c r="D1475" s="11" t="s">
        <v>44</v>
      </c>
      <c r="E1475" s="12">
        <v>35.553848594741602</v>
      </c>
      <c r="F1475" s="12">
        <v>47.503422067271501</v>
      </c>
      <c r="G1475" s="12">
        <v>43.6710798994377</v>
      </c>
      <c r="H1475" s="12">
        <v>44.174225415357</v>
      </c>
      <c r="I1475" s="12">
        <v>0</v>
      </c>
      <c r="J1475" s="12">
        <v>0</v>
      </c>
      <c r="K1475" s="12">
        <v>0</v>
      </c>
      <c r="L1475" s="12">
        <v>0</v>
      </c>
      <c r="M1475" s="12">
        <v>0</v>
      </c>
      <c r="N1475" s="12"/>
      <c r="O1475" s="12"/>
    </row>
    <row r="1476" spans="1:15" x14ac:dyDescent="0.35">
      <c r="A1476" s="11" t="str">
        <f t="shared" ref="A1476:A1539" si="23">B1476&amp;C1476&amp;D1476</f>
        <v>DISTRIBUCION VOLUMEN X CRITERIO (Consumiciones)Frutas sin gasALTA Y MEDIA ALTA</v>
      </c>
      <c r="B1476" s="11" t="s">
        <v>118</v>
      </c>
      <c r="C1476" s="11" t="s">
        <v>165</v>
      </c>
      <c r="D1476" s="11" t="s">
        <v>17</v>
      </c>
      <c r="E1476" s="12">
        <v>22.6969310970082</v>
      </c>
      <c r="F1476" s="12">
        <v>28.740450666698699</v>
      </c>
      <c r="G1476" s="12">
        <v>27.109766347977001</v>
      </c>
      <c r="H1476" s="12">
        <v>22.071116511265501</v>
      </c>
      <c r="I1476" s="12">
        <v>0</v>
      </c>
      <c r="J1476" s="12">
        <v>0</v>
      </c>
      <c r="K1476" s="12">
        <v>0</v>
      </c>
      <c r="L1476" s="12">
        <v>0</v>
      </c>
      <c r="M1476" s="12">
        <v>0</v>
      </c>
      <c r="N1476" s="12"/>
      <c r="O1476" s="12"/>
    </row>
    <row r="1477" spans="1:15" x14ac:dyDescent="0.35">
      <c r="A1477" s="11" t="str">
        <f t="shared" si="23"/>
        <v>DISTRIBUCION VOLUMEN X CRITERIO (Consumiciones)Frutas sin gasMEDIA</v>
      </c>
      <c r="B1477" s="11" t="s">
        <v>118</v>
      </c>
      <c r="C1477" s="11" t="s">
        <v>165</v>
      </c>
      <c r="D1477" s="11" t="s">
        <v>18</v>
      </c>
      <c r="E1477" s="12">
        <v>30.5980825022665</v>
      </c>
      <c r="F1477" s="12">
        <v>25.791714421269901</v>
      </c>
      <c r="G1477" s="12">
        <v>33.005442724167303</v>
      </c>
      <c r="H1477" s="12">
        <v>38.797784762760102</v>
      </c>
      <c r="I1477" s="12">
        <v>0</v>
      </c>
      <c r="J1477" s="12">
        <v>0</v>
      </c>
      <c r="K1477" s="12">
        <v>0</v>
      </c>
      <c r="L1477" s="12">
        <v>0</v>
      </c>
      <c r="M1477" s="12">
        <v>0</v>
      </c>
      <c r="N1477" s="12"/>
      <c r="O1477" s="12"/>
    </row>
    <row r="1478" spans="1:15" x14ac:dyDescent="0.35">
      <c r="A1478" s="11" t="str">
        <f t="shared" si="23"/>
        <v>DISTRIBUCION VOLUMEN X CRITERIO (Consumiciones)Frutas sin gasMEDIA BAJA</v>
      </c>
      <c r="B1478" s="11" t="s">
        <v>118</v>
      </c>
      <c r="C1478" s="11" t="s">
        <v>165</v>
      </c>
      <c r="D1478" s="11" t="s">
        <v>19</v>
      </c>
      <c r="E1478" s="12">
        <v>28.086346328195798</v>
      </c>
      <c r="F1478" s="12">
        <v>30.2042163150922</v>
      </c>
      <c r="G1478" s="12">
        <v>23.592043629584701</v>
      </c>
      <c r="H1478" s="12">
        <v>24.024751490178499</v>
      </c>
      <c r="I1478" s="12">
        <v>0</v>
      </c>
      <c r="J1478" s="12">
        <v>0</v>
      </c>
      <c r="K1478" s="12">
        <v>0</v>
      </c>
      <c r="L1478" s="12">
        <v>0</v>
      </c>
      <c r="M1478" s="12">
        <v>0</v>
      </c>
      <c r="N1478" s="12"/>
      <c r="O1478" s="12"/>
    </row>
    <row r="1479" spans="1:15" x14ac:dyDescent="0.35">
      <c r="A1479" s="11" t="str">
        <f t="shared" si="23"/>
        <v>DISTRIBUCION VOLUMEN X CRITERIO (Consumiciones)Frutas sin gasBAJA</v>
      </c>
      <c r="B1479" s="11" t="s">
        <v>118</v>
      </c>
      <c r="C1479" s="11" t="s">
        <v>165</v>
      </c>
      <c r="D1479" s="11" t="s">
        <v>20</v>
      </c>
      <c r="E1479" s="12">
        <v>18.6186536718042</v>
      </c>
      <c r="F1479" s="12">
        <v>15.263624457898</v>
      </c>
      <c r="G1479" s="12">
        <v>16.292737010215699</v>
      </c>
      <c r="H1479" s="12">
        <v>15.106336670276599</v>
      </c>
      <c r="I1479" s="12">
        <v>0</v>
      </c>
      <c r="J1479" s="12">
        <v>0</v>
      </c>
      <c r="K1479" s="12">
        <v>0</v>
      </c>
      <c r="L1479" s="12">
        <v>0</v>
      </c>
      <c r="M1479" s="12">
        <v>0</v>
      </c>
      <c r="N1479" s="12"/>
      <c r="O1479" s="12"/>
    </row>
    <row r="1480" spans="1:15" x14ac:dyDescent="0.35">
      <c r="A1480" s="11" t="str">
        <f t="shared" si="23"/>
        <v>DISTRIBUCION VOLUMEN X CRITERIO (Consumiciones)Frutas sin gasHOMBRE</v>
      </c>
      <c r="B1480" s="11" t="s">
        <v>118</v>
      </c>
      <c r="C1480" s="11" t="s">
        <v>165</v>
      </c>
      <c r="D1480" s="11" t="s">
        <v>21</v>
      </c>
      <c r="E1480" s="12">
        <v>50.117815049863999</v>
      </c>
      <c r="F1480" s="12">
        <v>58.688885951897397</v>
      </c>
      <c r="G1480" s="12">
        <v>51.975015114867901</v>
      </c>
      <c r="H1480" s="12">
        <v>50.205340870070501</v>
      </c>
      <c r="I1480" s="12">
        <v>0</v>
      </c>
      <c r="J1480" s="12">
        <v>0</v>
      </c>
      <c r="K1480" s="12">
        <v>0</v>
      </c>
      <c r="L1480" s="12">
        <v>0</v>
      </c>
      <c r="M1480" s="12">
        <v>0</v>
      </c>
      <c r="N1480" s="12"/>
      <c r="O1480" s="12"/>
    </row>
    <row r="1481" spans="1:15" x14ac:dyDescent="0.35">
      <c r="A1481" s="11" t="str">
        <f t="shared" si="23"/>
        <v>DISTRIBUCION VOLUMEN X CRITERIO (Consumiciones)Frutas sin gasMUJER</v>
      </c>
      <c r="B1481" s="11" t="s">
        <v>118</v>
      </c>
      <c r="C1481" s="11" t="s">
        <v>165</v>
      </c>
      <c r="D1481" s="11" t="s">
        <v>22</v>
      </c>
      <c r="E1481" s="12">
        <v>49.882184950136001</v>
      </c>
      <c r="F1481" s="12">
        <v>41.311114048102603</v>
      </c>
      <c r="G1481" s="12">
        <v>48.024950591614598</v>
      </c>
      <c r="H1481" s="12">
        <v>49.794659129929499</v>
      </c>
      <c r="I1481" s="12">
        <v>0</v>
      </c>
      <c r="J1481" s="12">
        <v>0</v>
      </c>
      <c r="K1481" s="12">
        <v>0</v>
      </c>
      <c r="L1481" s="12">
        <v>0</v>
      </c>
      <c r="M1481" s="12">
        <v>0</v>
      </c>
      <c r="N1481" s="12"/>
      <c r="O1481" s="12"/>
    </row>
    <row r="1482" spans="1:15" s="21" customFormat="1" x14ac:dyDescent="0.35">
      <c r="A1482" s="21" t="str">
        <f t="shared" si="23"/>
        <v>DISTRIBUCION VOLUMEN X CRITERIO (Consumiciones)MixersT.ESPAÑA</v>
      </c>
      <c r="B1482" s="11" t="s">
        <v>118</v>
      </c>
      <c r="C1482" s="11" t="s">
        <v>166</v>
      </c>
      <c r="D1482" s="11" t="s">
        <v>36</v>
      </c>
      <c r="E1482" s="12">
        <v>100</v>
      </c>
      <c r="F1482" s="12">
        <v>100</v>
      </c>
      <c r="G1482" s="12">
        <v>100</v>
      </c>
      <c r="H1482" s="12">
        <v>100</v>
      </c>
      <c r="I1482" s="12">
        <v>0</v>
      </c>
      <c r="J1482" s="12">
        <v>0</v>
      </c>
      <c r="K1482" s="12">
        <v>0</v>
      </c>
      <c r="L1482" s="12">
        <v>0</v>
      </c>
      <c r="M1482" s="12">
        <v>0</v>
      </c>
      <c r="N1482" s="22"/>
      <c r="O1482" s="22"/>
    </row>
    <row r="1483" spans="1:15" x14ac:dyDescent="0.35">
      <c r="A1483" s="11" t="str">
        <f t="shared" si="23"/>
        <v>DISTRIBUCION VOLUMEN X CRITERIO (Consumiciones)MixersBCN AM</v>
      </c>
      <c r="B1483" s="11" t="s">
        <v>118</v>
      </c>
      <c r="C1483" s="11" t="s">
        <v>166</v>
      </c>
      <c r="D1483" s="11" t="s">
        <v>1</v>
      </c>
      <c r="E1483" s="12">
        <v>8.1822615474063607</v>
      </c>
      <c r="F1483" s="12">
        <v>10.061465137568</v>
      </c>
      <c r="G1483" s="12">
        <v>9.69480234796346</v>
      </c>
      <c r="H1483" s="12">
        <v>9.0843389587640395</v>
      </c>
      <c r="I1483" s="12">
        <v>0</v>
      </c>
      <c r="J1483" s="12">
        <v>0</v>
      </c>
      <c r="K1483" s="12">
        <v>0</v>
      </c>
      <c r="L1483" s="12">
        <v>0</v>
      </c>
      <c r="M1483" s="12">
        <v>0</v>
      </c>
      <c r="N1483" s="12"/>
      <c r="O1483" s="12"/>
    </row>
    <row r="1484" spans="1:15" x14ac:dyDescent="0.35">
      <c r="A1484" s="11" t="str">
        <f t="shared" si="23"/>
        <v>DISTRIBUCION VOLUMEN X CRITERIO (Consumiciones)MixersREST.CAT ARAGON</v>
      </c>
      <c r="B1484" s="11" t="s">
        <v>118</v>
      </c>
      <c r="C1484" s="11" t="s">
        <v>166</v>
      </c>
      <c r="D1484" s="11" t="s">
        <v>2</v>
      </c>
      <c r="E1484" s="12">
        <v>18.001519534788599</v>
      </c>
      <c r="F1484" s="12">
        <v>20.682098487843302</v>
      </c>
      <c r="G1484" s="12">
        <v>19.193090654941599</v>
      </c>
      <c r="H1484" s="12">
        <v>21.771005807581702</v>
      </c>
      <c r="I1484" s="12">
        <v>0</v>
      </c>
      <c r="J1484" s="12">
        <v>0</v>
      </c>
      <c r="K1484" s="12">
        <v>0</v>
      </c>
      <c r="L1484" s="12">
        <v>0</v>
      </c>
      <c r="M1484" s="12">
        <v>0</v>
      </c>
      <c r="N1484" s="12"/>
      <c r="O1484" s="12"/>
    </row>
    <row r="1485" spans="1:15" x14ac:dyDescent="0.35">
      <c r="A1485" s="11" t="str">
        <f t="shared" si="23"/>
        <v>DISTRIBUCION VOLUMEN X CRITERIO (Consumiciones)MixersLEVANTE</v>
      </c>
      <c r="B1485" s="11" t="s">
        <v>118</v>
      </c>
      <c r="C1485" s="11" t="s">
        <v>166</v>
      </c>
      <c r="D1485" s="11" t="s">
        <v>3</v>
      </c>
      <c r="E1485" s="12">
        <v>14.927660873692201</v>
      </c>
      <c r="F1485" s="12">
        <v>20.505100365402399</v>
      </c>
      <c r="G1485" s="12">
        <v>13.6564569330785</v>
      </c>
      <c r="H1485" s="12">
        <v>9.8598894343300003</v>
      </c>
      <c r="I1485" s="12">
        <v>0</v>
      </c>
      <c r="J1485" s="12">
        <v>0</v>
      </c>
      <c r="K1485" s="12">
        <v>0</v>
      </c>
      <c r="L1485" s="12">
        <v>0</v>
      </c>
      <c r="M1485" s="12">
        <v>0</v>
      </c>
      <c r="N1485" s="12"/>
      <c r="O1485" s="12"/>
    </row>
    <row r="1486" spans="1:15" x14ac:dyDescent="0.35">
      <c r="A1486" s="11" t="str">
        <f t="shared" si="23"/>
        <v>DISTRIBUCION VOLUMEN X CRITERIO (Consumiciones)MixersANDALUCIA</v>
      </c>
      <c r="B1486" s="11" t="s">
        <v>118</v>
      </c>
      <c r="C1486" s="11" t="s">
        <v>166</v>
      </c>
      <c r="D1486" s="11" t="s">
        <v>4</v>
      </c>
      <c r="E1486" s="12">
        <v>11.3235621603593</v>
      </c>
      <c r="F1486" s="12">
        <v>7.7743707945777398</v>
      </c>
      <c r="G1486" s="12">
        <v>13.3032150556476</v>
      </c>
      <c r="H1486" s="12">
        <v>15.364402225885501</v>
      </c>
      <c r="I1486" s="12">
        <v>0</v>
      </c>
      <c r="J1486" s="12">
        <v>0</v>
      </c>
      <c r="K1486" s="12">
        <v>0</v>
      </c>
      <c r="L1486" s="12">
        <v>0</v>
      </c>
      <c r="M1486" s="12">
        <v>0</v>
      </c>
      <c r="N1486" s="12"/>
      <c r="O1486" s="12"/>
    </row>
    <row r="1487" spans="1:15" x14ac:dyDescent="0.35">
      <c r="A1487" s="11" t="str">
        <f t="shared" si="23"/>
        <v>DISTRIBUCION VOLUMEN X CRITERIO (Consumiciones)MixersMDD AM</v>
      </c>
      <c r="B1487" s="11" t="s">
        <v>118</v>
      </c>
      <c r="C1487" s="11" t="s">
        <v>166</v>
      </c>
      <c r="D1487" s="11" t="s">
        <v>5</v>
      </c>
      <c r="E1487" s="12">
        <v>11.748412196987299</v>
      </c>
      <c r="F1487" s="12">
        <v>7.6438201252310298</v>
      </c>
      <c r="G1487" s="12">
        <v>10.602674390265999</v>
      </c>
      <c r="H1487" s="12">
        <v>8.9893897030027592</v>
      </c>
      <c r="I1487" s="12">
        <v>0</v>
      </c>
      <c r="J1487" s="12">
        <v>0</v>
      </c>
      <c r="K1487" s="12">
        <v>0</v>
      </c>
      <c r="L1487" s="12">
        <v>0</v>
      </c>
      <c r="M1487" s="12">
        <v>0</v>
      </c>
      <c r="N1487" s="12"/>
      <c r="O1487" s="12"/>
    </row>
    <row r="1488" spans="1:15" x14ac:dyDescent="0.35">
      <c r="A1488" s="11" t="str">
        <f t="shared" si="23"/>
        <v>DISTRIBUCION VOLUMEN X CRITERIO (Consumiciones)MixersRTO CENTRO</v>
      </c>
      <c r="B1488" s="11" t="s">
        <v>118</v>
      </c>
      <c r="C1488" s="11" t="s">
        <v>166</v>
      </c>
      <c r="D1488" s="11" t="s">
        <v>6</v>
      </c>
      <c r="E1488" s="12">
        <v>7.4320819339607</v>
      </c>
      <c r="F1488" s="12">
        <v>4.9664075174875197</v>
      </c>
      <c r="G1488" s="12">
        <v>3.1712156276666499</v>
      </c>
      <c r="H1488" s="12">
        <v>4.8889977747216902</v>
      </c>
      <c r="I1488" s="12">
        <v>0</v>
      </c>
      <c r="J1488" s="12">
        <v>0</v>
      </c>
      <c r="K1488" s="12">
        <v>0</v>
      </c>
      <c r="L1488" s="12">
        <v>0</v>
      </c>
      <c r="M1488" s="12">
        <v>0</v>
      </c>
      <c r="N1488" s="12"/>
      <c r="O1488" s="12"/>
    </row>
    <row r="1489" spans="1:15" x14ac:dyDescent="0.35">
      <c r="A1489" s="11" t="str">
        <f t="shared" si="23"/>
        <v>DISTRIBUCION VOLUMEN X CRITERIO (Consumiciones)MixersNORTE-CENTRO</v>
      </c>
      <c r="B1489" s="11" t="s">
        <v>118</v>
      </c>
      <c r="C1489" s="11" t="s">
        <v>166</v>
      </c>
      <c r="D1489" s="11" t="s">
        <v>7</v>
      </c>
      <c r="E1489" s="12">
        <v>14.138863109867</v>
      </c>
      <c r="F1489" s="12">
        <v>12.7040059010994</v>
      </c>
      <c r="G1489" s="12">
        <v>17.308670720482102</v>
      </c>
      <c r="H1489" s="12">
        <v>12.8560430119279</v>
      </c>
      <c r="I1489" s="12">
        <v>0</v>
      </c>
      <c r="J1489" s="12">
        <v>0</v>
      </c>
      <c r="K1489" s="12">
        <v>0</v>
      </c>
      <c r="L1489" s="12">
        <v>0</v>
      </c>
      <c r="M1489" s="12">
        <v>0</v>
      </c>
      <c r="N1489" s="12"/>
      <c r="O1489" s="12"/>
    </row>
    <row r="1490" spans="1:15" x14ac:dyDescent="0.35">
      <c r="A1490" s="11" t="str">
        <f t="shared" si="23"/>
        <v>DISTRIBUCION VOLUMEN X CRITERIO (Consumiciones)MixersNOROESTE</v>
      </c>
      <c r="B1490" s="11" t="s">
        <v>118</v>
      </c>
      <c r="C1490" s="11" t="s">
        <v>166</v>
      </c>
      <c r="D1490" s="11" t="s">
        <v>8</v>
      </c>
      <c r="E1490" s="12">
        <v>14.2456336046932</v>
      </c>
      <c r="F1490" s="12">
        <v>15.662761650383599</v>
      </c>
      <c r="G1490" s="12">
        <v>13.0698487573693</v>
      </c>
      <c r="H1490" s="12">
        <v>17.1859063683033</v>
      </c>
      <c r="I1490" s="12">
        <v>0</v>
      </c>
      <c r="J1490" s="12">
        <v>0</v>
      </c>
      <c r="K1490" s="12">
        <v>0</v>
      </c>
      <c r="L1490" s="12">
        <v>0</v>
      </c>
      <c r="M1490" s="12">
        <v>0</v>
      </c>
      <c r="N1490" s="12"/>
      <c r="O1490" s="12"/>
    </row>
    <row r="1491" spans="1:15" x14ac:dyDescent="0.35">
      <c r="A1491" s="11" t="str">
        <f t="shared" si="23"/>
        <v>DISTRIBUCION VOLUMEN X CRITERIO (Consumiciones)Mixers&lt;2MIL</v>
      </c>
      <c r="B1491" s="11" t="s">
        <v>118</v>
      </c>
      <c r="C1491" s="11" t="s">
        <v>166</v>
      </c>
      <c r="D1491" s="11" t="s">
        <v>9</v>
      </c>
      <c r="E1491" s="12">
        <v>6.7359123103478504</v>
      </c>
      <c r="F1491" s="12">
        <v>4.9578744886910702</v>
      </c>
      <c r="G1491" s="12">
        <v>3.3342880411101699</v>
      </c>
      <c r="H1491" s="12">
        <v>8.0767098668172501</v>
      </c>
      <c r="I1491" s="12">
        <v>0</v>
      </c>
      <c r="J1491" s="12">
        <v>0</v>
      </c>
      <c r="K1491" s="12">
        <v>0</v>
      </c>
      <c r="L1491" s="12">
        <v>0</v>
      </c>
      <c r="M1491" s="12">
        <v>0</v>
      </c>
      <c r="N1491" s="12"/>
      <c r="O1491" s="12"/>
    </row>
    <row r="1492" spans="1:15" x14ac:dyDescent="0.35">
      <c r="A1492" s="11" t="str">
        <f t="shared" si="23"/>
        <v>DISTRIBUCION VOLUMEN X CRITERIO (Consumiciones)Mixers2-5MIL</v>
      </c>
      <c r="B1492" s="11" t="s">
        <v>118</v>
      </c>
      <c r="C1492" s="11" t="s">
        <v>166</v>
      </c>
      <c r="D1492" s="11" t="s">
        <v>10</v>
      </c>
      <c r="E1492" s="12">
        <v>4.6058419462137099</v>
      </c>
      <c r="F1492" s="12">
        <v>4.40429293827202</v>
      </c>
      <c r="G1492" s="12">
        <v>4.6069370060713197</v>
      </c>
      <c r="H1492" s="12">
        <v>5.3561459272549499</v>
      </c>
      <c r="I1492" s="12">
        <v>0</v>
      </c>
      <c r="J1492" s="12">
        <v>0</v>
      </c>
      <c r="K1492" s="12">
        <v>0</v>
      </c>
      <c r="L1492" s="12">
        <v>0</v>
      </c>
      <c r="M1492" s="12">
        <v>0</v>
      </c>
      <c r="N1492" s="12"/>
      <c r="O1492" s="12"/>
    </row>
    <row r="1493" spans="1:15" x14ac:dyDescent="0.35">
      <c r="A1493" s="11" t="str">
        <f t="shared" si="23"/>
        <v>DISTRIBUCION VOLUMEN X CRITERIO (Consumiciones)Mixers5-10MIL</v>
      </c>
      <c r="B1493" s="11" t="s">
        <v>118</v>
      </c>
      <c r="C1493" s="11" t="s">
        <v>166</v>
      </c>
      <c r="D1493" s="11" t="s">
        <v>11</v>
      </c>
      <c r="E1493" s="12">
        <v>4.2986026930428904</v>
      </c>
      <c r="F1493" s="12">
        <v>2.7688650074705001</v>
      </c>
      <c r="G1493" s="12">
        <v>8.2978943389588604</v>
      </c>
      <c r="H1493" s="12">
        <v>3.3981165584386002</v>
      </c>
      <c r="I1493" s="12">
        <v>0</v>
      </c>
      <c r="J1493" s="12">
        <v>0</v>
      </c>
      <c r="K1493" s="12">
        <v>0</v>
      </c>
      <c r="L1493" s="12">
        <v>0</v>
      </c>
      <c r="M1493" s="12">
        <v>0</v>
      </c>
      <c r="N1493" s="12"/>
      <c r="O1493" s="12"/>
    </row>
    <row r="1494" spans="1:15" x14ac:dyDescent="0.35">
      <c r="A1494" s="11" t="str">
        <f t="shared" si="23"/>
        <v>DISTRIBUCION VOLUMEN X CRITERIO (Consumiciones)Mixers10-30MIL</v>
      </c>
      <c r="B1494" s="11" t="s">
        <v>118</v>
      </c>
      <c r="C1494" s="11" t="s">
        <v>166</v>
      </c>
      <c r="D1494" s="11" t="s">
        <v>12</v>
      </c>
      <c r="E1494" s="12">
        <v>18.476656297957799</v>
      </c>
      <c r="F1494" s="12">
        <v>21.218635593864398</v>
      </c>
      <c r="G1494" s="12">
        <v>16.090028540525701</v>
      </c>
      <c r="H1494" s="12">
        <v>15.3360413118517</v>
      </c>
      <c r="I1494" s="12">
        <v>0</v>
      </c>
      <c r="J1494" s="12">
        <v>0</v>
      </c>
      <c r="K1494" s="12">
        <v>0</v>
      </c>
      <c r="L1494" s="12">
        <v>0</v>
      </c>
      <c r="M1494" s="12">
        <v>0</v>
      </c>
      <c r="N1494" s="12"/>
      <c r="O1494" s="12"/>
    </row>
    <row r="1495" spans="1:15" x14ac:dyDescent="0.35">
      <c r="A1495" s="11" t="str">
        <f t="shared" si="23"/>
        <v>DISTRIBUCION VOLUMEN X CRITERIO (Consumiciones)Mixers30-100MIL</v>
      </c>
      <c r="B1495" s="11" t="s">
        <v>118</v>
      </c>
      <c r="C1495" s="11" t="s">
        <v>166</v>
      </c>
      <c r="D1495" s="11" t="s">
        <v>13</v>
      </c>
      <c r="E1495" s="12">
        <v>21.287049996523599</v>
      </c>
      <c r="F1495" s="12">
        <v>25.4107727135506</v>
      </c>
      <c r="G1495" s="12">
        <v>18.231252782046699</v>
      </c>
      <c r="H1495" s="12">
        <v>21.196052180195899</v>
      </c>
      <c r="I1495" s="12">
        <v>0</v>
      </c>
      <c r="J1495" s="12">
        <v>0</v>
      </c>
      <c r="K1495" s="12">
        <v>0</v>
      </c>
      <c r="L1495" s="12">
        <v>0</v>
      </c>
      <c r="M1495" s="12">
        <v>0</v>
      </c>
      <c r="N1495" s="12"/>
      <c r="O1495" s="12"/>
    </row>
    <row r="1496" spans="1:15" x14ac:dyDescent="0.35">
      <c r="A1496" s="11" t="str">
        <f t="shared" si="23"/>
        <v>DISTRIBUCION VOLUMEN X CRITERIO (Consumiciones)Mixers100-200MIL</v>
      </c>
      <c r="B1496" s="11" t="s">
        <v>118</v>
      </c>
      <c r="C1496" s="11" t="s">
        <v>166</v>
      </c>
      <c r="D1496" s="11" t="s">
        <v>14</v>
      </c>
      <c r="E1496" s="12">
        <v>9.5332368005530004</v>
      </c>
      <c r="F1496" s="12">
        <v>7.4486738910513699</v>
      </c>
      <c r="G1496" s="12">
        <v>10.558819599841801</v>
      </c>
      <c r="H1496" s="12">
        <v>8.5771030094384599</v>
      </c>
      <c r="I1496" s="12">
        <v>0</v>
      </c>
      <c r="J1496" s="12">
        <v>0</v>
      </c>
      <c r="K1496" s="12">
        <v>0</v>
      </c>
      <c r="L1496" s="12">
        <v>0</v>
      </c>
      <c r="M1496" s="12">
        <v>0</v>
      </c>
      <c r="N1496" s="12"/>
      <c r="O1496" s="12"/>
    </row>
    <row r="1497" spans="1:15" x14ac:dyDescent="0.35">
      <c r="A1497" s="11" t="str">
        <f t="shared" si="23"/>
        <v>DISTRIBUCION VOLUMEN X CRITERIO (Consumiciones)Mixers200-500MIL</v>
      </c>
      <c r="B1497" s="11" t="s">
        <v>118</v>
      </c>
      <c r="C1497" s="11" t="s">
        <v>166</v>
      </c>
      <c r="D1497" s="11" t="s">
        <v>15</v>
      </c>
      <c r="E1497" s="12">
        <v>15.422557635007299</v>
      </c>
      <c r="F1497" s="12">
        <v>13.3808963061655</v>
      </c>
      <c r="G1497" s="12">
        <v>20.673344250034098</v>
      </c>
      <c r="H1497" s="12">
        <v>18.3935190666582</v>
      </c>
      <c r="I1497" s="12">
        <v>0</v>
      </c>
      <c r="J1497" s="12">
        <v>0</v>
      </c>
      <c r="K1497" s="12">
        <v>0</v>
      </c>
      <c r="L1497" s="12">
        <v>0</v>
      </c>
      <c r="M1497" s="12">
        <v>0</v>
      </c>
      <c r="N1497" s="12"/>
      <c r="O1497" s="12"/>
    </row>
    <row r="1498" spans="1:15" x14ac:dyDescent="0.35">
      <c r="A1498" s="11" t="str">
        <f t="shared" si="23"/>
        <v>DISTRIBUCION VOLUMEN X CRITERIO (Consumiciones)Mixers&gt;500MIL</v>
      </c>
      <c r="B1498" s="11" t="s">
        <v>118</v>
      </c>
      <c r="C1498" s="11" t="s">
        <v>166</v>
      </c>
      <c r="D1498" s="11" t="s">
        <v>16</v>
      </c>
      <c r="E1498" s="12">
        <v>19.6401433280029</v>
      </c>
      <c r="F1498" s="12">
        <v>20.410023223726501</v>
      </c>
      <c r="G1498" s="12">
        <v>18.207405229139901</v>
      </c>
      <c r="H1498" s="12">
        <v>19.666287185372099</v>
      </c>
      <c r="I1498" s="12">
        <v>0</v>
      </c>
      <c r="J1498" s="12">
        <v>0</v>
      </c>
      <c r="K1498" s="12">
        <v>0</v>
      </c>
      <c r="L1498" s="12">
        <v>0</v>
      </c>
      <c r="M1498" s="12">
        <v>0</v>
      </c>
      <c r="N1498" s="12"/>
      <c r="O1498" s="12"/>
    </row>
    <row r="1499" spans="1:15" x14ac:dyDescent="0.35">
      <c r="A1499" s="11" t="str">
        <f t="shared" si="23"/>
        <v>DISTRIBUCION VOLUMEN X CRITERIO (Consumiciones)MixersDE 15 A 19 AÑOS</v>
      </c>
      <c r="B1499" s="11" t="s">
        <v>118</v>
      </c>
      <c r="C1499" s="11" t="s">
        <v>166</v>
      </c>
      <c r="D1499" s="11" t="s">
        <v>39</v>
      </c>
      <c r="E1499" s="12" t="s">
        <v>213</v>
      </c>
      <c r="F1499" s="12">
        <v>0.48269745222263799</v>
      </c>
      <c r="G1499" s="12">
        <v>0.13227724660128701</v>
      </c>
      <c r="H1499" s="12">
        <v>0.31573687677786999</v>
      </c>
      <c r="I1499" s="12">
        <v>0</v>
      </c>
      <c r="J1499" s="12">
        <v>0</v>
      </c>
      <c r="K1499" s="12">
        <v>0</v>
      </c>
      <c r="L1499" s="12">
        <v>0</v>
      </c>
      <c r="M1499" s="12">
        <v>0</v>
      </c>
      <c r="N1499" s="12"/>
      <c r="O1499" s="12"/>
    </row>
    <row r="1500" spans="1:15" x14ac:dyDescent="0.35">
      <c r="A1500" s="11" t="str">
        <f t="shared" si="23"/>
        <v>DISTRIBUCION VOLUMEN X CRITERIO (Consumiciones)MixersDE 20 A 24 AÑOS</v>
      </c>
      <c r="B1500" s="11" t="s">
        <v>118</v>
      </c>
      <c r="C1500" s="11" t="s">
        <v>166</v>
      </c>
      <c r="D1500" s="11" t="s">
        <v>40</v>
      </c>
      <c r="E1500" s="12">
        <v>1.25801257344502</v>
      </c>
      <c r="F1500" s="12">
        <v>1.6495817846781999</v>
      </c>
      <c r="G1500" s="12">
        <v>0.37943054568061901</v>
      </c>
      <c r="H1500" s="12">
        <v>1.28616714784895</v>
      </c>
      <c r="I1500" s="12">
        <v>0</v>
      </c>
      <c r="J1500" s="12">
        <v>0</v>
      </c>
      <c r="K1500" s="12">
        <v>0</v>
      </c>
      <c r="L1500" s="12">
        <v>0</v>
      </c>
      <c r="M1500" s="12">
        <v>0</v>
      </c>
      <c r="N1500" s="12"/>
      <c r="O1500" s="12"/>
    </row>
    <row r="1501" spans="1:15" x14ac:dyDescent="0.35">
      <c r="A1501" s="11" t="str">
        <f t="shared" si="23"/>
        <v>DISTRIBUCION VOLUMEN X CRITERIO (Consumiciones)MixersDE 25 A 34 AÑOS</v>
      </c>
      <c r="B1501" s="11" t="s">
        <v>118</v>
      </c>
      <c r="C1501" s="11" t="s">
        <v>166</v>
      </c>
      <c r="D1501" s="11" t="s">
        <v>41</v>
      </c>
      <c r="E1501" s="12">
        <v>3.8086922831211698</v>
      </c>
      <c r="F1501" s="12">
        <v>3.3612206295854001</v>
      </c>
      <c r="G1501" s="12">
        <v>2.9545097186163298</v>
      </c>
      <c r="H1501" s="12">
        <v>4.2357659602242901</v>
      </c>
      <c r="I1501" s="12">
        <v>0</v>
      </c>
      <c r="J1501" s="12">
        <v>0</v>
      </c>
      <c r="K1501" s="12">
        <v>0</v>
      </c>
      <c r="L1501" s="12">
        <v>0</v>
      </c>
      <c r="M1501" s="12">
        <v>0</v>
      </c>
      <c r="N1501" s="12"/>
      <c r="O1501" s="12"/>
    </row>
    <row r="1502" spans="1:15" x14ac:dyDescent="0.35">
      <c r="A1502" s="11" t="str">
        <f t="shared" si="23"/>
        <v>DISTRIBUCION VOLUMEN X CRITERIO (Consumiciones)MixersDE 35 A 49 AÑOS</v>
      </c>
      <c r="B1502" s="11" t="s">
        <v>118</v>
      </c>
      <c r="C1502" s="11" t="s">
        <v>166</v>
      </c>
      <c r="D1502" s="11" t="s">
        <v>42</v>
      </c>
      <c r="E1502" s="12">
        <v>16.719422133414799</v>
      </c>
      <c r="F1502" s="12">
        <v>15.7669093619297</v>
      </c>
      <c r="G1502" s="12">
        <v>12.5554277688372</v>
      </c>
      <c r="H1502" s="12">
        <v>10.368855818359</v>
      </c>
      <c r="I1502" s="12">
        <v>0</v>
      </c>
      <c r="J1502" s="12">
        <v>0</v>
      </c>
      <c r="K1502" s="12">
        <v>0</v>
      </c>
      <c r="L1502" s="12">
        <v>0</v>
      </c>
      <c r="M1502" s="12">
        <v>0</v>
      </c>
      <c r="N1502" s="12"/>
      <c r="O1502" s="12"/>
    </row>
    <row r="1503" spans="1:15" x14ac:dyDescent="0.35">
      <c r="A1503" s="11" t="str">
        <f t="shared" si="23"/>
        <v>DISTRIBUCION VOLUMEN X CRITERIO (Consumiciones)MixersDE 50 A 59 AÑOS</v>
      </c>
      <c r="B1503" s="11" t="s">
        <v>118</v>
      </c>
      <c r="C1503" s="11" t="s">
        <v>166</v>
      </c>
      <c r="D1503" s="11" t="s">
        <v>43</v>
      </c>
      <c r="E1503" s="12">
        <v>28.172714072524499</v>
      </c>
      <c r="F1503" s="12">
        <v>21.762367802196</v>
      </c>
      <c r="G1503" s="12">
        <v>26.002124258372699</v>
      </c>
      <c r="H1503" s="12">
        <v>30.319231808425702</v>
      </c>
      <c r="I1503" s="12">
        <v>0</v>
      </c>
      <c r="J1503" s="12">
        <v>0</v>
      </c>
      <c r="K1503" s="12">
        <v>0</v>
      </c>
      <c r="L1503" s="12">
        <v>0</v>
      </c>
      <c r="M1503" s="12">
        <v>0</v>
      </c>
      <c r="N1503" s="12"/>
      <c r="O1503" s="12"/>
    </row>
    <row r="1504" spans="1:15" x14ac:dyDescent="0.35">
      <c r="A1504" s="11" t="str">
        <f t="shared" si="23"/>
        <v>DISTRIBUCION VOLUMEN X CRITERIO (Consumiciones)MixersDE 60 A 75 AÑOS</v>
      </c>
      <c r="B1504" s="11" t="s">
        <v>118</v>
      </c>
      <c r="C1504" s="11" t="s">
        <v>166</v>
      </c>
      <c r="D1504" s="11" t="s">
        <v>44</v>
      </c>
      <c r="E1504" s="12">
        <v>50.041157426020902</v>
      </c>
      <c r="F1504" s="12">
        <v>56.977255249740502</v>
      </c>
      <c r="G1504" s="12">
        <v>57.976200786727503</v>
      </c>
      <c r="H1504" s="12">
        <v>53.474215004994001</v>
      </c>
      <c r="I1504" s="12">
        <v>0</v>
      </c>
      <c r="J1504" s="12">
        <v>0</v>
      </c>
      <c r="K1504" s="12">
        <v>0</v>
      </c>
      <c r="L1504" s="12">
        <v>0</v>
      </c>
      <c r="M1504" s="12">
        <v>0</v>
      </c>
      <c r="N1504" s="12"/>
      <c r="O1504" s="12"/>
    </row>
    <row r="1505" spans="1:15" x14ac:dyDescent="0.35">
      <c r="A1505" s="11" t="str">
        <f t="shared" si="23"/>
        <v>DISTRIBUCION VOLUMEN X CRITERIO (Consumiciones)MixersALTA Y MEDIA ALTA</v>
      </c>
      <c r="B1505" s="11" t="s">
        <v>118</v>
      </c>
      <c r="C1505" s="11" t="s">
        <v>166</v>
      </c>
      <c r="D1505" s="11" t="s">
        <v>17</v>
      </c>
      <c r="E1505" s="12">
        <v>29.5724494638803</v>
      </c>
      <c r="F1505" s="12">
        <v>21.334719366607899</v>
      </c>
      <c r="G1505" s="12">
        <v>23.931999562257801</v>
      </c>
      <c r="H1505" s="12">
        <v>19.591155960740402</v>
      </c>
      <c r="I1505" s="12">
        <v>0</v>
      </c>
      <c r="J1505" s="12">
        <v>0</v>
      </c>
      <c r="K1505" s="12">
        <v>0</v>
      </c>
      <c r="L1505" s="12">
        <v>0</v>
      </c>
      <c r="M1505" s="12">
        <v>0</v>
      </c>
      <c r="N1505" s="12"/>
      <c r="O1505" s="12"/>
    </row>
    <row r="1506" spans="1:15" x14ac:dyDescent="0.35">
      <c r="A1506" s="11" t="str">
        <f t="shared" si="23"/>
        <v>DISTRIBUCION VOLUMEN X CRITERIO (Consumiciones)MixersMEDIA</v>
      </c>
      <c r="B1506" s="11" t="s">
        <v>118</v>
      </c>
      <c r="C1506" s="11" t="s">
        <v>166</v>
      </c>
      <c r="D1506" s="11" t="s">
        <v>18</v>
      </c>
      <c r="E1506" s="12">
        <v>33.811271360900598</v>
      </c>
      <c r="F1506" s="12">
        <v>36.053848926556299</v>
      </c>
      <c r="G1506" s="12">
        <v>32.531667495825701</v>
      </c>
      <c r="H1506" s="12">
        <v>32.129096500575301</v>
      </c>
      <c r="I1506" s="12">
        <v>0</v>
      </c>
      <c r="J1506" s="12">
        <v>0</v>
      </c>
      <c r="K1506" s="12">
        <v>0</v>
      </c>
      <c r="L1506" s="12">
        <v>0</v>
      </c>
      <c r="M1506" s="12">
        <v>0</v>
      </c>
      <c r="N1506" s="12"/>
      <c r="O1506" s="12"/>
    </row>
    <row r="1507" spans="1:15" x14ac:dyDescent="0.35">
      <c r="A1507" s="11" t="str">
        <f t="shared" si="23"/>
        <v>DISTRIBUCION VOLUMEN X CRITERIO (Consumiciones)MixersMEDIA BAJA</v>
      </c>
      <c r="B1507" s="11" t="s">
        <v>118</v>
      </c>
      <c r="C1507" s="11" t="s">
        <v>166</v>
      </c>
      <c r="D1507" s="11" t="s">
        <v>19</v>
      </c>
      <c r="E1507" s="12">
        <v>22.220168297546699</v>
      </c>
      <c r="F1507" s="12">
        <v>26.007108649530899</v>
      </c>
      <c r="G1507" s="12">
        <v>26.944841120378399</v>
      </c>
      <c r="H1507" s="12">
        <v>28.619963144776701</v>
      </c>
      <c r="I1507" s="12">
        <v>0</v>
      </c>
      <c r="J1507" s="12">
        <v>0</v>
      </c>
      <c r="K1507" s="12">
        <v>0</v>
      </c>
      <c r="L1507" s="12">
        <v>0</v>
      </c>
      <c r="M1507" s="12">
        <v>0</v>
      </c>
      <c r="N1507" s="12"/>
      <c r="O1507" s="12"/>
    </row>
    <row r="1508" spans="1:15" x14ac:dyDescent="0.35">
      <c r="A1508" s="11" t="str">
        <f t="shared" si="23"/>
        <v>DISTRIBUCION VOLUMEN X CRITERIO (Consumiciones)MixersBAJA</v>
      </c>
      <c r="B1508" s="11" t="s">
        <v>118</v>
      </c>
      <c r="C1508" s="11" t="s">
        <v>166</v>
      </c>
      <c r="D1508" s="11" t="s">
        <v>20</v>
      </c>
      <c r="E1508" s="12">
        <v>14.396110877672401</v>
      </c>
      <c r="F1508" s="12">
        <v>16.604357917296799</v>
      </c>
      <c r="G1508" s="12">
        <v>16.5914649661858</v>
      </c>
      <c r="H1508" s="12">
        <v>19.659754035404099</v>
      </c>
      <c r="I1508" s="12">
        <v>0</v>
      </c>
      <c r="J1508" s="12">
        <v>0</v>
      </c>
      <c r="K1508" s="12">
        <v>0</v>
      </c>
      <c r="L1508" s="12">
        <v>0</v>
      </c>
      <c r="M1508" s="12">
        <v>0</v>
      </c>
      <c r="N1508" s="12"/>
      <c r="O1508" s="12"/>
    </row>
    <row r="1509" spans="1:15" x14ac:dyDescent="0.35">
      <c r="A1509" s="11" t="str">
        <f t="shared" si="23"/>
        <v>DISTRIBUCION VOLUMEN X CRITERIO (Consumiciones)MixersHOMBRE</v>
      </c>
      <c r="B1509" s="11" t="s">
        <v>118</v>
      </c>
      <c r="C1509" s="11" t="s">
        <v>166</v>
      </c>
      <c r="D1509" s="11" t="s">
        <v>21</v>
      </c>
      <c r="E1509" s="12">
        <v>46.406219613082897</v>
      </c>
      <c r="F1509" s="12">
        <v>46.171717530880699</v>
      </c>
      <c r="G1509" s="12">
        <v>42.998440375411001</v>
      </c>
      <c r="H1509" s="12">
        <v>47.998038840669501</v>
      </c>
      <c r="I1509" s="12">
        <v>0</v>
      </c>
      <c r="J1509" s="12">
        <v>0</v>
      </c>
      <c r="K1509" s="12">
        <v>0</v>
      </c>
      <c r="L1509" s="12">
        <v>0</v>
      </c>
      <c r="M1509" s="12">
        <v>0</v>
      </c>
      <c r="N1509" s="12"/>
      <c r="O1509" s="12"/>
    </row>
    <row r="1510" spans="1:15" x14ac:dyDescent="0.35">
      <c r="A1510" s="11" t="str">
        <f t="shared" si="23"/>
        <v>DISTRIBUCION VOLUMEN X CRITERIO (Consumiciones)MixersMUJER</v>
      </c>
      <c r="B1510" s="11" t="s">
        <v>118</v>
      </c>
      <c r="C1510" s="11" t="s">
        <v>166</v>
      </c>
      <c r="D1510" s="11" t="s">
        <v>22</v>
      </c>
      <c r="E1510" s="12">
        <v>53.593780386917103</v>
      </c>
      <c r="F1510" s="12">
        <v>53.828317329111101</v>
      </c>
      <c r="G1510" s="12">
        <v>57.0015260553986</v>
      </c>
      <c r="H1510" s="12">
        <v>52.001930800826997</v>
      </c>
      <c r="I1510" s="12">
        <v>0</v>
      </c>
      <c r="J1510" s="12">
        <v>0</v>
      </c>
      <c r="K1510" s="12">
        <v>0</v>
      </c>
      <c r="L1510" s="12">
        <v>0</v>
      </c>
      <c r="M1510" s="12">
        <v>0</v>
      </c>
      <c r="N1510" s="12"/>
      <c r="O1510" s="12"/>
    </row>
    <row r="1511" spans="1:15" x14ac:dyDescent="0.35">
      <c r="A1511" s="11" t="str">
        <f t="shared" si="23"/>
        <v>DISTRIBUCION VOLUMEN X CRITERIO (Consumiciones)IsotonicasT.ESPAÑA</v>
      </c>
      <c r="B1511" s="11" t="s">
        <v>118</v>
      </c>
      <c r="C1511" s="11" t="s">
        <v>180</v>
      </c>
      <c r="D1511" s="11" t="s">
        <v>36</v>
      </c>
      <c r="E1511" s="12">
        <v>100</v>
      </c>
      <c r="F1511" s="12">
        <v>100</v>
      </c>
      <c r="G1511" s="12">
        <v>100</v>
      </c>
      <c r="H1511" s="12">
        <v>100</v>
      </c>
      <c r="I1511" s="12">
        <v>0</v>
      </c>
      <c r="J1511" s="12">
        <v>0</v>
      </c>
      <c r="K1511" s="12">
        <v>0</v>
      </c>
      <c r="L1511" s="12">
        <v>0</v>
      </c>
      <c r="M1511" s="12">
        <v>0</v>
      </c>
      <c r="N1511" s="12"/>
      <c r="O1511" s="12"/>
    </row>
    <row r="1512" spans="1:15" x14ac:dyDescent="0.35">
      <c r="A1512" s="11" t="str">
        <f t="shared" si="23"/>
        <v>DISTRIBUCION VOLUMEN X CRITERIO (Consumiciones)IsotonicasBCN AM</v>
      </c>
      <c r="B1512" s="11" t="s">
        <v>118</v>
      </c>
      <c r="C1512" s="11" t="s">
        <v>180</v>
      </c>
      <c r="D1512" s="11" t="s">
        <v>1</v>
      </c>
      <c r="E1512" s="12">
        <v>7.27177696081894</v>
      </c>
      <c r="F1512" s="12">
        <v>11.491470451629199</v>
      </c>
      <c r="G1512" s="12">
        <v>11.7780639682247</v>
      </c>
      <c r="H1512" s="12">
        <v>9.4979450122719307</v>
      </c>
      <c r="I1512" s="12">
        <v>0</v>
      </c>
      <c r="J1512" s="12">
        <v>0</v>
      </c>
      <c r="K1512" s="12">
        <v>0</v>
      </c>
      <c r="L1512" s="12">
        <v>0</v>
      </c>
      <c r="M1512" s="12">
        <v>0</v>
      </c>
      <c r="N1512" s="12"/>
      <c r="O1512" s="12"/>
    </row>
    <row r="1513" spans="1:15" x14ac:dyDescent="0.35">
      <c r="A1513" s="11" t="str">
        <f t="shared" si="23"/>
        <v>DISTRIBUCION VOLUMEN X CRITERIO (Consumiciones)IsotonicasREST.CAT ARAGON</v>
      </c>
      <c r="B1513" s="11" t="s">
        <v>118</v>
      </c>
      <c r="C1513" s="11" t="s">
        <v>180</v>
      </c>
      <c r="D1513" s="11" t="s">
        <v>2</v>
      </c>
      <c r="E1513" s="12">
        <v>8.5386060145375993</v>
      </c>
      <c r="F1513" s="12">
        <v>10.0933054656811</v>
      </c>
      <c r="G1513" s="12">
        <v>10.3920100442362</v>
      </c>
      <c r="H1513" s="12">
        <v>11.032959771099801</v>
      </c>
      <c r="I1513" s="12">
        <v>0</v>
      </c>
      <c r="J1513" s="12">
        <v>0</v>
      </c>
      <c r="K1513" s="12">
        <v>0</v>
      </c>
      <c r="L1513" s="12">
        <v>0</v>
      </c>
      <c r="M1513" s="12">
        <v>0</v>
      </c>
      <c r="N1513" s="12"/>
      <c r="O1513" s="12"/>
    </row>
    <row r="1514" spans="1:15" x14ac:dyDescent="0.35">
      <c r="A1514" s="11" t="str">
        <f t="shared" si="23"/>
        <v>DISTRIBUCION VOLUMEN X CRITERIO (Consumiciones)IsotonicasLEVANTE</v>
      </c>
      <c r="B1514" s="11" t="s">
        <v>118</v>
      </c>
      <c r="C1514" s="11" t="s">
        <v>180</v>
      </c>
      <c r="D1514" s="11" t="s">
        <v>3</v>
      </c>
      <c r="E1514" s="12">
        <v>12.6722466022582</v>
      </c>
      <c r="F1514" s="12">
        <v>11.931684890851701</v>
      </c>
      <c r="G1514" s="12">
        <v>12.080282245134899</v>
      </c>
      <c r="H1514" s="12">
        <v>12.2811813740869</v>
      </c>
      <c r="I1514" s="12">
        <v>0</v>
      </c>
      <c r="J1514" s="12">
        <v>0</v>
      </c>
      <c r="K1514" s="12">
        <v>0</v>
      </c>
      <c r="L1514" s="12">
        <v>0</v>
      </c>
      <c r="M1514" s="12">
        <v>0</v>
      </c>
      <c r="N1514" s="12"/>
      <c r="O1514" s="12"/>
    </row>
    <row r="1515" spans="1:15" x14ac:dyDescent="0.35">
      <c r="A1515" s="11" t="str">
        <f t="shared" si="23"/>
        <v>DISTRIBUCION VOLUMEN X CRITERIO (Consumiciones)IsotonicasANDALUCIA</v>
      </c>
      <c r="B1515" s="11" t="s">
        <v>118</v>
      </c>
      <c r="C1515" s="11" t="s">
        <v>180</v>
      </c>
      <c r="D1515" s="11" t="s">
        <v>4</v>
      </c>
      <c r="E1515" s="12">
        <v>27.948855613986002</v>
      </c>
      <c r="F1515" s="12">
        <v>20.083809602531701</v>
      </c>
      <c r="G1515" s="12">
        <v>18.0783757973748</v>
      </c>
      <c r="H1515" s="12">
        <v>17.533944425258099</v>
      </c>
      <c r="I1515" s="12">
        <v>0</v>
      </c>
      <c r="J1515" s="12">
        <v>0</v>
      </c>
      <c r="K1515" s="12">
        <v>0</v>
      </c>
      <c r="L1515" s="12">
        <v>0</v>
      </c>
      <c r="M1515" s="12">
        <v>0</v>
      </c>
      <c r="N1515" s="12"/>
      <c r="O1515" s="12"/>
    </row>
    <row r="1516" spans="1:15" x14ac:dyDescent="0.35">
      <c r="A1516" s="11" t="str">
        <f t="shared" si="23"/>
        <v>DISTRIBUCION VOLUMEN X CRITERIO (Consumiciones)IsotonicasMDD AM</v>
      </c>
      <c r="B1516" s="11" t="s">
        <v>118</v>
      </c>
      <c r="C1516" s="11" t="s">
        <v>180</v>
      </c>
      <c r="D1516" s="11" t="s">
        <v>5</v>
      </c>
      <c r="E1516" s="12">
        <v>13.370303703347901</v>
      </c>
      <c r="F1516" s="12">
        <v>13.050002361665401</v>
      </c>
      <c r="G1516" s="12">
        <v>12.853302252351799</v>
      </c>
      <c r="H1516" s="12">
        <v>13.025168656625899</v>
      </c>
      <c r="I1516" s="12">
        <v>0</v>
      </c>
      <c r="J1516" s="12">
        <v>0</v>
      </c>
      <c r="K1516" s="12">
        <v>0</v>
      </c>
      <c r="L1516" s="12">
        <v>0</v>
      </c>
      <c r="M1516" s="12">
        <v>0</v>
      </c>
      <c r="N1516" s="12"/>
      <c r="O1516" s="12"/>
    </row>
    <row r="1517" spans="1:15" x14ac:dyDescent="0.35">
      <c r="A1517" s="11" t="str">
        <f t="shared" si="23"/>
        <v>DISTRIBUCION VOLUMEN X CRITERIO (Consumiciones)IsotonicasRTO CENTRO</v>
      </c>
      <c r="B1517" s="11" t="s">
        <v>118</v>
      </c>
      <c r="C1517" s="11" t="s">
        <v>180</v>
      </c>
      <c r="D1517" s="11" t="s">
        <v>6</v>
      </c>
      <c r="E1517" s="12">
        <v>11.8407947546345</v>
      </c>
      <c r="F1517" s="12">
        <v>14.349371009769399</v>
      </c>
      <c r="G1517" s="12">
        <v>14.9415265736276</v>
      </c>
      <c r="H1517" s="12">
        <v>16.2741319357484</v>
      </c>
      <c r="I1517" s="12">
        <v>0</v>
      </c>
      <c r="J1517" s="12">
        <v>0</v>
      </c>
      <c r="K1517" s="12">
        <v>0</v>
      </c>
      <c r="L1517" s="12">
        <v>0</v>
      </c>
      <c r="M1517" s="12">
        <v>0</v>
      </c>
      <c r="N1517" s="12"/>
      <c r="O1517" s="12"/>
    </row>
    <row r="1518" spans="1:15" x14ac:dyDescent="0.35">
      <c r="A1518" s="11" t="str">
        <f t="shared" si="23"/>
        <v>DISTRIBUCION VOLUMEN X CRITERIO (Consumiciones)IsotonicasNORTE-CENTRO</v>
      </c>
      <c r="B1518" s="11" t="s">
        <v>118</v>
      </c>
      <c r="C1518" s="11" t="s">
        <v>180</v>
      </c>
      <c r="D1518" s="11" t="s">
        <v>7</v>
      </c>
      <c r="E1518" s="12">
        <v>6.7970114754144699</v>
      </c>
      <c r="F1518" s="12">
        <v>6.4514736792385996</v>
      </c>
      <c r="G1518" s="12">
        <v>8.1317257546064496</v>
      </c>
      <c r="H1518" s="12">
        <v>8.4738941424281808</v>
      </c>
      <c r="I1518" s="12">
        <v>0</v>
      </c>
      <c r="J1518" s="12">
        <v>0</v>
      </c>
      <c r="K1518" s="12">
        <v>0</v>
      </c>
      <c r="L1518" s="12">
        <v>0</v>
      </c>
      <c r="M1518" s="12">
        <v>0</v>
      </c>
      <c r="N1518" s="12"/>
      <c r="O1518" s="12"/>
    </row>
    <row r="1519" spans="1:15" x14ac:dyDescent="0.35">
      <c r="A1519" s="11" t="str">
        <f t="shared" si="23"/>
        <v>DISTRIBUCION VOLUMEN X CRITERIO (Consumiciones)IsotonicasNOROESTE</v>
      </c>
      <c r="B1519" s="11" t="s">
        <v>118</v>
      </c>
      <c r="C1519" s="11" t="s">
        <v>180</v>
      </c>
      <c r="D1519" s="11" t="s">
        <v>8</v>
      </c>
      <c r="E1519" s="12">
        <v>11.5604321906899</v>
      </c>
      <c r="F1519" s="12">
        <v>12.5488963150147</v>
      </c>
      <c r="G1519" s="12">
        <v>11.7447579239465</v>
      </c>
      <c r="H1519" s="12">
        <v>11.880764137322601</v>
      </c>
      <c r="I1519" s="12">
        <v>0</v>
      </c>
      <c r="J1519" s="12">
        <v>0</v>
      </c>
      <c r="K1519" s="12">
        <v>0</v>
      </c>
      <c r="L1519" s="12">
        <v>0</v>
      </c>
      <c r="M1519" s="12">
        <v>0</v>
      </c>
      <c r="N1519" s="12"/>
      <c r="O1519" s="12"/>
    </row>
    <row r="1520" spans="1:15" x14ac:dyDescent="0.35">
      <c r="A1520" s="11" t="str">
        <f t="shared" si="23"/>
        <v>DISTRIBUCION VOLUMEN X CRITERIO (Consumiciones)Isotonicas&lt;2MIL</v>
      </c>
      <c r="B1520" s="11" t="s">
        <v>118</v>
      </c>
      <c r="C1520" s="11" t="s">
        <v>180</v>
      </c>
      <c r="D1520" s="11" t="s">
        <v>9</v>
      </c>
      <c r="E1520" s="12">
        <v>9.3794488071050903</v>
      </c>
      <c r="F1520" s="12">
        <v>8.6333543915168995</v>
      </c>
      <c r="G1520" s="12">
        <v>8.0457853262935206</v>
      </c>
      <c r="H1520" s="12">
        <v>6.35715660350996</v>
      </c>
      <c r="I1520" s="12">
        <v>0</v>
      </c>
      <c r="J1520" s="12">
        <v>0</v>
      </c>
      <c r="K1520" s="12">
        <v>0</v>
      </c>
      <c r="L1520" s="12">
        <v>0</v>
      </c>
      <c r="M1520" s="12">
        <v>0</v>
      </c>
      <c r="N1520" s="12"/>
      <c r="O1520" s="12"/>
    </row>
    <row r="1521" spans="1:15" x14ac:dyDescent="0.35">
      <c r="A1521" s="11" t="str">
        <f t="shared" si="23"/>
        <v>DISTRIBUCION VOLUMEN X CRITERIO (Consumiciones)Isotonicas2-5MIL</v>
      </c>
      <c r="B1521" s="11" t="s">
        <v>118</v>
      </c>
      <c r="C1521" s="11" t="s">
        <v>180</v>
      </c>
      <c r="D1521" s="11" t="s">
        <v>10</v>
      </c>
      <c r="E1521" s="12">
        <v>4.5591342245782798</v>
      </c>
      <c r="F1521" s="12">
        <v>5.5147495847404899</v>
      </c>
      <c r="G1521" s="12">
        <v>7.5745974136266403</v>
      </c>
      <c r="H1521" s="12">
        <v>7.4945960457413801</v>
      </c>
      <c r="I1521" s="12">
        <v>0</v>
      </c>
      <c r="J1521" s="12">
        <v>0</v>
      </c>
      <c r="K1521" s="12">
        <v>0</v>
      </c>
      <c r="L1521" s="12">
        <v>0</v>
      </c>
      <c r="M1521" s="12">
        <v>0</v>
      </c>
      <c r="N1521" s="12"/>
      <c r="O1521" s="12"/>
    </row>
    <row r="1522" spans="1:15" x14ac:dyDescent="0.35">
      <c r="A1522" s="11" t="str">
        <f t="shared" si="23"/>
        <v>DISTRIBUCION VOLUMEN X CRITERIO (Consumiciones)Isotonicas5-10MIL</v>
      </c>
      <c r="B1522" s="11" t="s">
        <v>118</v>
      </c>
      <c r="C1522" s="11" t="s">
        <v>180</v>
      </c>
      <c r="D1522" s="11" t="s">
        <v>11</v>
      </c>
      <c r="E1522" s="12">
        <v>7.32500675827783</v>
      </c>
      <c r="F1522" s="12">
        <v>6.7853659400609301</v>
      </c>
      <c r="G1522" s="12">
        <v>7.3106924459410196</v>
      </c>
      <c r="H1522" s="12">
        <v>7.9455087731323397</v>
      </c>
      <c r="I1522" s="12">
        <v>0</v>
      </c>
      <c r="J1522" s="12">
        <v>0</v>
      </c>
      <c r="K1522" s="12">
        <v>0</v>
      </c>
      <c r="L1522" s="12">
        <v>0</v>
      </c>
      <c r="M1522" s="12">
        <v>0</v>
      </c>
      <c r="N1522" s="12"/>
      <c r="O1522" s="12"/>
    </row>
    <row r="1523" spans="1:15" x14ac:dyDescent="0.35">
      <c r="A1523" s="11" t="str">
        <f t="shared" si="23"/>
        <v>DISTRIBUCION VOLUMEN X CRITERIO (Consumiciones)Isotonicas10-30MIL</v>
      </c>
      <c r="B1523" s="11" t="s">
        <v>118</v>
      </c>
      <c r="C1523" s="11" t="s">
        <v>180</v>
      </c>
      <c r="D1523" s="11" t="s">
        <v>12</v>
      </c>
      <c r="E1523" s="12">
        <v>14.494334820625401</v>
      </c>
      <c r="F1523" s="12">
        <v>16.111409599382799</v>
      </c>
      <c r="G1523" s="12">
        <v>17.748373359707902</v>
      </c>
      <c r="H1523" s="12">
        <v>17.837091364130501</v>
      </c>
      <c r="I1523" s="12">
        <v>0</v>
      </c>
      <c r="J1523" s="12">
        <v>0</v>
      </c>
      <c r="K1523" s="12">
        <v>0</v>
      </c>
      <c r="L1523" s="12">
        <v>0</v>
      </c>
      <c r="M1523" s="12">
        <v>0</v>
      </c>
      <c r="N1523" s="12"/>
      <c r="O1523" s="12"/>
    </row>
    <row r="1524" spans="1:15" x14ac:dyDescent="0.35">
      <c r="A1524" s="11" t="str">
        <f t="shared" si="23"/>
        <v>DISTRIBUCION VOLUMEN X CRITERIO (Consumiciones)Isotonicas30-100MIL</v>
      </c>
      <c r="B1524" s="11" t="s">
        <v>118</v>
      </c>
      <c r="C1524" s="11" t="s">
        <v>180</v>
      </c>
      <c r="D1524" s="11" t="s">
        <v>13</v>
      </c>
      <c r="E1524" s="12">
        <v>27.204305329102201</v>
      </c>
      <c r="F1524" s="12">
        <v>20.891076053499599</v>
      </c>
      <c r="G1524" s="12">
        <v>17.854285182567299</v>
      </c>
      <c r="H1524" s="12">
        <v>17.520938729993901</v>
      </c>
      <c r="I1524" s="12">
        <v>0</v>
      </c>
      <c r="J1524" s="12">
        <v>0</v>
      </c>
      <c r="K1524" s="12">
        <v>0</v>
      </c>
      <c r="L1524" s="12">
        <v>0</v>
      </c>
      <c r="M1524" s="12">
        <v>0</v>
      </c>
      <c r="N1524" s="12"/>
      <c r="O1524" s="12"/>
    </row>
    <row r="1525" spans="1:15" x14ac:dyDescent="0.35">
      <c r="A1525" s="11" t="str">
        <f t="shared" si="23"/>
        <v>DISTRIBUCION VOLUMEN X CRITERIO (Consumiciones)Isotonicas100-200MIL</v>
      </c>
      <c r="B1525" s="11" t="s">
        <v>118</v>
      </c>
      <c r="C1525" s="11" t="s">
        <v>180</v>
      </c>
      <c r="D1525" s="11" t="s">
        <v>14</v>
      </c>
      <c r="E1525" s="12">
        <v>8.6465943460294792</v>
      </c>
      <c r="F1525" s="12">
        <v>9.5117827425233603</v>
      </c>
      <c r="G1525" s="12">
        <v>8.4198151741708696</v>
      </c>
      <c r="H1525" s="12">
        <v>9.2898802509396194</v>
      </c>
      <c r="I1525" s="12">
        <v>0</v>
      </c>
      <c r="J1525" s="12">
        <v>0</v>
      </c>
      <c r="K1525" s="12">
        <v>0</v>
      </c>
      <c r="L1525" s="12">
        <v>0</v>
      </c>
      <c r="M1525" s="12">
        <v>0</v>
      </c>
      <c r="N1525" s="12"/>
      <c r="O1525" s="12"/>
    </row>
    <row r="1526" spans="1:15" x14ac:dyDescent="0.35">
      <c r="A1526" s="11" t="str">
        <f t="shared" si="23"/>
        <v>DISTRIBUCION VOLUMEN X CRITERIO (Consumiciones)Isotonicas200-500MIL</v>
      </c>
      <c r="B1526" s="11" t="s">
        <v>118</v>
      </c>
      <c r="C1526" s="11" t="s">
        <v>180</v>
      </c>
      <c r="D1526" s="11" t="s">
        <v>15</v>
      </c>
      <c r="E1526" s="12">
        <v>10.7468485703063</v>
      </c>
      <c r="F1526" s="12">
        <v>14.1556357209771</v>
      </c>
      <c r="G1526" s="12">
        <v>15.019234852171699</v>
      </c>
      <c r="H1526" s="12">
        <v>15.5430712597861</v>
      </c>
      <c r="I1526" s="12">
        <v>0</v>
      </c>
      <c r="J1526" s="12">
        <v>0</v>
      </c>
      <c r="K1526" s="12">
        <v>0</v>
      </c>
      <c r="L1526" s="12">
        <v>0</v>
      </c>
      <c r="M1526" s="12">
        <v>0</v>
      </c>
      <c r="N1526" s="12"/>
      <c r="O1526" s="12"/>
    </row>
    <row r="1527" spans="1:15" x14ac:dyDescent="0.35">
      <c r="A1527" s="11" t="str">
        <f t="shared" si="23"/>
        <v>DISTRIBUCION VOLUMEN X CRITERIO (Consumiciones)Isotonicas&gt;500MIL</v>
      </c>
      <c r="B1527" s="11" t="s">
        <v>118</v>
      </c>
      <c r="C1527" s="11" t="s">
        <v>180</v>
      </c>
      <c r="D1527" s="11" t="s">
        <v>16</v>
      </c>
      <c r="E1527" s="12">
        <v>17.6443610531045</v>
      </c>
      <c r="F1527" s="12">
        <v>18.396635807571499</v>
      </c>
      <c r="G1527" s="12">
        <v>18.027263426171501</v>
      </c>
      <c r="H1527" s="12">
        <v>18.011745548844701</v>
      </c>
      <c r="I1527" s="12">
        <v>0</v>
      </c>
      <c r="J1527" s="12">
        <v>0</v>
      </c>
      <c r="K1527" s="12">
        <v>0</v>
      </c>
      <c r="L1527" s="12">
        <v>0</v>
      </c>
      <c r="M1527" s="12">
        <v>0</v>
      </c>
      <c r="N1527" s="12"/>
      <c r="O1527" s="12"/>
    </row>
    <row r="1528" spans="1:15" x14ac:dyDescent="0.35">
      <c r="A1528" s="11" t="str">
        <f t="shared" si="23"/>
        <v>DISTRIBUCION VOLUMEN X CRITERIO (Consumiciones)IsotonicasDE 15 A 19 AÑOS</v>
      </c>
      <c r="B1528" s="11" t="s">
        <v>118</v>
      </c>
      <c r="C1528" s="11" t="s">
        <v>180</v>
      </c>
      <c r="D1528" s="11" t="s">
        <v>39</v>
      </c>
      <c r="E1528" s="12">
        <v>4.2532729374065701</v>
      </c>
      <c r="F1528" s="12">
        <v>5.3834714907619503</v>
      </c>
      <c r="G1528" s="12">
        <v>4.51669801850006</v>
      </c>
      <c r="H1528" s="12">
        <v>6.9561180811678396</v>
      </c>
      <c r="I1528" s="12">
        <v>0</v>
      </c>
      <c r="J1528" s="12">
        <v>0</v>
      </c>
      <c r="K1528" s="12">
        <v>0</v>
      </c>
      <c r="L1528" s="12">
        <v>0</v>
      </c>
      <c r="M1528" s="12">
        <v>0</v>
      </c>
      <c r="N1528" s="12"/>
      <c r="O1528" s="12"/>
    </row>
    <row r="1529" spans="1:15" x14ac:dyDescent="0.35">
      <c r="A1529" s="11" t="str">
        <f t="shared" si="23"/>
        <v>DISTRIBUCION VOLUMEN X CRITERIO (Consumiciones)IsotonicasDE 20 A 24 AÑOS</v>
      </c>
      <c r="B1529" s="11" t="s">
        <v>118</v>
      </c>
      <c r="C1529" s="11" t="s">
        <v>180</v>
      </c>
      <c r="D1529" s="11" t="s">
        <v>40</v>
      </c>
      <c r="E1529" s="12">
        <v>6.2160906353346297</v>
      </c>
      <c r="F1529" s="12">
        <v>4.0694782293806897</v>
      </c>
      <c r="G1529" s="12">
        <v>4.7733659986527304</v>
      </c>
      <c r="H1529" s="12">
        <v>3.59329872763877</v>
      </c>
      <c r="I1529" s="12">
        <v>0</v>
      </c>
      <c r="J1529" s="12">
        <v>0</v>
      </c>
      <c r="K1529" s="12">
        <v>0</v>
      </c>
      <c r="L1529" s="12">
        <v>0</v>
      </c>
      <c r="M1529" s="12">
        <v>0</v>
      </c>
      <c r="N1529" s="12"/>
      <c r="O1529" s="12"/>
    </row>
    <row r="1530" spans="1:15" x14ac:dyDescent="0.35">
      <c r="A1530" s="11" t="str">
        <f t="shared" si="23"/>
        <v>DISTRIBUCION VOLUMEN X CRITERIO (Consumiciones)IsotonicasDE 25 A 34 AÑOS</v>
      </c>
      <c r="B1530" s="11" t="s">
        <v>118</v>
      </c>
      <c r="C1530" s="11" t="s">
        <v>180</v>
      </c>
      <c r="D1530" s="11" t="s">
        <v>41</v>
      </c>
      <c r="E1530" s="12">
        <v>9.8290414736907508</v>
      </c>
      <c r="F1530" s="12">
        <v>9.6073140778877306</v>
      </c>
      <c r="G1530" s="12">
        <v>8.5720216996042904</v>
      </c>
      <c r="H1530" s="12">
        <v>10.216369073511199</v>
      </c>
      <c r="I1530" s="12">
        <v>0</v>
      </c>
      <c r="J1530" s="12">
        <v>0</v>
      </c>
      <c r="K1530" s="12">
        <v>0</v>
      </c>
      <c r="L1530" s="12">
        <v>0</v>
      </c>
      <c r="M1530" s="12">
        <v>0</v>
      </c>
      <c r="N1530" s="12"/>
      <c r="O1530" s="12"/>
    </row>
    <row r="1531" spans="1:15" x14ac:dyDescent="0.35">
      <c r="A1531" s="11" t="str">
        <f t="shared" si="23"/>
        <v>DISTRIBUCION VOLUMEN X CRITERIO (Consumiciones)IsotonicasDE 35 A 49 AÑOS</v>
      </c>
      <c r="B1531" s="11" t="s">
        <v>118</v>
      </c>
      <c r="C1531" s="11" t="s">
        <v>180</v>
      </c>
      <c r="D1531" s="11" t="s">
        <v>42</v>
      </c>
      <c r="E1531" s="12">
        <v>30.8185287017231</v>
      </c>
      <c r="F1531" s="12">
        <v>34.175926363271401</v>
      </c>
      <c r="G1531" s="12">
        <v>34.106761074565497</v>
      </c>
      <c r="H1531" s="12">
        <v>28.592739834247698</v>
      </c>
      <c r="I1531" s="12">
        <v>0</v>
      </c>
      <c r="J1531" s="12">
        <v>0</v>
      </c>
      <c r="K1531" s="12">
        <v>0</v>
      </c>
      <c r="L1531" s="12">
        <v>0</v>
      </c>
      <c r="M1531" s="12">
        <v>0</v>
      </c>
      <c r="N1531" s="12"/>
      <c r="O1531" s="12"/>
    </row>
    <row r="1532" spans="1:15" x14ac:dyDescent="0.35">
      <c r="A1532" s="11" t="str">
        <f t="shared" si="23"/>
        <v>DISTRIBUCION VOLUMEN X CRITERIO (Consumiciones)IsotonicasDE 50 A 59 AÑOS</v>
      </c>
      <c r="B1532" s="11" t="s">
        <v>118</v>
      </c>
      <c r="C1532" s="11" t="s">
        <v>180</v>
      </c>
      <c r="D1532" s="11" t="s">
        <v>43</v>
      </c>
      <c r="E1532" s="12">
        <v>18.287880971421199</v>
      </c>
      <c r="F1532" s="12">
        <v>22.723364349872899</v>
      </c>
      <c r="G1532" s="12">
        <v>22.609168598306599</v>
      </c>
      <c r="H1532" s="12">
        <v>25.860014780796899</v>
      </c>
      <c r="I1532" s="12">
        <v>0</v>
      </c>
      <c r="J1532" s="12">
        <v>0</v>
      </c>
      <c r="K1532" s="12">
        <v>0</v>
      </c>
      <c r="L1532" s="12">
        <v>0</v>
      </c>
      <c r="M1532" s="12">
        <v>0</v>
      </c>
      <c r="N1532" s="12"/>
      <c r="O1532" s="12"/>
    </row>
    <row r="1533" spans="1:15" x14ac:dyDescent="0.35">
      <c r="A1533" s="11" t="str">
        <f t="shared" si="23"/>
        <v>DISTRIBUCION VOLUMEN X CRITERIO (Consumiciones)IsotonicasDE 60 A 75 AÑOS</v>
      </c>
      <c r="B1533" s="11" t="s">
        <v>118</v>
      </c>
      <c r="C1533" s="11" t="s">
        <v>180</v>
      </c>
      <c r="D1533" s="11" t="s">
        <v>44</v>
      </c>
      <c r="E1533" s="12">
        <v>30.595218247632701</v>
      </c>
      <c r="F1533" s="12">
        <v>24.040455329098101</v>
      </c>
      <c r="G1533" s="12">
        <v>25.422026548726699</v>
      </c>
      <c r="H1533" s="12">
        <v>24.7814471999529</v>
      </c>
      <c r="I1533" s="12">
        <v>0</v>
      </c>
      <c r="J1533" s="12">
        <v>0</v>
      </c>
      <c r="K1533" s="12">
        <v>0</v>
      </c>
      <c r="L1533" s="12">
        <v>0</v>
      </c>
      <c r="M1533" s="12">
        <v>0</v>
      </c>
      <c r="N1533" s="12"/>
      <c r="O1533" s="12"/>
    </row>
    <row r="1534" spans="1:15" x14ac:dyDescent="0.35">
      <c r="A1534" s="11" t="str">
        <f t="shared" si="23"/>
        <v>DISTRIBUCION VOLUMEN X CRITERIO (Consumiciones)IsotonicasALTA Y MEDIA ALTA</v>
      </c>
      <c r="B1534" s="11" t="s">
        <v>118</v>
      </c>
      <c r="C1534" s="11" t="s">
        <v>180</v>
      </c>
      <c r="D1534" s="11" t="s">
        <v>17</v>
      </c>
      <c r="E1534" s="12">
        <v>21.010746368191</v>
      </c>
      <c r="F1534" s="12">
        <v>25.3178703288226</v>
      </c>
      <c r="G1534" s="12">
        <v>27.900225156548</v>
      </c>
      <c r="H1534" s="12">
        <v>27.819797304481799</v>
      </c>
      <c r="I1534" s="12">
        <v>0</v>
      </c>
      <c r="J1534" s="12">
        <v>0</v>
      </c>
      <c r="K1534" s="12">
        <v>0</v>
      </c>
      <c r="L1534" s="12">
        <v>0</v>
      </c>
      <c r="M1534" s="12">
        <v>0</v>
      </c>
      <c r="N1534" s="12"/>
      <c r="O1534" s="12"/>
    </row>
    <row r="1535" spans="1:15" x14ac:dyDescent="0.35">
      <c r="A1535" s="11" t="str">
        <f t="shared" si="23"/>
        <v>DISTRIBUCION VOLUMEN X CRITERIO (Consumiciones)IsotonicasMEDIA</v>
      </c>
      <c r="B1535" s="11" t="s">
        <v>118</v>
      </c>
      <c r="C1535" s="11" t="s">
        <v>180</v>
      </c>
      <c r="D1535" s="11" t="s">
        <v>18</v>
      </c>
      <c r="E1535" s="12">
        <v>27.312569643228901</v>
      </c>
      <c r="F1535" s="12">
        <v>32.510233883601401</v>
      </c>
      <c r="G1535" s="12">
        <v>27.421883259344199</v>
      </c>
      <c r="H1535" s="12">
        <v>29.733541424457599</v>
      </c>
      <c r="I1535" s="12">
        <v>0</v>
      </c>
      <c r="J1535" s="12">
        <v>0</v>
      </c>
      <c r="K1535" s="12">
        <v>0</v>
      </c>
      <c r="L1535" s="12">
        <v>0</v>
      </c>
      <c r="M1535" s="12">
        <v>0</v>
      </c>
      <c r="N1535" s="12"/>
      <c r="O1535" s="12"/>
    </row>
    <row r="1536" spans="1:15" x14ac:dyDescent="0.35">
      <c r="A1536" s="11" t="str">
        <f t="shared" si="23"/>
        <v>DISTRIBUCION VOLUMEN X CRITERIO (Consumiciones)IsotonicasMEDIA BAJA</v>
      </c>
      <c r="B1536" s="11" t="s">
        <v>118</v>
      </c>
      <c r="C1536" s="11" t="s">
        <v>180</v>
      </c>
      <c r="D1536" s="11" t="s">
        <v>19</v>
      </c>
      <c r="E1536" s="12">
        <v>25.002981177607499</v>
      </c>
      <c r="F1536" s="12">
        <v>22.152254603279601</v>
      </c>
      <c r="G1536" s="12">
        <v>26.698997061693898</v>
      </c>
      <c r="H1536" s="12">
        <v>25.8694351222316</v>
      </c>
      <c r="I1536" s="12">
        <v>0</v>
      </c>
      <c r="J1536" s="12">
        <v>0</v>
      </c>
      <c r="K1536" s="12">
        <v>0</v>
      </c>
      <c r="L1536" s="12">
        <v>0</v>
      </c>
      <c r="M1536" s="12">
        <v>0</v>
      </c>
      <c r="N1536" s="12"/>
      <c r="O1536" s="12"/>
    </row>
    <row r="1537" spans="1:15" x14ac:dyDescent="0.35">
      <c r="A1537" s="11" t="str">
        <f t="shared" si="23"/>
        <v>DISTRIBUCION VOLUMEN X CRITERIO (Consumiciones)IsotonicasBAJA</v>
      </c>
      <c r="B1537" s="11" t="s">
        <v>118</v>
      </c>
      <c r="C1537" s="11" t="s">
        <v>180</v>
      </c>
      <c r="D1537" s="11" t="s">
        <v>20</v>
      </c>
      <c r="E1537" s="12">
        <v>26.673721649377701</v>
      </c>
      <c r="F1537" s="12">
        <v>20.0196510245692</v>
      </c>
      <c r="G1537" s="12">
        <v>17.9789382082012</v>
      </c>
      <c r="H1537" s="12">
        <v>16.577208573565201</v>
      </c>
      <c r="I1537" s="12">
        <v>0</v>
      </c>
      <c r="J1537" s="12">
        <v>0</v>
      </c>
      <c r="K1537" s="12">
        <v>0</v>
      </c>
      <c r="L1537" s="12">
        <v>0</v>
      </c>
      <c r="M1537" s="12">
        <v>0</v>
      </c>
      <c r="N1537" s="12"/>
      <c r="O1537" s="12"/>
    </row>
    <row r="1538" spans="1:15" x14ac:dyDescent="0.35">
      <c r="A1538" s="11" t="str">
        <f t="shared" si="23"/>
        <v>DISTRIBUCION VOLUMEN X CRITERIO (Consumiciones)IsotonicasHOMBRE</v>
      </c>
      <c r="B1538" s="11" t="s">
        <v>118</v>
      </c>
      <c r="C1538" s="11" t="s">
        <v>180</v>
      </c>
      <c r="D1538" s="11" t="s">
        <v>21</v>
      </c>
      <c r="E1538" s="12">
        <v>45.914157155626903</v>
      </c>
      <c r="F1538" s="12">
        <v>50.952164466381703</v>
      </c>
      <c r="G1538" s="12">
        <v>53.9380553009645</v>
      </c>
      <c r="H1538" s="12">
        <v>53.990261546289297</v>
      </c>
      <c r="I1538" s="12">
        <v>0</v>
      </c>
      <c r="J1538" s="12">
        <v>0</v>
      </c>
      <c r="K1538" s="12">
        <v>0</v>
      </c>
      <c r="L1538" s="12">
        <v>0</v>
      </c>
      <c r="M1538" s="12">
        <v>0</v>
      </c>
      <c r="N1538" s="12"/>
      <c r="O1538" s="12"/>
    </row>
    <row r="1539" spans="1:15" x14ac:dyDescent="0.35">
      <c r="A1539" s="11" t="str">
        <f t="shared" si="23"/>
        <v>DISTRIBUCION VOLUMEN X CRITERIO (Consumiciones)IsotonicasMUJER</v>
      </c>
      <c r="B1539" s="11" t="s">
        <v>118</v>
      </c>
      <c r="C1539" s="11" t="s">
        <v>180</v>
      </c>
      <c r="D1539" s="11" t="s">
        <v>22</v>
      </c>
      <c r="E1539" s="12">
        <v>54.0858711019808</v>
      </c>
      <c r="F1539" s="12">
        <v>49.047845373891001</v>
      </c>
      <c r="G1539" s="12">
        <v>46.061988384822897</v>
      </c>
      <c r="H1539" s="12">
        <v>46.009720878446799</v>
      </c>
      <c r="I1539" s="12">
        <v>0</v>
      </c>
      <c r="J1539" s="12">
        <v>0</v>
      </c>
      <c r="K1539" s="12">
        <v>0</v>
      </c>
      <c r="L1539" s="12">
        <v>0</v>
      </c>
      <c r="M1539" s="12">
        <v>0</v>
      </c>
      <c r="N1539" s="12"/>
      <c r="O1539" s="12"/>
    </row>
    <row r="1540" spans="1:15" x14ac:dyDescent="0.35">
      <c r="A1540" s="11" t="str">
        <f t="shared" ref="A1540:A1603" si="24">B1540&amp;C1540&amp;D1540</f>
        <v>DISTRIBUCION VOLUMEN X CRITERIO (Consumiciones)EnergeticasT.ESPAÑA</v>
      </c>
      <c r="B1540" s="11" t="s">
        <v>118</v>
      </c>
      <c r="C1540" s="11" t="s">
        <v>181</v>
      </c>
      <c r="D1540" s="11" t="s">
        <v>36</v>
      </c>
      <c r="E1540" s="12">
        <v>100</v>
      </c>
      <c r="F1540" s="12">
        <v>100</v>
      </c>
      <c r="G1540" s="12">
        <v>100</v>
      </c>
      <c r="H1540" s="12">
        <v>100</v>
      </c>
      <c r="I1540" s="12">
        <v>0</v>
      </c>
      <c r="J1540" s="12">
        <v>0</v>
      </c>
      <c r="K1540" s="12">
        <v>0</v>
      </c>
      <c r="L1540" s="12">
        <v>0</v>
      </c>
      <c r="M1540" s="12">
        <v>0</v>
      </c>
      <c r="N1540" s="12"/>
      <c r="O1540" s="12"/>
    </row>
    <row r="1541" spans="1:15" x14ac:dyDescent="0.35">
      <c r="A1541" s="11" t="str">
        <f t="shared" si="24"/>
        <v>DISTRIBUCION VOLUMEN X CRITERIO (Consumiciones)EnergeticasBCN AM</v>
      </c>
      <c r="B1541" s="11" t="s">
        <v>118</v>
      </c>
      <c r="C1541" s="11" t="s">
        <v>181</v>
      </c>
      <c r="D1541" s="11" t="s">
        <v>1</v>
      </c>
      <c r="E1541" s="12">
        <v>6.83139944173245</v>
      </c>
      <c r="F1541" s="12">
        <v>4.0107294562709397</v>
      </c>
      <c r="G1541" s="12">
        <v>2.9261509710359999</v>
      </c>
      <c r="H1541" s="12">
        <v>3.0363071081462398</v>
      </c>
      <c r="I1541" s="12">
        <v>0</v>
      </c>
      <c r="J1541" s="12">
        <v>0</v>
      </c>
      <c r="K1541" s="12">
        <v>0</v>
      </c>
      <c r="L1541" s="12">
        <v>0</v>
      </c>
      <c r="M1541" s="12">
        <v>0</v>
      </c>
      <c r="N1541" s="12"/>
      <c r="O1541" s="12"/>
    </row>
    <row r="1542" spans="1:15" x14ac:dyDescent="0.35">
      <c r="A1542" s="11" t="str">
        <f t="shared" si="24"/>
        <v>DISTRIBUCION VOLUMEN X CRITERIO (Consumiciones)EnergeticasREST.CAT ARAGON</v>
      </c>
      <c r="B1542" s="11" t="s">
        <v>118</v>
      </c>
      <c r="C1542" s="11" t="s">
        <v>181</v>
      </c>
      <c r="D1542" s="11" t="s">
        <v>2</v>
      </c>
      <c r="E1542" s="12">
        <v>9.5278519420107202</v>
      </c>
      <c r="F1542" s="12">
        <v>11.0861345965175</v>
      </c>
      <c r="G1542" s="12">
        <v>12.0865910285072</v>
      </c>
      <c r="H1542" s="12">
        <v>12.2161618448783</v>
      </c>
      <c r="I1542" s="12">
        <v>0</v>
      </c>
      <c r="J1542" s="12">
        <v>0</v>
      </c>
      <c r="K1542" s="12">
        <v>0</v>
      </c>
      <c r="L1542" s="12">
        <v>0</v>
      </c>
      <c r="M1542" s="12">
        <v>0</v>
      </c>
      <c r="N1542" s="12"/>
      <c r="O1542" s="12"/>
    </row>
    <row r="1543" spans="1:15" x14ac:dyDescent="0.35">
      <c r="A1543" s="11" t="str">
        <f t="shared" si="24"/>
        <v>DISTRIBUCION VOLUMEN X CRITERIO (Consumiciones)EnergeticasLEVANTE</v>
      </c>
      <c r="B1543" s="11" t="s">
        <v>118</v>
      </c>
      <c r="C1543" s="11" t="s">
        <v>181</v>
      </c>
      <c r="D1543" s="11" t="s">
        <v>3</v>
      </c>
      <c r="E1543" s="12">
        <v>13.5434204078447</v>
      </c>
      <c r="F1543" s="12">
        <v>17.8116909764403</v>
      </c>
      <c r="G1543" s="12">
        <v>18.657690823397601</v>
      </c>
      <c r="H1543" s="12">
        <v>24.523627053106399</v>
      </c>
      <c r="I1543" s="12">
        <v>0</v>
      </c>
      <c r="J1543" s="12">
        <v>0</v>
      </c>
      <c r="K1543" s="12">
        <v>0</v>
      </c>
      <c r="L1543" s="12">
        <v>0</v>
      </c>
      <c r="M1543" s="12">
        <v>0</v>
      </c>
      <c r="N1543" s="12"/>
      <c r="O1543" s="12"/>
    </row>
    <row r="1544" spans="1:15" x14ac:dyDescent="0.35">
      <c r="A1544" s="11" t="str">
        <f t="shared" si="24"/>
        <v>DISTRIBUCION VOLUMEN X CRITERIO (Consumiciones)EnergeticasANDALUCIA</v>
      </c>
      <c r="B1544" s="11" t="s">
        <v>118</v>
      </c>
      <c r="C1544" s="11" t="s">
        <v>181</v>
      </c>
      <c r="D1544" s="11" t="s">
        <v>4</v>
      </c>
      <c r="E1544" s="12">
        <v>23.4952607970997</v>
      </c>
      <c r="F1544" s="12">
        <v>19.3351215760452</v>
      </c>
      <c r="G1544" s="12">
        <v>15.7865920411164</v>
      </c>
      <c r="H1544" s="12">
        <v>17.437104836883599</v>
      </c>
      <c r="I1544" s="12">
        <v>0</v>
      </c>
      <c r="J1544" s="12">
        <v>0</v>
      </c>
      <c r="K1544" s="12">
        <v>0</v>
      </c>
      <c r="L1544" s="12">
        <v>0</v>
      </c>
      <c r="M1544" s="12">
        <v>0</v>
      </c>
      <c r="N1544" s="12"/>
      <c r="O1544" s="12"/>
    </row>
    <row r="1545" spans="1:15" x14ac:dyDescent="0.35">
      <c r="A1545" s="11" t="str">
        <f t="shared" si="24"/>
        <v>DISTRIBUCION VOLUMEN X CRITERIO (Consumiciones)EnergeticasMDD AM</v>
      </c>
      <c r="B1545" s="11" t="s">
        <v>118</v>
      </c>
      <c r="C1545" s="11" t="s">
        <v>181</v>
      </c>
      <c r="D1545" s="11" t="s">
        <v>5</v>
      </c>
      <c r="E1545" s="12">
        <v>9.13615685843682</v>
      </c>
      <c r="F1545" s="12">
        <v>10.6260398577015</v>
      </c>
      <c r="G1545" s="12">
        <v>7.8952354485240104</v>
      </c>
      <c r="H1545" s="12">
        <v>7.4778643338616702</v>
      </c>
      <c r="I1545" s="12">
        <v>0</v>
      </c>
      <c r="J1545" s="12">
        <v>0</v>
      </c>
      <c r="K1545" s="12">
        <v>0</v>
      </c>
      <c r="L1545" s="12">
        <v>0</v>
      </c>
      <c r="M1545" s="12">
        <v>0</v>
      </c>
      <c r="N1545" s="12"/>
      <c r="O1545" s="12"/>
    </row>
    <row r="1546" spans="1:15" x14ac:dyDescent="0.35">
      <c r="A1546" s="11" t="str">
        <f t="shared" si="24"/>
        <v>DISTRIBUCION VOLUMEN X CRITERIO (Consumiciones)EnergeticasRTO CENTRO</v>
      </c>
      <c r="B1546" s="11" t="s">
        <v>118</v>
      </c>
      <c r="C1546" s="11" t="s">
        <v>181</v>
      </c>
      <c r="D1546" s="11" t="s">
        <v>6</v>
      </c>
      <c r="E1546" s="12">
        <v>13.17890725849</v>
      </c>
      <c r="F1546" s="12">
        <v>20.167839351666899</v>
      </c>
      <c r="G1546" s="12">
        <v>17.333813947679602</v>
      </c>
      <c r="H1546" s="12">
        <v>9.3162502394928008</v>
      </c>
      <c r="I1546" s="12">
        <v>0</v>
      </c>
      <c r="J1546" s="12">
        <v>0</v>
      </c>
      <c r="K1546" s="12">
        <v>0</v>
      </c>
      <c r="L1546" s="12">
        <v>0</v>
      </c>
      <c r="M1546" s="12">
        <v>0</v>
      </c>
      <c r="N1546" s="12"/>
      <c r="O1546" s="12"/>
    </row>
    <row r="1547" spans="1:15" x14ac:dyDescent="0.35">
      <c r="A1547" s="11" t="str">
        <f t="shared" si="24"/>
        <v>DISTRIBUCION VOLUMEN X CRITERIO (Consumiciones)EnergeticasNORTE-CENTRO</v>
      </c>
      <c r="B1547" s="11" t="s">
        <v>118</v>
      </c>
      <c r="C1547" s="11" t="s">
        <v>181</v>
      </c>
      <c r="D1547" s="11" t="s">
        <v>7</v>
      </c>
      <c r="E1547" s="12">
        <v>17.8172403774016</v>
      </c>
      <c r="F1547" s="12">
        <v>13.2048624982675</v>
      </c>
      <c r="G1547" s="12">
        <v>22.178496567817302</v>
      </c>
      <c r="H1547" s="12">
        <v>16.437977896991999</v>
      </c>
      <c r="I1547" s="12">
        <v>0</v>
      </c>
      <c r="J1547" s="12">
        <v>0</v>
      </c>
      <c r="K1547" s="12">
        <v>0</v>
      </c>
      <c r="L1547" s="12">
        <v>0</v>
      </c>
      <c r="M1547" s="12">
        <v>0</v>
      </c>
      <c r="N1547" s="12"/>
      <c r="O1547" s="12"/>
    </row>
    <row r="1548" spans="1:15" x14ac:dyDescent="0.35">
      <c r="A1548" s="11" t="str">
        <f t="shared" si="24"/>
        <v>DISTRIBUCION VOLUMEN X CRITERIO (Consumiciones)EnergeticasNOROESTE</v>
      </c>
      <c r="B1548" s="11" t="s">
        <v>118</v>
      </c>
      <c r="C1548" s="11" t="s">
        <v>181</v>
      </c>
      <c r="D1548" s="11" t="s">
        <v>8</v>
      </c>
      <c r="E1548" s="12">
        <v>6.4697571348240697</v>
      </c>
      <c r="F1548" s="12">
        <v>3.7576034286428701</v>
      </c>
      <c r="G1548" s="12">
        <v>3.13542073351163</v>
      </c>
      <c r="H1548" s="12">
        <v>9.5547197498824303</v>
      </c>
      <c r="I1548" s="12">
        <v>0</v>
      </c>
      <c r="J1548" s="12">
        <v>0</v>
      </c>
      <c r="K1548" s="12">
        <v>0</v>
      </c>
      <c r="L1548" s="12">
        <v>0</v>
      </c>
      <c r="M1548" s="12">
        <v>0</v>
      </c>
      <c r="N1548" s="12"/>
      <c r="O1548" s="12"/>
    </row>
    <row r="1549" spans="1:15" x14ac:dyDescent="0.35">
      <c r="A1549" s="11" t="str">
        <f t="shared" si="24"/>
        <v>DISTRIBUCION VOLUMEN X CRITERIO (Consumiciones)Energeticas&lt;2MIL</v>
      </c>
      <c r="B1549" s="11" t="s">
        <v>118</v>
      </c>
      <c r="C1549" s="11" t="s">
        <v>181</v>
      </c>
      <c r="D1549" s="11" t="s">
        <v>9</v>
      </c>
      <c r="E1549" s="12">
        <v>7.9286481454444502</v>
      </c>
      <c r="F1549" s="12">
        <v>17.0000380477173</v>
      </c>
      <c r="G1549" s="12">
        <v>7.9059522295967701</v>
      </c>
      <c r="H1549" s="12">
        <v>3.00885905631129</v>
      </c>
      <c r="I1549" s="12">
        <v>0</v>
      </c>
      <c r="J1549" s="12">
        <v>0</v>
      </c>
      <c r="K1549" s="12">
        <v>0</v>
      </c>
      <c r="L1549" s="12">
        <v>0</v>
      </c>
      <c r="M1549" s="12">
        <v>0</v>
      </c>
      <c r="N1549" s="12"/>
      <c r="O1549" s="12"/>
    </row>
    <row r="1550" spans="1:15" x14ac:dyDescent="0.35">
      <c r="A1550" s="11" t="str">
        <f t="shared" si="24"/>
        <v>DISTRIBUCION VOLUMEN X CRITERIO (Consumiciones)Energeticas2-5MIL</v>
      </c>
      <c r="B1550" s="11" t="s">
        <v>118</v>
      </c>
      <c r="C1550" s="11" t="s">
        <v>181</v>
      </c>
      <c r="D1550" s="11" t="s">
        <v>10</v>
      </c>
      <c r="E1550" s="12">
        <v>16.720893690651501</v>
      </c>
      <c r="F1550" s="12">
        <v>6.8403925437344899</v>
      </c>
      <c r="G1550" s="12">
        <v>5.9720120432991699</v>
      </c>
      <c r="H1550" s="12">
        <v>6.7004271680629799</v>
      </c>
      <c r="I1550" s="12">
        <v>0</v>
      </c>
      <c r="J1550" s="12">
        <v>0</v>
      </c>
      <c r="K1550" s="12">
        <v>0</v>
      </c>
      <c r="L1550" s="12">
        <v>0</v>
      </c>
      <c r="M1550" s="12">
        <v>0</v>
      </c>
      <c r="N1550" s="12"/>
      <c r="O1550" s="12"/>
    </row>
    <row r="1551" spans="1:15" x14ac:dyDescent="0.35">
      <c r="A1551" s="11" t="str">
        <f t="shared" si="24"/>
        <v>DISTRIBUCION VOLUMEN X CRITERIO (Consumiciones)Energeticas5-10MIL</v>
      </c>
      <c r="B1551" s="11" t="s">
        <v>118</v>
      </c>
      <c r="C1551" s="11" t="s">
        <v>181</v>
      </c>
      <c r="D1551" s="11" t="s">
        <v>11</v>
      </c>
      <c r="E1551" s="12">
        <v>12.9769306270897</v>
      </c>
      <c r="F1551" s="12">
        <v>10.3635785508712</v>
      </c>
      <c r="G1551" s="12">
        <v>7.5684495714975304</v>
      </c>
      <c r="H1551" s="12">
        <v>5.8807608903906798</v>
      </c>
      <c r="I1551" s="12">
        <v>0</v>
      </c>
      <c r="J1551" s="12">
        <v>0</v>
      </c>
      <c r="K1551" s="12">
        <v>0</v>
      </c>
      <c r="L1551" s="12">
        <v>0</v>
      </c>
      <c r="M1551" s="12">
        <v>0</v>
      </c>
      <c r="N1551" s="12"/>
      <c r="O1551" s="12"/>
    </row>
    <row r="1552" spans="1:15" x14ac:dyDescent="0.35">
      <c r="A1552" s="11" t="str">
        <f t="shared" si="24"/>
        <v>DISTRIBUCION VOLUMEN X CRITERIO (Consumiciones)Energeticas10-30MIL</v>
      </c>
      <c r="B1552" s="11" t="s">
        <v>118</v>
      </c>
      <c r="C1552" s="11" t="s">
        <v>181</v>
      </c>
      <c r="D1552" s="11" t="s">
        <v>12</v>
      </c>
      <c r="E1552" s="12">
        <v>13.445817546831901</v>
      </c>
      <c r="F1552" s="12">
        <v>12.912685924247</v>
      </c>
      <c r="G1552" s="12">
        <v>17.481292044379298</v>
      </c>
      <c r="H1552" s="12">
        <v>24.442047097347299</v>
      </c>
      <c r="I1552" s="12">
        <v>0</v>
      </c>
      <c r="J1552" s="12">
        <v>0</v>
      </c>
      <c r="K1552" s="12">
        <v>0</v>
      </c>
      <c r="L1552" s="12">
        <v>0</v>
      </c>
      <c r="M1552" s="12">
        <v>0</v>
      </c>
      <c r="N1552" s="12"/>
      <c r="O1552" s="12"/>
    </row>
    <row r="1553" spans="1:15" x14ac:dyDescent="0.35">
      <c r="A1553" s="11" t="str">
        <f t="shared" si="24"/>
        <v>DISTRIBUCION VOLUMEN X CRITERIO (Consumiciones)Energeticas30-100MIL</v>
      </c>
      <c r="B1553" s="11" t="s">
        <v>118</v>
      </c>
      <c r="C1553" s="11" t="s">
        <v>181</v>
      </c>
      <c r="D1553" s="11" t="s">
        <v>13</v>
      </c>
      <c r="E1553" s="12">
        <v>17.352291108627998</v>
      </c>
      <c r="F1553" s="12">
        <v>15.309083348960099</v>
      </c>
      <c r="G1553" s="12">
        <v>13.887215583381099</v>
      </c>
      <c r="H1553" s="12">
        <v>12.988499991291199</v>
      </c>
      <c r="I1553" s="12">
        <v>0</v>
      </c>
      <c r="J1553" s="12">
        <v>0</v>
      </c>
      <c r="K1553" s="12">
        <v>0</v>
      </c>
      <c r="L1553" s="12">
        <v>0</v>
      </c>
      <c r="M1553" s="12">
        <v>0</v>
      </c>
      <c r="N1553" s="12"/>
      <c r="O1553" s="12"/>
    </row>
    <row r="1554" spans="1:15" x14ac:dyDescent="0.35">
      <c r="A1554" s="11" t="str">
        <f t="shared" si="24"/>
        <v>DISTRIBUCION VOLUMEN X CRITERIO (Consumiciones)Energeticas100-200MIL</v>
      </c>
      <c r="B1554" s="11" t="s">
        <v>118</v>
      </c>
      <c r="C1554" s="11" t="s">
        <v>181</v>
      </c>
      <c r="D1554" s="11" t="s">
        <v>14</v>
      </c>
      <c r="E1554" s="12">
        <v>5.3051057918451301</v>
      </c>
      <c r="F1554" s="12">
        <v>14.5542628390663</v>
      </c>
      <c r="G1554" s="12">
        <v>24.104766239158099</v>
      </c>
      <c r="H1554" s="12">
        <v>17.792958476303301</v>
      </c>
      <c r="I1554" s="12">
        <v>0</v>
      </c>
      <c r="J1554" s="12">
        <v>0</v>
      </c>
      <c r="K1554" s="12">
        <v>0</v>
      </c>
      <c r="L1554" s="12">
        <v>0</v>
      </c>
      <c r="M1554" s="12">
        <v>0</v>
      </c>
      <c r="N1554" s="12"/>
      <c r="O1554" s="12"/>
    </row>
    <row r="1555" spans="1:15" x14ac:dyDescent="0.35">
      <c r="A1555" s="11" t="str">
        <f t="shared" si="24"/>
        <v>DISTRIBUCION VOLUMEN X CRITERIO (Consumiciones)Energeticas200-500MIL</v>
      </c>
      <c r="B1555" s="11" t="s">
        <v>118</v>
      </c>
      <c r="C1555" s="11" t="s">
        <v>181</v>
      </c>
      <c r="D1555" s="11" t="s">
        <v>15</v>
      </c>
      <c r="E1555" s="12">
        <v>14.220895858961599</v>
      </c>
      <c r="F1555" s="12">
        <v>11.9191540361834</v>
      </c>
      <c r="G1555" s="12">
        <v>14.1033345222116</v>
      </c>
      <c r="H1555" s="12">
        <v>12.3527228153902</v>
      </c>
      <c r="I1555" s="12">
        <v>0</v>
      </c>
      <c r="J1555" s="12">
        <v>0</v>
      </c>
      <c r="K1555" s="12">
        <v>0</v>
      </c>
      <c r="L1555" s="12">
        <v>0</v>
      </c>
      <c r="M1555" s="12">
        <v>0</v>
      </c>
      <c r="N1555" s="12"/>
      <c r="O1555" s="12"/>
    </row>
    <row r="1556" spans="1:15" x14ac:dyDescent="0.35">
      <c r="A1556" s="11" t="str">
        <f t="shared" si="24"/>
        <v>DISTRIBUCION VOLUMEN X CRITERIO (Consumiciones)Energeticas&gt;500MIL</v>
      </c>
      <c r="B1556" s="11" t="s">
        <v>118</v>
      </c>
      <c r="C1556" s="11" t="s">
        <v>181</v>
      </c>
      <c r="D1556" s="11" t="s">
        <v>16</v>
      </c>
      <c r="E1556" s="12">
        <v>12.049414339467701</v>
      </c>
      <c r="F1556" s="12">
        <v>11.100823733079</v>
      </c>
      <c r="G1556" s="12">
        <v>8.9769637024594005</v>
      </c>
      <c r="H1556" s="12">
        <v>16.833728859317599</v>
      </c>
      <c r="I1556" s="12">
        <v>0</v>
      </c>
      <c r="J1556" s="12">
        <v>0</v>
      </c>
      <c r="K1556" s="12">
        <v>0</v>
      </c>
      <c r="L1556" s="12">
        <v>0</v>
      </c>
      <c r="M1556" s="12">
        <v>0</v>
      </c>
      <c r="N1556" s="12"/>
      <c r="O1556" s="12"/>
    </row>
    <row r="1557" spans="1:15" x14ac:dyDescent="0.35">
      <c r="A1557" s="11" t="str">
        <f t="shared" si="24"/>
        <v>DISTRIBUCION VOLUMEN X CRITERIO (Consumiciones)EnergeticasDE 15 A 19 AÑOS</v>
      </c>
      <c r="B1557" s="11" t="s">
        <v>118</v>
      </c>
      <c r="C1557" s="11" t="s">
        <v>181</v>
      </c>
      <c r="D1557" s="11" t="s">
        <v>39</v>
      </c>
      <c r="E1557" s="12">
        <v>20.714408998197399</v>
      </c>
      <c r="F1557" s="12">
        <v>12.779181919724801</v>
      </c>
      <c r="G1557" s="12">
        <v>8.5911680222504003</v>
      </c>
      <c r="H1557" s="12">
        <v>21.636256161496501</v>
      </c>
      <c r="I1557" s="12">
        <v>0</v>
      </c>
      <c r="J1557" s="12">
        <v>0</v>
      </c>
      <c r="K1557" s="12">
        <v>0</v>
      </c>
      <c r="L1557" s="12">
        <v>0</v>
      </c>
      <c r="M1557" s="12">
        <v>0</v>
      </c>
      <c r="N1557" s="12"/>
      <c r="O1557" s="12"/>
    </row>
    <row r="1558" spans="1:15" x14ac:dyDescent="0.35">
      <c r="A1558" s="11" t="str">
        <f t="shared" si="24"/>
        <v>DISTRIBUCION VOLUMEN X CRITERIO (Consumiciones)EnergeticasDE 20 A 24 AÑOS</v>
      </c>
      <c r="B1558" s="11" t="s">
        <v>118</v>
      </c>
      <c r="C1558" s="11" t="s">
        <v>181</v>
      </c>
      <c r="D1558" s="11" t="s">
        <v>40</v>
      </c>
      <c r="E1558" s="12">
        <v>21.445811764671902</v>
      </c>
      <c r="F1558" s="12">
        <v>13.3510717226648</v>
      </c>
      <c r="G1558" s="12">
        <v>10.238728252810301</v>
      </c>
      <c r="H1558" s="12">
        <v>8.7822204901328895</v>
      </c>
      <c r="I1558" s="12">
        <v>0</v>
      </c>
      <c r="J1558" s="12">
        <v>0</v>
      </c>
      <c r="K1558" s="12">
        <v>0</v>
      </c>
      <c r="L1558" s="12">
        <v>0</v>
      </c>
      <c r="M1558" s="12">
        <v>0</v>
      </c>
      <c r="N1558" s="12"/>
      <c r="O1558" s="12"/>
    </row>
    <row r="1559" spans="1:15" x14ac:dyDescent="0.35">
      <c r="A1559" s="11" t="str">
        <f t="shared" si="24"/>
        <v>DISTRIBUCION VOLUMEN X CRITERIO (Consumiciones)EnergeticasDE 25 A 34 AÑOS</v>
      </c>
      <c r="B1559" s="11" t="s">
        <v>118</v>
      </c>
      <c r="C1559" s="11" t="s">
        <v>181</v>
      </c>
      <c r="D1559" s="11" t="s">
        <v>41</v>
      </c>
      <c r="E1559" s="12">
        <v>11.7388921092308</v>
      </c>
      <c r="F1559" s="12">
        <v>11.793362847491199</v>
      </c>
      <c r="G1559" s="12">
        <v>16.472921703928801</v>
      </c>
      <c r="H1559" s="12">
        <v>12.9897976068138</v>
      </c>
      <c r="I1559" s="12">
        <v>0</v>
      </c>
      <c r="J1559" s="12">
        <v>0</v>
      </c>
      <c r="K1559" s="12">
        <v>0</v>
      </c>
      <c r="L1559" s="12">
        <v>0</v>
      </c>
      <c r="M1559" s="12">
        <v>0</v>
      </c>
      <c r="N1559" s="12"/>
      <c r="O1559" s="12"/>
    </row>
    <row r="1560" spans="1:15" x14ac:dyDescent="0.35">
      <c r="A1560" s="11" t="str">
        <f t="shared" si="24"/>
        <v>DISTRIBUCION VOLUMEN X CRITERIO (Consumiciones)EnergeticasDE 35 A 49 AÑOS</v>
      </c>
      <c r="B1560" s="11" t="s">
        <v>118</v>
      </c>
      <c r="C1560" s="11" t="s">
        <v>181</v>
      </c>
      <c r="D1560" s="11" t="s">
        <v>42</v>
      </c>
      <c r="E1560" s="12">
        <v>31.8161620045592</v>
      </c>
      <c r="F1560" s="12">
        <v>47.161368522036398</v>
      </c>
      <c r="G1560" s="12">
        <v>49.844648866496499</v>
      </c>
      <c r="H1560" s="12">
        <v>35.688106352219897</v>
      </c>
      <c r="I1560" s="12">
        <v>0</v>
      </c>
      <c r="J1560" s="12">
        <v>0</v>
      </c>
      <c r="K1560" s="12">
        <v>0</v>
      </c>
      <c r="L1560" s="12">
        <v>0</v>
      </c>
      <c r="M1560" s="12">
        <v>0</v>
      </c>
      <c r="N1560" s="12"/>
      <c r="O1560" s="12"/>
    </row>
    <row r="1561" spans="1:15" x14ac:dyDescent="0.35">
      <c r="A1561" s="11" t="str">
        <f t="shared" si="24"/>
        <v>DISTRIBUCION VOLUMEN X CRITERIO (Consumiciones)EnergeticasDE 50 A 59 AÑOS</v>
      </c>
      <c r="B1561" s="11" t="s">
        <v>118</v>
      </c>
      <c r="C1561" s="11" t="s">
        <v>181</v>
      </c>
      <c r="D1561" s="11" t="s">
        <v>43</v>
      </c>
      <c r="E1561" s="12">
        <v>12.084115972783399</v>
      </c>
      <c r="F1561" s="12">
        <v>12.988270432303599</v>
      </c>
      <c r="G1561" s="12">
        <v>12.789597802863</v>
      </c>
      <c r="H1561" s="12">
        <v>15.5883967916674</v>
      </c>
      <c r="I1561" s="12">
        <v>0</v>
      </c>
      <c r="J1561" s="12">
        <v>0</v>
      </c>
      <c r="K1561" s="12">
        <v>0</v>
      </c>
      <c r="L1561" s="12">
        <v>0</v>
      </c>
      <c r="M1561" s="12">
        <v>0</v>
      </c>
      <c r="N1561" s="12"/>
      <c r="O1561" s="12"/>
    </row>
    <row r="1562" spans="1:15" x14ac:dyDescent="0.35">
      <c r="A1562" s="11" t="str">
        <f t="shared" si="24"/>
        <v>DISTRIBUCION VOLUMEN X CRITERIO (Consumiciones)EnergeticasDE 60 A 75 AÑOS</v>
      </c>
      <c r="B1562" s="11" t="s">
        <v>118</v>
      </c>
      <c r="C1562" s="11" t="s">
        <v>181</v>
      </c>
      <c r="D1562" s="11" t="s">
        <v>44</v>
      </c>
      <c r="E1562" s="12">
        <v>2.2006103069893301</v>
      </c>
      <c r="F1562" s="12">
        <v>1.92675787248036</v>
      </c>
      <c r="G1562" s="12">
        <v>2.0629195999518402</v>
      </c>
      <c r="H1562" s="12">
        <v>5.3152356609130296</v>
      </c>
      <c r="I1562" s="12">
        <v>0</v>
      </c>
      <c r="J1562" s="12">
        <v>0</v>
      </c>
      <c r="K1562" s="12">
        <v>0</v>
      </c>
      <c r="L1562" s="12">
        <v>0</v>
      </c>
      <c r="M1562" s="12">
        <v>0</v>
      </c>
      <c r="N1562" s="12"/>
      <c r="O1562" s="12"/>
    </row>
    <row r="1563" spans="1:15" x14ac:dyDescent="0.35">
      <c r="A1563" s="11" t="str">
        <f t="shared" si="24"/>
        <v>DISTRIBUCION VOLUMEN X CRITERIO (Consumiciones)EnergeticasALTA Y MEDIA ALTA</v>
      </c>
      <c r="B1563" s="11" t="s">
        <v>118</v>
      </c>
      <c r="C1563" s="11" t="s">
        <v>181</v>
      </c>
      <c r="D1563" s="11" t="s">
        <v>17</v>
      </c>
      <c r="E1563" s="12">
        <v>8.1759077629834795</v>
      </c>
      <c r="F1563" s="12">
        <v>13.4418128106664</v>
      </c>
      <c r="G1563" s="12">
        <v>10.8965839064889</v>
      </c>
      <c r="H1563" s="12">
        <v>11.2587523731559</v>
      </c>
      <c r="I1563" s="12">
        <v>0</v>
      </c>
      <c r="J1563" s="12">
        <v>0</v>
      </c>
      <c r="K1563" s="12">
        <v>0</v>
      </c>
      <c r="L1563" s="12">
        <v>0</v>
      </c>
      <c r="M1563" s="12">
        <v>0</v>
      </c>
      <c r="N1563" s="12"/>
      <c r="O1563" s="12"/>
    </row>
    <row r="1564" spans="1:15" x14ac:dyDescent="0.35">
      <c r="A1564" s="11" t="str">
        <f t="shared" si="24"/>
        <v>DISTRIBUCION VOLUMEN X CRITERIO (Consumiciones)EnergeticasMEDIA</v>
      </c>
      <c r="B1564" s="11" t="s">
        <v>118</v>
      </c>
      <c r="C1564" s="11" t="s">
        <v>181</v>
      </c>
      <c r="D1564" s="11" t="s">
        <v>18</v>
      </c>
      <c r="E1564" s="12">
        <v>34.6829569388088</v>
      </c>
      <c r="F1564" s="12">
        <v>21.746020616427401</v>
      </c>
      <c r="G1564" s="12">
        <v>18.1210023031235</v>
      </c>
      <c r="H1564" s="12">
        <v>14.1579890442931</v>
      </c>
      <c r="I1564" s="12">
        <v>0</v>
      </c>
      <c r="J1564" s="12">
        <v>0</v>
      </c>
      <c r="K1564" s="12">
        <v>0</v>
      </c>
      <c r="L1564" s="12">
        <v>0</v>
      </c>
      <c r="M1564" s="12">
        <v>0</v>
      </c>
      <c r="N1564" s="12"/>
      <c r="O1564" s="12"/>
    </row>
    <row r="1565" spans="1:15" x14ac:dyDescent="0.35">
      <c r="A1565" s="11" t="str">
        <f t="shared" si="24"/>
        <v>DISTRIBUCION VOLUMEN X CRITERIO (Consumiciones)EnergeticasMEDIA BAJA</v>
      </c>
      <c r="B1565" s="11" t="s">
        <v>118</v>
      </c>
      <c r="C1565" s="11" t="s">
        <v>181</v>
      </c>
      <c r="D1565" s="11" t="s">
        <v>19</v>
      </c>
      <c r="E1565" s="12">
        <v>26.560083147461</v>
      </c>
      <c r="F1565" s="12">
        <v>30.493641954674299</v>
      </c>
      <c r="G1565" s="12">
        <v>32.2147282888142</v>
      </c>
      <c r="H1565" s="12">
        <v>28.276892863985498</v>
      </c>
      <c r="I1565" s="12">
        <v>0</v>
      </c>
      <c r="J1565" s="12">
        <v>0</v>
      </c>
      <c r="K1565" s="12">
        <v>0</v>
      </c>
      <c r="L1565" s="12">
        <v>0</v>
      </c>
      <c r="M1565" s="12">
        <v>0</v>
      </c>
      <c r="N1565" s="12"/>
      <c r="O1565" s="12"/>
    </row>
    <row r="1566" spans="1:15" x14ac:dyDescent="0.35">
      <c r="A1566" s="11" t="str">
        <f t="shared" si="24"/>
        <v>DISTRIBUCION VOLUMEN X CRITERIO (Consumiciones)EnergeticasBAJA</v>
      </c>
      <c r="B1566" s="11" t="s">
        <v>118</v>
      </c>
      <c r="C1566" s="11" t="s">
        <v>181</v>
      </c>
      <c r="D1566" s="11" t="s">
        <v>20</v>
      </c>
      <c r="E1566" s="12">
        <v>30.581063715066701</v>
      </c>
      <c r="F1566" s="12">
        <v>34.318551795172802</v>
      </c>
      <c r="G1566" s="12">
        <v>38.767660186342603</v>
      </c>
      <c r="H1566" s="12">
        <v>46.306367895772702</v>
      </c>
      <c r="I1566" s="12">
        <v>0</v>
      </c>
      <c r="J1566" s="12">
        <v>0</v>
      </c>
      <c r="K1566" s="12">
        <v>0</v>
      </c>
      <c r="L1566" s="12">
        <v>0</v>
      </c>
      <c r="M1566" s="12">
        <v>0</v>
      </c>
      <c r="N1566" s="12"/>
      <c r="O1566" s="12"/>
    </row>
    <row r="1567" spans="1:15" x14ac:dyDescent="0.35">
      <c r="A1567" s="11" t="str">
        <f t="shared" si="24"/>
        <v>DISTRIBUCION VOLUMEN X CRITERIO (Consumiciones)EnergeticasHOMBRE</v>
      </c>
      <c r="B1567" s="11" t="s">
        <v>118</v>
      </c>
      <c r="C1567" s="11" t="s">
        <v>181</v>
      </c>
      <c r="D1567" s="11" t="s">
        <v>21</v>
      </c>
      <c r="E1567" s="12">
        <v>64.845999395764295</v>
      </c>
      <c r="F1567" s="12">
        <v>50.4992947583834</v>
      </c>
      <c r="G1567" s="12">
        <v>54.300016989332697</v>
      </c>
      <c r="H1567" s="12">
        <v>60.427168062982197</v>
      </c>
      <c r="I1567" s="12">
        <v>0</v>
      </c>
      <c r="J1567" s="12">
        <v>0</v>
      </c>
      <c r="K1567" s="12">
        <v>0</v>
      </c>
      <c r="L1567" s="12">
        <v>0</v>
      </c>
      <c r="M1567" s="12">
        <v>0</v>
      </c>
      <c r="N1567" s="12"/>
      <c r="O1567" s="12"/>
    </row>
    <row r="1568" spans="1:15" x14ac:dyDescent="0.35">
      <c r="A1568" s="11" t="str">
        <f t="shared" si="24"/>
        <v>DISTRIBUCION VOLUMEN X CRITERIO (Consumiciones)EnergeticasMUJER</v>
      </c>
      <c r="B1568" s="11" t="s">
        <v>118</v>
      </c>
      <c r="C1568" s="11" t="s">
        <v>181</v>
      </c>
      <c r="D1568" s="11" t="s">
        <v>22</v>
      </c>
      <c r="E1568" s="12">
        <v>35.1539716934357</v>
      </c>
      <c r="F1568" s="12">
        <v>49.500732418557497</v>
      </c>
      <c r="G1568" s="12">
        <v>45.699954882633001</v>
      </c>
      <c r="H1568" s="12">
        <v>39.572831937017703</v>
      </c>
      <c r="I1568" s="12">
        <v>0</v>
      </c>
      <c r="J1568" s="12">
        <v>0</v>
      </c>
      <c r="K1568" s="12">
        <v>0</v>
      </c>
      <c r="L1568" s="12">
        <v>0</v>
      </c>
      <c r="M1568" s="12">
        <v>0</v>
      </c>
      <c r="N1568" s="12"/>
      <c r="O1568" s="12"/>
    </row>
    <row r="1569" spans="1:15" x14ac:dyDescent="0.35">
      <c r="A1569" s="11" t="str">
        <f t="shared" si="24"/>
        <v>DISTRIBUCION VOLUMEN X CRITERIO (Consumiciones)GaseosasT.ESPAÑA</v>
      </c>
      <c r="B1569" s="11" t="s">
        <v>118</v>
      </c>
      <c r="C1569" s="11" t="s">
        <v>167</v>
      </c>
      <c r="D1569" s="11" t="s">
        <v>36</v>
      </c>
      <c r="E1569" s="12">
        <v>100</v>
      </c>
      <c r="F1569" s="12">
        <v>100</v>
      </c>
      <c r="G1569" s="12">
        <v>100</v>
      </c>
      <c r="H1569" s="12">
        <v>100</v>
      </c>
      <c r="I1569" s="12">
        <v>0</v>
      </c>
      <c r="J1569" s="12">
        <v>0</v>
      </c>
      <c r="K1569" s="12">
        <v>0</v>
      </c>
      <c r="L1569" s="12">
        <v>0</v>
      </c>
      <c r="M1569" s="12">
        <v>0</v>
      </c>
      <c r="N1569" s="12"/>
      <c r="O1569" s="12"/>
    </row>
    <row r="1570" spans="1:15" x14ac:dyDescent="0.35">
      <c r="A1570" s="11" t="str">
        <f t="shared" si="24"/>
        <v>DISTRIBUCION VOLUMEN X CRITERIO (Consumiciones)GaseosasBCN AM</v>
      </c>
      <c r="B1570" s="11" t="s">
        <v>118</v>
      </c>
      <c r="C1570" s="11" t="s">
        <v>167</v>
      </c>
      <c r="D1570" s="11" t="s">
        <v>1</v>
      </c>
      <c r="E1570" s="12">
        <v>9.3322095517243504</v>
      </c>
      <c r="F1570" s="12">
        <v>5.4390284755387004</v>
      </c>
      <c r="G1570" s="12">
        <v>6.3629681138358301</v>
      </c>
      <c r="H1570" s="12">
        <v>5.5068332378543099</v>
      </c>
      <c r="I1570" s="12">
        <v>0</v>
      </c>
      <c r="J1570" s="12">
        <v>0</v>
      </c>
      <c r="K1570" s="12">
        <v>0</v>
      </c>
      <c r="L1570" s="12">
        <v>0</v>
      </c>
      <c r="M1570" s="12">
        <v>0</v>
      </c>
      <c r="N1570" s="12"/>
      <c r="O1570" s="12"/>
    </row>
    <row r="1571" spans="1:15" x14ac:dyDescent="0.35">
      <c r="A1571" s="11" t="str">
        <f t="shared" si="24"/>
        <v>DISTRIBUCION VOLUMEN X CRITERIO (Consumiciones)GaseosasREST.CAT ARAGON</v>
      </c>
      <c r="B1571" s="11" t="s">
        <v>118</v>
      </c>
      <c r="C1571" s="11" t="s">
        <v>167</v>
      </c>
      <c r="D1571" s="11" t="s">
        <v>2</v>
      </c>
      <c r="E1571" s="12">
        <v>14.927817298828799</v>
      </c>
      <c r="F1571" s="12">
        <v>10.065117077361901</v>
      </c>
      <c r="G1571" s="12">
        <v>7.3180441749666603</v>
      </c>
      <c r="H1571" s="12">
        <v>11.823709319255901</v>
      </c>
      <c r="I1571" s="12">
        <v>0</v>
      </c>
      <c r="J1571" s="12">
        <v>0</v>
      </c>
      <c r="K1571" s="12">
        <v>0</v>
      </c>
      <c r="L1571" s="12">
        <v>0</v>
      </c>
      <c r="M1571" s="12">
        <v>0</v>
      </c>
      <c r="N1571" s="12"/>
      <c r="O1571" s="12"/>
    </row>
    <row r="1572" spans="1:15" x14ac:dyDescent="0.35">
      <c r="A1572" s="11" t="str">
        <f t="shared" si="24"/>
        <v>DISTRIBUCION VOLUMEN X CRITERIO (Consumiciones)GaseosasLEVANTE</v>
      </c>
      <c r="B1572" s="11" t="s">
        <v>118</v>
      </c>
      <c r="C1572" s="11" t="s">
        <v>167</v>
      </c>
      <c r="D1572" s="11" t="s">
        <v>3</v>
      </c>
      <c r="E1572" s="12">
        <v>23.274907871572999</v>
      </c>
      <c r="F1572" s="12">
        <v>19.552219284704702</v>
      </c>
      <c r="G1572" s="12">
        <v>25.0501076802658</v>
      </c>
      <c r="H1572" s="12">
        <v>38.677061678672203</v>
      </c>
      <c r="I1572" s="12">
        <v>0</v>
      </c>
      <c r="J1572" s="12">
        <v>0</v>
      </c>
      <c r="K1572" s="12">
        <v>0</v>
      </c>
      <c r="L1572" s="12">
        <v>0</v>
      </c>
      <c r="M1572" s="12">
        <v>0</v>
      </c>
      <c r="N1572" s="12"/>
      <c r="O1572" s="12"/>
    </row>
    <row r="1573" spans="1:15" x14ac:dyDescent="0.35">
      <c r="A1573" s="11" t="str">
        <f t="shared" si="24"/>
        <v>DISTRIBUCION VOLUMEN X CRITERIO (Consumiciones)GaseosasANDALUCIA</v>
      </c>
      <c r="B1573" s="11" t="s">
        <v>118</v>
      </c>
      <c r="C1573" s="11" t="s">
        <v>167</v>
      </c>
      <c r="D1573" s="11" t="s">
        <v>4</v>
      </c>
      <c r="E1573" s="12">
        <v>6.6413801827263299</v>
      </c>
      <c r="F1573" s="12">
        <v>8.86248799345727</v>
      </c>
      <c r="G1573" s="12">
        <v>9.8046666577326</v>
      </c>
      <c r="H1573" s="12">
        <v>13.000599600498701</v>
      </c>
      <c r="I1573" s="12">
        <v>0</v>
      </c>
      <c r="J1573" s="12">
        <v>0</v>
      </c>
      <c r="K1573" s="12">
        <v>0</v>
      </c>
      <c r="L1573" s="12">
        <v>0</v>
      </c>
      <c r="M1573" s="12">
        <v>0</v>
      </c>
      <c r="N1573" s="12"/>
      <c r="O1573" s="12"/>
    </row>
    <row r="1574" spans="1:15" x14ac:dyDescent="0.35">
      <c r="A1574" s="11" t="str">
        <f t="shared" si="24"/>
        <v>DISTRIBUCION VOLUMEN X CRITERIO (Consumiciones)GaseosasMDD AM</v>
      </c>
      <c r="B1574" s="11" t="s">
        <v>118</v>
      </c>
      <c r="C1574" s="11" t="s">
        <v>167</v>
      </c>
      <c r="D1574" s="11" t="s">
        <v>5</v>
      </c>
      <c r="E1574" s="12">
        <v>13.1909736854795</v>
      </c>
      <c r="F1574" s="12">
        <v>34.005119000476597</v>
      </c>
      <c r="G1574" s="12">
        <v>31.562160474617102</v>
      </c>
      <c r="H1574" s="12">
        <v>13.913683092544201</v>
      </c>
      <c r="I1574" s="12">
        <v>0</v>
      </c>
      <c r="J1574" s="12">
        <v>0</v>
      </c>
      <c r="K1574" s="12">
        <v>0</v>
      </c>
      <c r="L1574" s="12">
        <v>0</v>
      </c>
      <c r="M1574" s="12">
        <v>0</v>
      </c>
      <c r="N1574" s="12"/>
      <c r="O1574" s="12"/>
    </row>
    <row r="1575" spans="1:15" x14ac:dyDescent="0.35">
      <c r="A1575" s="11" t="str">
        <f t="shared" si="24"/>
        <v>DISTRIBUCION VOLUMEN X CRITERIO (Consumiciones)GaseosasRTO CENTRO</v>
      </c>
      <c r="B1575" s="11" t="s">
        <v>118</v>
      </c>
      <c r="C1575" s="11" t="s">
        <v>167</v>
      </c>
      <c r="D1575" s="11" t="s">
        <v>6</v>
      </c>
      <c r="E1575" s="12">
        <v>5.1026939309503296</v>
      </c>
      <c r="F1575" s="12">
        <v>2.2797299574743501</v>
      </c>
      <c r="G1575" s="12">
        <v>5.9103486716290403</v>
      </c>
      <c r="H1575" s="12">
        <v>3.4092319884541999</v>
      </c>
      <c r="I1575" s="12">
        <v>0</v>
      </c>
      <c r="J1575" s="12">
        <v>0</v>
      </c>
      <c r="K1575" s="12">
        <v>0</v>
      </c>
      <c r="L1575" s="12">
        <v>0</v>
      </c>
      <c r="M1575" s="12">
        <v>0</v>
      </c>
      <c r="N1575" s="12"/>
      <c r="O1575" s="12"/>
    </row>
    <row r="1576" spans="1:15" x14ac:dyDescent="0.35">
      <c r="A1576" s="11" t="str">
        <f t="shared" si="24"/>
        <v>DISTRIBUCION VOLUMEN X CRITERIO (Consumiciones)GaseosasNORTE-CENTRO</v>
      </c>
      <c r="B1576" s="11" t="s">
        <v>118</v>
      </c>
      <c r="C1576" s="11" t="s">
        <v>167</v>
      </c>
      <c r="D1576" s="11" t="s">
        <v>7</v>
      </c>
      <c r="E1576" s="12">
        <v>7.62340456906679</v>
      </c>
      <c r="F1576" s="12">
        <v>4.5588307669402104</v>
      </c>
      <c r="G1576" s="12">
        <v>4.9629340651322904</v>
      </c>
      <c r="H1576" s="12">
        <v>6.7281683250578403</v>
      </c>
      <c r="I1576" s="12">
        <v>0</v>
      </c>
      <c r="J1576" s="12">
        <v>0</v>
      </c>
      <c r="K1576" s="12">
        <v>0</v>
      </c>
      <c r="L1576" s="12">
        <v>0</v>
      </c>
      <c r="M1576" s="12">
        <v>0</v>
      </c>
      <c r="N1576" s="12"/>
      <c r="O1576" s="12"/>
    </row>
    <row r="1577" spans="1:15" x14ac:dyDescent="0.35">
      <c r="A1577" s="11" t="str">
        <f t="shared" si="24"/>
        <v>DISTRIBUCION VOLUMEN X CRITERIO (Consumiciones)GaseosasNOROESTE</v>
      </c>
      <c r="B1577" s="11" t="s">
        <v>118</v>
      </c>
      <c r="C1577" s="11" t="s">
        <v>167</v>
      </c>
      <c r="D1577" s="11" t="s">
        <v>8</v>
      </c>
      <c r="E1577" s="12">
        <v>19.906638068940602</v>
      </c>
      <c r="F1577" s="12">
        <v>15.2374839869683</v>
      </c>
      <c r="G1577" s="12">
        <v>9.0287781032092607</v>
      </c>
      <c r="H1577" s="12">
        <v>6.9407185677449803</v>
      </c>
      <c r="I1577" s="12">
        <v>0</v>
      </c>
      <c r="J1577" s="12">
        <v>0</v>
      </c>
      <c r="K1577" s="12">
        <v>0</v>
      </c>
      <c r="L1577" s="12">
        <v>0</v>
      </c>
      <c r="M1577" s="12">
        <v>0</v>
      </c>
      <c r="N1577" s="12"/>
      <c r="O1577" s="12"/>
    </row>
    <row r="1578" spans="1:15" x14ac:dyDescent="0.35">
      <c r="A1578" s="11" t="str">
        <f t="shared" si="24"/>
        <v>DISTRIBUCION VOLUMEN X CRITERIO (Consumiciones)Gaseosas&lt;2MIL</v>
      </c>
      <c r="B1578" s="11" t="s">
        <v>118</v>
      </c>
      <c r="C1578" s="11" t="s">
        <v>167</v>
      </c>
      <c r="D1578" s="11" t="s">
        <v>9</v>
      </c>
      <c r="E1578" s="12">
        <v>3.2909685837346601</v>
      </c>
      <c r="F1578" s="12">
        <v>3.1295052322161001</v>
      </c>
      <c r="G1578" s="12">
        <v>1.7911409839678301</v>
      </c>
      <c r="H1578" s="12">
        <v>3.2175573716581898</v>
      </c>
      <c r="I1578" s="12">
        <v>0</v>
      </c>
      <c r="J1578" s="12">
        <v>0</v>
      </c>
      <c r="K1578" s="12">
        <v>0</v>
      </c>
      <c r="L1578" s="12">
        <v>0</v>
      </c>
      <c r="M1578" s="12">
        <v>0</v>
      </c>
      <c r="N1578" s="12"/>
      <c r="O1578" s="12"/>
    </row>
    <row r="1579" spans="1:15" x14ac:dyDescent="0.35">
      <c r="A1579" s="11" t="str">
        <f t="shared" si="24"/>
        <v>DISTRIBUCION VOLUMEN X CRITERIO (Consumiciones)Gaseosas2-5MIL</v>
      </c>
      <c r="B1579" s="11" t="s">
        <v>118</v>
      </c>
      <c r="C1579" s="11" t="s">
        <v>167</v>
      </c>
      <c r="D1579" s="11" t="s">
        <v>10</v>
      </c>
      <c r="E1579" s="12">
        <v>1.38265742202542</v>
      </c>
      <c r="F1579" s="12">
        <v>2.1527459699890699</v>
      </c>
      <c r="G1579" s="12">
        <v>1.59655711024782</v>
      </c>
      <c r="H1579" s="12">
        <v>2.0995464649715898</v>
      </c>
      <c r="I1579" s="12">
        <v>0</v>
      </c>
      <c r="J1579" s="12">
        <v>0</v>
      </c>
      <c r="K1579" s="12">
        <v>0</v>
      </c>
      <c r="L1579" s="12">
        <v>0</v>
      </c>
      <c r="M1579" s="12">
        <v>0</v>
      </c>
      <c r="N1579" s="12"/>
      <c r="O1579" s="12"/>
    </row>
    <row r="1580" spans="1:15" x14ac:dyDescent="0.35">
      <c r="A1580" s="11" t="str">
        <f t="shared" si="24"/>
        <v>DISTRIBUCION VOLUMEN X CRITERIO (Consumiciones)Gaseosas5-10MIL</v>
      </c>
      <c r="B1580" s="11" t="s">
        <v>118</v>
      </c>
      <c r="C1580" s="11" t="s">
        <v>167</v>
      </c>
      <c r="D1580" s="11" t="s">
        <v>11</v>
      </c>
      <c r="E1580" s="12">
        <v>3.8992076920335199</v>
      </c>
      <c r="F1580" s="12">
        <v>3.5172687428723299</v>
      </c>
      <c r="G1580" s="12">
        <v>3.1587235409063399</v>
      </c>
      <c r="H1580" s="12">
        <v>3.7081729266430599</v>
      </c>
      <c r="I1580" s="12">
        <v>0</v>
      </c>
      <c r="J1580" s="12">
        <v>0</v>
      </c>
      <c r="K1580" s="12">
        <v>0</v>
      </c>
      <c r="L1580" s="12">
        <v>0</v>
      </c>
      <c r="M1580" s="12">
        <v>0</v>
      </c>
      <c r="N1580" s="12"/>
      <c r="O1580" s="12"/>
    </row>
    <row r="1581" spans="1:15" x14ac:dyDescent="0.35">
      <c r="A1581" s="11" t="str">
        <f t="shared" si="24"/>
        <v>DISTRIBUCION VOLUMEN X CRITERIO (Consumiciones)Gaseosas10-30MIL</v>
      </c>
      <c r="B1581" s="11" t="s">
        <v>118</v>
      </c>
      <c r="C1581" s="11" t="s">
        <v>167</v>
      </c>
      <c r="D1581" s="11" t="s">
        <v>12</v>
      </c>
      <c r="E1581" s="12">
        <v>26.826693726880499</v>
      </c>
      <c r="F1581" s="12">
        <v>16.605340675633599</v>
      </c>
      <c r="G1581" s="12">
        <v>14.763140640502799</v>
      </c>
      <c r="H1581" s="12">
        <v>14.3882448089819</v>
      </c>
      <c r="I1581" s="12">
        <v>0</v>
      </c>
      <c r="J1581" s="12">
        <v>0</v>
      </c>
      <c r="K1581" s="12">
        <v>0</v>
      </c>
      <c r="L1581" s="12">
        <v>0</v>
      </c>
      <c r="M1581" s="12">
        <v>0</v>
      </c>
      <c r="N1581" s="12"/>
      <c r="O1581" s="12"/>
    </row>
    <row r="1582" spans="1:15" x14ac:dyDescent="0.35">
      <c r="A1582" s="11" t="str">
        <f t="shared" si="24"/>
        <v>DISTRIBUCION VOLUMEN X CRITERIO (Consumiciones)Gaseosas30-100MIL</v>
      </c>
      <c r="B1582" s="11" t="s">
        <v>118</v>
      </c>
      <c r="C1582" s="11" t="s">
        <v>167</v>
      </c>
      <c r="D1582" s="11" t="s">
        <v>13</v>
      </c>
      <c r="E1582" s="12">
        <v>19.134485489030201</v>
      </c>
      <c r="F1582" s="12">
        <v>9.3556273334567202</v>
      </c>
      <c r="G1582" s="12">
        <v>9.0637797733825494</v>
      </c>
      <c r="H1582" s="12">
        <v>13.063917877972001</v>
      </c>
      <c r="I1582" s="12">
        <v>0</v>
      </c>
      <c r="J1582" s="12">
        <v>0</v>
      </c>
      <c r="K1582" s="12">
        <v>0</v>
      </c>
      <c r="L1582" s="12">
        <v>0</v>
      </c>
      <c r="M1582" s="12">
        <v>0</v>
      </c>
      <c r="N1582" s="12"/>
      <c r="O1582" s="12"/>
    </row>
    <row r="1583" spans="1:15" x14ac:dyDescent="0.35">
      <c r="A1583" s="11" t="str">
        <f t="shared" si="24"/>
        <v>DISTRIBUCION VOLUMEN X CRITERIO (Consumiciones)Gaseosas100-200MIL</v>
      </c>
      <c r="B1583" s="11" t="s">
        <v>118</v>
      </c>
      <c r="C1583" s="11" t="s">
        <v>167</v>
      </c>
      <c r="D1583" s="11" t="s">
        <v>14</v>
      </c>
      <c r="E1583" s="12">
        <v>6.3424962068876303</v>
      </c>
      <c r="F1583" s="12">
        <v>4.1581043258707497</v>
      </c>
      <c r="G1583" s="12">
        <v>3.5089809659805802</v>
      </c>
      <c r="H1583" s="12">
        <v>3.12010892742394</v>
      </c>
      <c r="I1583" s="12">
        <v>0</v>
      </c>
      <c r="J1583" s="12">
        <v>0</v>
      </c>
      <c r="K1583" s="12">
        <v>0</v>
      </c>
      <c r="L1583" s="12">
        <v>0</v>
      </c>
      <c r="M1583" s="12">
        <v>0</v>
      </c>
      <c r="N1583" s="12"/>
      <c r="O1583" s="12"/>
    </row>
    <row r="1584" spans="1:15" x14ac:dyDescent="0.35">
      <c r="A1584" s="11" t="str">
        <f t="shared" si="24"/>
        <v>DISTRIBUCION VOLUMEN X CRITERIO (Consumiciones)Gaseosas200-500MIL</v>
      </c>
      <c r="B1584" s="11" t="s">
        <v>118</v>
      </c>
      <c r="C1584" s="11" t="s">
        <v>167</v>
      </c>
      <c r="D1584" s="11" t="s">
        <v>15</v>
      </c>
      <c r="E1584" s="12">
        <v>6.6298865805240501</v>
      </c>
      <c r="F1584" s="12">
        <v>12.436524290696401</v>
      </c>
      <c r="G1584" s="12">
        <v>11.0238832298223</v>
      </c>
      <c r="H1584" s="12">
        <v>9.1936361005980896</v>
      </c>
      <c r="I1584" s="12">
        <v>0</v>
      </c>
      <c r="J1584" s="12">
        <v>0</v>
      </c>
      <c r="K1584" s="12">
        <v>0</v>
      </c>
      <c r="L1584" s="12">
        <v>0</v>
      </c>
      <c r="M1584" s="12">
        <v>0</v>
      </c>
      <c r="N1584" s="12"/>
      <c r="O1584" s="12"/>
    </row>
    <row r="1585" spans="1:15" x14ac:dyDescent="0.35">
      <c r="A1585" s="11" t="str">
        <f t="shared" si="24"/>
        <v>DISTRIBUCION VOLUMEN X CRITERIO (Consumiciones)Gaseosas&gt;500MIL</v>
      </c>
      <c r="B1585" s="11" t="s">
        <v>118</v>
      </c>
      <c r="C1585" s="11" t="s">
        <v>167</v>
      </c>
      <c r="D1585" s="11" t="s">
        <v>16</v>
      </c>
      <c r="E1585" s="12">
        <v>32.493628060435398</v>
      </c>
      <c r="F1585" s="12">
        <v>48.644896870389303</v>
      </c>
      <c r="G1585" s="12">
        <v>55.093780354096602</v>
      </c>
      <c r="H1585" s="12">
        <v>51.208805063603002</v>
      </c>
      <c r="I1585" s="12">
        <v>0</v>
      </c>
      <c r="J1585" s="12">
        <v>0</v>
      </c>
      <c r="K1585" s="12">
        <v>0</v>
      </c>
      <c r="L1585" s="12">
        <v>0</v>
      </c>
      <c r="M1585" s="12">
        <v>0</v>
      </c>
      <c r="N1585" s="12"/>
      <c r="O1585" s="12"/>
    </row>
    <row r="1586" spans="1:15" x14ac:dyDescent="0.35">
      <c r="A1586" s="11" t="str">
        <f t="shared" si="24"/>
        <v>DISTRIBUCION VOLUMEN X CRITERIO (Consumiciones)GaseosasDE 15 A 19 AÑOS</v>
      </c>
      <c r="B1586" s="11" t="s">
        <v>118</v>
      </c>
      <c r="C1586" s="11" t="s">
        <v>167</v>
      </c>
      <c r="D1586" s="11" t="s">
        <v>39</v>
      </c>
      <c r="E1586" s="12" t="s">
        <v>213</v>
      </c>
      <c r="F1586" s="12">
        <v>0.66093058072894295</v>
      </c>
      <c r="G1586" s="12">
        <v>0.13586956467789499</v>
      </c>
      <c r="H1586" s="12">
        <v>3.92632176468469</v>
      </c>
      <c r="I1586" s="12">
        <v>0</v>
      </c>
      <c r="J1586" s="12">
        <v>0</v>
      </c>
      <c r="K1586" s="12">
        <v>0</v>
      </c>
      <c r="L1586" s="12">
        <v>0</v>
      </c>
      <c r="M1586" s="12">
        <v>0</v>
      </c>
      <c r="N1586" s="12"/>
      <c r="O1586" s="12"/>
    </row>
    <row r="1587" spans="1:15" x14ac:dyDescent="0.35">
      <c r="A1587" s="11" t="str">
        <f t="shared" si="24"/>
        <v>DISTRIBUCION VOLUMEN X CRITERIO (Consumiciones)GaseosasDE 20 A 24 AÑOS</v>
      </c>
      <c r="B1587" s="11" t="s">
        <v>118</v>
      </c>
      <c r="C1587" s="11" t="s">
        <v>167</v>
      </c>
      <c r="D1587" s="11" t="s">
        <v>40</v>
      </c>
      <c r="E1587" s="12">
        <v>1.2707384181655701</v>
      </c>
      <c r="F1587" s="12">
        <v>1.3342797263387101</v>
      </c>
      <c r="G1587" s="12">
        <v>0.72362975062550805</v>
      </c>
      <c r="H1587" s="12">
        <v>0.255627064758016</v>
      </c>
      <c r="I1587" s="12">
        <v>0</v>
      </c>
      <c r="J1587" s="12">
        <v>0</v>
      </c>
      <c r="K1587" s="12">
        <v>0</v>
      </c>
      <c r="L1587" s="12">
        <v>0</v>
      </c>
      <c r="M1587" s="12">
        <v>0</v>
      </c>
      <c r="N1587" s="12"/>
      <c r="O1587" s="12"/>
    </row>
    <row r="1588" spans="1:15" x14ac:dyDescent="0.35">
      <c r="A1588" s="11" t="str">
        <f t="shared" si="24"/>
        <v>DISTRIBUCION VOLUMEN X CRITERIO (Consumiciones)GaseosasDE 25 A 34 AÑOS</v>
      </c>
      <c r="B1588" s="11" t="s">
        <v>118</v>
      </c>
      <c r="C1588" s="11" t="s">
        <v>167</v>
      </c>
      <c r="D1588" s="11" t="s">
        <v>41</v>
      </c>
      <c r="E1588" s="12">
        <v>2.2719104217465702</v>
      </c>
      <c r="F1588" s="12">
        <v>1.7411673719810501</v>
      </c>
      <c r="G1588" s="12">
        <v>1.29167826853905</v>
      </c>
      <c r="H1588" s="12">
        <v>1.5031554557254301</v>
      </c>
      <c r="I1588" s="12">
        <v>0</v>
      </c>
      <c r="J1588" s="12">
        <v>0</v>
      </c>
      <c r="K1588" s="12">
        <v>0</v>
      </c>
      <c r="L1588" s="12">
        <v>0</v>
      </c>
      <c r="M1588" s="12">
        <v>0</v>
      </c>
      <c r="N1588" s="12"/>
      <c r="O1588" s="12"/>
    </row>
    <row r="1589" spans="1:15" x14ac:dyDescent="0.35">
      <c r="A1589" s="11" t="str">
        <f t="shared" si="24"/>
        <v>DISTRIBUCION VOLUMEN X CRITERIO (Consumiciones)GaseosasDE 35 A 49 AÑOS</v>
      </c>
      <c r="B1589" s="11" t="s">
        <v>118</v>
      </c>
      <c r="C1589" s="11" t="s">
        <v>167</v>
      </c>
      <c r="D1589" s="11" t="s">
        <v>42</v>
      </c>
      <c r="E1589" s="12">
        <v>6.3938484138814999</v>
      </c>
      <c r="F1589" s="12">
        <v>9.9882907129068901</v>
      </c>
      <c r="G1589" s="12">
        <v>8.9634204751829092</v>
      </c>
      <c r="H1589" s="12">
        <v>8.8836217264543507</v>
      </c>
      <c r="I1589" s="12">
        <v>0</v>
      </c>
      <c r="J1589" s="12">
        <v>0</v>
      </c>
      <c r="K1589" s="12">
        <v>0</v>
      </c>
      <c r="L1589" s="12">
        <v>0</v>
      </c>
      <c r="M1589" s="12">
        <v>0</v>
      </c>
      <c r="N1589" s="12"/>
      <c r="O1589" s="12"/>
    </row>
    <row r="1590" spans="1:15" x14ac:dyDescent="0.35">
      <c r="A1590" s="11" t="str">
        <f t="shared" si="24"/>
        <v>DISTRIBUCION VOLUMEN X CRITERIO (Consumiciones)GaseosasDE 50 A 59 AÑOS</v>
      </c>
      <c r="B1590" s="11" t="s">
        <v>118</v>
      </c>
      <c r="C1590" s="11" t="s">
        <v>167</v>
      </c>
      <c r="D1590" s="11" t="s">
        <v>43</v>
      </c>
      <c r="E1590" s="12">
        <v>23.345731272228399</v>
      </c>
      <c r="F1590" s="12">
        <v>15.945459019563</v>
      </c>
      <c r="G1590" s="12">
        <v>14.5599006532288</v>
      </c>
      <c r="H1590" s="12">
        <v>17.116676911778601</v>
      </c>
      <c r="I1590" s="12">
        <v>0</v>
      </c>
      <c r="J1590" s="12">
        <v>0</v>
      </c>
      <c r="K1590" s="12">
        <v>0</v>
      </c>
      <c r="L1590" s="12">
        <v>0</v>
      </c>
      <c r="M1590" s="12">
        <v>0</v>
      </c>
      <c r="N1590" s="12"/>
      <c r="O1590" s="12"/>
    </row>
    <row r="1591" spans="1:15" x14ac:dyDescent="0.35">
      <c r="A1591" s="11" t="str">
        <f t="shared" si="24"/>
        <v>DISTRIBUCION VOLUMEN X CRITERIO (Consumiciones)GaseosasDE 60 A 75 AÑOS</v>
      </c>
      <c r="B1591" s="11" t="s">
        <v>118</v>
      </c>
      <c r="C1591" s="11" t="s">
        <v>167</v>
      </c>
      <c r="D1591" s="11" t="s">
        <v>44</v>
      </c>
      <c r="E1591" s="12">
        <v>66.7177889457069</v>
      </c>
      <c r="F1591" s="12">
        <v>70.329907225224702</v>
      </c>
      <c r="G1591" s="12">
        <v>74.325540349450904</v>
      </c>
      <c r="H1591" s="12">
        <v>68.314599691135996</v>
      </c>
      <c r="I1591" s="12">
        <v>0</v>
      </c>
      <c r="J1591" s="12">
        <v>0</v>
      </c>
      <c r="K1591" s="12">
        <v>0</v>
      </c>
      <c r="L1591" s="12">
        <v>0</v>
      </c>
      <c r="M1591" s="12">
        <v>0</v>
      </c>
      <c r="N1591" s="12"/>
      <c r="O1591" s="12"/>
    </row>
    <row r="1592" spans="1:15" x14ac:dyDescent="0.35">
      <c r="A1592" s="11" t="str">
        <f t="shared" si="24"/>
        <v>DISTRIBUCION VOLUMEN X CRITERIO (Consumiciones)GaseosasALTA Y MEDIA ALTA</v>
      </c>
      <c r="B1592" s="11" t="s">
        <v>118</v>
      </c>
      <c r="C1592" s="11" t="s">
        <v>167</v>
      </c>
      <c r="D1592" s="11" t="s">
        <v>17</v>
      </c>
      <c r="E1592" s="12">
        <v>21.9410671592297</v>
      </c>
      <c r="F1592" s="12">
        <v>38.232269864689201</v>
      </c>
      <c r="G1592" s="12">
        <v>35.713238443666498</v>
      </c>
      <c r="H1592" s="12">
        <v>17.626389626446599</v>
      </c>
      <c r="I1592" s="12">
        <v>0</v>
      </c>
      <c r="J1592" s="12">
        <v>0</v>
      </c>
      <c r="K1592" s="12">
        <v>0</v>
      </c>
      <c r="L1592" s="12">
        <v>0</v>
      </c>
      <c r="M1592" s="12">
        <v>0</v>
      </c>
      <c r="N1592" s="12"/>
      <c r="O1592" s="12"/>
    </row>
    <row r="1593" spans="1:15" x14ac:dyDescent="0.35">
      <c r="A1593" s="11" t="str">
        <f t="shared" si="24"/>
        <v>DISTRIBUCION VOLUMEN X CRITERIO (Consumiciones)GaseosasMEDIA</v>
      </c>
      <c r="B1593" s="11" t="s">
        <v>118</v>
      </c>
      <c r="C1593" s="11" t="s">
        <v>167</v>
      </c>
      <c r="D1593" s="11" t="s">
        <v>18</v>
      </c>
      <c r="E1593" s="12">
        <v>33.4315454163618</v>
      </c>
      <c r="F1593" s="12">
        <v>35.042153433535198</v>
      </c>
      <c r="G1593" s="12">
        <v>21.429762636858701</v>
      </c>
      <c r="H1593" s="12">
        <v>25.559423779272599</v>
      </c>
      <c r="I1593" s="12">
        <v>0</v>
      </c>
      <c r="J1593" s="12">
        <v>0</v>
      </c>
      <c r="K1593" s="12">
        <v>0</v>
      </c>
      <c r="L1593" s="12">
        <v>0</v>
      </c>
      <c r="M1593" s="12">
        <v>0</v>
      </c>
      <c r="N1593" s="12"/>
      <c r="O1593" s="12"/>
    </row>
    <row r="1594" spans="1:15" x14ac:dyDescent="0.35">
      <c r="A1594" s="11" t="str">
        <f t="shared" si="24"/>
        <v>DISTRIBUCION VOLUMEN X CRITERIO (Consumiciones)GaseosasMEDIA BAJA</v>
      </c>
      <c r="B1594" s="11" t="s">
        <v>118</v>
      </c>
      <c r="C1594" s="11" t="s">
        <v>167</v>
      </c>
      <c r="D1594" s="11" t="s">
        <v>19</v>
      </c>
      <c r="E1594" s="12">
        <v>32.365783925030897</v>
      </c>
      <c r="F1594" s="12">
        <v>19.593540402468602</v>
      </c>
      <c r="G1594" s="12">
        <v>35.084032299612701</v>
      </c>
      <c r="H1594" s="12">
        <v>49.964959393334397</v>
      </c>
      <c r="I1594" s="12">
        <v>0</v>
      </c>
      <c r="J1594" s="12">
        <v>0</v>
      </c>
      <c r="K1594" s="12">
        <v>0</v>
      </c>
      <c r="L1594" s="12">
        <v>0</v>
      </c>
      <c r="M1594" s="12">
        <v>0</v>
      </c>
      <c r="N1594" s="12"/>
      <c r="O1594" s="12"/>
    </row>
    <row r="1595" spans="1:15" x14ac:dyDescent="0.35">
      <c r="A1595" s="11" t="str">
        <f t="shared" si="24"/>
        <v>DISTRIBUCION VOLUMEN X CRITERIO (Consumiciones)GaseosasBAJA</v>
      </c>
      <c r="B1595" s="11" t="s">
        <v>118</v>
      </c>
      <c r="C1595" s="11" t="s">
        <v>167</v>
      </c>
      <c r="D1595" s="11" t="s">
        <v>20</v>
      </c>
      <c r="E1595" s="12">
        <v>12.2616314541441</v>
      </c>
      <c r="F1595" s="12">
        <v>7.1320569779596603</v>
      </c>
      <c r="G1595" s="12">
        <v>7.77297654659783</v>
      </c>
      <c r="H1595" s="12">
        <v>6.8492272009463502</v>
      </c>
      <c r="I1595" s="12">
        <v>0</v>
      </c>
      <c r="J1595" s="12">
        <v>0</v>
      </c>
      <c r="K1595" s="12">
        <v>0</v>
      </c>
      <c r="L1595" s="12">
        <v>0</v>
      </c>
      <c r="M1595" s="12">
        <v>0</v>
      </c>
      <c r="N1595" s="12"/>
      <c r="O1595" s="12"/>
    </row>
    <row r="1596" spans="1:15" x14ac:dyDescent="0.35">
      <c r="A1596" s="11" t="str">
        <f t="shared" si="24"/>
        <v>DISTRIBUCION VOLUMEN X CRITERIO (Consumiciones)GaseosasHOMBRE</v>
      </c>
      <c r="B1596" s="11" t="s">
        <v>118</v>
      </c>
      <c r="C1596" s="11" t="s">
        <v>167</v>
      </c>
      <c r="D1596" s="11" t="s">
        <v>21</v>
      </c>
      <c r="E1596" s="12">
        <v>69.113351685637497</v>
      </c>
      <c r="F1596" s="12">
        <v>72.532597311154802</v>
      </c>
      <c r="G1596" s="12">
        <v>73.068914873774105</v>
      </c>
      <c r="H1596" s="12">
        <v>68.911876156932607</v>
      </c>
      <c r="I1596" s="12">
        <v>0</v>
      </c>
      <c r="J1596" s="12">
        <v>0</v>
      </c>
      <c r="K1596" s="12">
        <v>0</v>
      </c>
      <c r="L1596" s="12">
        <v>0</v>
      </c>
      <c r="M1596" s="12">
        <v>0</v>
      </c>
      <c r="N1596" s="12"/>
      <c r="O1596" s="12"/>
    </row>
    <row r="1597" spans="1:15" x14ac:dyDescent="0.35">
      <c r="A1597" s="11" t="str">
        <f t="shared" si="24"/>
        <v>DISTRIBUCION VOLUMEN X CRITERIO (Consumiciones)GaseosasMUJER</v>
      </c>
      <c r="B1597" s="11" t="s">
        <v>118</v>
      </c>
      <c r="C1597" s="11" t="s">
        <v>167</v>
      </c>
      <c r="D1597" s="11" t="s">
        <v>22</v>
      </c>
      <c r="E1597" s="12">
        <v>30.8866692804373</v>
      </c>
      <c r="F1597" s="12">
        <v>27.467402688845201</v>
      </c>
      <c r="G1597" s="12">
        <v>26.931104979697299</v>
      </c>
      <c r="H1597" s="12">
        <v>31.088147083396802</v>
      </c>
      <c r="I1597" s="12">
        <v>0</v>
      </c>
      <c r="J1597" s="12">
        <v>0</v>
      </c>
      <c r="K1597" s="12">
        <v>0</v>
      </c>
      <c r="L1597" s="12">
        <v>0</v>
      </c>
      <c r="M1597" s="12">
        <v>0</v>
      </c>
      <c r="N1597" s="12"/>
      <c r="O1597" s="12"/>
    </row>
    <row r="1598" spans="1:15" x14ac:dyDescent="0.35">
      <c r="A1598" s="11" t="str">
        <f t="shared" si="24"/>
        <v>DISTRIBUCION VOLUMEN X CRITERIO (Consumiciones)Bebidas Zumo+LecheT.ESPAÑA</v>
      </c>
      <c r="B1598" s="11" t="s">
        <v>118</v>
      </c>
      <c r="C1598" s="11" t="s">
        <v>168</v>
      </c>
      <c r="D1598" s="11" t="s">
        <v>36</v>
      </c>
      <c r="E1598" s="12">
        <v>100</v>
      </c>
      <c r="F1598" s="12">
        <v>100</v>
      </c>
      <c r="G1598" s="12">
        <v>100</v>
      </c>
      <c r="H1598" s="12">
        <v>100</v>
      </c>
      <c r="I1598" s="12">
        <v>0</v>
      </c>
      <c r="J1598" s="12">
        <v>0</v>
      </c>
      <c r="K1598" s="12">
        <v>0</v>
      </c>
      <c r="L1598" s="12">
        <v>0</v>
      </c>
      <c r="M1598" s="12">
        <v>0</v>
      </c>
      <c r="N1598" s="12"/>
      <c r="O1598" s="12"/>
    </row>
    <row r="1599" spans="1:15" x14ac:dyDescent="0.35">
      <c r="A1599" s="11" t="str">
        <f t="shared" si="24"/>
        <v>DISTRIBUCION VOLUMEN X CRITERIO (Consumiciones)Bebidas Zumo+LecheBCN AM</v>
      </c>
      <c r="B1599" s="11" t="s">
        <v>118</v>
      </c>
      <c r="C1599" s="11" t="s">
        <v>168</v>
      </c>
      <c r="D1599" s="11" t="s">
        <v>1</v>
      </c>
      <c r="E1599" s="12">
        <v>1.7677701729883299</v>
      </c>
      <c r="F1599" s="12">
        <v>3.44397153902089</v>
      </c>
      <c r="G1599" s="12">
        <v>2.6180460336418498</v>
      </c>
      <c r="H1599" s="12">
        <v>4.3092023209153503</v>
      </c>
      <c r="I1599" s="12">
        <v>0</v>
      </c>
      <c r="J1599" s="12">
        <v>0</v>
      </c>
      <c r="K1599" s="12">
        <v>0</v>
      </c>
      <c r="L1599" s="12">
        <v>0</v>
      </c>
      <c r="M1599" s="12">
        <v>0</v>
      </c>
      <c r="N1599" s="12"/>
      <c r="O1599" s="12"/>
    </row>
    <row r="1600" spans="1:15" x14ac:dyDescent="0.35">
      <c r="A1600" s="11" t="str">
        <f t="shared" si="24"/>
        <v>DISTRIBUCION VOLUMEN X CRITERIO (Consumiciones)Bebidas Zumo+LecheREST.CAT ARAGON</v>
      </c>
      <c r="B1600" s="11" t="s">
        <v>118</v>
      </c>
      <c r="C1600" s="11" t="s">
        <v>168</v>
      </c>
      <c r="D1600" s="11" t="s">
        <v>2</v>
      </c>
      <c r="E1600" s="12">
        <v>4.2935131971178997</v>
      </c>
      <c r="F1600" s="12">
        <v>9.4597665563617497</v>
      </c>
      <c r="G1600" s="12">
        <v>5.4554415552645601</v>
      </c>
      <c r="H1600" s="12">
        <v>4.5659157654996401</v>
      </c>
      <c r="I1600" s="12">
        <v>0</v>
      </c>
      <c r="J1600" s="12">
        <v>0</v>
      </c>
      <c r="K1600" s="12">
        <v>0</v>
      </c>
      <c r="L1600" s="12">
        <v>0</v>
      </c>
      <c r="M1600" s="12">
        <v>0</v>
      </c>
      <c r="N1600" s="12"/>
      <c r="O1600" s="12"/>
    </row>
    <row r="1601" spans="1:15" x14ac:dyDescent="0.35">
      <c r="A1601" s="11" t="str">
        <f t="shared" si="24"/>
        <v>DISTRIBUCION VOLUMEN X CRITERIO (Consumiciones)Bebidas Zumo+LecheLEVANTE</v>
      </c>
      <c r="B1601" s="11" t="s">
        <v>118</v>
      </c>
      <c r="C1601" s="11" t="s">
        <v>168</v>
      </c>
      <c r="D1601" s="11" t="s">
        <v>3</v>
      </c>
      <c r="E1601" s="12">
        <v>9.5700805170724497</v>
      </c>
      <c r="F1601" s="12">
        <v>12.8190579100247</v>
      </c>
      <c r="G1601" s="12">
        <v>11.888099269562099</v>
      </c>
      <c r="H1601" s="12">
        <v>17.188330350848702</v>
      </c>
      <c r="I1601" s="12">
        <v>0</v>
      </c>
      <c r="J1601" s="12">
        <v>0</v>
      </c>
      <c r="K1601" s="12">
        <v>0</v>
      </c>
      <c r="L1601" s="12">
        <v>0</v>
      </c>
      <c r="M1601" s="12">
        <v>0</v>
      </c>
      <c r="N1601" s="12"/>
      <c r="O1601" s="12"/>
    </row>
    <row r="1602" spans="1:15" x14ac:dyDescent="0.35">
      <c r="A1602" s="11" t="str">
        <f t="shared" si="24"/>
        <v>DISTRIBUCION VOLUMEN X CRITERIO (Consumiciones)Bebidas Zumo+LecheANDALUCIA</v>
      </c>
      <c r="B1602" s="11" t="s">
        <v>118</v>
      </c>
      <c r="C1602" s="11" t="s">
        <v>168</v>
      </c>
      <c r="D1602" s="11" t="s">
        <v>4</v>
      </c>
      <c r="E1602" s="12">
        <v>28.196850387413001</v>
      </c>
      <c r="F1602" s="12">
        <v>26.644322391280301</v>
      </c>
      <c r="G1602" s="12">
        <v>44.5183013751071</v>
      </c>
      <c r="H1602" s="12">
        <v>20.409271103576401</v>
      </c>
      <c r="I1602" s="12">
        <v>0</v>
      </c>
      <c r="J1602" s="12">
        <v>0</v>
      </c>
      <c r="K1602" s="12">
        <v>0</v>
      </c>
      <c r="L1602" s="12">
        <v>0</v>
      </c>
      <c r="M1602" s="12">
        <v>0</v>
      </c>
      <c r="N1602" s="12"/>
      <c r="O1602" s="12"/>
    </row>
    <row r="1603" spans="1:15" x14ac:dyDescent="0.35">
      <c r="A1603" s="11" t="str">
        <f t="shared" si="24"/>
        <v>DISTRIBUCION VOLUMEN X CRITERIO (Consumiciones)Bebidas Zumo+LecheMDD AM</v>
      </c>
      <c r="B1603" s="11" t="s">
        <v>118</v>
      </c>
      <c r="C1603" s="11" t="s">
        <v>168</v>
      </c>
      <c r="D1603" s="11" t="s">
        <v>5</v>
      </c>
      <c r="E1603" s="12">
        <v>10.509118959722301</v>
      </c>
      <c r="F1603" s="12">
        <v>11.3462913942521</v>
      </c>
      <c r="G1603" s="12">
        <v>5.6536858000314796</v>
      </c>
      <c r="H1603" s="12">
        <v>12.6536992799226</v>
      </c>
      <c r="I1603" s="12">
        <v>0</v>
      </c>
      <c r="J1603" s="12">
        <v>0</v>
      </c>
      <c r="K1603" s="12">
        <v>0</v>
      </c>
      <c r="L1603" s="12">
        <v>0</v>
      </c>
      <c r="M1603" s="12">
        <v>0</v>
      </c>
      <c r="N1603" s="12"/>
      <c r="O1603" s="12"/>
    </row>
    <row r="1604" spans="1:15" x14ac:dyDescent="0.35">
      <c r="A1604" s="11" t="str">
        <f t="shared" ref="A1604:A1667" si="25">B1604&amp;C1604&amp;D1604</f>
        <v>DISTRIBUCION VOLUMEN X CRITERIO (Consumiciones)Bebidas Zumo+LecheRTO CENTRO</v>
      </c>
      <c r="B1604" s="11" t="s">
        <v>118</v>
      </c>
      <c r="C1604" s="11" t="s">
        <v>168</v>
      </c>
      <c r="D1604" s="11" t="s">
        <v>6</v>
      </c>
      <c r="E1604" s="12">
        <v>16.6755384773865</v>
      </c>
      <c r="F1604" s="12">
        <v>12.411987872767099</v>
      </c>
      <c r="G1604" s="12">
        <v>11.0363896420765</v>
      </c>
      <c r="H1604" s="12">
        <v>9.0100148696126201</v>
      </c>
      <c r="I1604" s="12">
        <v>0</v>
      </c>
      <c r="J1604" s="12">
        <v>0</v>
      </c>
      <c r="K1604" s="12">
        <v>0</v>
      </c>
      <c r="L1604" s="12">
        <v>0</v>
      </c>
      <c r="M1604" s="12">
        <v>0</v>
      </c>
      <c r="N1604" s="12"/>
      <c r="O1604" s="12"/>
    </row>
    <row r="1605" spans="1:15" x14ac:dyDescent="0.35">
      <c r="A1605" s="11" t="str">
        <f t="shared" si="25"/>
        <v>DISTRIBUCION VOLUMEN X CRITERIO (Consumiciones)Bebidas Zumo+LecheNORTE-CENTRO</v>
      </c>
      <c r="B1605" s="11" t="s">
        <v>118</v>
      </c>
      <c r="C1605" s="11" t="s">
        <v>168</v>
      </c>
      <c r="D1605" s="11" t="s">
        <v>7</v>
      </c>
      <c r="E1605" s="12">
        <v>20.2751778554494</v>
      </c>
      <c r="F1605" s="12">
        <v>15.1118695690419</v>
      </c>
      <c r="G1605" s="12">
        <v>8.7708765459762006</v>
      </c>
      <c r="H1605" s="12">
        <v>12.7778962209493</v>
      </c>
      <c r="I1605" s="12">
        <v>0</v>
      </c>
      <c r="J1605" s="12">
        <v>0</v>
      </c>
      <c r="K1605" s="12">
        <v>0</v>
      </c>
      <c r="L1605" s="12">
        <v>0</v>
      </c>
      <c r="M1605" s="12">
        <v>0</v>
      </c>
      <c r="N1605" s="12"/>
      <c r="O1605" s="12"/>
    </row>
    <row r="1606" spans="1:15" x14ac:dyDescent="0.35">
      <c r="A1606" s="11" t="str">
        <f t="shared" si="25"/>
        <v>DISTRIBUCION VOLUMEN X CRITERIO (Consumiciones)Bebidas Zumo+LecheNOROESTE</v>
      </c>
      <c r="B1606" s="11" t="s">
        <v>118</v>
      </c>
      <c r="C1606" s="11" t="s">
        <v>168</v>
      </c>
      <c r="D1606" s="11" t="s">
        <v>8</v>
      </c>
      <c r="E1606" s="12">
        <v>8.7119743891347099</v>
      </c>
      <c r="F1606" s="12">
        <v>8.7627518120205092</v>
      </c>
      <c r="G1606" s="12">
        <v>10.0591540680471</v>
      </c>
      <c r="H1606" s="12">
        <v>19.085675796780102</v>
      </c>
      <c r="I1606" s="12">
        <v>0</v>
      </c>
      <c r="J1606" s="12">
        <v>0</v>
      </c>
      <c r="K1606" s="12">
        <v>0</v>
      </c>
      <c r="L1606" s="12">
        <v>0</v>
      </c>
      <c r="M1606" s="12">
        <v>0</v>
      </c>
      <c r="N1606" s="12"/>
      <c r="O1606" s="12"/>
    </row>
    <row r="1607" spans="1:15" x14ac:dyDescent="0.35">
      <c r="A1607" s="11" t="str">
        <f t="shared" si="25"/>
        <v>DISTRIBUCION VOLUMEN X CRITERIO (Consumiciones)Bebidas Zumo+Leche&lt;2MIL</v>
      </c>
      <c r="B1607" s="11" t="s">
        <v>118</v>
      </c>
      <c r="C1607" s="11" t="s">
        <v>168</v>
      </c>
      <c r="D1607" s="11" t="s">
        <v>9</v>
      </c>
      <c r="E1607" s="12">
        <v>21.607554534485502</v>
      </c>
      <c r="F1607" s="12">
        <v>2.8113483494196201</v>
      </c>
      <c r="G1607" s="12">
        <v>3.0924708872128002</v>
      </c>
      <c r="H1607" s="12">
        <v>4.1929382183292896</v>
      </c>
      <c r="I1607" s="12">
        <v>0</v>
      </c>
      <c r="J1607" s="12">
        <v>0</v>
      </c>
      <c r="K1607" s="12">
        <v>0</v>
      </c>
      <c r="L1607" s="12">
        <v>0</v>
      </c>
      <c r="M1607" s="12">
        <v>0</v>
      </c>
      <c r="N1607" s="12"/>
      <c r="O1607" s="12"/>
    </row>
    <row r="1608" spans="1:15" x14ac:dyDescent="0.35">
      <c r="A1608" s="11" t="str">
        <f t="shared" si="25"/>
        <v>DISTRIBUCION VOLUMEN X CRITERIO (Consumiciones)Bebidas Zumo+Leche2-5MIL</v>
      </c>
      <c r="B1608" s="11" t="s">
        <v>118</v>
      </c>
      <c r="C1608" s="11" t="s">
        <v>168</v>
      </c>
      <c r="D1608" s="11" t="s">
        <v>10</v>
      </c>
      <c r="E1608" s="12">
        <v>6.06103821746078</v>
      </c>
      <c r="F1608" s="12">
        <v>4.9942705002358601</v>
      </c>
      <c r="G1608" s="12">
        <v>12.1809573603279</v>
      </c>
      <c r="H1608" s="12">
        <v>6.05882201844289</v>
      </c>
      <c r="I1608" s="12">
        <v>0</v>
      </c>
      <c r="J1608" s="12">
        <v>0</v>
      </c>
      <c r="K1608" s="12">
        <v>0</v>
      </c>
      <c r="L1608" s="12">
        <v>0</v>
      </c>
      <c r="M1608" s="12">
        <v>0</v>
      </c>
      <c r="N1608" s="12"/>
      <c r="O1608" s="12"/>
    </row>
    <row r="1609" spans="1:15" x14ac:dyDescent="0.35">
      <c r="A1609" s="11" t="str">
        <f t="shared" si="25"/>
        <v>DISTRIBUCION VOLUMEN X CRITERIO (Consumiciones)Bebidas Zumo+Leche5-10MIL</v>
      </c>
      <c r="B1609" s="11" t="s">
        <v>118</v>
      </c>
      <c r="C1609" s="11" t="s">
        <v>168</v>
      </c>
      <c r="D1609" s="11" t="s">
        <v>11</v>
      </c>
      <c r="E1609" s="12">
        <v>4.5095310078169399</v>
      </c>
      <c r="F1609" s="12">
        <v>5.9177525458392699</v>
      </c>
      <c r="G1609" s="12">
        <v>17.532598350090801</v>
      </c>
      <c r="H1609" s="12">
        <v>10.2344603985969</v>
      </c>
      <c r="I1609" s="12">
        <v>0</v>
      </c>
      <c r="J1609" s="12">
        <v>0</v>
      </c>
      <c r="K1609" s="12">
        <v>0</v>
      </c>
      <c r="L1609" s="12">
        <v>0</v>
      </c>
      <c r="M1609" s="12">
        <v>0</v>
      </c>
      <c r="N1609" s="12"/>
      <c r="O1609" s="12"/>
    </row>
    <row r="1610" spans="1:15" x14ac:dyDescent="0.35">
      <c r="A1610" s="11" t="str">
        <f t="shared" si="25"/>
        <v>DISTRIBUCION VOLUMEN X CRITERIO (Consumiciones)Bebidas Zumo+Leche10-30MIL</v>
      </c>
      <c r="B1610" s="11" t="s">
        <v>118</v>
      </c>
      <c r="C1610" s="11" t="s">
        <v>168</v>
      </c>
      <c r="D1610" s="11" t="s">
        <v>12</v>
      </c>
      <c r="E1610" s="12">
        <v>9.6837371165097892</v>
      </c>
      <c r="F1610" s="12">
        <v>13.567553045931099</v>
      </c>
      <c r="G1610" s="12">
        <v>14.3144370598934</v>
      </c>
      <c r="H1610" s="12">
        <v>19.819581082199601</v>
      </c>
      <c r="I1610" s="12">
        <v>0</v>
      </c>
      <c r="J1610" s="12">
        <v>0</v>
      </c>
      <c r="K1610" s="12">
        <v>0</v>
      </c>
      <c r="L1610" s="12">
        <v>0</v>
      </c>
      <c r="M1610" s="12">
        <v>0</v>
      </c>
      <c r="N1610" s="12"/>
      <c r="O1610" s="12"/>
    </row>
    <row r="1611" spans="1:15" x14ac:dyDescent="0.35">
      <c r="A1611" s="11" t="str">
        <f t="shared" si="25"/>
        <v>DISTRIBUCION VOLUMEN X CRITERIO (Consumiciones)Bebidas Zumo+Leche30-100MIL</v>
      </c>
      <c r="B1611" s="11" t="s">
        <v>118</v>
      </c>
      <c r="C1611" s="11" t="s">
        <v>168</v>
      </c>
      <c r="D1611" s="11" t="s">
        <v>13</v>
      </c>
      <c r="E1611" s="12">
        <v>25.355235765774601</v>
      </c>
      <c r="F1611" s="12">
        <v>26.117591688958001</v>
      </c>
      <c r="G1611" s="12">
        <v>24.818783849189799</v>
      </c>
      <c r="H1611" s="12">
        <v>17.996612239888801</v>
      </c>
      <c r="I1611" s="12">
        <v>0</v>
      </c>
      <c r="J1611" s="12">
        <v>0</v>
      </c>
      <c r="K1611" s="12">
        <v>0</v>
      </c>
      <c r="L1611" s="12">
        <v>0</v>
      </c>
      <c r="M1611" s="12">
        <v>0</v>
      </c>
      <c r="N1611" s="12"/>
      <c r="O1611" s="12"/>
    </row>
    <row r="1612" spans="1:15" x14ac:dyDescent="0.35">
      <c r="A1612" s="11" t="str">
        <f t="shared" si="25"/>
        <v>DISTRIBUCION VOLUMEN X CRITERIO (Consumiciones)Bebidas Zumo+Leche100-200MIL</v>
      </c>
      <c r="B1612" s="11" t="s">
        <v>118</v>
      </c>
      <c r="C1612" s="11" t="s">
        <v>168</v>
      </c>
      <c r="D1612" s="11" t="s">
        <v>14</v>
      </c>
      <c r="E1612" s="12">
        <v>8.7956457057162094</v>
      </c>
      <c r="F1612" s="12">
        <v>10.9045717801515</v>
      </c>
      <c r="G1612" s="12">
        <v>5.6848274543582002</v>
      </c>
      <c r="H1612" s="12">
        <v>5.0064815528327902</v>
      </c>
      <c r="I1612" s="12">
        <v>0</v>
      </c>
      <c r="J1612" s="12">
        <v>0</v>
      </c>
      <c r="K1612" s="12">
        <v>0</v>
      </c>
      <c r="L1612" s="12">
        <v>0</v>
      </c>
      <c r="M1612" s="12">
        <v>0</v>
      </c>
      <c r="N1612" s="12"/>
      <c r="O1612" s="12"/>
    </row>
    <row r="1613" spans="1:15" x14ac:dyDescent="0.35">
      <c r="A1613" s="11" t="str">
        <f t="shared" si="25"/>
        <v>DISTRIBUCION VOLUMEN X CRITERIO (Consumiciones)Bebidas Zumo+Leche200-500MIL</v>
      </c>
      <c r="B1613" s="11" t="s">
        <v>118</v>
      </c>
      <c r="C1613" s="11" t="s">
        <v>168</v>
      </c>
      <c r="D1613" s="11" t="s">
        <v>15</v>
      </c>
      <c r="E1613" s="12">
        <v>14.512900858513399</v>
      </c>
      <c r="F1613" s="12">
        <v>19.752710814584098</v>
      </c>
      <c r="G1613" s="12">
        <v>15.8266482932277</v>
      </c>
      <c r="H1613" s="12">
        <v>17.861572754074899</v>
      </c>
      <c r="I1613" s="12">
        <v>0</v>
      </c>
      <c r="J1613" s="12">
        <v>0</v>
      </c>
      <c r="K1613" s="12">
        <v>0</v>
      </c>
      <c r="L1613" s="12">
        <v>0</v>
      </c>
      <c r="M1613" s="12">
        <v>0</v>
      </c>
      <c r="N1613" s="12"/>
      <c r="O1613" s="12"/>
    </row>
    <row r="1614" spans="1:15" x14ac:dyDescent="0.35">
      <c r="A1614" s="11" t="str">
        <f t="shared" si="25"/>
        <v>DISTRIBUCION VOLUMEN X CRITERIO (Consumiciones)Bebidas Zumo+Leche&gt;500MIL</v>
      </c>
      <c r="B1614" s="11" t="s">
        <v>118</v>
      </c>
      <c r="C1614" s="11" t="s">
        <v>168</v>
      </c>
      <c r="D1614" s="11" t="s">
        <v>16</v>
      </c>
      <c r="E1614" s="12">
        <v>9.4743831456358407</v>
      </c>
      <c r="F1614" s="12">
        <v>15.9342107972652</v>
      </c>
      <c r="G1614" s="12">
        <v>6.54928245599248</v>
      </c>
      <c r="H1614" s="12">
        <v>18.829538870765699</v>
      </c>
      <c r="I1614" s="12">
        <v>0</v>
      </c>
      <c r="J1614" s="12">
        <v>0</v>
      </c>
      <c r="K1614" s="12">
        <v>0</v>
      </c>
      <c r="L1614" s="12">
        <v>0</v>
      </c>
      <c r="M1614" s="12">
        <v>0</v>
      </c>
      <c r="N1614" s="12"/>
      <c r="O1614" s="12"/>
    </row>
    <row r="1615" spans="1:15" x14ac:dyDescent="0.35">
      <c r="A1615" s="11" t="str">
        <f t="shared" si="25"/>
        <v>DISTRIBUCION VOLUMEN X CRITERIO (Consumiciones)Bebidas Zumo+LecheDE 15 A 19 AÑOS</v>
      </c>
      <c r="B1615" s="11" t="s">
        <v>118</v>
      </c>
      <c r="C1615" s="11" t="s">
        <v>168</v>
      </c>
      <c r="D1615" s="11" t="s">
        <v>39</v>
      </c>
      <c r="E1615" s="12">
        <v>20.1417812775248</v>
      </c>
      <c r="F1615" s="12">
        <v>2.9228626144873302</v>
      </c>
      <c r="G1615" s="12">
        <v>7.4964304957973402</v>
      </c>
      <c r="H1615" s="12">
        <v>9.9138204629843703</v>
      </c>
      <c r="I1615" s="12">
        <v>0</v>
      </c>
      <c r="J1615" s="12">
        <v>0</v>
      </c>
      <c r="K1615" s="12">
        <v>0</v>
      </c>
      <c r="L1615" s="12">
        <v>0</v>
      </c>
      <c r="M1615" s="12">
        <v>0</v>
      </c>
      <c r="N1615" s="12"/>
      <c r="O1615" s="12"/>
    </row>
    <row r="1616" spans="1:15" x14ac:dyDescent="0.35">
      <c r="A1616" s="11" t="str">
        <f t="shared" si="25"/>
        <v>DISTRIBUCION VOLUMEN X CRITERIO (Consumiciones)Bebidas Zumo+LecheDE 20 A 24 AÑOS</v>
      </c>
      <c r="B1616" s="11" t="s">
        <v>118</v>
      </c>
      <c r="C1616" s="11" t="s">
        <v>168</v>
      </c>
      <c r="D1616" s="11" t="s">
        <v>40</v>
      </c>
      <c r="E1616" s="12">
        <v>5.7579313269146501</v>
      </c>
      <c r="F1616" s="12">
        <v>8.8715783840442004</v>
      </c>
      <c r="G1616" s="12">
        <v>8.9294319697381894</v>
      </c>
      <c r="H1616" s="12">
        <v>9.6781099894685507</v>
      </c>
      <c r="I1616" s="12">
        <v>0</v>
      </c>
      <c r="J1616" s="12">
        <v>0</v>
      </c>
      <c r="K1616" s="12">
        <v>0</v>
      </c>
      <c r="L1616" s="12">
        <v>0</v>
      </c>
      <c r="M1616" s="12">
        <v>0</v>
      </c>
      <c r="N1616" s="12"/>
      <c r="O1616" s="12"/>
    </row>
    <row r="1617" spans="1:15" x14ac:dyDescent="0.35">
      <c r="A1617" s="11" t="str">
        <f t="shared" si="25"/>
        <v>DISTRIBUCION VOLUMEN X CRITERIO (Consumiciones)Bebidas Zumo+LecheDE 25 A 34 AÑOS</v>
      </c>
      <c r="B1617" s="11" t="s">
        <v>118</v>
      </c>
      <c r="C1617" s="11" t="s">
        <v>168</v>
      </c>
      <c r="D1617" s="11" t="s">
        <v>41</v>
      </c>
      <c r="E1617" s="12">
        <v>11.567491641253</v>
      </c>
      <c r="F1617" s="12">
        <v>12.1799154578892</v>
      </c>
      <c r="G1617" s="12">
        <v>9.0524362508591096</v>
      </c>
      <c r="H1617" s="12">
        <v>11.0527799896683</v>
      </c>
      <c r="I1617" s="12">
        <v>0</v>
      </c>
      <c r="J1617" s="12">
        <v>0</v>
      </c>
      <c r="K1617" s="12">
        <v>0</v>
      </c>
      <c r="L1617" s="12">
        <v>0</v>
      </c>
      <c r="M1617" s="12">
        <v>0</v>
      </c>
      <c r="N1617" s="12"/>
      <c r="O1617" s="12"/>
    </row>
    <row r="1618" spans="1:15" x14ac:dyDescent="0.35">
      <c r="A1618" s="11" t="str">
        <f t="shared" si="25"/>
        <v>DISTRIBUCION VOLUMEN X CRITERIO (Consumiciones)Bebidas Zumo+LecheDE 35 A 49 AÑOS</v>
      </c>
      <c r="B1618" s="11" t="s">
        <v>118</v>
      </c>
      <c r="C1618" s="11" t="s">
        <v>168</v>
      </c>
      <c r="D1618" s="11" t="s">
        <v>42</v>
      </c>
      <c r="E1618" s="12">
        <v>25.611719733829698</v>
      </c>
      <c r="F1618" s="12">
        <v>24.452709874248601</v>
      </c>
      <c r="G1618" s="12">
        <v>21.979888804605</v>
      </c>
      <c r="H1618" s="12">
        <v>28.741106059438501</v>
      </c>
      <c r="I1618" s="12">
        <v>0</v>
      </c>
      <c r="J1618" s="12">
        <v>0</v>
      </c>
      <c r="K1618" s="12">
        <v>0</v>
      </c>
      <c r="L1618" s="12">
        <v>0</v>
      </c>
      <c r="M1618" s="12">
        <v>0</v>
      </c>
      <c r="N1618" s="12"/>
      <c r="O1618" s="12"/>
    </row>
    <row r="1619" spans="1:15" x14ac:dyDescent="0.35">
      <c r="A1619" s="11" t="str">
        <f t="shared" si="25"/>
        <v>DISTRIBUCION VOLUMEN X CRITERIO (Consumiciones)Bebidas Zumo+LecheDE 50 A 59 AÑOS</v>
      </c>
      <c r="B1619" s="11" t="s">
        <v>118</v>
      </c>
      <c r="C1619" s="11" t="s">
        <v>168</v>
      </c>
      <c r="D1619" s="11" t="s">
        <v>43</v>
      </c>
      <c r="E1619" s="12">
        <v>21.620634665861701</v>
      </c>
      <c r="F1619" s="12">
        <v>20.822812586259399</v>
      </c>
      <c r="G1619" s="12">
        <v>25.4556299949361</v>
      </c>
      <c r="H1619" s="12">
        <v>19.9738854212153</v>
      </c>
      <c r="I1619" s="12">
        <v>0</v>
      </c>
      <c r="J1619" s="12">
        <v>0</v>
      </c>
      <c r="K1619" s="12">
        <v>0</v>
      </c>
      <c r="L1619" s="12">
        <v>0</v>
      </c>
      <c r="M1619" s="12">
        <v>0</v>
      </c>
      <c r="N1619" s="12"/>
      <c r="O1619" s="12"/>
    </row>
    <row r="1620" spans="1:15" x14ac:dyDescent="0.35">
      <c r="A1620" s="11" t="str">
        <f t="shared" si="25"/>
        <v>DISTRIBUCION VOLUMEN X CRITERIO (Consumiciones)Bebidas Zumo+LecheDE 60 A 75 AÑOS</v>
      </c>
      <c r="B1620" s="11" t="s">
        <v>118</v>
      </c>
      <c r="C1620" s="11" t="s">
        <v>168</v>
      </c>
      <c r="D1620" s="11" t="s">
        <v>44</v>
      </c>
      <c r="E1620" s="12">
        <v>15.3004716992432</v>
      </c>
      <c r="F1620" s="12">
        <v>30.7501246539655</v>
      </c>
      <c r="G1620" s="12">
        <v>27.086181342005698</v>
      </c>
      <c r="H1620" s="12">
        <v>20.640292369120299</v>
      </c>
      <c r="I1620" s="12">
        <v>0</v>
      </c>
      <c r="J1620" s="12">
        <v>0</v>
      </c>
      <c r="K1620" s="12">
        <v>0</v>
      </c>
      <c r="L1620" s="12">
        <v>0</v>
      </c>
      <c r="M1620" s="12">
        <v>0</v>
      </c>
      <c r="N1620" s="12"/>
      <c r="O1620" s="12"/>
    </row>
    <row r="1621" spans="1:15" x14ac:dyDescent="0.35">
      <c r="A1621" s="11" t="str">
        <f t="shared" si="25"/>
        <v>DISTRIBUCION VOLUMEN X CRITERIO (Consumiciones)Bebidas Zumo+LecheALTA Y MEDIA ALTA</v>
      </c>
      <c r="B1621" s="11" t="s">
        <v>118</v>
      </c>
      <c r="C1621" s="11" t="s">
        <v>168</v>
      </c>
      <c r="D1621" s="11" t="s">
        <v>17</v>
      </c>
      <c r="E1621" s="12">
        <v>31.085874496219301</v>
      </c>
      <c r="F1621" s="12">
        <v>26.710145874599501</v>
      </c>
      <c r="G1621" s="12">
        <v>16.759744443827699</v>
      </c>
      <c r="H1621" s="12">
        <v>23.781091332528501</v>
      </c>
      <c r="I1621" s="12">
        <v>0</v>
      </c>
      <c r="J1621" s="12">
        <v>0</v>
      </c>
      <c r="K1621" s="12">
        <v>0</v>
      </c>
      <c r="L1621" s="12">
        <v>0</v>
      </c>
      <c r="M1621" s="12">
        <v>0</v>
      </c>
      <c r="N1621" s="12"/>
      <c r="O1621" s="12"/>
    </row>
    <row r="1622" spans="1:15" x14ac:dyDescent="0.35">
      <c r="A1622" s="11" t="str">
        <f t="shared" si="25"/>
        <v>DISTRIBUCION VOLUMEN X CRITERIO (Consumiciones)Bebidas Zumo+LecheMEDIA</v>
      </c>
      <c r="B1622" s="11" t="s">
        <v>118</v>
      </c>
      <c r="C1622" s="11" t="s">
        <v>168</v>
      </c>
      <c r="D1622" s="11" t="s">
        <v>18</v>
      </c>
      <c r="E1622" s="12">
        <v>27.763600980930001</v>
      </c>
      <c r="F1622" s="12">
        <v>34.224449984091699</v>
      </c>
      <c r="G1622" s="12">
        <v>24.7149935622156</v>
      </c>
      <c r="H1622" s="12">
        <v>24.544621681093901</v>
      </c>
      <c r="I1622" s="12">
        <v>0</v>
      </c>
      <c r="J1622" s="12">
        <v>0</v>
      </c>
      <c r="K1622" s="12">
        <v>0</v>
      </c>
      <c r="L1622" s="12">
        <v>0</v>
      </c>
      <c r="M1622" s="12">
        <v>0</v>
      </c>
      <c r="N1622" s="12"/>
      <c r="O1622" s="12"/>
    </row>
    <row r="1623" spans="1:15" x14ac:dyDescent="0.35">
      <c r="A1623" s="11" t="str">
        <f t="shared" si="25"/>
        <v>DISTRIBUCION VOLUMEN X CRITERIO (Consumiciones)Bebidas Zumo+LecheMEDIA BAJA</v>
      </c>
      <c r="B1623" s="11" t="s">
        <v>118</v>
      </c>
      <c r="C1623" s="11" t="s">
        <v>168</v>
      </c>
      <c r="D1623" s="11" t="s">
        <v>19</v>
      </c>
      <c r="E1623" s="12">
        <v>14.703281452006401</v>
      </c>
      <c r="F1623" s="12">
        <v>13.709067583577101</v>
      </c>
      <c r="G1623" s="12">
        <v>28.376730418662699</v>
      </c>
      <c r="H1623" s="12">
        <v>28.5735589176292</v>
      </c>
      <c r="I1623" s="12">
        <v>0</v>
      </c>
      <c r="J1623" s="12">
        <v>0</v>
      </c>
      <c r="K1623" s="12">
        <v>0</v>
      </c>
      <c r="L1623" s="12">
        <v>0</v>
      </c>
      <c r="M1623" s="12">
        <v>0</v>
      </c>
      <c r="N1623" s="12"/>
      <c r="O1623" s="12"/>
    </row>
    <row r="1624" spans="1:15" x14ac:dyDescent="0.35">
      <c r="A1624" s="11" t="str">
        <f t="shared" si="25"/>
        <v>DISTRIBUCION VOLUMEN X CRITERIO (Consumiciones)Bebidas Zumo+LecheBAJA</v>
      </c>
      <c r="B1624" s="11" t="s">
        <v>118</v>
      </c>
      <c r="C1624" s="11" t="s">
        <v>168</v>
      </c>
      <c r="D1624" s="11" t="s">
        <v>20</v>
      </c>
      <c r="E1624" s="12">
        <v>26.447267027128898</v>
      </c>
      <c r="F1624" s="12">
        <v>25.3563484607125</v>
      </c>
      <c r="G1624" s="12">
        <v>30.148531575294001</v>
      </c>
      <c r="H1624" s="12">
        <v>23.100713798486801</v>
      </c>
      <c r="I1624" s="12">
        <v>0</v>
      </c>
      <c r="J1624" s="12">
        <v>0</v>
      </c>
      <c r="K1624" s="12">
        <v>0</v>
      </c>
      <c r="L1624" s="12">
        <v>0</v>
      </c>
      <c r="M1624" s="12">
        <v>0</v>
      </c>
      <c r="N1624" s="12"/>
      <c r="O1624" s="12"/>
    </row>
    <row r="1625" spans="1:15" x14ac:dyDescent="0.35">
      <c r="A1625" s="11" t="str">
        <f t="shared" si="25"/>
        <v>DISTRIBUCION VOLUMEN X CRITERIO (Consumiciones)Bebidas Zumo+LecheHOMBRE</v>
      </c>
      <c r="B1625" s="11" t="s">
        <v>118</v>
      </c>
      <c r="C1625" s="11" t="s">
        <v>168</v>
      </c>
      <c r="D1625" s="11" t="s">
        <v>21</v>
      </c>
      <c r="E1625" s="12">
        <v>34.187542572314001</v>
      </c>
      <c r="F1625" s="12">
        <v>38.754117389814397</v>
      </c>
      <c r="G1625" s="12">
        <v>48.394139960197002</v>
      </c>
      <c r="H1625" s="12">
        <v>41.243753192970999</v>
      </c>
      <c r="I1625" s="12">
        <v>0</v>
      </c>
      <c r="J1625" s="12">
        <v>0</v>
      </c>
      <c r="K1625" s="12">
        <v>0</v>
      </c>
      <c r="L1625" s="12">
        <v>0</v>
      </c>
      <c r="M1625" s="12">
        <v>0</v>
      </c>
      <c r="N1625" s="12"/>
      <c r="O1625" s="12"/>
    </row>
    <row r="1626" spans="1:15" x14ac:dyDescent="0.35">
      <c r="A1626" s="11" t="str">
        <f t="shared" si="25"/>
        <v>DISTRIBUCION VOLUMEN X CRITERIO (Consumiciones)Bebidas Zumo+LecheMUJER</v>
      </c>
      <c r="B1626" s="11" t="s">
        <v>118</v>
      </c>
      <c r="C1626" s="11" t="s">
        <v>168</v>
      </c>
      <c r="D1626" s="11" t="s">
        <v>22</v>
      </c>
      <c r="E1626" s="12">
        <v>65.812481383970507</v>
      </c>
      <c r="F1626" s="12">
        <v>61.245894513166299</v>
      </c>
      <c r="G1626" s="12">
        <v>51.605860039802998</v>
      </c>
      <c r="H1626" s="12">
        <v>58.756246807029001</v>
      </c>
      <c r="I1626" s="12">
        <v>0</v>
      </c>
      <c r="J1626" s="12">
        <v>0</v>
      </c>
      <c r="K1626" s="12">
        <v>0</v>
      </c>
      <c r="L1626" s="12">
        <v>0</v>
      </c>
      <c r="M1626" s="12">
        <v>0</v>
      </c>
      <c r="N1626" s="12"/>
      <c r="O1626" s="12"/>
    </row>
    <row r="1627" spans="1:15" x14ac:dyDescent="0.35">
      <c r="A1627" s="11" t="str">
        <f t="shared" si="25"/>
        <v>DISTRIBUCION VOLUMEN X CRITERIO (Consumiciones)RestoT.ESPAÑA</v>
      </c>
      <c r="B1627" s="11" t="s">
        <v>118</v>
      </c>
      <c r="C1627" s="11" t="s">
        <v>78</v>
      </c>
      <c r="D1627" s="11" t="s">
        <v>36</v>
      </c>
      <c r="E1627" s="12">
        <v>100</v>
      </c>
      <c r="F1627" s="12">
        <v>100</v>
      </c>
      <c r="G1627" s="12">
        <v>100</v>
      </c>
      <c r="H1627" s="12">
        <v>100</v>
      </c>
      <c r="I1627" s="12">
        <v>0</v>
      </c>
      <c r="J1627" s="12">
        <v>0</v>
      </c>
      <c r="K1627" s="12">
        <v>0</v>
      </c>
      <c r="L1627" s="12">
        <v>0</v>
      </c>
      <c r="M1627" s="12">
        <v>0</v>
      </c>
      <c r="N1627" s="12"/>
      <c r="O1627" s="12"/>
    </row>
    <row r="1628" spans="1:15" x14ac:dyDescent="0.35">
      <c r="A1628" s="11" t="str">
        <f t="shared" si="25"/>
        <v>DISTRIBUCION VOLUMEN X CRITERIO (Consumiciones)RestoBCN AM</v>
      </c>
      <c r="B1628" s="11" t="s">
        <v>118</v>
      </c>
      <c r="C1628" s="11" t="s">
        <v>78</v>
      </c>
      <c r="D1628" s="11" t="s">
        <v>1</v>
      </c>
      <c r="E1628" s="12">
        <v>7.5896656740251496</v>
      </c>
      <c r="F1628" s="12">
        <v>5.2826375919154502</v>
      </c>
      <c r="G1628" s="12">
        <v>10.391523942837299</v>
      </c>
      <c r="H1628" s="12">
        <v>9.5358164845941094</v>
      </c>
      <c r="I1628" s="12">
        <v>0</v>
      </c>
      <c r="J1628" s="12">
        <v>0</v>
      </c>
      <c r="K1628" s="12">
        <v>0</v>
      </c>
      <c r="L1628" s="12">
        <v>0</v>
      </c>
      <c r="M1628" s="12">
        <v>0</v>
      </c>
      <c r="N1628" s="12"/>
      <c r="O1628" s="12"/>
    </row>
    <row r="1629" spans="1:15" x14ac:dyDescent="0.35">
      <c r="A1629" s="11" t="str">
        <f t="shared" si="25"/>
        <v>DISTRIBUCION VOLUMEN X CRITERIO (Consumiciones)RestoREST.CAT ARAGON</v>
      </c>
      <c r="B1629" s="11" t="s">
        <v>118</v>
      </c>
      <c r="C1629" s="11" t="s">
        <v>78</v>
      </c>
      <c r="D1629" s="11" t="s">
        <v>2</v>
      </c>
      <c r="E1629" s="12">
        <v>11.2799832067381</v>
      </c>
      <c r="F1629" s="12">
        <v>12.628211691792099</v>
      </c>
      <c r="G1629" s="12">
        <v>10.1702114225843</v>
      </c>
      <c r="H1629" s="12">
        <v>11.7754142270926</v>
      </c>
      <c r="I1629" s="12">
        <v>0</v>
      </c>
      <c r="J1629" s="12">
        <v>0</v>
      </c>
      <c r="K1629" s="12">
        <v>0</v>
      </c>
      <c r="L1629" s="12">
        <v>0</v>
      </c>
      <c r="M1629" s="12">
        <v>0</v>
      </c>
      <c r="N1629" s="12"/>
      <c r="O1629" s="12"/>
    </row>
    <row r="1630" spans="1:15" x14ac:dyDescent="0.35">
      <c r="A1630" s="11" t="str">
        <f t="shared" si="25"/>
        <v>DISTRIBUCION VOLUMEN X CRITERIO (Consumiciones)RestoLEVANTE</v>
      </c>
      <c r="B1630" s="11" t="s">
        <v>118</v>
      </c>
      <c r="C1630" s="11" t="s">
        <v>78</v>
      </c>
      <c r="D1630" s="11" t="s">
        <v>3</v>
      </c>
      <c r="E1630" s="12">
        <v>6.9632279464905</v>
      </c>
      <c r="F1630" s="12">
        <v>10.554528696668701</v>
      </c>
      <c r="G1630" s="12">
        <v>10.8550430648615</v>
      </c>
      <c r="H1630" s="12">
        <v>10.1363203807277</v>
      </c>
      <c r="I1630" s="12">
        <v>0</v>
      </c>
      <c r="J1630" s="12">
        <v>0</v>
      </c>
      <c r="K1630" s="12">
        <v>0</v>
      </c>
      <c r="L1630" s="12">
        <v>0</v>
      </c>
      <c r="M1630" s="12">
        <v>0</v>
      </c>
      <c r="N1630" s="12"/>
      <c r="O1630" s="12"/>
    </row>
    <row r="1631" spans="1:15" x14ac:dyDescent="0.35">
      <c r="A1631" s="11" t="str">
        <f t="shared" si="25"/>
        <v>DISTRIBUCION VOLUMEN X CRITERIO (Consumiciones)RestoANDALUCIA</v>
      </c>
      <c r="B1631" s="11" t="s">
        <v>118</v>
      </c>
      <c r="C1631" s="11" t="s">
        <v>78</v>
      </c>
      <c r="D1631" s="11" t="s">
        <v>4</v>
      </c>
      <c r="E1631" s="12">
        <v>28.248139996935699</v>
      </c>
      <c r="F1631" s="12">
        <v>27.7226690502103</v>
      </c>
      <c r="G1631" s="12">
        <v>27.969378338732199</v>
      </c>
      <c r="H1631" s="12">
        <v>30.160020994044601</v>
      </c>
      <c r="I1631" s="12">
        <v>0</v>
      </c>
      <c r="J1631" s="12">
        <v>0</v>
      </c>
      <c r="K1631" s="12">
        <v>0</v>
      </c>
      <c r="L1631" s="12">
        <v>0</v>
      </c>
      <c r="M1631" s="12">
        <v>0</v>
      </c>
      <c r="N1631" s="12"/>
      <c r="O1631" s="12"/>
    </row>
    <row r="1632" spans="1:15" x14ac:dyDescent="0.35">
      <c r="A1632" s="11" t="str">
        <f t="shared" si="25"/>
        <v>DISTRIBUCION VOLUMEN X CRITERIO (Consumiciones)RestoMDD AM</v>
      </c>
      <c r="B1632" s="11" t="s">
        <v>118</v>
      </c>
      <c r="C1632" s="11" t="s">
        <v>78</v>
      </c>
      <c r="D1632" s="11" t="s">
        <v>5</v>
      </c>
      <c r="E1632" s="12">
        <v>17.603474612633399</v>
      </c>
      <c r="F1632" s="12">
        <v>20.7433500469789</v>
      </c>
      <c r="G1632" s="12">
        <v>15.546459420157399</v>
      </c>
      <c r="H1632" s="12">
        <v>15.481182580802599</v>
      </c>
      <c r="I1632" s="12">
        <v>0</v>
      </c>
      <c r="J1632" s="12">
        <v>0</v>
      </c>
      <c r="K1632" s="12">
        <v>0</v>
      </c>
      <c r="L1632" s="12">
        <v>0</v>
      </c>
      <c r="M1632" s="12">
        <v>0</v>
      </c>
      <c r="N1632" s="12"/>
      <c r="O1632" s="12"/>
    </row>
    <row r="1633" spans="1:15" x14ac:dyDescent="0.35">
      <c r="A1633" s="11" t="str">
        <f t="shared" si="25"/>
        <v>DISTRIBUCION VOLUMEN X CRITERIO (Consumiciones)RestoRTO CENTRO</v>
      </c>
      <c r="B1633" s="11" t="s">
        <v>118</v>
      </c>
      <c r="C1633" s="11" t="s">
        <v>78</v>
      </c>
      <c r="D1633" s="11" t="s">
        <v>6</v>
      </c>
      <c r="E1633" s="12">
        <v>11.266248920649</v>
      </c>
      <c r="F1633" s="12">
        <v>10.2717510549639</v>
      </c>
      <c r="G1633" s="12">
        <v>9.3156737313298592</v>
      </c>
      <c r="H1633" s="12">
        <v>7.9471861939323496</v>
      </c>
      <c r="I1633" s="12">
        <v>0</v>
      </c>
      <c r="J1633" s="12">
        <v>0</v>
      </c>
      <c r="K1633" s="12">
        <v>0</v>
      </c>
      <c r="L1633" s="12">
        <v>0</v>
      </c>
      <c r="M1633" s="12">
        <v>0</v>
      </c>
      <c r="N1633" s="12"/>
      <c r="O1633" s="12"/>
    </row>
    <row r="1634" spans="1:15" x14ac:dyDescent="0.35">
      <c r="A1634" s="11" t="str">
        <f t="shared" si="25"/>
        <v>DISTRIBUCION VOLUMEN X CRITERIO (Consumiciones)RestoNORTE-CENTRO</v>
      </c>
      <c r="B1634" s="11" t="s">
        <v>118</v>
      </c>
      <c r="C1634" s="11" t="s">
        <v>78</v>
      </c>
      <c r="D1634" s="11" t="s">
        <v>7</v>
      </c>
      <c r="E1634" s="12">
        <v>10.169383011148501</v>
      </c>
      <c r="F1634" s="12">
        <v>7.7327526350367801</v>
      </c>
      <c r="G1634" s="12">
        <v>6.9175247517003999</v>
      </c>
      <c r="H1634" s="12">
        <v>6.8997524605709399</v>
      </c>
      <c r="I1634" s="12">
        <v>0</v>
      </c>
      <c r="J1634" s="12">
        <v>0</v>
      </c>
      <c r="K1634" s="12">
        <v>0</v>
      </c>
      <c r="L1634" s="12">
        <v>0</v>
      </c>
      <c r="M1634" s="12">
        <v>0</v>
      </c>
      <c r="N1634" s="12"/>
      <c r="O1634" s="12"/>
    </row>
    <row r="1635" spans="1:15" x14ac:dyDescent="0.35">
      <c r="A1635" s="11" t="str">
        <f t="shared" si="25"/>
        <v>DISTRIBUCION VOLUMEN X CRITERIO (Consumiciones)RestoNOROESTE</v>
      </c>
      <c r="B1635" s="11" t="s">
        <v>118</v>
      </c>
      <c r="C1635" s="11" t="s">
        <v>78</v>
      </c>
      <c r="D1635" s="11" t="s">
        <v>8</v>
      </c>
      <c r="E1635" s="12">
        <v>6.8798908509071897</v>
      </c>
      <c r="F1635" s="12">
        <v>5.0640992324337901</v>
      </c>
      <c r="G1635" s="12">
        <v>8.8341813484773901</v>
      </c>
      <c r="H1635" s="12">
        <v>8.0643150490663196</v>
      </c>
      <c r="I1635" s="12">
        <v>0</v>
      </c>
      <c r="J1635" s="12">
        <v>0</v>
      </c>
      <c r="K1635" s="12">
        <v>0</v>
      </c>
      <c r="L1635" s="12">
        <v>0</v>
      </c>
      <c r="M1635" s="12">
        <v>0</v>
      </c>
      <c r="N1635" s="12"/>
      <c r="O1635" s="12"/>
    </row>
    <row r="1636" spans="1:15" x14ac:dyDescent="0.35">
      <c r="A1636" s="11" t="str">
        <f t="shared" si="25"/>
        <v>DISTRIBUCION VOLUMEN X CRITERIO (Consumiciones)Resto&lt;2MIL</v>
      </c>
      <c r="B1636" s="11" t="s">
        <v>118</v>
      </c>
      <c r="C1636" s="11" t="s">
        <v>78</v>
      </c>
      <c r="D1636" s="11" t="s">
        <v>9</v>
      </c>
      <c r="E1636" s="12">
        <v>3.1432318781898401</v>
      </c>
      <c r="F1636" s="12">
        <v>5.7067005732393499</v>
      </c>
      <c r="G1636" s="12">
        <v>3.7273571732610402</v>
      </c>
      <c r="H1636" s="12">
        <v>3.6851719236184</v>
      </c>
      <c r="I1636" s="12">
        <v>0</v>
      </c>
      <c r="J1636" s="12">
        <v>0</v>
      </c>
      <c r="K1636" s="12">
        <v>0</v>
      </c>
      <c r="L1636" s="12">
        <v>0</v>
      </c>
      <c r="M1636" s="12">
        <v>0</v>
      </c>
      <c r="N1636" s="12"/>
      <c r="O1636" s="12"/>
    </row>
    <row r="1637" spans="1:15" x14ac:dyDescent="0.35">
      <c r="A1637" s="11" t="str">
        <f t="shared" si="25"/>
        <v>DISTRIBUCION VOLUMEN X CRITERIO (Consumiciones)Resto2-5MIL</v>
      </c>
      <c r="B1637" s="11" t="s">
        <v>118</v>
      </c>
      <c r="C1637" s="11" t="s">
        <v>78</v>
      </c>
      <c r="D1637" s="11" t="s">
        <v>10</v>
      </c>
      <c r="E1637" s="12">
        <v>5.4120836833410797</v>
      </c>
      <c r="F1637" s="12">
        <v>3.5606476275721302</v>
      </c>
      <c r="G1637" s="12">
        <v>5.6805505574562698</v>
      </c>
      <c r="H1637" s="12">
        <v>5.4377574989742197</v>
      </c>
      <c r="I1637" s="12">
        <v>0</v>
      </c>
      <c r="J1637" s="12">
        <v>0</v>
      </c>
      <c r="K1637" s="12">
        <v>0</v>
      </c>
      <c r="L1637" s="12">
        <v>0</v>
      </c>
      <c r="M1637" s="12">
        <v>0</v>
      </c>
      <c r="N1637" s="12"/>
      <c r="O1637" s="12"/>
    </row>
    <row r="1638" spans="1:15" x14ac:dyDescent="0.35">
      <c r="A1638" s="11" t="str">
        <f t="shared" si="25"/>
        <v>DISTRIBUCION VOLUMEN X CRITERIO (Consumiciones)Resto5-10MIL</v>
      </c>
      <c r="B1638" s="11" t="s">
        <v>118</v>
      </c>
      <c r="C1638" s="11" t="s">
        <v>78</v>
      </c>
      <c r="D1638" s="11" t="s">
        <v>11</v>
      </c>
      <c r="E1638" s="12">
        <v>8.9588497539843992</v>
      </c>
      <c r="F1638" s="12">
        <v>7.7649345204990903</v>
      </c>
      <c r="G1638" s="12">
        <v>9.7470439291697009</v>
      </c>
      <c r="H1638" s="12">
        <v>10.152208218286701</v>
      </c>
      <c r="I1638" s="12">
        <v>0</v>
      </c>
      <c r="J1638" s="12">
        <v>0</v>
      </c>
      <c r="K1638" s="12">
        <v>0</v>
      </c>
      <c r="L1638" s="12">
        <v>0</v>
      </c>
      <c r="M1638" s="12">
        <v>0</v>
      </c>
      <c r="N1638" s="12"/>
      <c r="O1638" s="12"/>
    </row>
    <row r="1639" spans="1:15" x14ac:dyDescent="0.35">
      <c r="A1639" s="11" t="str">
        <f t="shared" si="25"/>
        <v>DISTRIBUCION VOLUMEN X CRITERIO (Consumiciones)Resto10-30MIL</v>
      </c>
      <c r="B1639" s="11" t="s">
        <v>118</v>
      </c>
      <c r="C1639" s="11" t="s">
        <v>78</v>
      </c>
      <c r="D1639" s="11" t="s">
        <v>12</v>
      </c>
      <c r="E1639" s="12">
        <v>20.351325419929299</v>
      </c>
      <c r="F1639" s="12">
        <v>17.078573844986</v>
      </c>
      <c r="G1639" s="12">
        <v>18.7239860262208</v>
      </c>
      <c r="H1639" s="12">
        <v>24.0400784235269</v>
      </c>
      <c r="I1639" s="12">
        <v>0</v>
      </c>
      <c r="J1639" s="12">
        <v>0</v>
      </c>
      <c r="K1639" s="12">
        <v>0</v>
      </c>
      <c r="L1639" s="12">
        <v>0</v>
      </c>
      <c r="M1639" s="12">
        <v>0</v>
      </c>
      <c r="N1639" s="12"/>
      <c r="O1639" s="12"/>
    </row>
    <row r="1640" spans="1:15" x14ac:dyDescent="0.35">
      <c r="A1640" s="11" t="str">
        <f t="shared" si="25"/>
        <v>DISTRIBUCION VOLUMEN X CRITERIO (Consumiciones)Resto30-100MIL</v>
      </c>
      <c r="B1640" s="11" t="s">
        <v>118</v>
      </c>
      <c r="C1640" s="11" t="s">
        <v>78</v>
      </c>
      <c r="D1640" s="11" t="s">
        <v>13</v>
      </c>
      <c r="E1640" s="12">
        <v>19.411841240397798</v>
      </c>
      <c r="F1640" s="12">
        <v>21.257877411618502</v>
      </c>
      <c r="G1640" s="12">
        <v>20.171543168257401</v>
      </c>
      <c r="H1640" s="12">
        <v>21.6178110081173</v>
      </c>
      <c r="I1640" s="12">
        <v>0</v>
      </c>
      <c r="J1640" s="12">
        <v>0</v>
      </c>
      <c r="K1640" s="12">
        <v>0</v>
      </c>
      <c r="L1640" s="12">
        <v>0</v>
      </c>
      <c r="M1640" s="12">
        <v>0</v>
      </c>
      <c r="N1640" s="12"/>
      <c r="O1640" s="12"/>
    </row>
    <row r="1641" spans="1:15" x14ac:dyDescent="0.35">
      <c r="A1641" s="11" t="str">
        <f t="shared" si="25"/>
        <v>DISTRIBUCION VOLUMEN X CRITERIO (Consumiciones)Resto100-200MIL</v>
      </c>
      <c r="B1641" s="11" t="s">
        <v>118</v>
      </c>
      <c r="C1641" s="11" t="s">
        <v>78</v>
      </c>
      <c r="D1641" s="11" t="s">
        <v>14</v>
      </c>
      <c r="E1641" s="12">
        <v>8.8496597800310202</v>
      </c>
      <c r="F1641" s="12">
        <v>11.3830430204943</v>
      </c>
      <c r="G1641" s="12">
        <v>9.2809727367519503</v>
      </c>
      <c r="H1641" s="12">
        <v>8.9706388911327402</v>
      </c>
      <c r="I1641" s="12">
        <v>0</v>
      </c>
      <c r="J1641" s="12">
        <v>0</v>
      </c>
      <c r="K1641" s="12">
        <v>0</v>
      </c>
      <c r="L1641" s="12">
        <v>0</v>
      </c>
      <c r="M1641" s="12">
        <v>0</v>
      </c>
      <c r="N1641" s="12"/>
      <c r="O1641" s="12"/>
    </row>
    <row r="1642" spans="1:15" x14ac:dyDescent="0.35">
      <c r="A1642" s="11" t="str">
        <f t="shared" si="25"/>
        <v>DISTRIBUCION VOLUMEN X CRITERIO (Consumiciones)Resto200-500MIL</v>
      </c>
      <c r="B1642" s="11" t="s">
        <v>118</v>
      </c>
      <c r="C1642" s="11" t="s">
        <v>78</v>
      </c>
      <c r="D1642" s="11" t="s">
        <v>15</v>
      </c>
      <c r="E1642" s="12">
        <v>15.3391659465068</v>
      </c>
      <c r="F1642" s="12">
        <v>14.3167453175909</v>
      </c>
      <c r="G1642" s="12">
        <v>17.749702645332398</v>
      </c>
      <c r="H1642" s="12">
        <v>11.9993409365593</v>
      </c>
      <c r="I1642" s="12">
        <v>0</v>
      </c>
      <c r="J1642" s="12">
        <v>0</v>
      </c>
      <c r="K1642" s="12">
        <v>0</v>
      </c>
      <c r="L1642" s="12">
        <v>0</v>
      </c>
      <c r="M1642" s="12">
        <v>0</v>
      </c>
      <c r="N1642" s="12"/>
      <c r="O1642" s="12"/>
    </row>
    <row r="1643" spans="1:15" x14ac:dyDescent="0.35">
      <c r="A1643" s="11" t="str">
        <f t="shared" si="25"/>
        <v>DISTRIBUCION VOLUMEN X CRITERIO (Consumiciones)Resto&gt;500MIL</v>
      </c>
      <c r="B1643" s="11" t="s">
        <v>118</v>
      </c>
      <c r="C1643" s="11" t="s">
        <v>78</v>
      </c>
      <c r="D1643" s="11" t="s">
        <v>16</v>
      </c>
      <c r="E1643" s="12">
        <v>18.5338565171472</v>
      </c>
      <c r="F1643" s="12">
        <v>18.931494801196202</v>
      </c>
      <c r="G1643" s="12">
        <v>14.918827846271499</v>
      </c>
      <c r="H1643" s="12">
        <v>14.0969958900614</v>
      </c>
      <c r="I1643" s="12">
        <v>0</v>
      </c>
      <c r="J1643" s="12">
        <v>0</v>
      </c>
      <c r="K1643" s="12">
        <v>0</v>
      </c>
      <c r="L1643" s="12">
        <v>0</v>
      </c>
      <c r="M1643" s="12">
        <v>0</v>
      </c>
      <c r="N1643" s="12"/>
      <c r="O1643" s="12"/>
    </row>
    <row r="1644" spans="1:15" x14ac:dyDescent="0.35">
      <c r="A1644" s="11" t="str">
        <f t="shared" si="25"/>
        <v>DISTRIBUCION VOLUMEN X CRITERIO (Consumiciones)RestoDE 15 A 19 AÑOS</v>
      </c>
      <c r="B1644" s="11" t="s">
        <v>118</v>
      </c>
      <c r="C1644" s="11" t="s">
        <v>78</v>
      </c>
      <c r="D1644" s="11" t="s">
        <v>39</v>
      </c>
      <c r="E1644" s="12">
        <v>4.5785225413281703</v>
      </c>
      <c r="F1644" s="12">
        <v>8.9500233883148095</v>
      </c>
      <c r="G1644" s="12">
        <v>5.17445669352752</v>
      </c>
      <c r="H1644" s="12">
        <v>6.9129155925843904</v>
      </c>
      <c r="I1644" s="12">
        <v>0</v>
      </c>
      <c r="J1644" s="12">
        <v>0</v>
      </c>
      <c r="K1644" s="12">
        <v>0</v>
      </c>
      <c r="L1644" s="12">
        <v>0</v>
      </c>
      <c r="M1644" s="12">
        <v>0</v>
      </c>
      <c r="N1644" s="12"/>
      <c r="O1644" s="12"/>
    </row>
    <row r="1645" spans="1:15" x14ac:dyDescent="0.35">
      <c r="A1645" s="11" t="str">
        <f t="shared" si="25"/>
        <v>DISTRIBUCION VOLUMEN X CRITERIO (Consumiciones)RestoDE 20 A 24 AÑOS</v>
      </c>
      <c r="B1645" s="11" t="s">
        <v>118</v>
      </c>
      <c r="C1645" s="11" t="s">
        <v>78</v>
      </c>
      <c r="D1645" s="11" t="s">
        <v>40</v>
      </c>
      <c r="E1645" s="12">
        <v>8.7226776223385905</v>
      </c>
      <c r="F1645" s="12">
        <v>7.1494592677636799</v>
      </c>
      <c r="G1645" s="12">
        <v>8.3071085108762102</v>
      </c>
      <c r="H1645" s="12">
        <v>9.5127674009699295</v>
      </c>
      <c r="I1645" s="12">
        <v>0</v>
      </c>
      <c r="J1645" s="12">
        <v>0</v>
      </c>
      <c r="K1645" s="12">
        <v>0</v>
      </c>
      <c r="L1645" s="12">
        <v>0</v>
      </c>
      <c r="M1645" s="12">
        <v>0</v>
      </c>
      <c r="N1645" s="12"/>
      <c r="O1645" s="12"/>
    </row>
    <row r="1646" spans="1:15" x14ac:dyDescent="0.35">
      <c r="A1646" s="11" t="str">
        <f t="shared" si="25"/>
        <v>DISTRIBUCION VOLUMEN X CRITERIO (Consumiciones)RestoDE 25 A 34 AÑOS</v>
      </c>
      <c r="B1646" s="11" t="s">
        <v>118</v>
      </c>
      <c r="C1646" s="11" t="s">
        <v>78</v>
      </c>
      <c r="D1646" s="11" t="s">
        <v>41</v>
      </c>
      <c r="E1646" s="12">
        <v>17.7632967690034</v>
      </c>
      <c r="F1646" s="12">
        <v>13.8202050142182</v>
      </c>
      <c r="G1646" s="12">
        <v>18.765424009119499</v>
      </c>
      <c r="H1646" s="12">
        <v>14.3056807111077</v>
      </c>
      <c r="I1646" s="12">
        <v>0</v>
      </c>
      <c r="J1646" s="12">
        <v>0</v>
      </c>
      <c r="K1646" s="12">
        <v>0</v>
      </c>
      <c r="L1646" s="12">
        <v>0</v>
      </c>
      <c r="M1646" s="12">
        <v>0</v>
      </c>
      <c r="N1646" s="12"/>
      <c r="O1646" s="12"/>
    </row>
    <row r="1647" spans="1:15" x14ac:dyDescent="0.35">
      <c r="A1647" s="11" t="str">
        <f t="shared" si="25"/>
        <v>DISTRIBUCION VOLUMEN X CRITERIO (Consumiciones)RestoDE 35 A 49 AÑOS</v>
      </c>
      <c r="B1647" s="11" t="s">
        <v>118</v>
      </c>
      <c r="C1647" s="11" t="s">
        <v>78</v>
      </c>
      <c r="D1647" s="11" t="s">
        <v>42</v>
      </c>
      <c r="E1647" s="12">
        <v>33.895265359489201</v>
      </c>
      <c r="F1647" s="12">
        <v>34.512345077701198</v>
      </c>
      <c r="G1647" s="12">
        <v>32.269815917995203</v>
      </c>
      <c r="H1647" s="12">
        <v>31.427908937076001</v>
      </c>
      <c r="I1647" s="12">
        <v>0</v>
      </c>
      <c r="J1647" s="12">
        <v>0</v>
      </c>
      <c r="K1647" s="12">
        <v>0</v>
      </c>
      <c r="L1647" s="12">
        <v>0</v>
      </c>
      <c r="M1647" s="12">
        <v>0</v>
      </c>
      <c r="N1647" s="12"/>
      <c r="O1647" s="12"/>
    </row>
    <row r="1648" spans="1:15" x14ac:dyDescent="0.35">
      <c r="A1648" s="11" t="str">
        <f t="shared" si="25"/>
        <v>DISTRIBUCION VOLUMEN X CRITERIO (Consumiciones)RestoDE 50 A 59 AÑOS</v>
      </c>
      <c r="B1648" s="11" t="s">
        <v>118</v>
      </c>
      <c r="C1648" s="11" t="s">
        <v>78</v>
      </c>
      <c r="D1648" s="11" t="s">
        <v>43</v>
      </c>
      <c r="E1648" s="12">
        <v>22.5995571328171</v>
      </c>
      <c r="F1648" s="12">
        <v>21.5545495485262</v>
      </c>
      <c r="G1648" s="12">
        <v>20.703445573583799</v>
      </c>
      <c r="H1648" s="12">
        <v>22.715896640883098</v>
      </c>
      <c r="I1648" s="12">
        <v>0</v>
      </c>
      <c r="J1648" s="12">
        <v>0</v>
      </c>
      <c r="K1648" s="12">
        <v>0</v>
      </c>
      <c r="L1648" s="12">
        <v>0</v>
      </c>
      <c r="M1648" s="12">
        <v>0</v>
      </c>
      <c r="N1648" s="12"/>
      <c r="O1648" s="12"/>
    </row>
    <row r="1649" spans="1:15" x14ac:dyDescent="0.35">
      <c r="A1649" s="11" t="str">
        <f t="shared" si="25"/>
        <v>DISTRIBUCION VOLUMEN X CRITERIO (Consumiciones)RestoDE 60 A 75 AÑOS</v>
      </c>
      <c r="B1649" s="11" t="s">
        <v>118</v>
      </c>
      <c r="C1649" s="11" t="s">
        <v>78</v>
      </c>
      <c r="D1649" s="11" t="s">
        <v>44</v>
      </c>
      <c r="E1649" s="12">
        <v>12.4406983494328</v>
      </c>
      <c r="F1649" s="12">
        <v>14.0134254840199</v>
      </c>
      <c r="G1649" s="12">
        <v>14.7797506213376</v>
      </c>
      <c r="H1649" s="12">
        <v>15.1248502493182</v>
      </c>
      <c r="I1649" s="12">
        <v>0</v>
      </c>
      <c r="J1649" s="12">
        <v>0</v>
      </c>
      <c r="K1649" s="12">
        <v>0</v>
      </c>
      <c r="L1649" s="12">
        <v>0</v>
      </c>
      <c r="M1649" s="12">
        <v>0</v>
      </c>
      <c r="N1649" s="12"/>
      <c r="O1649" s="12"/>
    </row>
    <row r="1650" spans="1:15" x14ac:dyDescent="0.35">
      <c r="A1650" s="11" t="str">
        <f t="shared" si="25"/>
        <v>DISTRIBUCION VOLUMEN X CRITERIO (Consumiciones)RestoALTA Y MEDIA ALTA</v>
      </c>
      <c r="B1650" s="11" t="s">
        <v>118</v>
      </c>
      <c r="C1650" s="11" t="s">
        <v>78</v>
      </c>
      <c r="D1650" s="11" t="s">
        <v>17</v>
      </c>
      <c r="E1650" s="12">
        <v>19.2160916704497</v>
      </c>
      <c r="F1650" s="12">
        <v>20.871308871096002</v>
      </c>
      <c r="G1650" s="12">
        <v>19.1455286307413</v>
      </c>
      <c r="H1650" s="12">
        <v>19.786691689871301</v>
      </c>
      <c r="I1650" s="12">
        <v>0</v>
      </c>
      <c r="J1650" s="12">
        <v>0</v>
      </c>
      <c r="K1650" s="12">
        <v>0</v>
      </c>
      <c r="L1650" s="12">
        <v>0</v>
      </c>
      <c r="M1650" s="12">
        <v>0</v>
      </c>
      <c r="N1650" s="12"/>
      <c r="O1650" s="12"/>
    </row>
    <row r="1651" spans="1:15" x14ac:dyDescent="0.35">
      <c r="A1651" s="11" t="str">
        <f t="shared" si="25"/>
        <v>DISTRIBUCION VOLUMEN X CRITERIO (Consumiciones)RestoMEDIA</v>
      </c>
      <c r="B1651" s="11" t="s">
        <v>118</v>
      </c>
      <c r="C1651" s="11" t="s">
        <v>78</v>
      </c>
      <c r="D1651" s="11" t="s">
        <v>18</v>
      </c>
      <c r="E1651" s="12">
        <v>30.4914304240299</v>
      </c>
      <c r="F1651" s="12">
        <v>31.635162207221999</v>
      </c>
      <c r="G1651" s="12">
        <v>32.477615994849202</v>
      </c>
      <c r="H1651" s="12">
        <v>34.954749379407502</v>
      </c>
      <c r="I1651" s="12">
        <v>0</v>
      </c>
      <c r="J1651" s="12">
        <v>0</v>
      </c>
      <c r="K1651" s="12">
        <v>0</v>
      </c>
      <c r="L1651" s="12">
        <v>0</v>
      </c>
      <c r="M1651" s="12">
        <v>0</v>
      </c>
      <c r="N1651" s="12"/>
      <c r="O1651" s="12"/>
    </row>
    <row r="1652" spans="1:15" x14ac:dyDescent="0.35">
      <c r="A1652" s="11" t="str">
        <f t="shared" si="25"/>
        <v>DISTRIBUCION VOLUMEN X CRITERIO (Consumiciones)RestoMEDIA BAJA</v>
      </c>
      <c r="B1652" s="11" t="s">
        <v>118</v>
      </c>
      <c r="C1652" s="11" t="s">
        <v>78</v>
      </c>
      <c r="D1652" s="11" t="s">
        <v>19</v>
      </c>
      <c r="E1652" s="12">
        <v>27.243637028076101</v>
      </c>
      <c r="F1652" s="12">
        <v>28.380871937538998</v>
      </c>
      <c r="G1652" s="12">
        <v>23.702632333272799</v>
      </c>
      <c r="H1652" s="12">
        <v>24.733545980347799</v>
      </c>
      <c r="I1652" s="12">
        <v>0</v>
      </c>
      <c r="J1652" s="12">
        <v>0</v>
      </c>
      <c r="K1652" s="12">
        <v>0</v>
      </c>
      <c r="L1652" s="12">
        <v>0</v>
      </c>
      <c r="M1652" s="12">
        <v>0</v>
      </c>
      <c r="N1652" s="12"/>
      <c r="O1652" s="12"/>
    </row>
    <row r="1653" spans="1:15" x14ac:dyDescent="0.35">
      <c r="A1653" s="11" t="str">
        <f t="shared" si="25"/>
        <v>DISTRIBUCION VOLUMEN X CRITERIO (Consumiciones)RestoBAJA</v>
      </c>
      <c r="B1653" s="11" t="s">
        <v>118</v>
      </c>
      <c r="C1653" s="11" t="s">
        <v>78</v>
      </c>
      <c r="D1653" s="11" t="s">
        <v>20</v>
      </c>
      <c r="E1653" s="12">
        <v>23.048840877444398</v>
      </c>
      <c r="F1653" s="12">
        <v>19.112656984142902</v>
      </c>
      <c r="G1653" s="12">
        <v>24.674223041136699</v>
      </c>
      <c r="H1653" s="12">
        <v>20.5250269017587</v>
      </c>
      <c r="I1653" s="12">
        <v>0</v>
      </c>
      <c r="J1653" s="12">
        <v>0</v>
      </c>
      <c r="K1653" s="12">
        <v>0</v>
      </c>
      <c r="L1653" s="12">
        <v>0</v>
      </c>
      <c r="M1653" s="12">
        <v>0</v>
      </c>
      <c r="N1653" s="12"/>
      <c r="O1653" s="12"/>
    </row>
    <row r="1654" spans="1:15" x14ac:dyDescent="0.35">
      <c r="A1654" s="11" t="str">
        <f t="shared" si="25"/>
        <v>DISTRIBUCION VOLUMEN X CRITERIO (Consumiciones)RestoHOMBRE</v>
      </c>
      <c r="B1654" s="11" t="s">
        <v>118</v>
      </c>
      <c r="C1654" s="11" t="s">
        <v>78</v>
      </c>
      <c r="D1654" s="11" t="s">
        <v>21</v>
      </c>
      <c r="E1654" s="12">
        <v>41.5937708516039</v>
      </c>
      <c r="F1654" s="12">
        <v>45.458465434000303</v>
      </c>
      <c r="G1654" s="12">
        <v>43.544754149004604</v>
      </c>
      <c r="H1654" s="12">
        <v>43.073409259562297</v>
      </c>
      <c r="I1654" s="12">
        <v>0</v>
      </c>
      <c r="J1654" s="12">
        <v>0</v>
      </c>
      <c r="K1654" s="12">
        <v>0</v>
      </c>
      <c r="L1654" s="12">
        <v>0</v>
      </c>
      <c r="M1654" s="12">
        <v>0</v>
      </c>
      <c r="N1654" s="12"/>
      <c r="O1654" s="12"/>
    </row>
    <row r="1655" spans="1:15" x14ac:dyDescent="0.35">
      <c r="A1655" s="11" t="str">
        <f t="shared" si="25"/>
        <v>DISTRIBUCION VOLUMEN X CRITERIO (Consumiciones)RestoMUJER</v>
      </c>
      <c r="B1655" s="11" t="s">
        <v>118</v>
      </c>
      <c r="C1655" s="11" t="s">
        <v>78</v>
      </c>
      <c r="D1655" s="11" t="s">
        <v>22</v>
      </c>
      <c r="E1655" s="12">
        <v>58.4062291483961</v>
      </c>
      <c r="F1655" s="12">
        <v>54.541534565999697</v>
      </c>
      <c r="G1655" s="12">
        <v>56.455232586596303</v>
      </c>
      <c r="H1655" s="12">
        <v>56.926604691823002</v>
      </c>
      <c r="I1655" s="12">
        <v>0</v>
      </c>
      <c r="J1655" s="12">
        <v>0</v>
      </c>
      <c r="K1655" s="12">
        <v>0</v>
      </c>
      <c r="L1655" s="12">
        <v>0</v>
      </c>
      <c r="M1655" s="12">
        <v>0</v>
      </c>
      <c r="N1655" s="12"/>
      <c r="O1655" s="12"/>
    </row>
    <row r="1656" spans="1:15" x14ac:dyDescent="0.35">
      <c r="A1656" s="11" t="str">
        <f t="shared" si="25"/>
        <v>DISTRIBUCION VOLUMEN X CRITERIO (kg ó litros)TOTAL BEBIDAST.ESPAÑA</v>
      </c>
      <c r="B1656" s="11" t="s">
        <v>119</v>
      </c>
      <c r="C1656" s="11" t="s">
        <v>121</v>
      </c>
      <c r="D1656" s="11" t="s">
        <v>36</v>
      </c>
      <c r="E1656" s="12">
        <v>100</v>
      </c>
      <c r="F1656" s="12">
        <v>100</v>
      </c>
      <c r="G1656" s="12">
        <v>100</v>
      </c>
      <c r="H1656" s="12">
        <v>100</v>
      </c>
      <c r="I1656" s="12">
        <v>0</v>
      </c>
      <c r="J1656" s="12">
        <v>0</v>
      </c>
      <c r="K1656" s="12">
        <v>0</v>
      </c>
      <c r="L1656" s="12">
        <v>0</v>
      </c>
      <c r="M1656" s="12">
        <v>0</v>
      </c>
      <c r="N1656" s="12"/>
      <c r="O1656" s="12"/>
    </row>
    <row r="1657" spans="1:15" x14ac:dyDescent="0.35">
      <c r="A1657" s="11" t="str">
        <f t="shared" si="25"/>
        <v>DISTRIBUCION VOLUMEN X CRITERIO (kg ó litros)TOTAL BEBIDASBCN AM</v>
      </c>
      <c r="B1657" s="11" t="s">
        <v>119</v>
      </c>
      <c r="C1657" s="11" t="s">
        <v>121</v>
      </c>
      <c r="D1657" s="11" t="s">
        <v>1</v>
      </c>
      <c r="E1657" s="12">
        <v>7.8933440330970202</v>
      </c>
      <c r="F1657" s="12">
        <v>8.5343049346453501</v>
      </c>
      <c r="G1657" s="12">
        <v>8.6753682635210403</v>
      </c>
      <c r="H1657" s="12">
        <v>9.4211828574981293</v>
      </c>
      <c r="I1657" s="12">
        <v>0</v>
      </c>
      <c r="J1657" s="12">
        <v>0</v>
      </c>
      <c r="K1657" s="12">
        <v>0</v>
      </c>
      <c r="L1657" s="12">
        <v>0</v>
      </c>
      <c r="M1657" s="12">
        <v>0</v>
      </c>
      <c r="N1657" s="12"/>
      <c r="O1657" s="12"/>
    </row>
    <row r="1658" spans="1:15" x14ac:dyDescent="0.35">
      <c r="A1658" s="11" t="str">
        <f t="shared" si="25"/>
        <v>DISTRIBUCION VOLUMEN X CRITERIO (kg ó litros)TOTAL BEBIDASREST.CAT ARAGON</v>
      </c>
      <c r="B1658" s="11" t="s">
        <v>119</v>
      </c>
      <c r="C1658" s="11" t="s">
        <v>121</v>
      </c>
      <c r="D1658" s="11" t="s">
        <v>2</v>
      </c>
      <c r="E1658" s="12">
        <v>11.9705476959743</v>
      </c>
      <c r="F1658" s="12">
        <v>12.1226207420832</v>
      </c>
      <c r="G1658" s="12">
        <v>12.3119796379614</v>
      </c>
      <c r="H1658" s="12">
        <v>12.803476920575701</v>
      </c>
      <c r="I1658" s="12">
        <v>0</v>
      </c>
      <c r="J1658" s="12">
        <v>0</v>
      </c>
      <c r="K1658" s="12">
        <v>0</v>
      </c>
      <c r="L1658" s="12">
        <v>0</v>
      </c>
      <c r="M1658" s="12">
        <v>0</v>
      </c>
      <c r="N1658" s="12"/>
      <c r="O1658" s="12"/>
    </row>
    <row r="1659" spans="1:15" x14ac:dyDescent="0.35">
      <c r="A1659" s="11" t="str">
        <f t="shared" si="25"/>
        <v>DISTRIBUCION VOLUMEN X CRITERIO (kg ó litros)TOTAL BEBIDASLEVANTE</v>
      </c>
      <c r="B1659" s="11" t="s">
        <v>119</v>
      </c>
      <c r="C1659" s="11" t="s">
        <v>121</v>
      </c>
      <c r="D1659" s="11" t="s">
        <v>3</v>
      </c>
      <c r="E1659" s="12">
        <v>15.3199774738616</v>
      </c>
      <c r="F1659" s="12">
        <v>15.2810086762194</v>
      </c>
      <c r="G1659" s="12">
        <v>14.7808942557264</v>
      </c>
      <c r="H1659" s="12">
        <v>14.7306488898501</v>
      </c>
      <c r="I1659" s="12">
        <v>0</v>
      </c>
      <c r="J1659" s="12">
        <v>0</v>
      </c>
      <c r="K1659" s="12">
        <v>0</v>
      </c>
      <c r="L1659" s="12">
        <v>0</v>
      </c>
      <c r="M1659" s="12">
        <v>0</v>
      </c>
      <c r="N1659" s="12"/>
      <c r="O1659" s="12"/>
    </row>
    <row r="1660" spans="1:15" x14ac:dyDescent="0.35">
      <c r="A1660" s="11" t="str">
        <f t="shared" si="25"/>
        <v>DISTRIBUCION VOLUMEN X CRITERIO (kg ó litros)TOTAL BEBIDASANDALUCIA</v>
      </c>
      <c r="B1660" s="11" t="s">
        <v>119</v>
      </c>
      <c r="C1660" s="11" t="s">
        <v>121</v>
      </c>
      <c r="D1660" s="11" t="s">
        <v>4</v>
      </c>
      <c r="E1660" s="12">
        <v>22.051977815655398</v>
      </c>
      <c r="F1660" s="12">
        <v>21.057020349750498</v>
      </c>
      <c r="G1660" s="12">
        <v>21.090345104624198</v>
      </c>
      <c r="H1660" s="12">
        <v>19.344979443352099</v>
      </c>
      <c r="I1660" s="12">
        <v>0</v>
      </c>
      <c r="J1660" s="12">
        <v>0</v>
      </c>
      <c r="K1660" s="12">
        <v>0</v>
      </c>
      <c r="L1660" s="12">
        <v>0</v>
      </c>
      <c r="M1660" s="12">
        <v>0</v>
      </c>
      <c r="N1660" s="12"/>
      <c r="O1660" s="12"/>
    </row>
    <row r="1661" spans="1:15" x14ac:dyDescent="0.35">
      <c r="A1661" s="11" t="str">
        <f t="shared" si="25"/>
        <v>DISTRIBUCION VOLUMEN X CRITERIO (kg ó litros)TOTAL BEBIDASMDD AM</v>
      </c>
      <c r="B1661" s="11" t="s">
        <v>119</v>
      </c>
      <c r="C1661" s="11" t="s">
        <v>121</v>
      </c>
      <c r="D1661" s="11" t="s">
        <v>5</v>
      </c>
      <c r="E1661" s="12">
        <v>12.505548600353499</v>
      </c>
      <c r="F1661" s="12">
        <v>13.744045810430601</v>
      </c>
      <c r="G1661" s="12">
        <v>13.6967972903368</v>
      </c>
      <c r="H1661" s="12">
        <v>13.186968902204899</v>
      </c>
      <c r="I1661" s="12">
        <v>0</v>
      </c>
      <c r="J1661" s="12">
        <v>0</v>
      </c>
      <c r="K1661" s="12">
        <v>0</v>
      </c>
      <c r="L1661" s="12">
        <v>0</v>
      </c>
      <c r="M1661" s="12">
        <v>0</v>
      </c>
      <c r="N1661" s="12"/>
      <c r="O1661" s="12"/>
    </row>
    <row r="1662" spans="1:15" x14ac:dyDescent="0.35">
      <c r="A1662" s="11" t="str">
        <f t="shared" si="25"/>
        <v>DISTRIBUCION VOLUMEN X CRITERIO (kg ó litros)TOTAL BEBIDASRTO CENTRO</v>
      </c>
      <c r="B1662" s="11" t="s">
        <v>119</v>
      </c>
      <c r="C1662" s="11" t="s">
        <v>121</v>
      </c>
      <c r="D1662" s="11" t="s">
        <v>6</v>
      </c>
      <c r="E1662" s="12">
        <v>10.1139669052153</v>
      </c>
      <c r="F1662" s="12">
        <v>10.116839584332499</v>
      </c>
      <c r="G1662" s="12">
        <v>9.4959687447114103</v>
      </c>
      <c r="H1662" s="12">
        <v>8.8156169788788308</v>
      </c>
      <c r="I1662" s="12">
        <v>0</v>
      </c>
      <c r="J1662" s="12">
        <v>0</v>
      </c>
      <c r="K1662" s="12">
        <v>0</v>
      </c>
      <c r="L1662" s="12">
        <v>0</v>
      </c>
      <c r="M1662" s="12">
        <v>0</v>
      </c>
      <c r="N1662" s="12"/>
      <c r="O1662" s="12"/>
    </row>
    <row r="1663" spans="1:15" x14ac:dyDescent="0.35">
      <c r="A1663" s="11" t="str">
        <f t="shared" si="25"/>
        <v>DISTRIBUCION VOLUMEN X CRITERIO (kg ó litros)TOTAL BEBIDASNORTE-CENTRO</v>
      </c>
      <c r="B1663" s="11" t="s">
        <v>119</v>
      </c>
      <c r="C1663" s="11" t="s">
        <v>121</v>
      </c>
      <c r="D1663" s="11" t="s">
        <v>7</v>
      </c>
      <c r="E1663" s="12">
        <v>9.2381545494239994</v>
      </c>
      <c r="F1663" s="12">
        <v>8.9855962784259003</v>
      </c>
      <c r="G1663" s="12">
        <v>9.6395077199500392</v>
      </c>
      <c r="H1663" s="12">
        <v>9.8056001186157395</v>
      </c>
      <c r="I1663" s="12">
        <v>0</v>
      </c>
      <c r="J1663" s="12">
        <v>0</v>
      </c>
      <c r="K1663" s="12">
        <v>0</v>
      </c>
      <c r="L1663" s="12">
        <v>0</v>
      </c>
      <c r="M1663" s="12">
        <v>0</v>
      </c>
      <c r="N1663" s="12"/>
      <c r="O1663" s="12"/>
    </row>
    <row r="1664" spans="1:15" x14ac:dyDescent="0.35">
      <c r="A1664" s="11" t="str">
        <f t="shared" si="25"/>
        <v>DISTRIBUCION VOLUMEN X CRITERIO (kg ó litros)TOTAL BEBIDASNOROESTE</v>
      </c>
      <c r="B1664" s="11" t="s">
        <v>119</v>
      </c>
      <c r="C1664" s="11" t="s">
        <v>121</v>
      </c>
      <c r="D1664" s="11" t="s">
        <v>8</v>
      </c>
      <c r="E1664" s="12">
        <v>10.9064882264648</v>
      </c>
      <c r="F1664" s="12">
        <v>10.1585695155377</v>
      </c>
      <c r="G1664" s="12">
        <v>10.3091334892997</v>
      </c>
      <c r="H1664" s="12">
        <v>11.891527097927099</v>
      </c>
      <c r="I1664" s="12">
        <v>0</v>
      </c>
      <c r="J1664" s="12">
        <v>0</v>
      </c>
      <c r="K1664" s="12">
        <v>0</v>
      </c>
      <c r="L1664" s="12">
        <v>0</v>
      </c>
      <c r="M1664" s="12">
        <v>0</v>
      </c>
      <c r="N1664" s="12"/>
      <c r="O1664" s="12"/>
    </row>
    <row r="1665" spans="1:15" x14ac:dyDescent="0.35">
      <c r="A1665" s="11" t="str">
        <f t="shared" si="25"/>
        <v>DISTRIBUCION VOLUMEN X CRITERIO (kg ó litros)TOTAL BEBIDAS&lt;2MIL</v>
      </c>
      <c r="B1665" s="11" t="s">
        <v>119</v>
      </c>
      <c r="C1665" s="11" t="s">
        <v>121</v>
      </c>
      <c r="D1665" s="11" t="s">
        <v>9</v>
      </c>
      <c r="E1665" s="12">
        <v>6.1689523191106099</v>
      </c>
      <c r="F1665" s="12">
        <v>5.7079880503146398</v>
      </c>
      <c r="G1665" s="12">
        <v>5.6191542838074202</v>
      </c>
      <c r="H1665" s="12">
        <v>5.5939123855200901</v>
      </c>
      <c r="I1665" s="12">
        <v>0</v>
      </c>
      <c r="J1665" s="12">
        <v>0</v>
      </c>
      <c r="K1665" s="12">
        <v>0</v>
      </c>
      <c r="L1665" s="12">
        <v>0</v>
      </c>
      <c r="M1665" s="12">
        <v>0</v>
      </c>
      <c r="N1665" s="12"/>
      <c r="O1665" s="12"/>
    </row>
    <row r="1666" spans="1:15" x14ac:dyDescent="0.35">
      <c r="A1666" s="11" t="str">
        <f t="shared" si="25"/>
        <v>DISTRIBUCION VOLUMEN X CRITERIO (kg ó litros)TOTAL BEBIDAS2-5MIL</v>
      </c>
      <c r="B1666" s="11" t="s">
        <v>119</v>
      </c>
      <c r="C1666" s="11" t="s">
        <v>121</v>
      </c>
      <c r="D1666" s="11" t="s">
        <v>10</v>
      </c>
      <c r="E1666" s="12">
        <v>4.9677630011748999</v>
      </c>
      <c r="F1666" s="12">
        <v>4.5977793007736603</v>
      </c>
      <c r="G1666" s="12">
        <v>5.0203536311134203</v>
      </c>
      <c r="H1666" s="12">
        <v>5.1268058965786798</v>
      </c>
      <c r="I1666" s="12">
        <v>0</v>
      </c>
      <c r="J1666" s="12">
        <v>0</v>
      </c>
      <c r="K1666" s="12">
        <v>0</v>
      </c>
      <c r="L1666" s="12">
        <v>0</v>
      </c>
      <c r="M1666" s="12">
        <v>0</v>
      </c>
      <c r="N1666" s="12"/>
      <c r="O1666" s="12"/>
    </row>
    <row r="1667" spans="1:15" x14ac:dyDescent="0.35">
      <c r="A1667" s="11" t="str">
        <f t="shared" si="25"/>
        <v>DISTRIBUCION VOLUMEN X CRITERIO (kg ó litros)TOTAL BEBIDAS5-10MIL</v>
      </c>
      <c r="B1667" s="11" t="s">
        <v>119</v>
      </c>
      <c r="C1667" s="11" t="s">
        <v>121</v>
      </c>
      <c r="D1667" s="11" t="s">
        <v>11</v>
      </c>
      <c r="E1667" s="12">
        <v>6.7637207391728698</v>
      </c>
      <c r="F1667" s="12">
        <v>8.1543318246236804</v>
      </c>
      <c r="G1667" s="12">
        <v>8.3478564342112893</v>
      </c>
      <c r="H1667" s="12">
        <v>8.1970246504188697</v>
      </c>
      <c r="I1667" s="12">
        <v>0</v>
      </c>
      <c r="J1667" s="12">
        <v>0</v>
      </c>
      <c r="K1667" s="12">
        <v>0</v>
      </c>
      <c r="L1667" s="12">
        <v>0</v>
      </c>
      <c r="M1667" s="12">
        <v>0</v>
      </c>
      <c r="N1667" s="12"/>
      <c r="O1667" s="12"/>
    </row>
    <row r="1668" spans="1:15" x14ac:dyDescent="0.35">
      <c r="A1668" s="11" t="str">
        <f t="shared" ref="A1668:A1731" si="26">B1668&amp;C1668&amp;D1668</f>
        <v>DISTRIBUCION VOLUMEN X CRITERIO (kg ó litros)TOTAL BEBIDAS10-30MIL</v>
      </c>
      <c r="B1668" s="11" t="s">
        <v>119</v>
      </c>
      <c r="C1668" s="11" t="s">
        <v>121</v>
      </c>
      <c r="D1668" s="11" t="s">
        <v>12</v>
      </c>
      <c r="E1668" s="12">
        <v>19.397265284219898</v>
      </c>
      <c r="F1668" s="12">
        <v>18.742805754029199</v>
      </c>
      <c r="G1668" s="12">
        <v>18.2363950309011</v>
      </c>
      <c r="H1668" s="12">
        <v>18.554496987017298</v>
      </c>
      <c r="I1668" s="12">
        <v>0</v>
      </c>
      <c r="J1668" s="12">
        <v>0</v>
      </c>
      <c r="K1668" s="12">
        <v>0</v>
      </c>
      <c r="L1668" s="12">
        <v>0</v>
      </c>
      <c r="M1668" s="12">
        <v>0</v>
      </c>
      <c r="N1668" s="12"/>
      <c r="O1668" s="12"/>
    </row>
    <row r="1669" spans="1:15" x14ac:dyDescent="0.35">
      <c r="A1669" s="11" t="str">
        <f t="shared" si="26"/>
        <v>DISTRIBUCION VOLUMEN X CRITERIO (kg ó litros)TOTAL BEBIDAS30-100MIL</v>
      </c>
      <c r="B1669" s="11" t="s">
        <v>119</v>
      </c>
      <c r="C1669" s="11" t="s">
        <v>121</v>
      </c>
      <c r="D1669" s="11" t="s">
        <v>13</v>
      </c>
      <c r="E1669" s="12">
        <v>20.459871846213499</v>
      </c>
      <c r="F1669" s="12">
        <v>19.9402561225242</v>
      </c>
      <c r="G1669" s="12">
        <v>19.374299119075001</v>
      </c>
      <c r="H1669" s="12">
        <v>19.017561257204399</v>
      </c>
      <c r="I1669" s="12">
        <v>0</v>
      </c>
      <c r="J1669" s="12">
        <v>0</v>
      </c>
      <c r="K1669" s="12">
        <v>0</v>
      </c>
      <c r="L1669" s="12">
        <v>0</v>
      </c>
      <c r="M1669" s="12">
        <v>0</v>
      </c>
      <c r="N1669" s="12"/>
      <c r="O1669" s="12"/>
    </row>
    <row r="1670" spans="1:15" x14ac:dyDescent="0.35">
      <c r="A1670" s="11" t="str">
        <f t="shared" si="26"/>
        <v>DISTRIBUCION VOLUMEN X CRITERIO (kg ó litros)TOTAL BEBIDAS100-200MIL</v>
      </c>
      <c r="B1670" s="11" t="s">
        <v>119</v>
      </c>
      <c r="C1670" s="11" t="s">
        <v>121</v>
      </c>
      <c r="D1670" s="11" t="s">
        <v>14</v>
      </c>
      <c r="E1670" s="12">
        <v>10.3531528903112</v>
      </c>
      <c r="F1670" s="12">
        <v>10.3650984917728</v>
      </c>
      <c r="G1670" s="12">
        <v>10.483051539174401</v>
      </c>
      <c r="H1670" s="12">
        <v>9.9745259230911607</v>
      </c>
      <c r="I1670" s="12">
        <v>0</v>
      </c>
      <c r="J1670" s="12">
        <v>0</v>
      </c>
      <c r="K1670" s="12">
        <v>0</v>
      </c>
      <c r="L1670" s="12">
        <v>0</v>
      </c>
      <c r="M1670" s="12">
        <v>0</v>
      </c>
      <c r="N1670" s="12"/>
      <c r="O1670" s="12"/>
    </row>
    <row r="1671" spans="1:15" x14ac:dyDescent="0.35">
      <c r="A1671" s="11" t="str">
        <f t="shared" si="26"/>
        <v>DISTRIBUCION VOLUMEN X CRITERIO (kg ó litros)TOTAL BEBIDAS200-500MIL</v>
      </c>
      <c r="B1671" s="11" t="s">
        <v>119</v>
      </c>
      <c r="C1671" s="11" t="s">
        <v>121</v>
      </c>
      <c r="D1671" s="11" t="s">
        <v>15</v>
      </c>
      <c r="E1671" s="12">
        <v>13.1234425880036</v>
      </c>
      <c r="F1671" s="12">
        <v>12.8186967270944</v>
      </c>
      <c r="G1671" s="12">
        <v>13.384150117344699</v>
      </c>
      <c r="H1671" s="12">
        <v>14.1391313972014</v>
      </c>
      <c r="I1671" s="12">
        <v>0</v>
      </c>
      <c r="J1671" s="12">
        <v>0</v>
      </c>
      <c r="K1671" s="12">
        <v>0</v>
      </c>
      <c r="L1671" s="12">
        <v>0</v>
      </c>
      <c r="M1671" s="12">
        <v>0</v>
      </c>
      <c r="N1671" s="12"/>
      <c r="O1671" s="12"/>
    </row>
    <row r="1672" spans="1:15" x14ac:dyDescent="0.35">
      <c r="A1672" s="11" t="str">
        <f t="shared" si="26"/>
        <v>DISTRIBUCION VOLUMEN X CRITERIO (kg ó litros)TOTAL BEBIDAS&gt;500MIL</v>
      </c>
      <c r="B1672" s="11" t="s">
        <v>119</v>
      </c>
      <c r="C1672" s="11" t="s">
        <v>121</v>
      </c>
      <c r="D1672" s="11" t="s">
        <v>16</v>
      </c>
      <c r="E1672" s="12">
        <v>18.76583750611</v>
      </c>
      <c r="F1672" s="12">
        <v>19.6730457850995</v>
      </c>
      <c r="G1672" s="12">
        <v>19.5347362346475</v>
      </c>
      <c r="H1672" s="12">
        <v>19.396540811743101</v>
      </c>
      <c r="I1672" s="12">
        <v>0</v>
      </c>
      <c r="J1672" s="12">
        <v>0</v>
      </c>
      <c r="K1672" s="12">
        <v>0</v>
      </c>
      <c r="L1672" s="12">
        <v>0</v>
      </c>
      <c r="M1672" s="12">
        <v>0</v>
      </c>
      <c r="N1672" s="12"/>
      <c r="O1672" s="12"/>
    </row>
    <row r="1673" spans="1:15" x14ac:dyDescent="0.35">
      <c r="A1673" s="11" t="str">
        <f t="shared" si="26"/>
        <v>DISTRIBUCION VOLUMEN X CRITERIO (kg ó litros)TOTAL BEBIDASDE 15 A 19 AÑOS</v>
      </c>
      <c r="B1673" s="11" t="s">
        <v>119</v>
      </c>
      <c r="C1673" s="11" t="s">
        <v>121</v>
      </c>
      <c r="D1673" s="11" t="s">
        <v>39</v>
      </c>
      <c r="E1673" s="12">
        <v>2.67150646049401</v>
      </c>
      <c r="F1673" s="12">
        <v>2.5836549676556801</v>
      </c>
      <c r="G1673" s="12">
        <v>2.0331041793378302</v>
      </c>
      <c r="H1673" s="12">
        <v>2.0064665116947298</v>
      </c>
      <c r="I1673" s="12">
        <v>0</v>
      </c>
      <c r="J1673" s="12">
        <v>0</v>
      </c>
      <c r="K1673" s="12">
        <v>0</v>
      </c>
      <c r="L1673" s="12">
        <v>0</v>
      </c>
      <c r="M1673" s="12">
        <v>0</v>
      </c>
      <c r="N1673" s="12"/>
      <c r="O1673" s="12"/>
    </row>
    <row r="1674" spans="1:15" x14ac:dyDescent="0.35">
      <c r="A1674" s="11" t="str">
        <f t="shared" si="26"/>
        <v>DISTRIBUCION VOLUMEN X CRITERIO (kg ó litros)TOTAL BEBIDASDE 20 A 24 AÑOS</v>
      </c>
      <c r="B1674" s="11" t="s">
        <v>119</v>
      </c>
      <c r="C1674" s="11" t="s">
        <v>121</v>
      </c>
      <c r="D1674" s="11" t="s">
        <v>40</v>
      </c>
      <c r="E1674" s="12">
        <v>3.9482891696539499</v>
      </c>
      <c r="F1674" s="12">
        <v>2.7911038184346202</v>
      </c>
      <c r="G1674" s="12">
        <v>2.33031607505314</v>
      </c>
      <c r="H1674" s="12">
        <v>2.43282821627432</v>
      </c>
      <c r="I1674" s="12">
        <v>0</v>
      </c>
      <c r="J1674" s="12">
        <v>0</v>
      </c>
      <c r="K1674" s="12">
        <v>0</v>
      </c>
      <c r="L1674" s="12">
        <v>0</v>
      </c>
      <c r="M1674" s="12">
        <v>0</v>
      </c>
      <c r="N1674" s="12"/>
      <c r="O1674" s="12"/>
    </row>
    <row r="1675" spans="1:15" x14ac:dyDescent="0.35">
      <c r="A1675" s="11" t="str">
        <f t="shared" si="26"/>
        <v>DISTRIBUCION VOLUMEN X CRITERIO (kg ó litros)TOTAL BEBIDASDE 25 A 34 AÑOS</v>
      </c>
      <c r="B1675" s="11" t="s">
        <v>119</v>
      </c>
      <c r="C1675" s="11" t="s">
        <v>121</v>
      </c>
      <c r="D1675" s="11" t="s">
        <v>41</v>
      </c>
      <c r="E1675" s="12">
        <v>8.5341129748942794</v>
      </c>
      <c r="F1675" s="12">
        <v>8.70101157740514</v>
      </c>
      <c r="G1675" s="12">
        <v>7.3242148526292796</v>
      </c>
      <c r="H1675" s="12">
        <v>7.40273406094901</v>
      </c>
      <c r="I1675" s="12">
        <v>0</v>
      </c>
      <c r="J1675" s="12">
        <v>0</v>
      </c>
      <c r="K1675" s="12">
        <v>0</v>
      </c>
      <c r="L1675" s="12">
        <v>0</v>
      </c>
      <c r="M1675" s="12">
        <v>0</v>
      </c>
      <c r="N1675" s="12"/>
      <c r="O1675" s="12"/>
    </row>
    <row r="1676" spans="1:15" x14ac:dyDescent="0.35">
      <c r="A1676" s="11" t="str">
        <f t="shared" si="26"/>
        <v>DISTRIBUCION VOLUMEN X CRITERIO (kg ó litros)TOTAL BEBIDASDE 35 A 49 AÑOS</v>
      </c>
      <c r="B1676" s="11" t="s">
        <v>119</v>
      </c>
      <c r="C1676" s="11" t="s">
        <v>121</v>
      </c>
      <c r="D1676" s="11" t="s">
        <v>42</v>
      </c>
      <c r="E1676" s="12">
        <v>27.845358642092201</v>
      </c>
      <c r="F1676" s="12">
        <v>27.039742957399898</v>
      </c>
      <c r="G1676" s="12">
        <v>26.236698261967401</v>
      </c>
      <c r="H1676" s="12">
        <v>24.060992197445199</v>
      </c>
      <c r="I1676" s="12">
        <v>0</v>
      </c>
      <c r="J1676" s="12">
        <v>0</v>
      </c>
      <c r="K1676" s="12">
        <v>0</v>
      </c>
      <c r="L1676" s="12">
        <v>0</v>
      </c>
      <c r="M1676" s="12">
        <v>0</v>
      </c>
      <c r="N1676" s="12"/>
      <c r="O1676" s="12"/>
    </row>
    <row r="1677" spans="1:15" x14ac:dyDescent="0.35">
      <c r="A1677" s="11" t="str">
        <f t="shared" si="26"/>
        <v>DISTRIBUCION VOLUMEN X CRITERIO (kg ó litros)TOTAL BEBIDASDE 50 A 59 AÑOS</v>
      </c>
      <c r="B1677" s="11" t="s">
        <v>119</v>
      </c>
      <c r="C1677" s="11" t="s">
        <v>121</v>
      </c>
      <c r="D1677" s="11" t="s">
        <v>43</v>
      </c>
      <c r="E1677" s="12">
        <v>24.569198935536601</v>
      </c>
      <c r="F1677" s="12">
        <v>26.232269309621898</v>
      </c>
      <c r="G1677" s="12">
        <v>24.789258332713501</v>
      </c>
      <c r="H1677" s="12">
        <v>25.212491687284501</v>
      </c>
      <c r="I1677" s="12">
        <v>0</v>
      </c>
      <c r="J1677" s="12">
        <v>0</v>
      </c>
      <c r="K1677" s="12">
        <v>0</v>
      </c>
      <c r="L1677" s="12">
        <v>0</v>
      </c>
      <c r="M1677" s="12">
        <v>0</v>
      </c>
      <c r="N1677" s="12"/>
      <c r="O1677" s="12"/>
    </row>
    <row r="1678" spans="1:15" x14ac:dyDescent="0.35">
      <c r="A1678" s="11" t="str">
        <f t="shared" si="26"/>
        <v>DISTRIBUCION VOLUMEN X CRITERIO (kg ó litros)TOTAL BEBIDASDE 60 A 75 AÑOS</v>
      </c>
      <c r="B1678" s="11" t="s">
        <v>119</v>
      </c>
      <c r="C1678" s="11" t="s">
        <v>121</v>
      </c>
      <c r="D1678" s="11" t="s">
        <v>44</v>
      </c>
      <c r="E1678" s="12">
        <v>32.431539643573103</v>
      </c>
      <c r="F1678" s="12">
        <v>32.652220076086302</v>
      </c>
      <c r="G1678" s="12">
        <v>37.286401588710198</v>
      </c>
      <c r="H1678" s="12">
        <v>38.884486902212501</v>
      </c>
      <c r="I1678" s="12">
        <v>0</v>
      </c>
      <c r="J1678" s="12">
        <v>0</v>
      </c>
      <c r="K1678" s="12">
        <v>0</v>
      </c>
      <c r="L1678" s="12">
        <v>0</v>
      </c>
      <c r="M1678" s="12">
        <v>0</v>
      </c>
      <c r="N1678" s="12"/>
      <c r="O1678" s="12"/>
    </row>
    <row r="1679" spans="1:15" x14ac:dyDescent="0.35">
      <c r="A1679" s="11" t="str">
        <f t="shared" si="26"/>
        <v>DISTRIBUCION VOLUMEN X CRITERIO (kg ó litros)TOTAL BEBIDASALTA Y MEDIA ALTA</v>
      </c>
      <c r="B1679" s="11" t="s">
        <v>119</v>
      </c>
      <c r="C1679" s="11" t="s">
        <v>121</v>
      </c>
      <c r="D1679" s="11" t="s">
        <v>17</v>
      </c>
      <c r="E1679" s="12">
        <v>25.113282581727201</v>
      </c>
      <c r="F1679" s="12">
        <v>27.946594562242399</v>
      </c>
      <c r="G1679" s="12">
        <v>26.486367193628901</v>
      </c>
      <c r="H1679" s="12">
        <v>26.287928390511201</v>
      </c>
      <c r="I1679" s="12">
        <v>0</v>
      </c>
      <c r="J1679" s="12">
        <v>0</v>
      </c>
      <c r="K1679" s="12">
        <v>0</v>
      </c>
      <c r="L1679" s="12">
        <v>0</v>
      </c>
      <c r="M1679" s="12">
        <v>0</v>
      </c>
      <c r="N1679" s="12"/>
      <c r="O1679" s="12"/>
    </row>
    <row r="1680" spans="1:15" x14ac:dyDescent="0.35">
      <c r="A1680" s="11" t="str">
        <f t="shared" si="26"/>
        <v>DISTRIBUCION VOLUMEN X CRITERIO (kg ó litros)TOTAL BEBIDASMEDIA</v>
      </c>
      <c r="B1680" s="11" t="s">
        <v>119</v>
      </c>
      <c r="C1680" s="11" t="s">
        <v>121</v>
      </c>
      <c r="D1680" s="11" t="s">
        <v>18</v>
      </c>
      <c r="E1680" s="12">
        <v>31.284693264300699</v>
      </c>
      <c r="F1680" s="12">
        <v>32.168256080730004</v>
      </c>
      <c r="G1680" s="12">
        <v>33.1820684086589</v>
      </c>
      <c r="H1680" s="12">
        <v>33.685153334806799</v>
      </c>
      <c r="I1680" s="12">
        <v>0</v>
      </c>
      <c r="J1680" s="12">
        <v>0</v>
      </c>
      <c r="K1680" s="12">
        <v>0</v>
      </c>
      <c r="L1680" s="12">
        <v>0</v>
      </c>
      <c r="M1680" s="12">
        <v>0</v>
      </c>
      <c r="N1680" s="12"/>
      <c r="O1680" s="12"/>
    </row>
    <row r="1681" spans="1:15" x14ac:dyDescent="0.35">
      <c r="A1681" s="11" t="str">
        <f t="shared" si="26"/>
        <v>DISTRIBUCION VOLUMEN X CRITERIO (kg ó litros)TOTAL BEBIDASMEDIA BAJA</v>
      </c>
      <c r="B1681" s="11" t="s">
        <v>119</v>
      </c>
      <c r="C1681" s="11" t="s">
        <v>121</v>
      </c>
      <c r="D1681" s="11" t="s">
        <v>19</v>
      </c>
      <c r="E1681" s="12">
        <v>25.709582056474101</v>
      </c>
      <c r="F1681" s="12">
        <v>23.266607895177302</v>
      </c>
      <c r="G1681" s="12">
        <v>24.5803820614058</v>
      </c>
      <c r="H1681" s="12">
        <v>24.572442404705601</v>
      </c>
      <c r="I1681" s="12">
        <v>0</v>
      </c>
      <c r="J1681" s="12">
        <v>0</v>
      </c>
      <c r="K1681" s="12">
        <v>0</v>
      </c>
      <c r="L1681" s="12">
        <v>0</v>
      </c>
      <c r="M1681" s="12">
        <v>0</v>
      </c>
      <c r="N1681" s="12"/>
      <c r="O1681" s="12"/>
    </row>
    <row r="1682" spans="1:15" x14ac:dyDescent="0.35">
      <c r="A1682" s="11" t="str">
        <f t="shared" si="26"/>
        <v>DISTRIBUCION VOLUMEN X CRITERIO (kg ó litros)TOTAL BEBIDASBAJA</v>
      </c>
      <c r="B1682" s="11" t="s">
        <v>119</v>
      </c>
      <c r="C1682" s="11" t="s">
        <v>121</v>
      </c>
      <c r="D1682" s="11" t="s">
        <v>20</v>
      </c>
      <c r="E1682" s="12">
        <v>17.892445032851999</v>
      </c>
      <c r="F1682" s="12">
        <v>16.618542148667999</v>
      </c>
      <c r="G1682" s="12">
        <v>15.751177912197999</v>
      </c>
      <c r="H1682" s="12">
        <v>15.4544733825558</v>
      </c>
      <c r="I1682" s="12">
        <v>0</v>
      </c>
      <c r="J1682" s="12">
        <v>0</v>
      </c>
      <c r="K1682" s="12">
        <v>0</v>
      </c>
      <c r="L1682" s="12">
        <v>0</v>
      </c>
      <c r="M1682" s="12">
        <v>0</v>
      </c>
      <c r="N1682" s="12"/>
      <c r="O1682" s="12"/>
    </row>
    <row r="1683" spans="1:15" x14ac:dyDescent="0.35">
      <c r="A1683" s="11" t="str">
        <f t="shared" si="26"/>
        <v>DISTRIBUCION VOLUMEN X CRITERIO (kg ó litros)TOTAL BEBIDASHOMBRE</v>
      </c>
      <c r="B1683" s="11" t="s">
        <v>119</v>
      </c>
      <c r="C1683" s="11" t="s">
        <v>121</v>
      </c>
      <c r="D1683" s="11" t="s">
        <v>21</v>
      </c>
      <c r="E1683" s="12">
        <v>56.828005785351003</v>
      </c>
      <c r="F1683" s="12">
        <v>58.139782680739103</v>
      </c>
      <c r="G1683" s="12">
        <v>58.367950182982199</v>
      </c>
      <c r="H1683" s="12">
        <v>57.6947292098586</v>
      </c>
      <c r="I1683" s="12">
        <v>0</v>
      </c>
      <c r="J1683" s="12">
        <v>0</v>
      </c>
      <c r="K1683" s="12">
        <v>0</v>
      </c>
      <c r="L1683" s="12">
        <v>0</v>
      </c>
      <c r="M1683" s="12">
        <v>0</v>
      </c>
      <c r="N1683" s="12"/>
      <c r="O1683" s="12"/>
    </row>
    <row r="1684" spans="1:15" x14ac:dyDescent="0.35">
      <c r="A1684" s="11" t="str">
        <f t="shared" si="26"/>
        <v>DISTRIBUCION VOLUMEN X CRITERIO (kg ó litros)TOTAL BEBIDASMUJER</v>
      </c>
      <c r="B1684" s="11" t="s">
        <v>119</v>
      </c>
      <c r="C1684" s="11" t="s">
        <v>121</v>
      </c>
      <c r="D1684" s="11" t="s">
        <v>22</v>
      </c>
      <c r="E1684" s="12">
        <v>43.171995052692402</v>
      </c>
      <c r="F1684" s="12">
        <v>41.860220137167801</v>
      </c>
      <c r="G1684" s="12">
        <v>41.632039161890503</v>
      </c>
      <c r="H1684" s="12">
        <v>42.305269439478501</v>
      </c>
      <c r="I1684" s="12">
        <v>0</v>
      </c>
      <c r="J1684" s="12">
        <v>0</v>
      </c>
      <c r="K1684" s="12">
        <v>0</v>
      </c>
      <c r="L1684" s="12">
        <v>0</v>
      </c>
      <c r="M1684" s="12">
        <v>0</v>
      </c>
      <c r="N1684" s="12"/>
      <c r="O1684" s="12"/>
    </row>
    <row r="1685" spans="1:15" x14ac:dyDescent="0.35">
      <c r="A1685" s="11" t="str">
        <f t="shared" si="26"/>
        <v>DISTRIBUCION VOLUMEN X CRITERIO (kg ó litros).Total Bebidas CalienteT.ESPAÑA</v>
      </c>
      <c r="B1685" s="11" t="s">
        <v>119</v>
      </c>
      <c r="C1685" s="11" t="s">
        <v>122</v>
      </c>
      <c r="D1685" s="11" t="s">
        <v>36</v>
      </c>
      <c r="E1685" s="12">
        <v>100</v>
      </c>
      <c r="F1685" s="12">
        <v>100</v>
      </c>
      <c r="G1685" s="12">
        <v>100</v>
      </c>
      <c r="H1685" s="12">
        <v>100</v>
      </c>
      <c r="I1685" s="12">
        <v>0</v>
      </c>
      <c r="J1685" s="12">
        <v>0</v>
      </c>
      <c r="K1685" s="12">
        <v>0</v>
      </c>
      <c r="L1685" s="12">
        <v>0</v>
      </c>
      <c r="M1685" s="12">
        <v>0</v>
      </c>
      <c r="N1685" s="12"/>
      <c r="O1685" s="12"/>
    </row>
    <row r="1686" spans="1:15" x14ac:dyDescent="0.35">
      <c r="A1686" s="11" t="str">
        <f t="shared" si="26"/>
        <v>DISTRIBUCION VOLUMEN X CRITERIO (kg ó litros).Total Bebidas CalienteBCN AM</v>
      </c>
      <c r="B1686" s="11" t="s">
        <v>119</v>
      </c>
      <c r="C1686" s="11" t="s">
        <v>122</v>
      </c>
      <c r="D1686" s="11" t="s">
        <v>1</v>
      </c>
      <c r="E1686" s="12">
        <v>9.3016835743353408</v>
      </c>
      <c r="F1686" s="12">
        <v>9.8417117825172404</v>
      </c>
      <c r="G1686" s="12">
        <v>9.0472272591099792</v>
      </c>
      <c r="H1686" s="12">
        <v>9.8396498168239805</v>
      </c>
      <c r="I1686" s="12">
        <v>0</v>
      </c>
      <c r="J1686" s="12">
        <v>0</v>
      </c>
      <c r="K1686" s="12">
        <v>0</v>
      </c>
      <c r="L1686" s="12">
        <v>0</v>
      </c>
      <c r="M1686" s="12">
        <v>0</v>
      </c>
      <c r="N1686" s="12"/>
      <c r="O1686" s="12"/>
    </row>
    <row r="1687" spans="1:15" x14ac:dyDescent="0.35">
      <c r="A1687" s="11" t="str">
        <f t="shared" si="26"/>
        <v>DISTRIBUCION VOLUMEN X CRITERIO (kg ó litros).Total Bebidas CalienteREST.CAT ARAGON</v>
      </c>
      <c r="B1687" s="11" t="s">
        <v>119</v>
      </c>
      <c r="C1687" s="11" t="s">
        <v>122</v>
      </c>
      <c r="D1687" s="11" t="s">
        <v>2</v>
      </c>
      <c r="E1687" s="12">
        <v>12.9254362835396</v>
      </c>
      <c r="F1687" s="12">
        <v>11.9582935671211</v>
      </c>
      <c r="G1687" s="12">
        <v>13.133756523013901</v>
      </c>
      <c r="H1687" s="12">
        <v>13.6143424892011</v>
      </c>
      <c r="I1687" s="12">
        <v>0</v>
      </c>
      <c r="J1687" s="12">
        <v>0</v>
      </c>
      <c r="K1687" s="12">
        <v>0</v>
      </c>
      <c r="L1687" s="12">
        <v>0</v>
      </c>
      <c r="M1687" s="12">
        <v>0</v>
      </c>
      <c r="N1687" s="12"/>
      <c r="O1687" s="12"/>
    </row>
    <row r="1688" spans="1:15" x14ac:dyDescent="0.35">
      <c r="A1688" s="11" t="str">
        <f t="shared" si="26"/>
        <v>DISTRIBUCION VOLUMEN X CRITERIO (kg ó litros).Total Bebidas CalienteLEVANTE</v>
      </c>
      <c r="B1688" s="11" t="s">
        <v>119</v>
      </c>
      <c r="C1688" s="11" t="s">
        <v>122</v>
      </c>
      <c r="D1688" s="11" t="s">
        <v>3</v>
      </c>
      <c r="E1688" s="12">
        <v>13.869187315277401</v>
      </c>
      <c r="F1688" s="12">
        <v>14.2054203997785</v>
      </c>
      <c r="G1688" s="12">
        <v>14.4532988508966</v>
      </c>
      <c r="H1688" s="12">
        <v>13.5274113213947</v>
      </c>
      <c r="I1688" s="12">
        <v>0</v>
      </c>
      <c r="J1688" s="12">
        <v>0</v>
      </c>
      <c r="K1688" s="12">
        <v>0</v>
      </c>
      <c r="L1688" s="12">
        <v>0</v>
      </c>
      <c r="M1688" s="12">
        <v>0</v>
      </c>
      <c r="N1688" s="12"/>
      <c r="O1688" s="12"/>
    </row>
    <row r="1689" spans="1:15" x14ac:dyDescent="0.35">
      <c r="A1689" s="11" t="str">
        <f t="shared" si="26"/>
        <v>DISTRIBUCION VOLUMEN X CRITERIO (kg ó litros).Total Bebidas CalienteANDALUCIA</v>
      </c>
      <c r="B1689" s="11" t="s">
        <v>119</v>
      </c>
      <c r="C1689" s="11" t="s">
        <v>122</v>
      </c>
      <c r="D1689" s="11" t="s">
        <v>4</v>
      </c>
      <c r="E1689" s="12">
        <v>19.4403106547866</v>
      </c>
      <c r="F1689" s="12">
        <v>19.463606378248699</v>
      </c>
      <c r="G1689" s="12">
        <v>19.302325396406101</v>
      </c>
      <c r="H1689" s="12">
        <v>18.204025511923501</v>
      </c>
      <c r="I1689" s="12">
        <v>0</v>
      </c>
      <c r="J1689" s="12">
        <v>0</v>
      </c>
      <c r="K1689" s="12">
        <v>0</v>
      </c>
      <c r="L1689" s="12">
        <v>0</v>
      </c>
      <c r="M1689" s="12">
        <v>0</v>
      </c>
      <c r="N1689" s="12"/>
      <c r="O1689" s="12"/>
    </row>
    <row r="1690" spans="1:15" x14ac:dyDescent="0.35">
      <c r="A1690" s="11" t="str">
        <f t="shared" si="26"/>
        <v>DISTRIBUCION VOLUMEN X CRITERIO (kg ó litros).Total Bebidas CalienteMDD AM</v>
      </c>
      <c r="B1690" s="11" t="s">
        <v>119</v>
      </c>
      <c r="C1690" s="11" t="s">
        <v>122</v>
      </c>
      <c r="D1690" s="11" t="s">
        <v>5</v>
      </c>
      <c r="E1690" s="12">
        <v>11.4428473597325</v>
      </c>
      <c r="F1690" s="12">
        <v>11.0402233575173</v>
      </c>
      <c r="G1690" s="12">
        <v>11.0350932947542</v>
      </c>
      <c r="H1690" s="12">
        <v>11.656848495075399</v>
      </c>
      <c r="I1690" s="12">
        <v>0</v>
      </c>
      <c r="J1690" s="12">
        <v>0</v>
      </c>
      <c r="K1690" s="12">
        <v>0</v>
      </c>
      <c r="L1690" s="12">
        <v>0</v>
      </c>
      <c r="M1690" s="12">
        <v>0</v>
      </c>
      <c r="N1690" s="12"/>
      <c r="O1690" s="12"/>
    </row>
    <row r="1691" spans="1:15" x14ac:dyDescent="0.35">
      <c r="A1691" s="11" t="str">
        <f t="shared" si="26"/>
        <v>DISTRIBUCION VOLUMEN X CRITERIO (kg ó litros).Total Bebidas CalienteRTO CENTRO</v>
      </c>
      <c r="B1691" s="11" t="s">
        <v>119</v>
      </c>
      <c r="C1691" s="11" t="s">
        <v>122</v>
      </c>
      <c r="D1691" s="11" t="s">
        <v>6</v>
      </c>
      <c r="E1691" s="12">
        <v>9.1709653547142302</v>
      </c>
      <c r="F1691" s="12">
        <v>8.4254596681869494</v>
      </c>
      <c r="G1691" s="12">
        <v>8.0319511637447896</v>
      </c>
      <c r="H1691" s="12">
        <v>8.2602919064933893</v>
      </c>
      <c r="I1691" s="12">
        <v>0</v>
      </c>
      <c r="J1691" s="12">
        <v>0</v>
      </c>
      <c r="K1691" s="12">
        <v>0</v>
      </c>
      <c r="L1691" s="12">
        <v>0</v>
      </c>
      <c r="M1691" s="12">
        <v>0</v>
      </c>
      <c r="N1691" s="12"/>
      <c r="O1691" s="12"/>
    </row>
    <row r="1692" spans="1:15" x14ac:dyDescent="0.35">
      <c r="A1692" s="11" t="str">
        <f t="shared" si="26"/>
        <v>DISTRIBUCION VOLUMEN X CRITERIO (kg ó litros).Total Bebidas CalienteNORTE-CENTRO</v>
      </c>
      <c r="B1692" s="11" t="s">
        <v>119</v>
      </c>
      <c r="C1692" s="11" t="s">
        <v>122</v>
      </c>
      <c r="D1692" s="11" t="s">
        <v>7</v>
      </c>
      <c r="E1692" s="12">
        <v>10.551507322689501</v>
      </c>
      <c r="F1692" s="12">
        <v>11.1973451730712</v>
      </c>
      <c r="G1692" s="12">
        <v>11.6273814024575</v>
      </c>
      <c r="H1692" s="12">
        <v>11.8852682162719</v>
      </c>
      <c r="I1692" s="12">
        <v>0</v>
      </c>
      <c r="J1692" s="12">
        <v>0</v>
      </c>
      <c r="K1692" s="12">
        <v>0</v>
      </c>
      <c r="L1692" s="12">
        <v>0</v>
      </c>
      <c r="M1692" s="12">
        <v>0</v>
      </c>
      <c r="N1692" s="12"/>
      <c r="O1692" s="12"/>
    </row>
    <row r="1693" spans="1:15" x14ac:dyDescent="0.35">
      <c r="A1693" s="11" t="str">
        <f t="shared" si="26"/>
        <v>DISTRIBUCION VOLUMEN X CRITERIO (kg ó litros).Total Bebidas CalienteNOROESTE</v>
      </c>
      <c r="B1693" s="11" t="s">
        <v>119</v>
      </c>
      <c r="C1693" s="11" t="s">
        <v>122</v>
      </c>
      <c r="D1693" s="11" t="s">
        <v>8</v>
      </c>
      <c r="E1693" s="12">
        <v>13.298082756827</v>
      </c>
      <c r="F1693" s="12">
        <v>13.8679552482009</v>
      </c>
      <c r="G1693" s="12">
        <v>13.368955517535801</v>
      </c>
      <c r="H1693" s="12">
        <v>13.0121599182173</v>
      </c>
      <c r="I1693" s="12">
        <v>0</v>
      </c>
      <c r="J1693" s="12">
        <v>0</v>
      </c>
      <c r="K1693" s="12">
        <v>0</v>
      </c>
      <c r="L1693" s="12">
        <v>0</v>
      </c>
      <c r="M1693" s="12">
        <v>0</v>
      </c>
      <c r="N1693" s="12"/>
      <c r="O1693" s="12"/>
    </row>
    <row r="1694" spans="1:15" x14ac:dyDescent="0.35">
      <c r="A1694" s="11" t="str">
        <f t="shared" si="26"/>
        <v>DISTRIBUCION VOLUMEN X CRITERIO (kg ó litros).Total Bebidas Caliente&lt;2MIL</v>
      </c>
      <c r="B1694" s="11" t="s">
        <v>119</v>
      </c>
      <c r="C1694" s="11" t="s">
        <v>122</v>
      </c>
      <c r="D1694" s="11" t="s">
        <v>9</v>
      </c>
      <c r="E1694" s="12">
        <v>4.9760080458387002</v>
      </c>
      <c r="F1694" s="12">
        <v>4.55786310019674</v>
      </c>
      <c r="G1694" s="12">
        <v>4.9482145753707796</v>
      </c>
      <c r="H1694" s="12">
        <v>5.4404648821244903</v>
      </c>
      <c r="I1694" s="12">
        <v>0</v>
      </c>
      <c r="J1694" s="12">
        <v>0</v>
      </c>
      <c r="K1694" s="12">
        <v>0</v>
      </c>
      <c r="L1694" s="12">
        <v>0</v>
      </c>
      <c r="M1694" s="12">
        <v>0</v>
      </c>
      <c r="N1694" s="12"/>
      <c r="O1694" s="12"/>
    </row>
    <row r="1695" spans="1:15" x14ac:dyDescent="0.35">
      <c r="A1695" s="11" t="str">
        <f t="shared" si="26"/>
        <v>DISTRIBUCION VOLUMEN X CRITERIO (kg ó litros).Total Bebidas Caliente2-5MIL</v>
      </c>
      <c r="B1695" s="11" t="s">
        <v>119</v>
      </c>
      <c r="C1695" s="11" t="s">
        <v>122</v>
      </c>
      <c r="D1695" s="11" t="s">
        <v>10</v>
      </c>
      <c r="E1695" s="12">
        <v>5.2447073732221599</v>
      </c>
      <c r="F1695" s="12">
        <v>5.16600563845968</v>
      </c>
      <c r="G1695" s="12">
        <v>4.9449061384091104</v>
      </c>
      <c r="H1695" s="12">
        <v>4.9224894939750197</v>
      </c>
      <c r="I1695" s="12">
        <v>0</v>
      </c>
      <c r="J1695" s="12">
        <v>0</v>
      </c>
      <c r="K1695" s="12">
        <v>0</v>
      </c>
      <c r="L1695" s="12">
        <v>0</v>
      </c>
      <c r="M1695" s="12">
        <v>0</v>
      </c>
      <c r="N1695" s="12"/>
      <c r="O1695" s="12"/>
    </row>
    <row r="1696" spans="1:15" x14ac:dyDescent="0.35">
      <c r="A1696" s="11" t="str">
        <f t="shared" si="26"/>
        <v>DISTRIBUCION VOLUMEN X CRITERIO (kg ó litros).Total Bebidas Caliente5-10MIL</v>
      </c>
      <c r="B1696" s="11" t="s">
        <v>119</v>
      </c>
      <c r="C1696" s="11" t="s">
        <v>122</v>
      </c>
      <c r="D1696" s="11" t="s">
        <v>11</v>
      </c>
      <c r="E1696" s="12">
        <v>6.3777411958732504</v>
      </c>
      <c r="F1696" s="12">
        <v>7.9069513646229197</v>
      </c>
      <c r="G1696" s="12">
        <v>7.42426816208937</v>
      </c>
      <c r="H1696" s="12">
        <v>7.4373000118363901</v>
      </c>
      <c r="I1696" s="12">
        <v>0</v>
      </c>
      <c r="J1696" s="12">
        <v>0</v>
      </c>
      <c r="K1696" s="12">
        <v>0</v>
      </c>
      <c r="L1696" s="12">
        <v>0</v>
      </c>
      <c r="M1696" s="12">
        <v>0</v>
      </c>
      <c r="N1696" s="12"/>
      <c r="O1696" s="12"/>
    </row>
    <row r="1697" spans="1:15" x14ac:dyDescent="0.35">
      <c r="A1697" s="11" t="str">
        <f t="shared" si="26"/>
        <v>DISTRIBUCION VOLUMEN X CRITERIO (kg ó litros).Total Bebidas Caliente10-30MIL</v>
      </c>
      <c r="B1697" s="11" t="s">
        <v>119</v>
      </c>
      <c r="C1697" s="11" t="s">
        <v>122</v>
      </c>
      <c r="D1697" s="11" t="s">
        <v>12</v>
      </c>
      <c r="E1697" s="12">
        <v>20.593652673255399</v>
      </c>
      <c r="F1697" s="12">
        <v>19.377463867695901</v>
      </c>
      <c r="G1697" s="12">
        <v>19.140411653887998</v>
      </c>
      <c r="H1697" s="12">
        <v>17.860720891150901</v>
      </c>
      <c r="I1697" s="12">
        <v>0</v>
      </c>
      <c r="J1697" s="12">
        <v>0</v>
      </c>
      <c r="K1697" s="12">
        <v>0</v>
      </c>
      <c r="L1697" s="12">
        <v>0</v>
      </c>
      <c r="M1697" s="12">
        <v>0</v>
      </c>
      <c r="N1697" s="12"/>
      <c r="O1697" s="12"/>
    </row>
    <row r="1698" spans="1:15" x14ac:dyDescent="0.35">
      <c r="A1698" s="11" t="str">
        <f t="shared" si="26"/>
        <v>DISTRIBUCION VOLUMEN X CRITERIO (kg ó litros).Total Bebidas Caliente30-100MIL</v>
      </c>
      <c r="B1698" s="11" t="s">
        <v>119</v>
      </c>
      <c r="C1698" s="11" t="s">
        <v>122</v>
      </c>
      <c r="D1698" s="11" t="s">
        <v>13</v>
      </c>
      <c r="E1698" s="12">
        <v>20.5067397231279</v>
      </c>
      <c r="F1698" s="12">
        <v>20.678846913824501</v>
      </c>
      <c r="G1698" s="12">
        <v>21.950301817767699</v>
      </c>
      <c r="H1698" s="12">
        <v>21.9155147359869</v>
      </c>
      <c r="I1698" s="12">
        <v>0</v>
      </c>
      <c r="J1698" s="12">
        <v>0</v>
      </c>
      <c r="K1698" s="12">
        <v>0</v>
      </c>
      <c r="L1698" s="12">
        <v>0</v>
      </c>
      <c r="M1698" s="12">
        <v>0</v>
      </c>
      <c r="N1698" s="12"/>
      <c r="O1698" s="12"/>
    </row>
    <row r="1699" spans="1:15" x14ac:dyDescent="0.35">
      <c r="A1699" s="11" t="str">
        <f t="shared" si="26"/>
        <v>DISTRIBUCION VOLUMEN X CRITERIO (kg ó litros).Total Bebidas Caliente100-200MIL</v>
      </c>
      <c r="B1699" s="11" t="s">
        <v>119</v>
      </c>
      <c r="C1699" s="11" t="s">
        <v>122</v>
      </c>
      <c r="D1699" s="11" t="s">
        <v>14</v>
      </c>
      <c r="E1699" s="12">
        <v>11.790473065595</v>
      </c>
      <c r="F1699" s="12">
        <v>11.5263771956726</v>
      </c>
      <c r="G1699" s="12">
        <v>11.3168436697665</v>
      </c>
      <c r="H1699" s="12">
        <v>11.717762607994301</v>
      </c>
      <c r="I1699" s="12">
        <v>0</v>
      </c>
      <c r="J1699" s="12">
        <v>0</v>
      </c>
      <c r="K1699" s="12">
        <v>0</v>
      </c>
      <c r="L1699" s="12">
        <v>0</v>
      </c>
      <c r="M1699" s="12">
        <v>0</v>
      </c>
      <c r="N1699" s="12"/>
      <c r="O1699" s="12"/>
    </row>
    <row r="1700" spans="1:15" x14ac:dyDescent="0.35">
      <c r="A1700" s="11" t="str">
        <f t="shared" si="26"/>
        <v>DISTRIBUCION VOLUMEN X CRITERIO (kg ó litros).Total Bebidas Caliente200-500MIL</v>
      </c>
      <c r="B1700" s="11" t="s">
        <v>119</v>
      </c>
      <c r="C1700" s="11" t="s">
        <v>122</v>
      </c>
      <c r="D1700" s="11" t="s">
        <v>15</v>
      </c>
      <c r="E1700" s="12">
        <v>12.544300850390799</v>
      </c>
      <c r="F1700" s="12">
        <v>13.1915645389573</v>
      </c>
      <c r="G1700" s="12">
        <v>13.912739764273701</v>
      </c>
      <c r="H1700" s="12">
        <v>12.6645709283047</v>
      </c>
      <c r="I1700" s="12">
        <v>0</v>
      </c>
      <c r="J1700" s="12">
        <v>0</v>
      </c>
      <c r="K1700" s="12">
        <v>0</v>
      </c>
      <c r="L1700" s="12">
        <v>0</v>
      </c>
      <c r="M1700" s="12">
        <v>0</v>
      </c>
      <c r="N1700" s="12"/>
      <c r="O1700" s="12"/>
    </row>
    <row r="1701" spans="1:15" x14ac:dyDescent="0.35">
      <c r="A1701" s="11" t="str">
        <f t="shared" si="26"/>
        <v>DISTRIBUCION VOLUMEN X CRITERIO (kg ó litros).Total Bebidas Caliente&gt;500MIL</v>
      </c>
      <c r="B1701" s="11" t="s">
        <v>119</v>
      </c>
      <c r="C1701" s="11" t="s">
        <v>122</v>
      </c>
      <c r="D1701" s="11" t="s">
        <v>16</v>
      </c>
      <c r="E1701" s="12">
        <v>17.966401645917198</v>
      </c>
      <c r="F1701" s="12">
        <v>17.594934877550699</v>
      </c>
      <c r="G1701" s="12">
        <v>16.3623064894932</v>
      </c>
      <c r="H1701" s="12">
        <v>18.041174194138801</v>
      </c>
      <c r="I1701" s="12">
        <v>0</v>
      </c>
      <c r="J1701" s="12">
        <v>0</v>
      </c>
      <c r="K1701" s="12">
        <v>0</v>
      </c>
      <c r="L1701" s="12">
        <v>0</v>
      </c>
      <c r="M1701" s="12">
        <v>0</v>
      </c>
      <c r="N1701" s="12"/>
      <c r="O1701" s="12"/>
    </row>
    <row r="1702" spans="1:15" x14ac:dyDescent="0.35">
      <c r="A1702" s="11" t="str">
        <f t="shared" si="26"/>
        <v>DISTRIBUCION VOLUMEN X CRITERIO (kg ó litros).Total Bebidas CalienteDE 15 A 19 AÑOS</v>
      </c>
      <c r="B1702" s="11" t="s">
        <v>119</v>
      </c>
      <c r="C1702" s="11" t="s">
        <v>122</v>
      </c>
      <c r="D1702" s="11" t="s">
        <v>39</v>
      </c>
      <c r="E1702" s="12">
        <v>1.0404466997942701</v>
      </c>
      <c r="F1702" s="12">
        <v>1.19453735072512</v>
      </c>
      <c r="G1702" s="12">
        <v>0.64688005066389798</v>
      </c>
      <c r="H1702" s="12">
        <v>0.88713046638494997</v>
      </c>
      <c r="I1702" s="12">
        <v>0</v>
      </c>
      <c r="J1702" s="12">
        <v>0</v>
      </c>
      <c r="K1702" s="12">
        <v>0</v>
      </c>
      <c r="L1702" s="12">
        <v>0</v>
      </c>
      <c r="M1702" s="12">
        <v>0</v>
      </c>
      <c r="N1702" s="12"/>
      <c r="O1702" s="12"/>
    </row>
    <row r="1703" spans="1:15" x14ac:dyDescent="0.35">
      <c r="A1703" s="11" t="str">
        <f t="shared" si="26"/>
        <v>DISTRIBUCION VOLUMEN X CRITERIO (kg ó litros).Total Bebidas CalienteDE 20 A 24 AÑOS</v>
      </c>
      <c r="B1703" s="11" t="s">
        <v>119</v>
      </c>
      <c r="C1703" s="11" t="s">
        <v>122</v>
      </c>
      <c r="D1703" s="11" t="s">
        <v>40</v>
      </c>
      <c r="E1703" s="12">
        <v>1.9713331935843199</v>
      </c>
      <c r="F1703" s="12">
        <v>1.4289649578139301</v>
      </c>
      <c r="G1703" s="12">
        <v>1.5929548608374999</v>
      </c>
      <c r="H1703" s="12">
        <v>1.5410548162706299</v>
      </c>
      <c r="I1703" s="12">
        <v>0</v>
      </c>
      <c r="J1703" s="12">
        <v>0</v>
      </c>
      <c r="K1703" s="12">
        <v>0</v>
      </c>
      <c r="L1703" s="12">
        <v>0</v>
      </c>
      <c r="M1703" s="12">
        <v>0</v>
      </c>
      <c r="N1703" s="12"/>
      <c r="O1703" s="12"/>
    </row>
    <row r="1704" spans="1:15" x14ac:dyDescent="0.35">
      <c r="A1704" s="11" t="str">
        <f t="shared" si="26"/>
        <v>DISTRIBUCION VOLUMEN X CRITERIO (kg ó litros).Total Bebidas CalienteDE 25 A 34 AÑOS</v>
      </c>
      <c r="B1704" s="11" t="s">
        <v>119</v>
      </c>
      <c r="C1704" s="11" t="s">
        <v>122</v>
      </c>
      <c r="D1704" s="11" t="s">
        <v>41</v>
      </c>
      <c r="E1704" s="12">
        <v>6.5208454420053199</v>
      </c>
      <c r="F1704" s="12">
        <v>6.8068984868367801</v>
      </c>
      <c r="G1704" s="12">
        <v>6.2682479417418202</v>
      </c>
      <c r="H1704" s="12">
        <v>6.0490005188887697</v>
      </c>
      <c r="I1704" s="12">
        <v>0</v>
      </c>
      <c r="J1704" s="12">
        <v>0</v>
      </c>
      <c r="K1704" s="12">
        <v>0</v>
      </c>
      <c r="L1704" s="12">
        <v>0</v>
      </c>
      <c r="M1704" s="12">
        <v>0</v>
      </c>
      <c r="N1704" s="12"/>
      <c r="O1704" s="12"/>
    </row>
    <row r="1705" spans="1:15" x14ac:dyDescent="0.35">
      <c r="A1705" s="11" t="str">
        <f t="shared" si="26"/>
        <v>DISTRIBUCION VOLUMEN X CRITERIO (kg ó litros).Total Bebidas CalienteDE 35 A 49 AÑOS</v>
      </c>
      <c r="B1705" s="11" t="s">
        <v>119</v>
      </c>
      <c r="C1705" s="11" t="s">
        <v>122</v>
      </c>
      <c r="D1705" s="11" t="s">
        <v>42</v>
      </c>
      <c r="E1705" s="12">
        <v>29.9956126904098</v>
      </c>
      <c r="F1705" s="12">
        <v>28.994503599167398</v>
      </c>
      <c r="G1705" s="12">
        <v>26.9477357792479</v>
      </c>
      <c r="H1705" s="12">
        <v>25.777086127570598</v>
      </c>
      <c r="I1705" s="12">
        <v>0</v>
      </c>
      <c r="J1705" s="12">
        <v>0</v>
      </c>
      <c r="K1705" s="12">
        <v>0</v>
      </c>
      <c r="L1705" s="12">
        <v>0</v>
      </c>
      <c r="M1705" s="12">
        <v>0</v>
      </c>
      <c r="N1705" s="12"/>
      <c r="O1705" s="12"/>
    </row>
    <row r="1706" spans="1:15" x14ac:dyDescent="0.35">
      <c r="A1706" s="11" t="str">
        <f t="shared" si="26"/>
        <v>DISTRIBUCION VOLUMEN X CRITERIO (kg ó litros).Total Bebidas CalienteDE 50 A 59 AÑOS</v>
      </c>
      <c r="B1706" s="11" t="s">
        <v>119</v>
      </c>
      <c r="C1706" s="11" t="s">
        <v>122</v>
      </c>
      <c r="D1706" s="11" t="s">
        <v>43</v>
      </c>
      <c r="E1706" s="12">
        <v>26.613658843423099</v>
      </c>
      <c r="F1706" s="12">
        <v>26.481601833082099</v>
      </c>
      <c r="G1706" s="12">
        <v>25.8291440634158</v>
      </c>
      <c r="H1706" s="12">
        <v>25.370481354096299</v>
      </c>
      <c r="I1706" s="12">
        <v>0</v>
      </c>
      <c r="J1706" s="12">
        <v>0</v>
      </c>
      <c r="K1706" s="12">
        <v>0</v>
      </c>
      <c r="L1706" s="12">
        <v>0</v>
      </c>
      <c r="M1706" s="12">
        <v>0</v>
      </c>
      <c r="N1706" s="12"/>
      <c r="O1706" s="12"/>
    </row>
    <row r="1707" spans="1:15" x14ac:dyDescent="0.35">
      <c r="A1707" s="11" t="str">
        <f t="shared" si="26"/>
        <v>DISTRIBUCION VOLUMEN X CRITERIO (kg ó litros).Total Bebidas CalienteDE 60 A 75 AÑOS</v>
      </c>
      <c r="B1707" s="11" t="s">
        <v>119</v>
      </c>
      <c r="C1707" s="11" t="s">
        <v>122</v>
      </c>
      <c r="D1707" s="11" t="s">
        <v>44</v>
      </c>
      <c r="E1707" s="12">
        <v>33.858123641919498</v>
      </c>
      <c r="F1707" s="12">
        <v>35.0935093912695</v>
      </c>
      <c r="G1707" s="12">
        <v>38.715023759674999</v>
      </c>
      <c r="H1707" s="12">
        <v>40.375243944917003</v>
      </c>
      <c r="I1707" s="12">
        <v>0</v>
      </c>
      <c r="J1707" s="12">
        <v>0</v>
      </c>
      <c r="K1707" s="12">
        <v>0</v>
      </c>
      <c r="L1707" s="12">
        <v>0</v>
      </c>
      <c r="M1707" s="12">
        <v>0</v>
      </c>
      <c r="N1707" s="12"/>
      <c r="O1707" s="12"/>
    </row>
    <row r="1708" spans="1:15" x14ac:dyDescent="0.35">
      <c r="A1708" s="11" t="str">
        <f t="shared" si="26"/>
        <v>DISTRIBUCION VOLUMEN X CRITERIO (kg ó litros).Total Bebidas CalienteALTA Y MEDIA ALTA</v>
      </c>
      <c r="B1708" s="11" t="s">
        <v>119</v>
      </c>
      <c r="C1708" s="11" t="s">
        <v>122</v>
      </c>
      <c r="D1708" s="11" t="s">
        <v>17</v>
      </c>
      <c r="E1708" s="12">
        <v>24.335857669971599</v>
      </c>
      <c r="F1708" s="12">
        <v>26.381851898898098</v>
      </c>
      <c r="G1708" s="12">
        <v>24.999438807181999</v>
      </c>
      <c r="H1708" s="12">
        <v>25.442558524460399</v>
      </c>
      <c r="I1708" s="12">
        <v>0</v>
      </c>
      <c r="J1708" s="12">
        <v>0</v>
      </c>
      <c r="K1708" s="12">
        <v>0</v>
      </c>
      <c r="L1708" s="12">
        <v>0</v>
      </c>
      <c r="M1708" s="12">
        <v>0</v>
      </c>
      <c r="N1708" s="12"/>
      <c r="O1708" s="12"/>
    </row>
    <row r="1709" spans="1:15" x14ac:dyDescent="0.35">
      <c r="A1709" s="11" t="str">
        <f t="shared" si="26"/>
        <v>DISTRIBUCION VOLUMEN X CRITERIO (kg ó litros).Total Bebidas CalienteMEDIA</v>
      </c>
      <c r="B1709" s="11" t="s">
        <v>119</v>
      </c>
      <c r="C1709" s="11" t="s">
        <v>122</v>
      </c>
      <c r="D1709" s="11" t="s">
        <v>18</v>
      </c>
      <c r="E1709" s="12">
        <v>34.153903599061799</v>
      </c>
      <c r="F1709" s="12">
        <v>32.502515614523901</v>
      </c>
      <c r="G1709" s="12">
        <v>32.033662371954101</v>
      </c>
      <c r="H1709" s="12">
        <v>31.496878305865199</v>
      </c>
      <c r="I1709" s="12">
        <v>0</v>
      </c>
      <c r="J1709" s="12">
        <v>0</v>
      </c>
      <c r="K1709" s="12">
        <v>0</v>
      </c>
      <c r="L1709" s="12">
        <v>0</v>
      </c>
      <c r="M1709" s="12">
        <v>0</v>
      </c>
      <c r="N1709" s="12"/>
      <c r="O1709" s="12"/>
    </row>
    <row r="1710" spans="1:15" x14ac:dyDescent="0.35">
      <c r="A1710" s="11" t="str">
        <f t="shared" si="26"/>
        <v>DISTRIBUCION VOLUMEN X CRITERIO (kg ó litros).Total Bebidas CalienteMEDIA BAJA</v>
      </c>
      <c r="B1710" s="11" t="s">
        <v>119</v>
      </c>
      <c r="C1710" s="11" t="s">
        <v>122</v>
      </c>
      <c r="D1710" s="11" t="s">
        <v>19</v>
      </c>
      <c r="E1710" s="12">
        <v>26.050320440170601</v>
      </c>
      <c r="F1710" s="12">
        <v>25.9735752068697</v>
      </c>
      <c r="G1710" s="12">
        <v>28.705048170217601</v>
      </c>
      <c r="H1710" s="12">
        <v>27.551058497292701</v>
      </c>
      <c r="I1710" s="12">
        <v>0</v>
      </c>
      <c r="J1710" s="12">
        <v>0</v>
      </c>
      <c r="K1710" s="12">
        <v>0</v>
      </c>
      <c r="L1710" s="12">
        <v>0</v>
      </c>
      <c r="M1710" s="12">
        <v>0</v>
      </c>
      <c r="N1710" s="12"/>
      <c r="O1710" s="12"/>
    </row>
    <row r="1711" spans="1:15" x14ac:dyDescent="0.35">
      <c r="A1711" s="11" t="str">
        <f t="shared" si="26"/>
        <v>DISTRIBUCION VOLUMEN X CRITERIO (kg ó litros).Total Bebidas CalienteBAJA</v>
      </c>
      <c r="B1711" s="11" t="s">
        <v>119</v>
      </c>
      <c r="C1711" s="11" t="s">
        <v>122</v>
      </c>
      <c r="D1711" s="11" t="s">
        <v>20</v>
      </c>
      <c r="E1711" s="12">
        <v>15.4599373862167</v>
      </c>
      <c r="F1711" s="12">
        <v>15.142070714587099</v>
      </c>
      <c r="G1711" s="12">
        <v>14.2618430154899</v>
      </c>
      <c r="H1711" s="12">
        <v>15.509499542757</v>
      </c>
      <c r="I1711" s="12">
        <v>0</v>
      </c>
      <c r="J1711" s="12">
        <v>0</v>
      </c>
      <c r="K1711" s="12">
        <v>0</v>
      </c>
      <c r="L1711" s="12">
        <v>0</v>
      </c>
      <c r="M1711" s="12">
        <v>0</v>
      </c>
      <c r="N1711" s="12"/>
      <c r="O1711" s="12"/>
    </row>
    <row r="1712" spans="1:15" x14ac:dyDescent="0.35">
      <c r="A1712" s="11" t="str">
        <f t="shared" si="26"/>
        <v>DISTRIBUCION VOLUMEN X CRITERIO (kg ó litros).Total Bebidas CalienteHOMBRE</v>
      </c>
      <c r="B1712" s="11" t="s">
        <v>119</v>
      </c>
      <c r="C1712" s="11" t="s">
        <v>122</v>
      </c>
      <c r="D1712" s="11" t="s">
        <v>21</v>
      </c>
      <c r="E1712" s="12">
        <v>61.037228218870702</v>
      </c>
      <c r="F1712" s="12">
        <v>62.426913124545003</v>
      </c>
      <c r="G1712" s="12">
        <v>61.470490063348102</v>
      </c>
      <c r="H1712" s="12">
        <v>58.901542093112802</v>
      </c>
      <c r="I1712" s="12">
        <v>0</v>
      </c>
      <c r="J1712" s="12">
        <v>0</v>
      </c>
      <c r="K1712" s="12">
        <v>0</v>
      </c>
      <c r="L1712" s="12">
        <v>0</v>
      </c>
      <c r="M1712" s="12">
        <v>0</v>
      </c>
      <c r="N1712" s="12"/>
      <c r="O1712" s="12"/>
    </row>
    <row r="1713" spans="1:15" x14ac:dyDescent="0.35">
      <c r="A1713" s="11" t="str">
        <f t="shared" si="26"/>
        <v>DISTRIBUCION VOLUMEN X CRITERIO (kg ó litros).Total Bebidas CalienteMUJER</v>
      </c>
      <c r="B1713" s="11" t="s">
        <v>119</v>
      </c>
      <c r="C1713" s="11" t="s">
        <v>122</v>
      </c>
      <c r="D1713" s="11" t="s">
        <v>22</v>
      </c>
      <c r="E1713" s="12">
        <v>38.962791629844602</v>
      </c>
      <c r="F1713" s="12">
        <v>37.5730975017552</v>
      </c>
      <c r="G1713" s="12">
        <v>38.529495883870403</v>
      </c>
      <c r="H1713" s="12">
        <v>41.098460760804599</v>
      </c>
      <c r="I1713" s="12">
        <v>0</v>
      </c>
      <c r="J1713" s="12">
        <v>0</v>
      </c>
      <c r="K1713" s="12">
        <v>0</v>
      </c>
      <c r="L1713" s="12">
        <v>0</v>
      </c>
      <c r="M1713" s="12">
        <v>0</v>
      </c>
      <c r="N1713" s="12"/>
      <c r="O1713" s="12"/>
    </row>
    <row r="1714" spans="1:15" x14ac:dyDescent="0.35">
      <c r="A1714" s="11" t="str">
        <f t="shared" si="26"/>
        <v>DISTRIBUCION VOLUMEN X CRITERIO (kg ó litros)CafeT.ESPAÑA</v>
      </c>
      <c r="B1714" s="11" t="s">
        <v>119</v>
      </c>
      <c r="C1714" s="11" t="s">
        <v>123</v>
      </c>
      <c r="D1714" s="11" t="s">
        <v>36</v>
      </c>
      <c r="E1714" s="12">
        <v>100</v>
      </c>
      <c r="F1714" s="12">
        <v>100</v>
      </c>
      <c r="G1714" s="12">
        <v>100</v>
      </c>
      <c r="H1714" s="12">
        <v>100</v>
      </c>
      <c r="I1714" s="12">
        <v>0</v>
      </c>
      <c r="J1714" s="12">
        <v>0</v>
      </c>
      <c r="K1714" s="12">
        <v>0</v>
      </c>
      <c r="L1714" s="12">
        <v>0</v>
      </c>
      <c r="M1714" s="12">
        <v>0</v>
      </c>
      <c r="N1714" s="12"/>
      <c r="O1714" s="12"/>
    </row>
    <row r="1715" spans="1:15" x14ac:dyDescent="0.35">
      <c r="A1715" s="11" t="str">
        <f t="shared" si="26"/>
        <v>DISTRIBUCION VOLUMEN X CRITERIO (kg ó litros)CafeBCN AM</v>
      </c>
      <c r="B1715" s="11" t="s">
        <v>119</v>
      </c>
      <c r="C1715" s="11" t="s">
        <v>123</v>
      </c>
      <c r="D1715" s="11" t="s">
        <v>1</v>
      </c>
      <c r="E1715" s="12">
        <v>11.8124638317777</v>
      </c>
      <c r="F1715" s="12">
        <v>10.5952785220748</v>
      </c>
      <c r="G1715" s="12">
        <v>10.290386434153501</v>
      </c>
      <c r="H1715" s="12">
        <v>10.179058904635699</v>
      </c>
      <c r="I1715" s="12">
        <v>0</v>
      </c>
      <c r="J1715" s="12">
        <v>0</v>
      </c>
      <c r="K1715" s="12">
        <v>0</v>
      </c>
      <c r="L1715" s="12">
        <v>0</v>
      </c>
      <c r="M1715" s="12">
        <v>0</v>
      </c>
      <c r="N1715" s="12"/>
      <c r="O1715" s="12"/>
    </row>
    <row r="1716" spans="1:15" x14ac:dyDescent="0.35">
      <c r="A1716" s="11" t="str">
        <f t="shared" si="26"/>
        <v>DISTRIBUCION VOLUMEN X CRITERIO (kg ó litros)CafeREST.CAT ARAGON</v>
      </c>
      <c r="B1716" s="11" t="s">
        <v>119</v>
      </c>
      <c r="C1716" s="11" t="s">
        <v>123</v>
      </c>
      <c r="D1716" s="11" t="s">
        <v>2</v>
      </c>
      <c r="E1716" s="12">
        <v>22.640798548297202</v>
      </c>
      <c r="F1716" s="12">
        <v>21.200490061047901</v>
      </c>
      <c r="G1716" s="12">
        <v>21.805197310010598</v>
      </c>
      <c r="H1716" s="12">
        <v>22.888990679703301</v>
      </c>
      <c r="I1716" s="12">
        <v>0</v>
      </c>
      <c r="J1716" s="12">
        <v>0</v>
      </c>
      <c r="K1716" s="12">
        <v>0</v>
      </c>
      <c r="L1716" s="12">
        <v>0</v>
      </c>
      <c r="M1716" s="12">
        <v>0</v>
      </c>
      <c r="N1716" s="12"/>
      <c r="O1716" s="12"/>
    </row>
    <row r="1717" spans="1:15" x14ac:dyDescent="0.35">
      <c r="A1717" s="11" t="str">
        <f t="shared" si="26"/>
        <v>DISTRIBUCION VOLUMEN X CRITERIO (kg ó litros)CafeLEVANTE</v>
      </c>
      <c r="B1717" s="11" t="s">
        <v>119</v>
      </c>
      <c r="C1717" s="11" t="s">
        <v>123</v>
      </c>
      <c r="D1717" s="11" t="s">
        <v>3</v>
      </c>
      <c r="E1717" s="12">
        <v>19.827870301288701</v>
      </c>
      <c r="F1717" s="12">
        <v>21.0995277293048</v>
      </c>
      <c r="G1717" s="12">
        <v>22.012036955612</v>
      </c>
      <c r="H1717" s="12">
        <v>22.328299809069801</v>
      </c>
      <c r="I1717" s="12">
        <v>0</v>
      </c>
      <c r="J1717" s="12">
        <v>0</v>
      </c>
      <c r="K1717" s="12">
        <v>0</v>
      </c>
      <c r="L1717" s="12">
        <v>0</v>
      </c>
      <c r="M1717" s="12">
        <v>0</v>
      </c>
      <c r="N1717" s="12"/>
      <c r="O1717" s="12"/>
    </row>
    <row r="1718" spans="1:15" x14ac:dyDescent="0.35">
      <c r="A1718" s="11" t="str">
        <f t="shared" si="26"/>
        <v>DISTRIBUCION VOLUMEN X CRITERIO (kg ó litros)CafeANDALUCIA</v>
      </c>
      <c r="B1718" s="11" t="s">
        <v>119</v>
      </c>
      <c r="C1718" s="11" t="s">
        <v>123</v>
      </c>
      <c r="D1718" s="11" t="s">
        <v>4</v>
      </c>
      <c r="E1718" s="12">
        <v>14.1161564123672</v>
      </c>
      <c r="F1718" s="12">
        <v>15.1221632336044</v>
      </c>
      <c r="G1718" s="12">
        <v>14.6106522155404</v>
      </c>
      <c r="H1718" s="12">
        <v>13.001521547333001</v>
      </c>
      <c r="I1718" s="12">
        <v>0</v>
      </c>
      <c r="J1718" s="12">
        <v>0</v>
      </c>
      <c r="K1718" s="12">
        <v>0</v>
      </c>
      <c r="L1718" s="12">
        <v>0</v>
      </c>
      <c r="M1718" s="12">
        <v>0</v>
      </c>
      <c r="N1718" s="12"/>
      <c r="O1718" s="12"/>
    </row>
    <row r="1719" spans="1:15" x14ac:dyDescent="0.35">
      <c r="A1719" s="11" t="str">
        <f t="shared" si="26"/>
        <v>DISTRIBUCION VOLUMEN X CRITERIO (kg ó litros)CafeMDD AM</v>
      </c>
      <c r="B1719" s="11" t="s">
        <v>119</v>
      </c>
      <c r="C1719" s="11" t="s">
        <v>123</v>
      </c>
      <c r="D1719" s="11" t="s">
        <v>5</v>
      </c>
      <c r="E1719" s="12">
        <v>5.9776322781439299</v>
      </c>
      <c r="F1719" s="12">
        <v>6.0656212789259696</v>
      </c>
      <c r="G1719" s="12">
        <v>5.0851322171140199</v>
      </c>
      <c r="H1719" s="12">
        <v>5.7148620527668799</v>
      </c>
      <c r="I1719" s="12">
        <v>0</v>
      </c>
      <c r="J1719" s="12">
        <v>0</v>
      </c>
      <c r="K1719" s="12">
        <v>0</v>
      </c>
      <c r="L1719" s="12">
        <v>0</v>
      </c>
      <c r="M1719" s="12">
        <v>0</v>
      </c>
      <c r="N1719" s="12"/>
      <c r="O1719" s="12"/>
    </row>
    <row r="1720" spans="1:15" x14ac:dyDescent="0.35">
      <c r="A1720" s="11" t="str">
        <f t="shared" si="26"/>
        <v>DISTRIBUCION VOLUMEN X CRITERIO (kg ó litros)CafeRTO CENTRO</v>
      </c>
      <c r="B1720" s="11" t="s">
        <v>119</v>
      </c>
      <c r="C1720" s="11" t="s">
        <v>123</v>
      </c>
      <c r="D1720" s="11" t="s">
        <v>6</v>
      </c>
      <c r="E1720" s="12">
        <v>8.3296238817848103</v>
      </c>
      <c r="F1720" s="12">
        <v>7.5263007940619504</v>
      </c>
      <c r="G1720" s="12">
        <v>6.7148366109054898</v>
      </c>
      <c r="H1720" s="12">
        <v>6.7147700677238404</v>
      </c>
      <c r="I1720" s="12">
        <v>0</v>
      </c>
      <c r="J1720" s="12">
        <v>0</v>
      </c>
      <c r="K1720" s="12">
        <v>0</v>
      </c>
      <c r="L1720" s="12">
        <v>0</v>
      </c>
      <c r="M1720" s="12">
        <v>0</v>
      </c>
      <c r="N1720" s="12"/>
      <c r="O1720" s="12"/>
    </row>
    <row r="1721" spans="1:15" x14ac:dyDescent="0.35">
      <c r="A1721" s="11" t="str">
        <f t="shared" si="26"/>
        <v>DISTRIBUCION VOLUMEN X CRITERIO (kg ó litros)CafeNORTE-CENTRO</v>
      </c>
      <c r="B1721" s="11" t="s">
        <v>119</v>
      </c>
      <c r="C1721" s="11" t="s">
        <v>123</v>
      </c>
      <c r="D1721" s="11" t="s">
        <v>7</v>
      </c>
      <c r="E1721" s="12">
        <v>8.8225167728786005</v>
      </c>
      <c r="F1721" s="12">
        <v>9.8769072786741408</v>
      </c>
      <c r="G1721" s="12">
        <v>10.746388928053999</v>
      </c>
      <c r="H1721" s="12">
        <v>11.1774097139666</v>
      </c>
      <c r="I1721" s="12">
        <v>0</v>
      </c>
      <c r="J1721" s="12">
        <v>0</v>
      </c>
      <c r="K1721" s="12">
        <v>0</v>
      </c>
      <c r="L1721" s="12">
        <v>0</v>
      </c>
      <c r="M1721" s="12">
        <v>0</v>
      </c>
      <c r="N1721" s="12"/>
      <c r="O1721" s="12"/>
    </row>
    <row r="1722" spans="1:15" x14ac:dyDescent="0.35">
      <c r="A1722" s="11" t="str">
        <f t="shared" si="26"/>
        <v>DISTRIBUCION VOLUMEN X CRITERIO (kg ó litros)CafeNOROESTE</v>
      </c>
      <c r="B1722" s="11" t="s">
        <v>119</v>
      </c>
      <c r="C1722" s="11" t="s">
        <v>123</v>
      </c>
      <c r="D1722" s="11" t="s">
        <v>8</v>
      </c>
      <c r="E1722" s="12">
        <v>8.4729463161700895</v>
      </c>
      <c r="F1722" s="12">
        <v>8.5137119343800496</v>
      </c>
      <c r="G1722" s="12">
        <v>8.7353817366051807</v>
      </c>
      <c r="H1722" s="12">
        <v>7.9950919845046204</v>
      </c>
      <c r="I1722" s="12">
        <v>0</v>
      </c>
      <c r="J1722" s="12">
        <v>0</v>
      </c>
      <c r="K1722" s="12">
        <v>0</v>
      </c>
      <c r="L1722" s="12">
        <v>0</v>
      </c>
      <c r="M1722" s="12">
        <v>0</v>
      </c>
      <c r="N1722" s="12"/>
      <c r="O1722" s="12"/>
    </row>
    <row r="1723" spans="1:15" x14ac:dyDescent="0.35">
      <c r="A1723" s="11" t="str">
        <f t="shared" si="26"/>
        <v>DISTRIBUCION VOLUMEN X CRITERIO (kg ó litros)Cafe&lt;2MIL</v>
      </c>
      <c r="B1723" s="11" t="s">
        <v>119</v>
      </c>
      <c r="C1723" s="11" t="s">
        <v>123</v>
      </c>
      <c r="D1723" s="11" t="s">
        <v>9</v>
      </c>
      <c r="E1723" s="12">
        <v>6.6005024983974598</v>
      </c>
      <c r="F1723" s="12">
        <v>5.6669078408966103</v>
      </c>
      <c r="G1723" s="12">
        <v>5.4012932248926599</v>
      </c>
      <c r="H1723" s="12">
        <v>7.3107074990854803</v>
      </c>
      <c r="I1723" s="12">
        <v>0</v>
      </c>
      <c r="J1723" s="12">
        <v>0</v>
      </c>
      <c r="K1723" s="12">
        <v>0</v>
      </c>
      <c r="L1723" s="12">
        <v>0</v>
      </c>
      <c r="M1723" s="12">
        <v>0</v>
      </c>
      <c r="N1723" s="12"/>
      <c r="O1723" s="12"/>
    </row>
    <row r="1724" spans="1:15" x14ac:dyDescent="0.35">
      <c r="A1724" s="11" t="str">
        <f t="shared" si="26"/>
        <v>DISTRIBUCION VOLUMEN X CRITERIO (kg ó litros)Cafe2-5MIL</v>
      </c>
      <c r="B1724" s="11" t="s">
        <v>119</v>
      </c>
      <c r="C1724" s="11" t="s">
        <v>123</v>
      </c>
      <c r="D1724" s="11" t="s">
        <v>10</v>
      </c>
      <c r="E1724" s="12">
        <v>6.6933412021256897</v>
      </c>
      <c r="F1724" s="12">
        <v>6.74368659085658</v>
      </c>
      <c r="G1724" s="12">
        <v>6.0671640729121199</v>
      </c>
      <c r="H1724" s="12">
        <v>6.0356017939990902</v>
      </c>
      <c r="I1724" s="12">
        <v>0</v>
      </c>
      <c r="J1724" s="12">
        <v>0</v>
      </c>
      <c r="K1724" s="12">
        <v>0</v>
      </c>
      <c r="L1724" s="12">
        <v>0</v>
      </c>
      <c r="M1724" s="12">
        <v>0</v>
      </c>
      <c r="N1724" s="12"/>
      <c r="O1724" s="12"/>
    </row>
    <row r="1725" spans="1:15" x14ac:dyDescent="0.35">
      <c r="A1725" s="11" t="str">
        <f t="shared" si="26"/>
        <v>DISTRIBUCION VOLUMEN X CRITERIO (kg ó litros)Cafe5-10MIL</v>
      </c>
      <c r="B1725" s="11" t="s">
        <v>119</v>
      </c>
      <c r="C1725" s="11" t="s">
        <v>123</v>
      </c>
      <c r="D1725" s="11" t="s">
        <v>11</v>
      </c>
      <c r="E1725" s="12">
        <v>7.8267831113808599</v>
      </c>
      <c r="F1725" s="12">
        <v>9.5534560784970992</v>
      </c>
      <c r="G1725" s="12">
        <v>9.0888239543455995</v>
      </c>
      <c r="H1725" s="12">
        <v>8.3998533034910192</v>
      </c>
      <c r="I1725" s="12">
        <v>0</v>
      </c>
      <c r="J1725" s="12">
        <v>0</v>
      </c>
      <c r="K1725" s="12">
        <v>0</v>
      </c>
      <c r="L1725" s="12">
        <v>0</v>
      </c>
      <c r="M1725" s="12">
        <v>0</v>
      </c>
      <c r="N1725" s="12"/>
      <c r="O1725" s="12"/>
    </row>
    <row r="1726" spans="1:15" x14ac:dyDescent="0.35">
      <c r="A1726" s="11" t="str">
        <f t="shared" si="26"/>
        <v>DISTRIBUCION VOLUMEN X CRITERIO (kg ó litros)Cafe10-30MIL</v>
      </c>
      <c r="B1726" s="11" t="s">
        <v>119</v>
      </c>
      <c r="C1726" s="11" t="s">
        <v>123</v>
      </c>
      <c r="D1726" s="11" t="s">
        <v>12</v>
      </c>
      <c r="E1726" s="12">
        <v>21.006364847064301</v>
      </c>
      <c r="F1726" s="12">
        <v>20.219985325726199</v>
      </c>
      <c r="G1726" s="12">
        <v>19.875083023745699</v>
      </c>
      <c r="H1726" s="12">
        <v>18.472832627101202</v>
      </c>
      <c r="I1726" s="12">
        <v>0</v>
      </c>
      <c r="J1726" s="12">
        <v>0</v>
      </c>
      <c r="K1726" s="12">
        <v>0</v>
      </c>
      <c r="L1726" s="12">
        <v>0</v>
      </c>
      <c r="M1726" s="12">
        <v>0</v>
      </c>
      <c r="N1726" s="12"/>
      <c r="O1726" s="12"/>
    </row>
    <row r="1727" spans="1:15" x14ac:dyDescent="0.35">
      <c r="A1727" s="11" t="str">
        <f t="shared" si="26"/>
        <v>DISTRIBUCION VOLUMEN X CRITERIO (kg ó litros)Cafe30-100MIL</v>
      </c>
      <c r="B1727" s="11" t="s">
        <v>119</v>
      </c>
      <c r="C1727" s="11" t="s">
        <v>123</v>
      </c>
      <c r="D1727" s="11" t="s">
        <v>13</v>
      </c>
      <c r="E1727" s="12">
        <v>19.099311558909498</v>
      </c>
      <c r="F1727" s="12">
        <v>20.056251255506101</v>
      </c>
      <c r="G1727" s="12">
        <v>22.573011933682299</v>
      </c>
      <c r="H1727" s="12">
        <v>22.003436104046799</v>
      </c>
      <c r="I1727" s="12">
        <v>0</v>
      </c>
      <c r="J1727" s="12">
        <v>0</v>
      </c>
      <c r="K1727" s="12">
        <v>0</v>
      </c>
      <c r="L1727" s="12">
        <v>0</v>
      </c>
      <c r="M1727" s="12">
        <v>0</v>
      </c>
      <c r="N1727" s="12"/>
      <c r="O1727" s="12"/>
    </row>
    <row r="1728" spans="1:15" x14ac:dyDescent="0.35">
      <c r="A1728" s="11" t="str">
        <f t="shared" si="26"/>
        <v>DISTRIBUCION VOLUMEN X CRITERIO (kg ó litros)Cafe100-200MIL</v>
      </c>
      <c r="B1728" s="11" t="s">
        <v>119</v>
      </c>
      <c r="C1728" s="11" t="s">
        <v>123</v>
      </c>
      <c r="D1728" s="11" t="s">
        <v>14</v>
      </c>
      <c r="E1728" s="12">
        <v>9.5886956750143995</v>
      </c>
      <c r="F1728" s="12">
        <v>9.59518623056473</v>
      </c>
      <c r="G1728" s="12">
        <v>10.9159469801609</v>
      </c>
      <c r="H1728" s="12">
        <v>10.3149781306691</v>
      </c>
      <c r="I1728" s="12">
        <v>0</v>
      </c>
      <c r="J1728" s="12">
        <v>0</v>
      </c>
      <c r="K1728" s="12">
        <v>0</v>
      </c>
      <c r="L1728" s="12">
        <v>0</v>
      </c>
      <c r="M1728" s="12">
        <v>0</v>
      </c>
      <c r="N1728" s="12"/>
      <c r="O1728" s="12"/>
    </row>
    <row r="1729" spans="1:15" x14ac:dyDescent="0.35">
      <c r="A1729" s="11" t="str">
        <f t="shared" si="26"/>
        <v>DISTRIBUCION VOLUMEN X CRITERIO (kg ó litros)Cafe200-500MIL</v>
      </c>
      <c r="B1729" s="11" t="s">
        <v>119</v>
      </c>
      <c r="C1729" s="11" t="s">
        <v>123</v>
      </c>
      <c r="D1729" s="11" t="s">
        <v>15</v>
      </c>
      <c r="E1729" s="12">
        <v>10.674725338349701</v>
      </c>
      <c r="F1729" s="12">
        <v>11.580461574345801</v>
      </c>
      <c r="G1729" s="12">
        <v>11.113590433408801</v>
      </c>
      <c r="H1729" s="12">
        <v>11.233150962976699</v>
      </c>
      <c r="I1729" s="12">
        <v>0</v>
      </c>
      <c r="J1729" s="12">
        <v>0</v>
      </c>
      <c r="K1729" s="12">
        <v>0</v>
      </c>
      <c r="L1729" s="12">
        <v>0</v>
      </c>
      <c r="M1729" s="12">
        <v>0</v>
      </c>
      <c r="N1729" s="12"/>
      <c r="O1729" s="12"/>
    </row>
    <row r="1730" spans="1:15" x14ac:dyDescent="0.35">
      <c r="A1730" s="11" t="str">
        <f t="shared" si="26"/>
        <v>DISTRIBUCION VOLUMEN X CRITERIO (kg ó litros)Cafe&gt;500MIL</v>
      </c>
      <c r="B1730" s="11" t="s">
        <v>119</v>
      </c>
      <c r="C1730" s="11" t="s">
        <v>123</v>
      </c>
      <c r="D1730" s="11" t="s">
        <v>16</v>
      </c>
      <c r="E1730" s="12">
        <v>18.510277101087699</v>
      </c>
      <c r="F1730" s="12">
        <v>16.584061553933299</v>
      </c>
      <c r="G1730" s="12">
        <v>14.9650925346835</v>
      </c>
      <c r="H1730" s="12">
        <v>16.229443419417098</v>
      </c>
      <c r="I1730" s="12">
        <v>0</v>
      </c>
      <c r="J1730" s="12">
        <v>0</v>
      </c>
      <c r="K1730" s="12">
        <v>0</v>
      </c>
      <c r="L1730" s="12">
        <v>0</v>
      </c>
      <c r="M1730" s="12">
        <v>0</v>
      </c>
      <c r="N1730" s="12"/>
      <c r="O1730" s="12"/>
    </row>
    <row r="1731" spans="1:15" x14ac:dyDescent="0.35">
      <c r="A1731" s="11" t="str">
        <f t="shared" si="26"/>
        <v>DISTRIBUCION VOLUMEN X CRITERIO (kg ó litros)CafeDE 15 A 19 AÑOS</v>
      </c>
      <c r="B1731" s="11" t="s">
        <v>119</v>
      </c>
      <c r="C1731" s="11" t="s">
        <v>123</v>
      </c>
      <c r="D1731" s="11" t="s">
        <v>39</v>
      </c>
      <c r="E1731" s="12">
        <v>0.58181993766441098</v>
      </c>
      <c r="F1731" s="12">
        <v>1.0901818398476599</v>
      </c>
      <c r="G1731" s="12">
        <v>0.39441679494801801</v>
      </c>
      <c r="H1731" s="12">
        <v>0.60671423331242003</v>
      </c>
      <c r="I1731" s="12">
        <v>0</v>
      </c>
      <c r="J1731" s="12">
        <v>0</v>
      </c>
      <c r="K1731" s="12">
        <v>0</v>
      </c>
      <c r="L1731" s="12">
        <v>0</v>
      </c>
      <c r="M1731" s="12">
        <v>0</v>
      </c>
      <c r="N1731" s="12"/>
      <c r="O1731" s="12"/>
    </row>
    <row r="1732" spans="1:15" x14ac:dyDescent="0.35">
      <c r="A1732" s="11" t="str">
        <f t="shared" ref="A1732:A1795" si="27">B1732&amp;C1732&amp;D1732</f>
        <v>DISTRIBUCION VOLUMEN X CRITERIO (kg ó litros)CafeDE 20 A 24 AÑOS</v>
      </c>
      <c r="B1732" s="11" t="s">
        <v>119</v>
      </c>
      <c r="C1732" s="11" t="s">
        <v>123</v>
      </c>
      <c r="D1732" s="11" t="s">
        <v>40</v>
      </c>
      <c r="E1732" s="12">
        <v>1.5043949239582901</v>
      </c>
      <c r="F1732" s="12">
        <v>0.95782555095416899</v>
      </c>
      <c r="G1732" s="12">
        <v>1.1262525943017301</v>
      </c>
      <c r="H1732" s="12">
        <v>1.0204828895292499</v>
      </c>
      <c r="I1732" s="12">
        <v>0</v>
      </c>
      <c r="J1732" s="12">
        <v>0</v>
      </c>
      <c r="K1732" s="12">
        <v>0</v>
      </c>
      <c r="L1732" s="12">
        <v>0</v>
      </c>
      <c r="M1732" s="12">
        <v>0</v>
      </c>
      <c r="N1732" s="12"/>
      <c r="O1732" s="12"/>
    </row>
    <row r="1733" spans="1:15" x14ac:dyDescent="0.35">
      <c r="A1733" s="11" t="str">
        <f t="shared" si="27"/>
        <v>DISTRIBUCION VOLUMEN X CRITERIO (kg ó litros)CafeDE 25 A 34 AÑOS</v>
      </c>
      <c r="B1733" s="11" t="s">
        <v>119</v>
      </c>
      <c r="C1733" s="11" t="s">
        <v>123</v>
      </c>
      <c r="D1733" s="11" t="s">
        <v>41</v>
      </c>
      <c r="E1733" s="12">
        <v>5.1209857897881204</v>
      </c>
      <c r="F1733" s="12">
        <v>4.6766005029162097</v>
      </c>
      <c r="G1733" s="12">
        <v>4.1851359384471998</v>
      </c>
      <c r="H1733" s="12">
        <v>3.6995262443636898</v>
      </c>
      <c r="I1733" s="12">
        <v>0</v>
      </c>
      <c r="J1733" s="12">
        <v>0</v>
      </c>
      <c r="K1733" s="12">
        <v>0</v>
      </c>
      <c r="L1733" s="12">
        <v>0</v>
      </c>
      <c r="M1733" s="12">
        <v>0</v>
      </c>
      <c r="N1733" s="12"/>
      <c r="O1733" s="12"/>
    </row>
    <row r="1734" spans="1:15" x14ac:dyDescent="0.35">
      <c r="A1734" s="11" t="str">
        <f t="shared" si="27"/>
        <v>DISTRIBUCION VOLUMEN X CRITERIO (kg ó litros)CafeDE 35 A 49 AÑOS</v>
      </c>
      <c r="B1734" s="11" t="s">
        <v>119</v>
      </c>
      <c r="C1734" s="11" t="s">
        <v>123</v>
      </c>
      <c r="D1734" s="11" t="s">
        <v>42</v>
      </c>
      <c r="E1734" s="12">
        <v>28.652232842483901</v>
      </c>
      <c r="F1734" s="12">
        <v>28.3918941030878</v>
      </c>
      <c r="G1734" s="12">
        <v>27.070286722098199</v>
      </c>
      <c r="H1734" s="12">
        <v>26.490168501766998</v>
      </c>
      <c r="I1734" s="12">
        <v>0</v>
      </c>
      <c r="J1734" s="12">
        <v>0</v>
      </c>
      <c r="K1734" s="12">
        <v>0</v>
      </c>
      <c r="L1734" s="12">
        <v>0</v>
      </c>
      <c r="M1734" s="12">
        <v>0</v>
      </c>
      <c r="N1734" s="12"/>
      <c r="O1734" s="12"/>
    </row>
    <row r="1735" spans="1:15" x14ac:dyDescent="0.35">
      <c r="A1735" s="11" t="str">
        <f t="shared" si="27"/>
        <v>DISTRIBUCION VOLUMEN X CRITERIO (kg ó litros)CafeDE 50 A 59 AÑOS</v>
      </c>
      <c r="B1735" s="11" t="s">
        <v>119</v>
      </c>
      <c r="C1735" s="11" t="s">
        <v>123</v>
      </c>
      <c r="D1735" s="11" t="s">
        <v>43</v>
      </c>
      <c r="E1735" s="12">
        <v>29.168811817942501</v>
      </c>
      <c r="F1735" s="12">
        <v>28.778371557145899</v>
      </c>
      <c r="G1735" s="12">
        <v>27.487978831377902</v>
      </c>
      <c r="H1735" s="12">
        <v>25.842761070376199</v>
      </c>
      <c r="I1735" s="12">
        <v>0</v>
      </c>
      <c r="J1735" s="12">
        <v>0</v>
      </c>
      <c r="K1735" s="12">
        <v>0</v>
      </c>
      <c r="L1735" s="12">
        <v>0</v>
      </c>
      <c r="M1735" s="12">
        <v>0</v>
      </c>
      <c r="N1735" s="12"/>
      <c r="O1735" s="12"/>
    </row>
    <row r="1736" spans="1:15" x14ac:dyDescent="0.35">
      <c r="A1736" s="11" t="str">
        <f t="shared" si="27"/>
        <v>DISTRIBUCION VOLUMEN X CRITERIO (kg ó litros)CafeDE 60 A 75 AÑOS</v>
      </c>
      <c r="B1736" s="11" t="s">
        <v>119</v>
      </c>
      <c r="C1736" s="11" t="s">
        <v>123</v>
      </c>
      <c r="D1736" s="11" t="s">
        <v>44</v>
      </c>
      <c r="E1736" s="12">
        <v>34.971759373670999</v>
      </c>
      <c r="F1736" s="12">
        <v>36.105123694097102</v>
      </c>
      <c r="G1736" s="12">
        <v>39.735932507409998</v>
      </c>
      <c r="H1736" s="12">
        <v>42.340355356032497</v>
      </c>
      <c r="I1736" s="12">
        <v>0</v>
      </c>
      <c r="J1736" s="12">
        <v>0</v>
      </c>
      <c r="K1736" s="12">
        <v>0</v>
      </c>
      <c r="L1736" s="12">
        <v>0</v>
      </c>
      <c r="M1736" s="12">
        <v>0</v>
      </c>
      <c r="N1736" s="12"/>
      <c r="O1736" s="12"/>
    </row>
    <row r="1737" spans="1:15" x14ac:dyDescent="0.35">
      <c r="A1737" s="11" t="str">
        <f t="shared" si="27"/>
        <v>DISTRIBUCION VOLUMEN X CRITERIO (kg ó litros)CafeALTA Y MEDIA ALTA</v>
      </c>
      <c r="B1737" s="11" t="s">
        <v>119</v>
      </c>
      <c r="C1737" s="11" t="s">
        <v>123</v>
      </c>
      <c r="D1737" s="11" t="s">
        <v>17</v>
      </c>
      <c r="E1737" s="12">
        <v>23.398722103650101</v>
      </c>
      <c r="F1737" s="12">
        <v>23.330621510036401</v>
      </c>
      <c r="G1737" s="12">
        <v>25.424930739753599</v>
      </c>
      <c r="H1737" s="12">
        <v>24.2774616507334</v>
      </c>
      <c r="I1737" s="12">
        <v>0</v>
      </c>
      <c r="J1737" s="12">
        <v>0</v>
      </c>
      <c r="K1737" s="12">
        <v>0</v>
      </c>
      <c r="L1737" s="12">
        <v>0</v>
      </c>
      <c r="M1737" s="12">
        <v>0</v>
      </c>
      <c r="N1737" s="12"/>
      <c r="O1737" s="12"/>
    </row>
    <row r="1738" spans="1:15" x14ac:dyDescent="0.35">
      <c r="A1738" s="11" t="str">
        <f t="shared" si="27"/>
        <v>DISTRIBUCION VOLUMEN X CRITERIO (kg ó litros)CafeMEDIA</v>
      </c>
      <c r="B1738" s="11" t="s">
        <v>119</v>
      </c>
      <c r="C1738" s="11" t="s">
        <v>123</v>
      </c>
      <c r="D1738" s="11" t="s">
        <v>18</v>
      </c>
      <c r="E1738" s="12">
        <v>38.838181392429803</v>
      </c>
      <c r="F1738" s="12">
        <v>37.748447008318003</v>
      </c>
      <c r="G1738" s="12">
        <v>34.768919432412297</v>
      </c>
      <c r="H1738" s="12">
        <v>36.115462873826502</v>
      </c>
      <c r="I1738" s="12">
        <v>0</v>
      </c>
      <c r="J1738" s="12">
        <v>0</v>
      </c>
      <c r="K1738" s="12">
        <v>0</v>
      </c>
      <c r="L1738" s="12">
        <v>0</v>
      </c>
      <c r="M1738" s="12">
        <v>0</v>
      </c>
      <c r="N1738" s="12"/>
      <c r="O1738" s="12"/>
    </row>
    <row r="1739" spans="1:15" x14ac:dyDescent="0.35">
      <c r="A1739" s="11" t="str">
        <f t="shared" si="27"/>
        <v>DISTRIBUCION VOLUMEN X CRITERIO (kg ó litros)CafeMEDIA BAJA</v>
      </c>
      <c r="B1739" s="11" t="s">
        <v>119</v>
      </c>
      <c r="C1739" s="11" t="s">
        <v>123</v>
      </c>
      <c r="D1739" s="11" t="s">
        <v>19</v>
      </c>
      <c r="E1739" s="12">
        <v>25.585729676803901</v>
      </c>
      <c r="F1739" s="12">
        <v>27.679209749556001</v>
      </c>
      <c r="G1739" s="12">
        <v>29.8147325453272</v>
      </c>
      <c r="H1739" s="12">
        <v>27.256704855691101</v>
      </c>
      <c r="I1739" s="12">
        <v>0</v>
      </c>
      <c r="J1739" s="12">
        <v>0</v>
      </c>
      <c r="K1739" s="12">
        <v>0</v>
      </c>
      <c r="L1739" s="12">
        <v>0</v>
      </c>
      <c r="M1739" s="12">
        <v>0</v>
      </c>
      <c r="N1739" s="12"/>
      <c r="O1739" s="12"/>
    </row>
    <row r="1740" spans="1:15" x14ac:dyDescent="0.35">
      <c r="A1740" s="11" t="str">
        <f t="shared" si="27"/>
        <v>DISTRIBUCION VOLUMEN X CRITERIO (kg ó litros)CafeBAJA</v>
      </c>
      <c r="B1740" s="11" t="s">
        <v>119</v>
      </c>
      <c r="C1740" s="11" t="s">
        <v>123</v>
      </c>
      <c r="D1740" s="11" t="s">
        <v>20</v>
      </c>
      <c r="E1740" s="12">
        <v>12.1773707168034</v>
      </c>
      <c r="F1740" s="12">
        <v>11.2417166938433</v>
      </c>
      <c r="G1740" s="12">
        <v>9.9914225383262991</v>
      </c>
      <c r="H1740" s="12">
        <v>12.3503850855151</v>
      </c>
      <c r="I1740" s="12">
        <v>0</v>
      </c>
      <c r="J1740" s="12">
        <v>0</v>
      </c>
      <c r="K1740" s="12">
        <v>0</v>
      </c>
      <c r="L1740" s="12">
        <v>0</v>
      </c>
      <c r="M1740" s="12">
        <v>0</v>
      </c>
      <c r="N1740" s="12"/>
      <c r="O1740" s="12"/>
    </row>
    <row r="1741" spans="1:15" x14ac:dyDescent="0.35">
      <c r="A1741" s="11" t="str">
        <f t="shared" si="27"/>
        <v>DISTRIBUCION VOLUMEN X CRITERIO (kg ó litros)CafeHOMBRE</v>
      </c>
      <c r="B1741" s="11" t="s">
        <v>119</v>
      </c>
      <c r="C1741" s="11" t="s">
        <v>123</v>
      </c>
      <c r="D1741" s="11" t="s">
        <v>21</v>
      </c>
      <c r="E1741" s="12">
        <v>69.536587369582307</v>
      </c>
      <c r="F1741" s="12">
        <v>70.789758069905901</v>
      </c>
      <c r="G1741" s="12">
        <v>69.815440234300695</v>
      </c>
      <c r="H1741" s="12">
        <v>66.289316902472393</v>
      </c>
      <c r="I1741" s="12">
        <v>0</v>
      </c>
      <c r="J1741" s="12">
        <v>0</v>
      </c>
      <c r="K1741" s="12">
        <v>0</v>
      </c>
      <c r="L1741" s="12">
        <v>0</v>
      </c>
      <c r="M1741" s="12">
        <v>0</v>
      </c>
      <c r="N1741" s="12"/>
      <c r="O1741" s="12"/>
    </row>
    <row r="1742" spans="1:15" x14ac:dyDescent="0.35">
      <c r="A1742" s="11" t="str">
        <f t="shared" si="27"/>
        <v>DISTRIBUCION VOLUMEN X CRITERIO (kg ó litros)CafeMUJER</v>
      </c>
      <c r="B1742" s="11" t="s">
        <v>119</v>
      </c>
      <c r="C1742" s="11" t="s">
        <v>123</v>
      </c>
      <c r="D1742" s="11" t="s">
        <v>22</v>
      </c>
      <c r="E1742" s="12">
        <v>30.463420409792</v>
      </c>
      <c r="F1742" s="12">
        <v>29.210242159105299</v>
      </c>
      <c r="G1742" s="12">
        <v>30.1845593395518</v>
      </c>
      <c r="H1742" s="12">
        <v>33.710689630454198</v>
      </c>
      <c r="I1742" s="12">
        <v>0</v>
      </c>
      <c r="J1742" s="12">
        <v>0</v>
      </c>
      <c r="K1742" s="12">
        <v>0</v>
      </c>
      <c r="L1742" s="12">
        <v>0</v>
      </c>
      <c r="M1742" s="12">
        <v>0</v>
      </c>
      <c r="N1742" s="12"/>
      <c r="O1742" s="12"/>
    </row>
    <row r="1743" spans="1:15" x14ac:dyDescent="0.35">
      <c r="A1743" s="11" t="str">
        <f t="shared" si="27"/>
        <v>DISTRIBUCION VOLUMEN X CRITERIO (kg ó litros)Leche+bebidas vegetalesT.ESPAÑA</v>
      </c>
      <c r="B1743" s="11" t="s">
        <v>119</v>
      </c>
      <c r="C1743" s="11" t="s">
        <v>174</v>
      </c>
      <c r="D1743" s="11" t="s">
        <v>36</v>
      </c>
      <c r="E1743" s="12">
        <v>100</v>
      </c>
      <c r="F1743" s="12">
        <v>100</v>
      </c>
      <c r="G1743" s="12">
        <v>100</v>
      </c>
      <c r="H1743" s="12">
        <v>100</v>
      </c>
      <c r="I1743" s="12">
        <v>0</v>
      </c>
      <c r="J1743" s="12">
        <v>0</v>
      </c>
      <c r="K1743" s="12">
        <v>0</v>
      </c>
      <c r="L1743" s="12">
        <v>0</v>
      </c>
      <c r="M1743" s="12">
        <v>0</v>
      </c>
      <c r="N1743" s="12"/>
      <c r="O1743" s="12"/>
    </row>
    <row r="1744" spans="1:15" x14ac:dyDescent="0.35">
      <c r="A1744" s="11" t="str">
        <f t="shared" si="27"/>
        <v>DISTRIBUCION VOLUMEN X CRITERIO (kg ó litros)Leche+bebidas vegetalesBCN AM</v>
      </c>
      <c r="B1744" s="11" t="s">
        <v>119</v>
      </c>
      <c r="C1744" s="11" t="s">
        <v>174</v>
      </c>
      <c r="D1744" s="11" t="s">
        <v>1</v>
      </c>
      <c r="E1744" s="12">
        <v>8.4853249868175205</v>
      </c>
      <c r="F1744" s="12">
        <v>9.4750183668308203</v>
      </c>
      <c r="G1744" s="12">
        <v>8.3145770301411499</v>
      </c>
      <c r="H1744" s="12">
        <v>9.6972677336794995</v>
      </c>
      <c r="I1744" s="12">
        <v>0</v>
      </c>
      <c r="J1744" s="12">
        <v>0</v>
      </c>
      <c r="K1744" s="12">
        <v>0</v>
      </c>
      <c r="L1744" s="12">
        <v>0</v>
      </c>
      <c r="M1744" s="12">
        <v>0</v>
      </c>
      <c r="N1744" s="12"/>
      <c r="O1744" s="12"/>
    </row>
    <row r="1745" spans="1:15" x14ac:dyDescent="0.35">
      <c r="A1745" s="11" t="str">
        <f t="shared" si="27"/>
        <v>DISTRIBUCION VOLUMEN X CRITERIO (kg ó litros)Leche+bebidas vegetalesREST.CAT ARAGON</v>
      </c>
      <c r="B1745" s="11" t="s">
        <v>119</v>
      </c>
      <c r="C1745" s="11" t="s">
        <v>174</v>
      </c>
      <c r="D1745" s="11" t="s">
        <v>2</v>
      </c>
      <c r="E1745" s="12">
        <v>9.4549085509524193</v>
      </c>
      <c r="F1745" s="12">
        <v>8.6227069426828198</v>
      </c>
      <c r="G1745" s="12">
        <v>9.8599313454262401</v>
      </c>
      <c r="H1745" s="12">
        <v>10.091837680996299</v>
      </c>
      <c r="I1745" s="12">
        <v>0</v>
      </c>
      <c r="J1745" s="12">
        <v>0</v>
      </c>
      <c r="K1745" s="12">
        <v>0</v>
      </c>
      <c r="L1745" s="12">
        <v>0</v>
      </c>
      <c r="M1745" s="12">
        <v>0</v>
      </c>
      <c r="N1745" s="12"/>
      <c r="O1745" s="12"/>
    </row>
    <row r="1746" spans="1:15" x14ac:dyDescent="0.35">
      <c r="A1746" s="11" t="str">
        <f t="shared" si="27"/>
        <v>DISTRIBUCION VOLUMEN X CRITERIO (kg ó litros)Leche+bebidas vegetalesLEVANTE</v>
      </c>
      <c r="B1746" s="11" t="s">
        <v>119</v>
      </c>
      <c r="C1746" s="11" t="s">
        <v>174</v>
      </c>
      <c r="D1746" s="11" t="s">
        <v>3</v>
      </c>
      <c r="E1746" s="12">
        <v>11.768682876644</v>
      </c>
      <c r="F1746" s="12">
        <v>11.6848408207162</v>
      </c>
      <c r="G1746" s="12">
        <v>11.2642660415561</v>
      </c>
      <c r="H1746" s="12">
        <v>10.0852250424891</v>
      </c>
      <c r="I1746" s="12">
        <v>0</v>
      </c>
      <c r="J1746" s="12">
        <v>0</v>
      </c>
      <c r="K1746" s="12">
        <v>0</v>
      </c>
      <c r="L1746" s="12">
        <v>0</v>
      </c>
      <c r="M1746" s="12">
        <v>0</v>
      </c>
      <c r="N1746" s="12"/>
      <c r="O1746" s="12"/>
    </row>
    <row r="1747" spans="1:15" x14ac:dyDescent="0.35">
      <c r="A1747" s="11" t="str">
        <f t="shared" si="27"/>
        <v>DISTRIBUCION VOLUMEN X CRITERIO (kg ó litros)Leche+bebidas vegetalesANDALUCIA</v>
      </c>
      <c r="B1747" s="11" t="s">
        <v>119</v>
      </c>
      <c r="C1747" s="11" t="s">
        <v>174</v>
      </c>
      <c r="D1747" s="11" t="s">
        <v>4</v>
      </c>
      <c r="E1747" s="12">
        <v>21.185991323123002</v>
      </c>
      <c r="F1747" s="12">
        <v>20.838549503572299</v>
      </c>
      <c r="G1747" s="12">
        <v>21.1283713027753</v>
      </c>
      <c r="H1747" s="12">
        <v>20.1059871749693</v>
      </c>
      <c r="I1747" s="12">
        <v>0</v>
      </c>
      <c r="J1747" s="12">
        <v>0</v>
      </c>
      <c r="K1747" s="12">
        <v>0</v>
      </c>
      <c r="L1747" s="12">
        <v>0</v>
      </c>
      <c r="M1747" s="12">
        <v>0</v>
      </c>
      <c r="N1747" s="12"/>
      <c r="O1747" s="12"/>
    </row>
    <row r="1748" spans="1:15" x14ac:dyDescent="0.35">
      <c r="A1748" s="11" t="str">
        <f t="shared" si="27"/>
        <v>DISTRIBUCION VOLUMEN X CRITERIO (kg ó litros)Leche+bebidas vegetalesMDD AM</v>
      </c>
      <c r="B1748" s="11" t="s">
        <v>119</v>
      </c>
      <c r="C1748" s="11" t="s">
        <v>174</v>
      </c>
      <c r="D1748" s="11" t="s">
        <v>5</v>
      </c>
      <c r="E1748" s="12">
        <v>13.345719861816001</v>
      </c>
      <c r="F1748" s="12">
        <v>12.7601237649843</v>
      </c>
      <c r="G1748" s="12">
        <v>13.139394111225799</v>
      </c>
      <c r="H1748" s="12">
        <v>13.7597712575519</v>
      </c>
      <c r="I1748" s="12">
        <v>0</v>
      </c>
      <c r="J1748" s="12">
        <v>0</v>
      </c>
      <c r="K1748" s="12">
        <v>0</v>
      </c>
      <c r="L1748" s="12">
        <v>0</v>
      </c>
      <c r="M1748" s="12">
        <v>0</v>
      </c>
      <c r="N1748" s="12"/>
      <c r="O1748" s="12"/>
    </row>
    <row r="1749" spans="1:15" x14ac:dyDescent="0.35">
      <c r="A1749" s="11" t="str">
        <f t="shared" si="27"/>
        <v>DISTRIBUCION VOLUMEN X CRITERIO (kg ó litros)Leche+bebidas vegetalesRTO CENTRO</v>
      </c>
      <c r="B1749" s="11" t="s">
        <v>119</v>
      </c>
      <c r="C1749" s="11" t="s">
        <v>174</v>
      </c>
      <c r="D1749" s="11" t="s">
        <v>6</v>
      </c>
      <c r="E1749" s="12">
        <v>9.5462314262991299</v>
      </c>
      <c r="F1749" s="12">
        <v>8.65656336883203</v>
      </c>
      <c r="G1749" s="12">
        <v>8.78204757353822</v>
      </c>
      <c r="H1749" s="12">
        <v>9.0811598324737801</v>
      </c>
      <c r="I1749" s="12">
        <v>0</v>
      </c>
      <c r="J1749" s="12">
        <v>0</v>
      </c>
      <c r="K1749" s="12">
        <v>0</v>
      </c>
      <c r="L1749" s="12">
        <v>0</v>
      </c>
      <c r="M1749" s="12">
        <v>0</v>
      </c>
      <c r="N1749" s="12"/>
      <c r="O1749" s="12"/>
    </row>
    <row r="1750" spans="1:15" x14ac:dyDescent="0.35">
      <c r="A1750" s="11" t="str">
        <f t="shared" si="27"/>
        <v>DISTRIBUCION VOLUMEN X CRITERIO (kg ó litros)Leche+bebidas vegetalesNORTE-CENTRO</v>
      </c>
      <c r="B1750" s="11" t="s">
        <v>119</v>
      </c>
      <c r="C1750" s="11" t="s">
        <v>174</v>
      </c>
      <c r="D1750" s="11" t="s">
        <v>7</v>
      </c>
      <c r="E1750" s="12">
        <v>11.308640768789999</v>
      </c>
      <c r="F1750" s="12">
        <v>11.912171499584</v>
      </c>
      <c r="G1750" s="12">
        <v>12.2813026084594</v>
      </c>
      <c r="H1750" s="12">
        <v>12.457217863163301</v>
      </c>
      <c r="I1750" s="12">
        <v>0</v>
      </c>
      <c r="J1750" s="12">
        <v>0</v>
      </c>
      <c r="K1750" s="12">
        <v>0</v>
      </c>
      <c r="L1750" s="12">
        <v>0</v>
      </c>
      <c r="M1750" s="12">
        <v>0</v>
      </c>
      <c r="N1750" s="12"/>
      <c r="O1750" s="12"/>
    </row>
    <row r="1751" spans="1:15" x14ac:dyDescent="0.35">
      <c r="A1751" s="11" t="str">
        <f t="shared" si="27"/>
        <v>DISTRIBUCION VOLUMEN X CRITERIO (kg ó litros)Leche+bebidas vegetalesNOROESTE</v>
      </c>
      <c r="B1751" s="11" t="s">
        <v>119</v>
      </c>
      <c r="C1751" s="11" t="s">
        <v>174</v>
      </c>
      <c r="D1751" s="11" t="s">
        <v>8</v>
      </c>
      <c r="E1751" s="12">
        <v>14.904526842840999</v>
      </c>
      <c r="F1751" s="12">
        <v>16.050047760403501</v>
      </c>
      <c r="G1751" s="12">
        <v>15.230090013206301</v>
      </c>
      <c r="H1751" s="12">
        <v>14.7215281979156</v>
      </c>
      <c r="I1751" s="12">
        <v>0</v>
      </c>
      <c r="J1751" s="12">
        <v>0</v>
      </c>
      <c r="K1751" s="12">
        <v>0</v>
      </c>
      <c r="L1751" s="12">
        <v>0</v>
      </c>
      <c r="M1751" s="12">
        <v>0</v>
      </c>
      <c r="N1751" s="12"/>
      <c r="O1751" s="12"/>
    </row>
    <row r="1752" spans="1:15" x14ac:dyDescent="0.35">
      <c r="A1752" s="11" t="str">
        <f t="shared" si="27"/>
        <v>DISTRIBUCION VOLUMEN X CRITERIO (kg ó litros)Leche+bebidas vegetales&lt;2MIL</v>
      </c>
      <c r="B1752" s="11" t="s">
        <v>119</v>
      </c>
      <c r="C1752" s="11" t="s">
        <v>174</v>
      </c>
      <c r="D1752" s="11" t="s">
        <v>9</v>
      </c>
      <c r="E1752" s="12">
        <v>4.3497206052711501</v>
      </c>
      <c r="F1752" s="12">
        <v>3.83223941589404</v>
      </c>
      <c r="G1752" s="12">
        <v>4.7945304267122104</v>
      </c>
      <c r="H1752" s="12">
        <v>4.87841355951669</v>
      </c>
      <c r="I1752" s="12">
        <v>0</v>
      </c>
      <c r="J1752" s="12">
        <v>0</v>
      </c>
      <c r="K1752" s="12">
        <v>0</v>
      </c>
      <c r="L1752" s="12">
        <v>0</v>
      </c>
      <c r="M1752" s="12">
        <v>0</v>
      </c>
      <c r="N1752" s="12"/>
      <c r="O1752" s="12"/>
    </row>
    <row r="1753" spans="1:15" x14ac:dyDescent="0.35">
      <c r="A1753" s="11" t="str">
        <f t="shared" si="27"/>
        <v>DISTRIBUCION VOLUMEN X CRITERIO (kg ó litros)Leche+bebidas vegetales2-5MIL</v>
      </c>
      <c r="B1753" s="11" t="s">
        <v>119</v>
      </c>
      <c r="C1753" s="11" t="s">
        <v>174</v>
      </c>
      <c r="D1753" s="11" t="s">
        <v>10</v>
      </c>
      <c r="E1753" s="12">
        <v>4.7529509381385804</v>
      </c>
      <c r="F1753" s="12">
        <v>4.5984996365689703</v>
      </c>
      <c r="G1753" s="12">
        <v>4.4970197526880504</v>
      </c>
      <c r="H1753" s="12">
        <v>4.4577707747778801</v>
      </c>
      <c r="I1753" s="12">
        <v>0</v>
      </c>
      <c r="J1753" s="12">
        <v>0</v>
      </c>
      <c r="K1753" s="12">
        <v>0</v>
      </c>
      <c r="L1753" s="12">
        <v>0</v>
      </c>
      <c r="M1753" s="12">
        <v>0</v>
      </c>
      <c r="N1753" s="12"/>
      <c r="O1753" s="12"/>
    </row>
    <row r="1754" spans="1:15" x14ac:dyDescent="0.35">
      <c r="A1754" s="11" t="str">
        <f t="shared" si="27"/>
        <v>DISTRIBUCION VOLUMEN X CRITERIO (kg ó litros)Leche+bebidas vegetales5-10MIL</v>
      </c>
      <c r="B1754" s="11" t="s">
        <v>119</v>
      </c>
      <c r="C1754" s="11" t="s">
        <v>174</v>
      </c>
      <c r="D1754" s="11" t="s">
        <v>11</v>
      </c>
      <c r="E1754" s="12">
        <v>5.9401293019760599</v>
      </c>
      <c r="F1754" s="12">
        <v>7.6064717858985498</v>
      </c>
      <c r="G1754" s="12">
        <v>7.0946038687075204</v>
      </c>
      <c r="H1754" s="12">
        <v>7.3076811862452402</v>
      </c>
      <c r="I1754" s="12">
        <v>0</v>
      </c>
      <c r="J1754" s="12">
        <v>0</v>
      </c>
      <c r="K1754" s="12">
        <v>0</v>
      </c>
      <c r="L1754" s="12">
        <v>0</v>
      </c>
      <c r="M1754" s="12">
        <v>0</v>
      </c>
      <c r="N1754" s="12"/>
      <c r="O1754" s="12"/>
    </row>
    <row r="1755" spans="1:15" x14ac:dyDescent="0.35">
      <c r="A1755" s="11" t="str">
        <f t="shared" si="27"/>
        <v>DISTRIBUCION VOLUMEN X CRITERIO (kg ó litros)Leche+bebidas vegetales10-30MIL</v>
      </c>
      <c r="B1755" s="11" t="s">
        <v>119</v>
      </c>
      <c r="C1755" s="11" t="s">
        <v>174</v>
      </c>
      <c r="D1755" s="11" t="s">
        <v>12</v>
      </c>
      <c r="E1755" s="12">
        <v>20.6048910627384</v>
      </c>
      <c r="F1755" s="12">
        <v>19.441358218948899</v>
      </c>
      <c r="G1755" s="12">
        <v>19.095539222315701</v>
      </c>
      <c r="H1755" s="12">
        <v>17.4916212332684</v>
      </c>
      <c r="I1755" s="12">
        <v>0</v>
      </c>
      <c r="J1755" s="12">
        <v>0</v>
      </c>
      <c r="K1755" s="12">
        <v>0</v>
      </c>
      <c r="L1755" s="12">
        <v>0</v>
      </c>
      <c r="M1755" s="12">
        <v>0</v>
      </c>
      <c r="N1755" s="12"/>
      <c r="O1755" s="12"/>
    </row>
    <row r="1756" spans="1:15" x14ac:dyDescent="0.35">
      <c r="A1756" s="11" t="str">
        <f t="shared" si="27"/>
        <v>DISTRIBUCION VOLUMEN X CRITERIO (kg ó litros)Leche+bebidas vegetales30-100MIL</v>
      </c>
      <c r="B1756" s="11" t="s">
        <v>119</v>
      </c>
      <c r="C1756" s="11" t="s">
        <v>174</v>
      </c>
      <c r="D1756" s="11" t="s">
        <v>13</v>
      </c>
      <c r="E1756" s="12">
        <v>21.031218822957499</v>
      </c>
      <c r="F1756" s="12">
        <v>20.6649837542301</v>
      </c>
      <c r="G1756" s="12">
        <v>21.414520094920899</v>
      </c>
      <c r="H1756" s="12">
        <v>21.665672432794899</v>
      </c>
      <c r="I1756" s="12">
        <v>0</v>
      </c>
      <c r="J1756" s="12">
        <v>0</v>
      </c>
      <c r="K1756" s="12">
        <v>0</v>
      </c>
      <c r="L1756" s="12">
        <v>0</v>
      </c>
      <c r="M1756" s="12">
        <v>0</v>
      </c>
      <c r="N1756" s="12"/>
      <c r="O1756" s="12"/>
    </row>
    <row r="1757" spans="1:15" x14ac:dyDescent="0.35">
      <c r="A1757" s="11" t="str">
        <f t="shared" si="27"/>
        <v>DISTRIBUCION VOLUMEN X CRITERIO (kg ó litros)Leche+bebidas vegetales100-200MIL</v>
      </c>
      <c r="B1757" s="11" t="s">
        <v>119</v>
      </c>
      <c r="C1757" s="11" t="s">
        <v>174</v>
      </c>
      <c r="D1757" s="11" t="s">
        <v>14</v>
      </c>
      <c r="E1757" s="12">
        <v>12.4866889896307</v>
      </c>
      <c r="F1757" s="12">
        <v>12.2247617135256</v>
      </c>
      <c r="G1757" s="12">
        <v>11.5032406483709</v>
      </c>
      <c r="H1757" s="12">
        <v>12.5343567682624</v>
      </c>
      <c r="I1757" s="12">
        <v>0</v>
      </c>
      <c r="J1757" s="12">
        <v>0</v>
      </c>
      <c r="K1757" s="12">
        <v>0</v>
      </c>
      <c r="L1757" s="12">
        <v>0</v>
      </c>
      <c r="M1757" s="12">
        <v>0</v>
      </c>
      <c r="N1757" s="12"/>
      <c r="O1757" s="12"/>
    </row>
    <row r="1758" spans="1:15" x14ac:dyDescent="0.35">
      <c r="A1758" s="11" t="str">
        <f t="shared" si="27"/>
        <v>DISTRIBUCION VOLUMEN X CRITERIO (kg ó litros)Leche+bebidas vegetales200-500MIL</v>
      </c>
      <c r="B1758" s="11" t="s">
        <v>119</v>
      </c>
      <c r="C1758" s="11" t="s">
        <v>174</v>
      </c>
      <c r="D1758" s="11" t="s">
        <v>15</v>
      </c>
      <c r="E1758" s="12">
        <v>13.1371182078878</v>
      </c>
      <c r="F1758" s="12">
        <v>13.6401020536955</v>
      </c>
      <c r="G1758" s="12">
        <v>14.872177299648</v>
      </c>
      <c r="H1758" s="12">
        <v>13.0151825040207</v>
      </c>
      <c r="I1758" s="12">
        <v>0</v>
      </c>
      <c r="J1758" s="12">
        <v>0</v>
      </c>
      <c r="K1758" s="12">
        <v>0</v>
      </c>
      <c r="L1758" s="12">
        <v>0</v>
      </c>
      <c r="M1758" s="12">
        <v>0</v>
      </c>
      <c r="N1758" s="12"/>
      <c r="O1758" s="12"/>
    </row>
    <row r="1759" spans="1:15" x14ac:dyDescent="0.35">
      <c r="A1759" s="11" t="str">
        <f t="shared" si="27"/>
        <v>DISTRIBUCION VOLUMEN X CRITERIO (kg ó litros)Leche+bebidas vegetales&gt;500MIL</v>
      </c>
      <c r="B1759" s="11" t="s">
        <v>119</v>
      </c>
      <c r="C1759" s="11" t="s">
        <v>174</v>
      </c>
      <c r="D1759" s="11" t="s">
        <v>16</v>
      </c>
      <c r="E1759" s="12">
        <v>17.697316426206001</v>
      </c>
      <c r="F1759" s="12">
        <v>17.9915955228849</v>
      </c>
      <c r="G1759" s="12">
        <v>16.728354975752801</v>
      </c>
      <c r="H1759" s="12">
        <v>18.6492963505939</v>
      </c>
      <c r="I1759" s="12">
        <v>0</v>
      </c>
      <c r="J1759" s="12">
        <v>0</v>
      </c>
      <c r="K1759" s="12">
        <v>0</v>
      </c>
      <c r="L1759" s="12">
        <v>0</v>
      </c>
      <c r="M1759" s="12">
        <v>0</v>
      </c>
      <c r="N1759" s="12"/>
      <c r="O1759" s="12"/>
    </row>
    <row r="1760" spans="1:15" x14ac:dyDescent="0.35">
      <c r="A1760" s="11" t="str">
        <f t="shared" si="27"/>
        <v>DISTRIBUCION VOLUMEN X CRITERIO (kg ó litros)Leche+bebidas vegetalesDE 15 A 19 AÑOS</v>
      </c>
      <c r="B1760" s="11" t="s">
        <v>119</v>
      </c>
      <c r="C1760" s="11" t="s">
        <v>174</v>
      </c>
      <c r="D1760" s="11" t="s">
        <v>39</v>
      </c>
      <c r="E1760" s="12">
        <v>1.02079764834146</v>
      </c>
      <c r="F1760" s="12">
        <v>1.1385886139625101</v>
      </c>
      <c r="G1760" s="12">
        <v>0.68978076396960897</v>
      </c>
      <c r="H1760" s="12">
        <v>0.91242958142488995</v>
      </c>
      <c r="I1760" s="12">
        <v>0</v>
      </c>
      <c r="J1760" s="12">
        <v>0</v>
      </c>
      <c r="K1760" s="12">
        <v>0</v>
      </c>
      <c r="L1760" s="12">
        <v>0</v>
      </c>
      <c r="M1760" s="12">
        <v>0</v>
      </c>
      <c r="N1760" s="12"/>
      <c r="O1760" s="12"/>
    </row>
    <row r="1761" spans="1:15" x14ac:dyDescent="0.35">
      <c r="A1761" s="11" t="str">
        <f t="shared" si="27"/>
        <v>DISTRIBUCION VOLUMEN X CRITERIO (kg ó litros)Leche+bebidas vegetalesDE 20 A 24 AÑOS</v>
      </c>
      <c r="B1761" s="11" t="s">
        <v>119</v>
      </c>
      <c r="C1761" s="11" t="s">
        <v>174</v>
      </c>
      <c r="D1761" s="11" t="s">
        <v>40</v>
      </c>
      <c r="E1761" s="12">
        <v>2.1009587763336999</v>
      </c>
      <c r="F1761" s="12">
        <v>1.4703634864661199</v>
      </c>
      <c r="G1761" s="12">
        <v>1.61675329688922</v>
      </c>
      <c r="H1761" s="12">
        <v>1.6020067110831</v>
      </c>
      <c r="I1761" s="12">
        <v>0</v>
      </c>
      <c r="J1761" s="12">
        <v>0</v>
      </c>
      <c r="K1761" s="12">
        <v>0</v>
      </c>
      <c r="L1761" s="12">
        <v>0</v>
      </c>
      <c r="M1761" s="12">
        <v>0</v>
      </c>
      <c r="N1761" s="12"/>
      <c r="O1761" s="12"/>
    </row>
    <row r="1762" spans="1:15" x14ac:dyDescent="0.35">
      <c r="A1762" s="11" t="str">
        <f t="shared" si="27"/>
        <v>DISTRIBUCION VOLUMEN X CRITERIO (kg ó litros)Leche+bebidas vegetalesDE 25 A 34 AÑOS</v>
      </c>
      <c r="B1762" s="11" t="s">
        <v>119</v>
      </c>
      <c r="C1762" s="11" t="s">
        <v>174</v>
      </c>
      <c r="D1762" s="11" t="s">
        <v>41</v>
      </c>
      <c r="E1762" s="12">
        <v>6.6643241011208199</v>
      </c>
      <c r="F1762" s="12">
        <v>7.2974565157453197</v>
      </c>
      <c r="G1762" s="12">
        <v>6.5972833076626696</v>
      </c>
      <c r="H1762" s="12">
        <v>6.6515812101500797</v>
      </c>
      <c r="I1762" s="12">
        <v>0</v>
      </c>
      <c r="J1762" s="12">
        <v>0</v>
      </c>
      <c r="K1762" s="12">
        <v>0</v>
      </c>
      <c r="L1762" s="12">
        <v>0</v>
      </c>
      <c r="M1762" s="12">
        <v>0</v>
      </c>
      <c r="N1762" s="12"/>
      <c r="O1762" s="12"/>
    </row>
    <row r="1763" spans="1:15" x14ac:dyDescent="0.35">
      <c r="A1763" s="11" t="str">
        <f t="shared" si="27"/>
        <v>DISTRIBUCION VOLUMEN X CRITERIO (kg ó litros)Leche+bebidas vegetalesDE 35 A 49 AÑOS</v>
      </c>
      <c r="B1763" s="11" t="s">
        <v>119</v>
      </c>
      <c r="C1763" s="11" t="s">
        <v>174</v>
      </c>
      <c r="D1763" s="11" t="s">
        <v>42</v>
      </c>
      <c r="E1763" s="12">
        <v>30.714954193905101</v>
      </c>
      <c r="F1763" s="12">
        <v>29.1104562133042</v>
      </c>
      <c r="G1763" s="12">
        <v>27.1668346072845</v>
      </c>
      <c r="H1763" s="12">
        <v>25.6195959149006</v>
      </c>
      <c r="I1763" s="12">
        <v>0</v>
      </c>
      <c r="J1763" s="12">
        <v>0</v>
      </c>
      <c r="K1763" s="12">
        <v>0</v>
      </c>
      <c r="L1763" s="12">
        <v>0</v>
      </c>
      <c r="M1763" s="12">
        <v>0</v>
      </c>
      <c r="N1763" s="12"/>
      <c r="O1763" s="12"/>
    </row>
    <row r="1764" spans="1:15" x14ac:dyDescent="0.35">
      <c r="A1764" s="11" t="str">
        <f t="shared" si="27"/>
        <v>DISTRIBUCION VOLUMEN X CRITERIO (kg ó litros)Leche+bebidas vegetalesDE 50 A 59 AÑOS</v>
      </c>
      <c r="B1764" s="11" t="s">
        <v>119</v>
      </c>
      <c r="C1764" s="11" t="s">
        <v>174</v>
      </c>
      <c r="D1764" s="11" t="s">
        <v>43</v>
      </c>
      <c r="E1764" s="12">
        <v>25.722014077792601</v>
      </c>
      <c r="F1764" s="12">
        <v>25.7665069235563</v>
      </c>
      <c r="G1764" s="12">
        <v>25.345209437331999</v>
      </c>
      <c r="H1764" s="12">
        <v>25.240503373963399</v>
      </c>
      <c r="I1764" s="12">
        <v>0</v>
      </c>
      <c r="J1764" s="12">
        <v>0</v>
      </c>
      <c r="K1764" s="12">
        <v>0</v>
      </c>
      <c r="L1764" s="12">
        <v>0</v>
      </c>
      <c r="M1764" s="12">
        <v>0</v>
      </c>
      <c r="N1764" s="12"/>
      <c r="O1764" s="12"/>
    </row>
    <row r="1765" spans="1:15" x14ac:dyDescent="0.35">
      <c r="A1765" s="11" t="str">
        <f t="shared" si="27"/>
        <v>DISTRIBUCION VOLUMEN X CRITERIO (kg ó litros)Leche+bebidas vegetalesDE 60 A 75 AÑOS</v>
      </c>
      <c r="B1765" s="11" t="s">
        <v>119</v>
      </c>
      <c r="C1765" s="11" t="s">
        <v>174</v>
      </c>
      <c r="D1765" s="11" t="s">
        <v>44</v>
      </c>
      <c r="E1765" s="12">
        <v>33.7769786268872</v>
      </c>
      <c r="F1765" s="12">
        <v>35.216652166473203</v>
      </c>
      <c r="G1765" s="12">
        <v>38.584116556610702</v>
      </c>
      <c r="H1765" s="12">
        <v>39.973875477804597</v>
      </c>
      <c r="I1765" s="12">
        <v>0</v>
      </c>
      <c r="J1765" s="12">
        <v>0</v>
      </c>
      <c r="K1765" s="12">
        <v>0</v>
      </c>
      <c r="L1765" s="12">
        <v>0</v>
      </c>
      <c r="M1765" s="12">
        <v>0</v>
      </c>
      <c r="N1765" s="12"/>
      <c r="O1765" s="12"/>
    </row>
    <row r="1766" spans="1:15" x14ac:dyDescent="0.35">
      <c r="A1766" s="11" t="str">
        <f t="shared" si="27"/>
        <v>DISTRIBUCION VOLUMEN X CRITERIO (kg ó litros)Leche+bebidas vegetalesALTA Y MEDIA ALTA</v>
      </c>
      <c r="B1766" s="11" t="s">
        <v>119</v>
      </c>
      <c r="C1766" s="11" t="s">
        <v>174</v>
      </c>
      <c r="D1766" s="11" t="s">
        <v>17</v>
      </c>
      <c r="E1766" s="12">
        <v>24.407569399230798</v>
      </c>
      <c r="F1766" s="12">
        <v>27.5072375511206</v>
      </c>
      <c r="G1766" s="12">
        <v>25.379995716858101</v>
      </c>
      <c r="H1766" s="12">
        <v>26.397744922797301</v>
      </c>
      <c r="I1766" s="12">
        <v>0</v>
      </c>
      <c r="J1766" s="12">
        <v>0</v>
      </c>
      <c r="K1766" s="12">
        <v>0</v>
      </c>
      <c r="L1766" s="12">
        <v>0</v>
      </c>
      <c r="M1766" s="12">
        <v>0</v>
      </c>
      <c r="N1766" s="12"/>
      <c r="O1766" s="12"/>
    </row>
    <row r="1767" spans="1:15" x14ac:dyDescent="0.35">
      <c r="A1767" s="11" t="str">
        <f t="shared" si="27"/>
        <v>DISTRIBUCION VOLUMEN X CRITERIO (kg ó litros)Leche+bebidas vegetalesMEDIA</v>
      </c>
      <c r="B1767" s="11" t="s">
        <v>119</v>
      </c>
      <c r="C1767" s="11" t="s">
        <v>174</v>
      </c>
      <c r="D1767" s="11" t="s">
        <v>18</v>
      </c>
      <c r="E1767" s="12">
        <v>32.291256281627298</v>
      </c>
      <c r="F1767" s="12">
        <v>30.3556275829798</v>
      </c>
      <c r="G1767" s="12">
        <v>30.420836630548699</v>
      </c>
      <c r="H1767" s="12">
        <v>29.483099698896201</v>
      </c>
      <c r="I1767" s="12">
        <v>0</v>
      </c>
      <c r="J1767" s="12">
        <v>0</v>
      </c>
      <c r="K1767" s="12">
        <v>0</v>
      </c>
      <c r="L1767" s="12">
        <v>0</v>
      </c>
      <c r="M1767" s="12">
        <v>0</v>
      </c>
      <c r="N1767" s="12"/>
      <c r="O1767" s="12"/>
    </row>
    <row r="1768" spans="1:15" x14ac:dyDescent="0.35">
      <c r="A1768" s="11" t="str">
        <f t="shared" si="27"/>
        <v>DISTRIBUCION VOLUMEN X CRITERIO (kg ó litros)Leche+bebidas vegetalesMEDIA BAJA</v>
      </c>
      <c r="B1768" s="11" t="s">
        <v>119</v>
      </c>
      <c r="C1768" s="11" t="s">
        <v>174</v>
      </c>
      <c r="D1768" s="11" t="s">
        <v>19</v>
      </c>
      <c r="E1768" s="12">
        <v>26.716129441579501</v>
      </c>
      <c r="F1768" s="12">
        <v>25.730005019867299</v>
      </c>
      <c r="G1768" s="12">
        <v>28.6625986314226</v>
      </c>
      <c r="H1768" s="12">
        <v>27.6488749485972</v>
      </c>
      <c r="I1768" s="12">
        <v>0</v>
      </c>
      <c r="J1768" s="12">
        <v>0</v>
      </c>
      <c r="K1768" s="12">
        <v>0</v>
      </c>
      <c r="L1768" s="12">
        <v>0</v>
      </c>
      <c r="M1768" s="12">
        <v>0</v>
      </c>
      <c r="N1768" s="12"/>
      <c r="O1768" s="12"/>
    </row>
    <row r="1769" spans="1:15" x14ac:dyDescent="0.35">
      <c r="A1769" s="11" t="str">
        <f t="shared" si="27"/>
        <v>DISTRIBUCION VOLUMEN X CRITERIO (kg ó litros)Leche+bebidas vegetalesBAJA</v>
      </c>
      <c r="B1769" s="11" t="s">
        <v>119</v>
      </c>
      <c r="C1769" s="11" t="s">
        <v>174</v>
      </c>
      <c r="D1769" s="11" t="s">
        <v>20</v>
      </c>
      <c r="E1769" s="12">
        <v>16.585070837084601</v>
      </c>
      <c r="F1769" s="12">
        <v>16.407151461551699</v>
      </c>
      <c r="G1769" s="12">
        <v>15.5365560789926</v>
      </c>
      <c r="H1769" s="12">
        <v>16.4702679388725</v>
      </c>
      <c r="I1769" s="12">
        <v>0</v>
      </c>
      <c r="J1769" s="12">
        <v>0</v>
      </c>
      <c r="K1769" s="12">
        <v>0</v>
      </c>
      <c r="L1769" s="12">
        <v>0</v>
      </c>
      <c r="M1769" s="12">
        <v>0</v>
      </c>
      <c r="N1769" s="12"/>
      <c r="O1769" s="12"/>
    </row>
    <row r="1770" spans="1:15" x14ac:dyDescent="0.35">
      <c r="A1770" s="11" t="str">
        <f t="shared" si="27"/>
        <v>DISTRIBUCION VOLUMEN X CRITERIO (kg ó litros)Leche+bebidas vegetalesHOMBRE</v>
      </c>
      <c r="B1770" s="11" t="s">
        <v>119</v>
      </c>
      <c r="C1770" s="11" t="s">
        <v>174</v>
      </c>
      <c r="D1770" s="11" t="s">
        <v>21</v>
      </c>
      <c r="E1770" s="12">
        <v>59.488903529974202</v>
      </c>
      <c r="F1770" s="12">
        <v>61.329624411017598</v>
      </c>
      <c r="G1770" s="12">
        <v>60.363475026855099</v>
      </c>
      <c r="H1770" s="12">
        <v>57.910043441125602</v>
      </c>
      <c r="I1770" s="12">
        <v>0</v>
      </c>
      <c r="J1770" s="12">
        <v>0</v>
      </c>
      <c r="K1770" s="12">
        <v>0</v>
      </c>
      <c r="L1770" s="12">
        <v>0</v>
      </c>
      <c r="M1770" s="12">
        <v>0</v>
      </c>
      <c r="N1770" s="12"/>
      <c r="O1770" s="12"/>
    </row>
    <row r="1771" spans="1:15" x14ac:dyDescent="0.35">
      <c r="A1771" s="11" t="str">
        <f t="shared" si="27"/>
        <v>DISTRIBUCION VOLUMEN X CRITERIO (kg ó litros)Leche+bebidas vegetalesMUJER</v>
      </c>
      <c r="B1771" s="11" t="s">
        <v>119</v>
      </c>
      <c r="C1771" s="11" t="s">
        <v>174</v>
      </c>
      <c r="D1771" s="11" t="s">
        <v>22</v>
      </c>
      <c r="E1771" s="12">
        <v>40.511121726211201</v>
      </c>
      <c r="F1771" s="12">
        <v>38.670390919909202</v>
      </c>
      <c r="G1771" s="12">
        <v>39.6365046293948</v>
      </c>
      <c r="H1771" s="12">
        <v>42.089957954909103</v>
      </c>
      <c r="I1771" s="12">
        <v>0</v>
      </c>
      <c r="J1771" s="12">
        <v>0</v>
      </c>
      <c r="K1771" s="12">
        <v>0</v>
      </c>
      <c r="L1771" s="12">
        <v>0</v>
      </c>
      <c r="M1771" s="12">
        <v>0</v>
      </c>
      <c r="N1771" s="12"/>
      <c r="O1771" s="12"/>
    </row>
    <row r="1772" spans="1:15" x14ac:dyDescent="0.35">
      <c r="A1772" s="11" t="str">
        <f t="shared" si="27"/>
        <v>DISTRIBUCION VOLUMEN X CRITERIO (kg ó litros)LecheT.ESPAÑA</v>
      </c>
      <c r="B1772" s="11" t="s">
        <v>119</v>
      </c>
      <c r="C1772" s="11" t="s">
        <v>124</v>
      </c>
      <c r="D1772" s="11" t="s">
        <v>36</v>
      </c>
      <c r="E1772" s="12">
        <v>100</v>
      </c>
      <c r="F1772" s="12">
        <v>100</v>
      </c>
      <c r="G1772" s="12">
        <v>100</v>
      </c>
      <c r="H1772" s="12">
        <v>100</v>
      </c>
      <c r="I1772" s="12">
        <v>0</v>
      </c>
      <c r="J1772" s="12">
        <v>0</v>
      </c>
      <c r="K1772" s="12">
        <v>0</v>
      </c>
      <c r="L1772" s="12">
        <v>0</v>
      </c>
      <c r="M1772" s="12">
        <v>0</v>
      </c>
      <c r="N1772" s="12"/>
      <c r="O1772" s="12"/>
    </row>
    <row r="1773" spans="1:15" x14ac:dyDescent="0.35">
      <c r="A1773" s="11" t="str">
        <f t="shared" si="27"/>
        <v>DISTRIBUCION VOLUMEN X CRITERIO (kg ó litros)LecheBCN AM</v>
      </c>
      <c r="B1773" s="11" t="s">
        <v>119</v>
      </c>
      <c r="C1773" s="11" t="s">
        <v>124</v>
      </c>
      <c r="D1773" s="11" t="s">
        <v>1</v>
      </c>
      <c r="E1773" s="12">
        <v>7.3933690599758197</v>
      </c>
      <c r="F1773" s="12">
        <v>8.8592764779960298</v>
      </c>
      <c r="G1773" s="12">
        <v>7.9598461893690802</v>
      </c>
      <c r="H1773" s="12">
        <v>9.0663409441898501</v>
      </c>
      <c r="I1773" s="12">
        <v>0</v>
      </c>
      <c r="J1773" s="12">
        <v>0</v>
      </c>
      <c r="K1773" s="12">
        <v>0</v>
      </c>
      <c r="L1773" s="12">
        <v>0</v>
      </c>
      <c r="M1773" s="12">
        <v>0</v>
      </c>
      <c r="N1773" s="12"/>
      <c r="O1773" s="12"/>
    </row>
    <row r="1774" spans="1:15" x14ac:dyDescent="0.35">
      <c r="A1774" s="11" t="str">
        <f t="shared" si="27"/>
        <v>DISTRIBUCION VOLUMEN X CRITERIO (kg ó litros)LecheREST.CAT ARAGON</v>
      </c>
      <c r="B1774" s="11" t="s">
        <v>119</v>
      </c>
      <c r="C1774" s="11" t="s">
        <v>124</v>
      </c>
      <c r="D1774" s="11" t="s">
        <v>2</v>
      </c>
      <c r="E1774" s="12">
        <v>9.2549601733617894</v>
      </c>
      <c r="F1774" s="12">
        <v>8.26649288913036</v>
      </c>
      <c r="G1774" s="12">
        <v>9.1955229957694993</v>
      </c>
      <c r="H1774" s="12">
        <v>8.8631959333925092</v>
      </c>
      <c r="I1774" s="12">
        <v>0</v>
      </c>
      <c r="J1774" s="12">
        <v>0</v>
      </c>
      <c r="K1774" s="12">
        <v>0</v>
      </c>
      <c r="L1774" s="12">
        <v>0</v>
      </c>
      <c r="M1774" s="12">
        <v>0</v>
      </c>
      <c r="N1774" s="12"/>
      <c r="O1774" s="12"/>
    </row>
    <row r="1775" spans="1:15" x14ac:dyDescent="0.35">
      <c r="A1775" s="11" t="str">
        <f t="shared" si="27"/>
        <v>DISTRIBUCION VOLUMEN X CRITERIO (kg ó litros)LecheLEVANTE</v>
      </c>
      <c r="B1775" s="11" t="s">
        <v>119</v>
      </c>
      <c r="C1775" s="11" t="s">
        <v>124</v>
      </c>
      <c r="D1775" s="11" t="s">
        <v>3</v>
      </c>
      <c r="E1775" s="12">
        <v>11.9428076005308</v>
      </c>
      <c r="F1775" s="12">
        <v>11.8390750685707</v>
      </c>
      <c r="G1775" s="12">
        <v>11.2079074601325</v>
      </c>
      <c r="H1775" s="12">
        <v>10.1012035554687</v>
      </c>
      <c r="I1775" s="12">
        <v>0</v>
      </c>
      <c r="J1775" s="12">
        <v>0</v>
      </c>
      <c r="K1775" s="12">
        <v>0</v>
      </c>
      <c r="L1775" s="12">
        <v>0</v>
      </c>
      <c r="M1775" s="12">
        <v>0</v>
      </c>
      <c r="N1775" s="12"/>
      <c r="O1775" s="12"/>
    </row>
    <row r="1776" spans="1:15" x14ac:dyDescent="0.35">
      <c r="A1776" s="11" t="str">
        <f t="shared" si="27"/>
        <v>DISTRIBUCION VOLUMEN X CRITERIO (kg ó litros)LecheANDALUCIA</v>
      </c>
      <c r="B1776" s="11" t="s">
        <v>119</v>
      </c>
      <c r="C1776" s="11" t="s">
        <v>124</v>
      </c>
      <c r="D1776" s="11" t="s">
        <v>4</v>
      </c>
      <c r="E1776" s="12">
        <v>21.661249784490199</v>
      </c>
      <c r="F1776" s="12">
        <v>21.315836558489099</v>
      </c>
      <c r="G1776" s="12">
        <v>21.819121415066199</v>
      </c>
      <c r="H1776" s="12">
        <v>21.199004719404801</v>
      </c>
      <c r="I1776" s="12">
        <v>0</v>
      </c>
      <c r="J1776" s="12">
        <v>0</v>
      </c>
      <c r="K1776" s="12">
        <v>0</v>
      </c>
      <c r="L1776" s="12">
        <v>0</v>
      </c>
      <c r="M1776" s="12">
        <v>0</v>
      </c>
      <c r="N1776" s="12"/>
      <c r="O1776" s="12"/>
    </row>
    <row r="1777" spans="1:15" x14ac:dyDescent="0.35">
      <c r="A1777" s="11" t="str">
        <f t="shared" si="27"/>
        <v>DISTRIBUCION VOLUMEN X CRITERIO (kg ó litros)LecheMDD AM</v>
      </c>
      <c r="B1777" s="11" t="s">
        <v>119</v>
      </c>
      <c r="C1777" s="11" t="s">
        <v>124</v>
      </c>
      <c r="D1777" s="11" t="s">
        <v>5</v>
      </c>
      <c r="E1777" s="12">
        <v>13.5234587087772</v>
      </c>
      <c r="F1777" s="12">
        <v>12.8408675844122</v>
      </c>
      <c r="G1777" s="12">
        <v>13.2636411013727</v>
      </c>
      <c r="H1777" s="12">
        <v>13.9575656175208</v>
      </c>
      <c r="I1777" s="12">
        <v>0</v>
      </c>
      <c r="J1777" s="12">
        <v>0</v>
      </c>
      <c r="K1777" s="12">
        <v>0</v>
      </c>
      <c r="L1777" s="12">
        <v>0</v>
      </c>
      <c r="M1777" s="12">
        <v>0</v>
      </c>
      <c r="N1777" s="12"/>
      <c r="O1777" s="12"/>
    </row>
    <row r="1778" spans="1:15" x14ac:dyDescent="0.35">
      <c r="A1778" s="11" t="str">
        <f t="shared" si="27"/>
        <v>DISTRIBUCION VOLUMEN X CRITERIO (kg ó litros)LecheRTO CENTRO</v>
      </c>
      <c r="B1778" s="11" t="s">
        <v>119</v>
      </c>
      <c r="C1778" s="11" t="s">
        <v>124</v>
      </c>
      <c r="D1778" s="11" t="s">
        <v>6</v>
      </c>
      <c r="E1778" s="12">
        <v>9.68074159279249</v>
      </c>
      <c r="F1778" s="12">
        <v>8.8891808494244202</v>
      </c>
      <c r="G1778" s="12">
        <v>9.0960413622587897</v>
      </c>
      <c r="H1778" s="12">
        <v>9.5709675176278495</v>
      </c>
      <c r="I1778" s="12">
        <v>0</v>
      </c>
      <c r="J1778" s="12">
        <v>0</v>
      </c>
      <c r="K1778" s="12">
        <v>0</v>
      </c>
      <c r="L1778" s="12">
        <v>0</v>
      </c>
      <c r="M1778" s="12">
        <v>0</v>
      </c>
      <c r="N1778" s="12"/>
      <c r="O1778" s="12"/>
    </row>
    <row r="1779" spans="1:15" x14ac:dyDescent="0.35">
      <c r="A1779" s="11" t="str">
        <f t="shared" si="27"/>
        <v>DISTRIBUCION VOLUMEN X CRITERIO (kg ó litros)LecheNORTE-CENTRO</v>
      </c>
      <c r="B1779" s="11" t="s">
        <v>119</v>
      </c>
      <c r="C1779" s="11" t="s">
        <v>124</v>
      </c>
      <c r="D1779" s="11" t="s">
        <v>7</v>
      </c>
      <c r="E1779" s="12">
        <v>11.4002054874767</v>
      </c>
      <c r="F1779" s="12">
        <v>11.6656940244458</v>
      </c>
      <c r="G1779" s="12">
        <v>12.117331809341399</v>
      </c>
      <c r="H1779" s="12">
        <v>12.477351984423301</v>
      </c>
      <c r="I1779" s="12">
        <v>0</v>
      </c>
      <c r="J1779" s="12">
        <v>0</v>
      </c>
      <c r="K1779" s="12">
        <v>0</v>
      </c>
      <c r="L1779" s="12">
        <v>0</v>
      </c>
      <c r="M1779" s="12">
        <v>0</v>
      </c>
      <c r="N1779" s="12"/>
      <c r="O1779" s="12"/>
    </row>
    <row r="1780" spans="1:15" x14ac:dyDescent="0.35">
      <c r="A1780" s="11" t="str">
        <f t="shared" si="27"/>
        <v>DISTRIBUCION VOLUMEN X CRITERIO (kg ó litros)LecheNOROESTE</v>
      </c>
      <c r="B1780" s="11" t="s">
        <v>119</v>
      </c>
      <c r="C1780" s="11" t="s">
        <v>124</v>
      </c>
      <c r="D1780" s="11" t="s">
        <v>8</v>
      </c>
      <c r="E1780" s="12">
        <v>15.143234922855701</v>
      </c>
      <c r="F1780" s="12">
        <v>16.3235988873503</v>
      </c>
      <c r="G1780" s="12">
        <v>15.3405665351856</v>
      </c>
      <c r="H1780" s="12">
        <v>14.764363306545</v>
      </c>
      <c r="I1780" s="12">
        <v>0</v>
      </c>
      <c r="J1780" s="12">
        <v>0</v>
      </c>
      <c r="K1780" s="12">
        <v>0</v>
      </c>
      <c r="L1780" s="12">
        <v>0</v>
      </c>
      <c r="M1780" s="12">
        <v>0</v>
      </c>
      <c r="N1780" s="12"/>
      <c r="O1780" s="12"/>
    </row>
    <row r="1781" spans="1:15" x14ac:dyDescent="0.35">
      <c r="A1781" s="11" t="str">
        <f t="shared" si="27"/>
        <v>DISTRIBUCION VOLUMEN X CRITERIO (kg ó litros)Leche&lt;2MIL</v>
      </c>
      <c r="B1781" s="11" t="s">
        <v>119</v>
      </c>
      <c r="C1781" s="11" t="s">
        <v>124</v>
      </c>
      <c r="D1781" s="11" t="s">
        <v>9</v>
      </c>
      <c r="E1781" s="12">
        <v>4.4149858394836103</v>
      </c>
      <c r="F1781" s="12">
        <v>3.8906374418376801</v>
      </c>
      <c r="G1781" s="12">
        <v>4.9552266732936596</v>
      </c>
      <c r="H1781" s="12">
        <v>4.4446914656280798</v>
      </c>
      <c r="I1781" s="12">
        <v>0</v>
      </c>
      <c r="J1781" s="12">
        <v>0</v>
      </c>
      <c r="K1781" s="12">
        <v>0</v>
      </c>
      <c r="L1781" s="12">
        <v>0</v>
      </c>
      <c r="M1781" s="12">
        <v>0</v>
      </c>
      <c r="N1781" s="12"/>
      <c r="O1781" s="12"/>
    </row>
    <row r="1782" spans="1:15" x14ac:dyDescent="0.35">
      <c r="A1782" s="11" t="str">
        <f t="shared" si="27"/>
        <v>DISTRIBUCION VOLUMEN X CRITERIO (kg ó litros)Leche2-5MIL</v>
      </c>
      <c r="B1782" s="11" t="s">
        <v>119</v>
      </c>
      <c r="C1782" s="11" t="s">
        <v>124</v>
      </c>
      <c r="D1782" s="11" t="s">
        <v>10</v>
      </c>
      <c r="E1782" s="12">
        <v>4.7518637918074598</v>
      </c>
      <c r="F1782" s="12">
        <v>4.6817968975695203</v>
      </c>
      <c r="G1782" s="12">
        <v>4.5650253351483903</v>
      </c>
      <c r="H1782" s="12">
        <v>4.6477477501319298</v>
      </c>
      <c r="I1782" s="12">
        <v>0</v>
      </c>
      <c r="J1782" s="12">
        <v>0</v>
      </c>
      <c r="K1782" s="12">
        <v>0</v>
      </c>
      <c r="L1782" s="12">
        <v>0</v>
      </c>
      <c r="M1782" s="12">
        <v>0</v>
      </c>
      <c r="N1782" s="12"/>
      <c r="O1782" s="12"/>
    </row>
    <row r="1783" spans="1:15" x14ac:dyDescent="0.35">
      <c r="A1783" s="11" t="str">
        <f t="shared" si="27"/>
        <v>DISTRIBUCION VOLUMEN X CRITERIO (kg ó litros)Leche5-10MIL</v>
      </c>
      <c r="B1783" s="11" t="s">
        <v>119</v>
      </c>
      <c r="C1783" s="11" t="s">
        <v>124</v>
      </c>
      <c r="D1783" s="11" t="s">
        <v>11</v>
      </c>
      <c r="E1783" s="12">
        <v>5.9978552026615999</v>
      </c>
      <c r="F1783" s="12">
        <v>7.56610300383538</v>
      </c>
      <c r="G1783" s="12">
        <v>6.5232242859012803</v>
      </c>
      <c r="H1783" s="12">
        <v>7.1529159749078897</v>
      </c>
      <c r="I1783" s="12">
        <v>0</v>
      </c>
      <c r="J1783" s="12">
        <v>0</v>
      </c>
      <c r="K1783" s="12">
        <v>0</v>
      </c>
      <c r="L1783" s="12">
        <v>0</v>
      </c>
      <c r="M1783" s="12">
        <v>0</v>
      </c>
      <c r="N1783" s="12"/>
      <c r="O1783" s="12"/>
    </row>
    <row r="1784" spans="1:15" x14ac:dyDescent="0.35">
      <c r="A1784" s="11" t="str">
        <f t="shared" si="27"/>
        <v>DISTRIBUCION VOLUMEN X CRITERIO (kg ó litros)Leche10-30MIL</v>
      </c>
      <c r="B1784" s="11" t="s">
        <v>119</v>
      </c>
      <c r="C1784" s="11" t="s">
        <v>124</v>
      </c>
      <c r="D1784" s="11" t="s">
        <v>12</v>
      </c>
      <c r="E1784" s="12">
        <v>20.831176175010299</v>
      </c>
      <c r="F1784" s="12">
        <v>19.509907828555001</v>
      </c>
      <c r="G1784" s="12">
        <v>19.5137309631505</v>
      </c>
      <c r="H1784" s="12">
        <v>17.9692921367891</v>
      </c>
      <c r="I1784" s="12">
        <v>0</v>
      </c>
      <c r="J1784" s="12">
        <v>0</v>
      </c>
      <c r="K1784" s="12">
        <v>0</v>
      </c>
      <c r="L1784" s="12">
        <v>0</v>
      </c>
      <c r="M1784" s="12">
        <v>0</v>
      </c>
      <c r="N1784" s="12"/>
      <c r="O1784" s="12"/>
    </row>
    <row r="1785" spans="1:15" x14ac:dyDescent="0.35">
      <c r="A1785" s="11" t="str">
        <f t="shared" si="27"/>
        <v>DISTRIBUCION VOLUMEN X CRITERIO (kg ó litros)Leche30-100MIL</v>
      </c>
      <c r="B1785" s="11" t="s">
        <v>119</v>
      </c>
      <c r="C1785" s="11" t="s">
        <v>124</v>
      </c>
      <c r="D1785" s="11" t="s">
        <v>13</v>
      </c>
      <c r="E1785" s="12">
        <v>20.626483881972099</v>
      </c>
      <c r="F1785" s="12">
        <v>20.5988211116812</v>
      </c>
      <c r="G1785" s="12">
        <v>21.344039438913398</v>
      </c>
      <c r="H1785" s="12">
        <v>21.396692645590701</v>
      </c>
      <c r="I1785" s="12">
        <v>0</v>
      </c>
      <c r="J1785" s="12">
        <v>0</v>
      </c>
      <c r="K1785" s="12">
        <v>0</v>
      </c>
      <c r="L1785" s="12">
        <v>0</v>
      </c>
      <c r="M1785" s="12">
        <v>0</v>
      </c>
      <c r="N1785" s="12"/>
      <c r="O1785" s="12"/>
    </row>
    <row r="1786" spans="1:15" x14ac:dyDescent="0.35">
      <c r="A1786" s="11" t="str">
        <f t="shared" si="27"/>
        <v>DISTRIBUCION VOLUMEN X CRITERIO (kg ó litros)Leche100-200MIL</v>
      </c>
      <c r="B1786" s="11" t="s">
        <v>119</v>
      </c>
      <c r="C1786" s="11" t="s">
        <v>124</v>
      </c>
      <c r="D1786" s="11" t="s">
        <v>14</v>
      </c>
      <c r="E1786" s="12">
        <v>12.3860276507799</v>
      </c>
      <c r="F1786" s="12">
        <v>12.1563697585893</v>
      </c>
      <c r="G1786" s="12">
        <v>11.425554495182601</v>
      </c>
      <c r="H1786" s="12">
        <v>12.541066593084</v>
      </c>
      <c r="I1786" s="12">
        <v>0</v>
      </c>
      <c r="J1786" s="12">
        <v>0</v>
      </c>
      <c r="K1786" s="12">
        <v>0</v>
      </c>
      <c r="L1786" s="12">
        <v>0</v>
      </c>
      <c r="M1786" s="12">
        <v>0</v>
      </c>
      <c r="N1786" s="12"/>
      <c r="O1786" s="12"/>
    </row>
    <row r="1787" spans="1:15" x14ac:dyDescent="0.35">
      <c r="A1787" s="11" t="str">
        <f t="shared" si="27"/>
        <v>DISTRIBUCION VOLUMEN X CRITERIO (kg ó litros)Leche200-500MIL</v>
      </c>
      <c r="B1787" s="11" t="s">
        <v>119</v>
      </c>
      <c r="C1787" s="11" t="s">
        <v>124</v>
      </c>
      <c r="D1787" s="11" t="s">
        <v>15</v>
      </c>
      <c r="E1787" s="12">
        <v>13.2375351341694</v>
      </c>
      <c r="F1787" s="12">
        <v>13.466835933234499</v>
      </c>
      <c r="G1787" s="12">
        <v>14.7602636401216</v>
      </c>
      <c r="H1787" s="12">
        <v>12.917127898280601</v>
      </c>
      <c r="I1787" s="12">
        <v>0</v>
      </c>
      <c r="J1787" s="12">
        <v>0</v>
      </c>
      <c r="K1787" s="12">
        <v>0</v>
      </c>
      <c r="L1787" s="12">
        <v>0</v>
      </c>
      <c r="M1787" s="12">
        <v>0</v>
      </c>
      <c r="N1787" s="12"/>
      <c r="O1787" s="12"/>
    </row>
    <row r="1788" spans="1:15" x14ac:dyDescent="0.35">
      <c r="A1788" s="11" t="str">
        <f t="shared" si="27"/>
        <v>DISTRIBUCION VOLUMEN X CRITERIO (kg ó litros)Leche&gt;500MIL</v>
      </c>
      <c r="B1788" s="11" t="s">
        <v>119</v>
      </c>
      <c r="C1788" s="11" t="s">
        <v>124</v>
      </c>
      <c r="D1788" s="11" t="s">
        <v>16</v>
      </c>
      <c r="E1788" s="12">
        <v>17.754107626259302</v>
      </c>
      <c r="F1788" s="12">
        <v>18.129540145237598</v>
      </c>
      <c r="G1788" s="12">
        <v>16.912920800424398</v>
      </c>
      <c r="H1788" s="12">
        <v>18.930459210086902</v>
      </c>
      <c r="I1788" s="12">
        <v>0</v>
      </c>
      <c r="J1788" s="12">
        <v>0</v>
      </c>
      <c r="K1788" s="12">
        <v>0</v>
      </c>
      <c r="L1788" s="12">
        <v>0</v>
      </c>
      <c r="M1788" s="12">
        <v>0</v>
      </c>
      <c r="N1788" s="12"/>
      <c r="O1788" s="12"/>
    </row>
    <row r="1789" spans="1:15" x14ac:dyDescent="0.35">
      <c r="A1789" s="11" t="str">
        <f t="shared" si="27"/>
        <v>DISTRIBUCION VOLUMEN X CRITERIO (kg ó litros)LecheDE 15 A 19 AÑOS</v>
      </c>
      <c r="B1789" s="11" t="s">
        <v>119</v>
      </c>
      <c r="C1789" s="11" t="s">
        <v>124</v>
      </c>
      <c r="D1789" s="11" t="s">
        <v>39</v>
      </c>
      <c r="E1789" s="12">
        <v>1.0452441540822901</v>
      </c>
      <c r="F1789" s="12">
        <v>1.1270709614844201</v>
      </c>
      <c r="G1789" s="12">
        <v>0.70958827757742904</v>
      </c>
      <c r="H1789" s="12">
        <v>0.96232170008651796</v>
      </c>
      <c r="I1789" s="12">
        <v>0</v>
      </c>
      <c r="J1789" s="12">
        <v>0</v>
      </c>
      <c r="K1789" s="12">
        <v>0</v>
      </c>
      <c r="L1789" s="12">
        <v>0</v>
      </c>
      <c r="M1789" s="12">
        <v>0</v>
      </c>
      <c r="N1789" s="12"/>
      <c r="O1789" s="12"/>
    </row>
    <row r="1790" spans="1:15" x14ac:dyDescent="0.35">
      <c r="A1790" s="11" t="str">
        <f t="shared" si="27"/>
        <v>DISTRIBUCION VOLUMEN X CRITERIO (kg ó litros)LecheDE 20 A 24 AÑOS</v>
      </c>
      <c r="B1790" s="11" t="s">
        <v>119</v>
      </c>
      <c r="C1790" s="11" t="s">
        <v>124</v>
      </c>
      <c r="D1790" s="11" t="s">
        <v>40</v>
      </c>
      <c r="E1790" s="12">
        <v>1.9641374056187999</v>
      </c>
      <c r="F1790" s="12">
        <v>1.4531522848310201</v>
      </c>
      <c r="G1790" s="12">
        <v>1.5929947237261199</v>
      </c>
      <c r="H1790" s="12">
        <v>1.5860286140942199</v>
      </c>
      <c r="I1790" s="12">
        <v>0</v>
      </c>
      <c r="J1790" s="12">
        <v>0</v>
      </c>
      <c r="K1790" s="12">
        <v>0</v>
      </c>
      <c r="L1790" s="12">
        <v>0</v>
      </c>
      <c r="M1790" s="12">
        <v>0</v>
      </c>
      <c r="N1790" s="12"/>
      <c r="O1790" s="12"/>
    </row>
    <row r="1791" spans="1:15" x14ac:dyDescent="0.35">
      <c r="A1791" s="11" t="str">
        <f t="shared" si="27"/>
        <v>DISTRIBUCION VOLUMEN X CRITERIO (kg ó litros)LecheDE 25 A 34 AÑOS</v>
      </c>
      <c r="B1791" s="11" t="s">
        <v>119</v>
      </c>
      <c r="C1791" s="11" t="s">
        <v>124</v>
      </c>
      <c r="D1791" s="11" t="s">
        <v>41</v>
      </c>
      <c r="E1791" s="12">
        <v>6.29473454996472</v>
      </c>
      <c r="F1791" s="12">
        <v>7.0106241400258904</v>
      </c>
      <c r="G1791" s="12">
        <v>6.3225791660134503</v>
      </c>
      <c r="H1791" s="12">
        <v>6.1086990087398503</v>
      </c>
      <c r="I1791" s="12">
        <v>0</v>
      </c>
      <c r="J1791" s="12">
        <v>0</v>
      </c>
      <c r="K1791" s="12">
        <v>0</v>
      </c>
      <c r="L1791" s="12">
        <v>0</v>
      </c>
      <c r="M1791" s="12">
        <v>0</v>
      </c>
      <c r="N1791" s="12"/>
      <c r="O1791" s="12"/>
    </row>
    <row r="1792" spans="1:15" x14ac:dyDescent="0.35">
      <c r="A1792" s="11" t="str">
        <f t="shared" si="27"/>
        <v>DISTRIBUCION VOLUMEN X CRITERIO (kg ó litros)LecheDE 35 A 49 AÑOS</v>
      </c>
      <c r="B1792" s="11" t="s">
        <v>119</v>
      </c>
      <c r="C1792" s="11" t="s">
        <v>124</v>
      </c>
      <c r="D1792" s="11" t="s">
        <v>42</v>
      </c>
      <c r="E1792" s="12">
        <v>31.0630316733866</v>
      </c>
      <c r="F1792" s="12">
        <v>29.150667299107599</v>
      </c>
      <c r="G1792" s="12">
        <v>26.957876739846199</v>
      </c>
      <c r="H1792" s="12">
        <v>25.566323302193101</v>
      </c>
      <c r="I1792" s="12">
        <v>0</v>
      </c>
      <c r="J1792" s="12">
        <v>0</v>
      </c>
      <c r="K1792" s="12">
        <v>0</v>
      </c>
      <c r="L1792" s="12">
        <v>0</v>
      </c>
      <c r="M1792" s="12">
        <v>0</v>
      </c>
      <c r="N1792" s="12"/>
      <c r="O1792" s="12"/>
    </row>
    <row r="1793" spans="1:15" x14ac:dyDescent="0.35">
      <c r="A1793" s="11" t="str">
        <f t="shared" si="27"/>
        <v>DISTRIBUCION VOLUMEN X CRITERIO (kg ó litros)LecheDE 50 A 59 AÑOS</v>
      </c>
      <c r="B1793" s="11" t="s">
        <v>119</v>
      </c>
      <c r="C1793" s="11" t="s">
        <v>124</v>
      </c>
      <c r="D1793" s="11" t="s">
        <v>43</v>
      </c>
      <c r="E1793" s="12">
        <v>26.024419394170401</v>
      </c>
      <c r="F1793" s="12">
        <v>25.667620681054601</v>
      </c>
      <c r="G1793" s="12">
        <v>25.439078368477301</v>
      </c>
      <c r="H1793" s="12">
        <v>25.637999013526599</v>
      </c>
      <c r="I1793" s="12">
        <v>0</v>
      </c>
      <c r="J1793" s="12">
        <v>0</v>
      </c>
      <c r="K1793" s="12">
        <v>0</v>
      </c>
      <c r="L1793" s="12">
        <v>0</v>
      </c>
      <c r="M1793" s="12">
        <v>0</v>
      </c>
      <c r="N1793" s="12"/>
      <c r="O1793" s="12"/>
    </row>
    <row r="1794" spans="1:15" x14ac:dyDescent="0.35">
      <c r="A1794" s="11" t="str">
        <f t="shared" si="27"/>
        <v>DISTRIBUCION VOLUMEN X CRITERIO (kg ó litros)LecheDE 60 A 75 AÑOS</v>
      </c>
      <c r="B1794" s="11" t="s">
        <v>119</v>
      </c>
      <c r="C1794" s="11" t="s">
        <v>124</v>
      </c>
      <c r="D1794" s="11" t="s">
        <v>44</v>
      </c>
      <c r="E1794" s="12">
        <v>33.608460764460503</v>
      </c>
      <c r="F1794" s="12">
        <v>35.5908890613076</v>
      </c>
      <c r="G1794" s="12">
        <v>38.977859672315397</v>
      </c>
      <c r="H1794" s="12">
        <v>40.138618921071703</v>
      </c>
      <c r="I1794" s="12">
        <v>0</v>
      </c>
      <c r="J1794" s="12">
        <v>0</v>
      </c>
      <c r="K1794" s="12">
        <v>0</v>
      </c>
      <c r="L1794" s="12">
        <v>0</v>
      </c>
      <c r="M1794" s="12">
        <v>0</v>
      </c>
      <c r="N1794" s="12"/>
      <c r="O1794" s="12"/>
    </row>
    <row r="1795" spans="1:15" x14ac:dyDescent="0.35">
      <c r="A1795" s="11" t="str">
        <f t="shared" si="27"/>
        <v>DISTRIBUCION VOLUMEN X CRITERIO (kg ó litros)LecheALTA Y MEDIA ALTA</v>
      </c>
      <c r="B1795" s="11" t="s">
        <v>119</v>
      </c>
      <c r="C1795" s="11" t="s">
        <v>124</v>
      </c>
      <c r="D1795" s="11" t="s">
        <v>17</v>
      </c>
      <c r="E1795" s="12">
        <v>24.855218344760601</v>
      </c>
      <c r="F1795" s="12">
        <v>27.840326517164801</v>
      </c>
      <c r="G1795" s="12">
        <v>25.755866283180701</v>
      </c>
      <c r="H1795" s="12">
        <v>26.366091074493202</v>
      </c>
      <c r="I1795" s="12">
        <v>0</v>
      </c>
      <c r="J1795" s="12">
        <v>0</v>
      </c>
      <c r="K1795" s="12">
        <v>0</v>
      </c>
      <c r="L1795" s="12">
        <v>0</v>
      </c>
      <c r="M1795" s="12">
        <v>0</v>
      </c>
      <c r="N1795" s="12"/>
      <c r="O1795" s="12"/>
    </row>
    <row r="1796" spans="1:15" x14ac:dyDescent="0.35">
      <c r="A1796" s="11" t="str">
        <f t="shared" ref="A1796:A1859" si="28">B1796&amp;C1796&amp;D1796</f>
        <v>DISTRIBUCION VOLUMEN X CRITERIO (kg ó litros)LecheMEDIA</v>
      </c>
      <c r="B1796" s="11" t="s">
        <v>119</v>
      </c>
      <c r="C1796" s="11" t="s">
        <v>124</v>
      </c>
      <c r="D1796" s="11" t="s">
        <v>18</v>
      </c>
      <c r="E1796" s="12">
        <v>32.655576523530598</v>
      </c>
      <c r="F1796" s="12">
        <v>30.5465969184472</v>
      </c>
      <c r="G1796" s="12">
        <v>30.7355747505867</v>
      </c>
      <c r="H1796" s="12">
        <v>30.278514227769602</v>
      </c>
      <c r="I1796" s="12">
        <v>0</v>
      </c>
      <c r="J1796" s="12">
        <v>0</v>
      </c>
      <c r="K1796" s="12">
        <v>0</v>
      </c>
      <c r="L1796" s="12">
        <v>0</v>
      </c>
      <c r="M1796" s="12">
        <v>0</v>
      </c>
      <c r="N1796" s="12"/>
      <c r="O1796" s="12"/>
    </row>
    <row r="1797" spans="1:15" x14ac:dyDescent="0.35">
      <c r="A1797" s="11" t="str">
        <f t="shared" si="28"/>
        <v>DISTRIBUCION VOLUMEN X CRITERIO (kg ó litros)LecheMEDIA BAJA</v>
      </c>
      <c r="B1797" s="11" t="s">
        <v>119</v>
      </c>
      <c r="C1797" s="11" t="s">
        <v>124</v>
      </c>
      <c r="D1797" s="11" t="s">
        <v>19</v>
      </c>
      <c r="E1797" s="12">
        <v>26.8388771341668</v>
      </c>
      <c r="F1797" s="12">
        <v>25.433161734325498</v>
      </c>
      <c r="G1797" s="12">
        <v>27.781950019004402</v>
      </c>
      <c r="H1797" s="12">
        <v>27.335192955339899</v>
      </c>
      <c r="I1797" s="12">
        <v>0</v>
      </c>
      <c r="J1797" s="12">
        <v>0</v>
      </c>
      <c r="K1797" s="12">
        <v>0</v>
      </c>
      <c r="L1797" s="12">
        <v>0</v>
      </c>
      <c r="M1797" s="12">
        <v>0</v>
      </c>
      <c r="N1797" s="12"/>
      <c r="O1797" s="12"/>
    </row>
    <row r="1798" spans="1:15" x14ac:dyDescent="0.35">
      <c r="A1798" s="11" t="str">
        <f t="shared" si="28"/>
        <v>DISTRIBUCION VOLUMEN X CRITERIO (kg ó litros)LecheBAJA</v>
      </c>
      <c r="B1798" s="11" t="s">
        <v>119</v>
      </c>
      <c r="C1798" s="11" t="s">
        <v>124</v>
      </c>
      <c r="D1798" s="11" t="s">
        <v>20</v>
      </c>
      <c r="E1798" s="12">
        <v>15.6503543922926</v>
      </c>
      <c r="F1798" s="12">
        <v>16.179936728517301</v>
      </c>
      <c r="G1798" s="12">
        <v>15.726595252944501</v>
      </c>
      <c r="H1798" s="12">
        <v>16.020187409862</v>
      </c>
      <c r="I1798" s="12">
        <v>0</v>
      </c>
      <c r="J1798" s="12">
        <v>0</v>
      </c>
      <c r="K1798" s="12">
        <v>0</v>
      </c>
      <c r="L1798" s="12">
        <v>0</v>
      </c>
      <c r="M1798" s="12">
        <v>0</v>
      </c>
      <c r="N1798" s="12"/>
      <c r="O1798" s="12"/>
    </row>
    <row r="1799" spans="1:15" x14ac:dyDescent="0.35">
      <c r="A1799" s="11" t="str">
        <f t="shared" si="28"/>
        <v>DISTRIBUCION VOLUMEN X CRITERIO (kg ó litros)LecheHOMBRE</v>
      </c>
      <c r="B1799" s="11" t="s">
        <v>119</v>
      </c>
      <c r="C1799" s="11" t="s">
        <v>124</v>
      </c>
      <c r="D1799" s="11" t="s">
        <v>21</v>
      </c>
      <c r="E1799" s="12">
        <v>60.853514019010497</v>
      </c>
      <c r="F1799" s="12">
        <v>62.694420790906797</v>
      </c>
      <c r="G1799" s="12">
        <v>61.859401034969402</v>
      </c>
      <c r="H1799" s="12">
        <v>60.395616345543303</v>
      </c>
      <c r="I1799" s="12">
        <v>0</v>
      </c>
      <c r="J1799" s="12">
        <v>0</v>
      </c>
      <c r="K1799" s="12">
        <v>0</v>
      </c>
      <c r="L1799" s="12">
        <v>0</v>
      </c>
      <c r="M1799" s="12">
        <v>0</v>
      </c>
      <c r="N1799" s="12"/>
      <c r="O1799" s="12"/>
    </row>
    <row r="1800" spans="1:15" x14ac:dyDescent="0.35">
      <c r="A1800" s="11" t="str">
        <f t="shared" si="28"/>
        <v>DISTRIBUCION VOLUMEN X CRITERIO (kg ó litros)LecheMUJER</v>
      </c>
      <c r="B1800" s="11" t="s">
        <v>119</v>
      </c>
      <c r="C1800" s="11" t="s">
        <v>124</v>
      </c>
      <c r="D1800" s="11" t="s">
        <v>22</v>
      </c>
      <c r="E1800" s="12">
        <v>39.146511306585701</v>
      </c>
      <c r="F1800" s="12">
        <v>37.3055948265959</v>
      </c>
      <c r="G1800" s="12">
        <v>38.140577755591302</v>
      </c>
      <c r="H1800" s="12">
        <v>39.604384105875098</v>
      </c>
      <c r="I1800" s="12">
        <v>0</v>
      </c>
      <c r="J1800" s="12">
        <v>0</v>
      </c>
      <c r="K1800" s="12">
        <v>0</v>
      </c>
      <c r="L1800" s="12">
        <v>0</v>
      </c>
      <c r="M1800" s="12">
        <v>0</v>
      </c>
      <c r="N1800" s="12"/>
      <c r="O1800" s="12"/>
    </row>
    <row r="1801" spans="1:15" x14ac:dyDescent="0.35">
      <c r="A1801" s="11" t="str">
        <f t="shared" si="28"/>
        <v>DISTRIBUCION VOLUMEN X CRITERIO (kg ó litros)Leche SolaT.ESPAÑA</v>
      </c>
      <c r="B1801" s="11" t="s">
        <v>119</v>
      </c>
      <c r="C1801" s="11" t="s">
        <v>125</v>
      </c>
      <c r="D1801" s="11" t="s">
        <v>36</v>
      </c>
      <c r="E1801" s="12">
        <v>100</v>
      </c>
      <c r="F1801" s="12">
        <v>100</v>
      </c>
      <c r="G1801" s="12">
        <v>100</v>
      </c>
      <c r="H1801" s="12">
        <v>100</v>
      </c>
      <c r="I1801" s="12">
        <v>0</v>
      </c>
      <c r="J1801" s="12">
        <v>0</v>
      </c>
      <c r="K1801" s="12">
        <v>0</v>
      </c>
      <c r="L1801" s="12">
        <v>0</v>
      </c>
      <c r="M1801" s="12">
        <v>0</v>
      </c>
      <c r="N1801" s="12"/>
      <c r="O1801" s="12"/>
    </row>
    <row r="1802" spans="1:15" x14ac:dyDescent="0.35">
      <c r="A1802" s="11" t="str">
        <f t="shared" si="28"/>
        <v>DISTRIBUCION VOLUMEN X CRITERIO (kg ó litros)Leche SolaBCN AM</v>
      </c>
      <c r="B1802" s="11" t="s">
        <v>119</v>
      </c>
      <c r="C1802" s="11" t="s">
        <v>125</v>
      </c>
      <c r="D1802" s="11" t="s">
        <v>1</v>
      </c>
      <c r="E1802" s="12">
        <v>8.1605647416203499</v>
      </c>
      <c r="F1802" s="12">
        <v>5.6059341276995998</v>
      </c>
      <c r="G1802" s="12">
        <v>3.45557526673822</v>
      </c>
      <c r="H1802" s="12">
        <v>5.6302821112437904</v>
      </c>
      <c r="I1802" s="12">
        <v>0</v>
      </c>
      <c r="J1802" s="12">
        <v>0</v>
      </c>
      <c r="K1802" s="12">
        <v>0</v>
      </c>
      <c r="L1802" s="12">
        <v>0</v>
      </c>
      <c r="M1802" s="12">
        <v>0</v>
      </c>
      <c r="N1802" s="12"/>
      <c r="O1802" s="12"/>
    </row>
    <row r="1803" spans="1:15" x14ac:dyDescent="0.35">
      <c r="A1803" s="11" t="str">
        <f t="shared" si="28"/>
        <v>DISTRIBUCION VOLUMEN X CRITERIO (kg ó litros)Leche SolaREST.CAT ARAGON</v>
      </c>
      <c r="B1803" s="11" t="s">
        <v>119</v>
      </c>
      <c r="C1803" s="11" t="s">
        <v>125</v>
      </c>
      <c r="D1803" s="11" t="s">
        <v>2</v>
      </c>
      <c r="E1803" s="12">
        <v>4.0899678967171802</v>
      </c>
      <c r="F1803" s="12">
        <v>5.6681159775444598</v>
      </c>
      <c r="G1803" s="12">
        <v>8.6222082177011306</v>
      </c>
      <c r="H1803" s="12">
        <v>21.155289056850901</v>
      </c>
      <c r="I1803" s="12">
        <v>0</v>
      </c>
      <c r="J1803" s="12">
        <v>0</v>
      </c>
      <c r="K1803" s="12">
        <v>0</v>
      </c>
      <c r="L1803" s="12">
        <v>0</v>
      </c>
      <c r="M1803" s="12">
        <v>0</v>
      </c>
      <c r="N1803" s="12"/>
      <c r="O1803" s="12"/>
    </row>
    <row r="1804" spans="1:15" x14ac:dyDescent="0.35">
      <c r="A1804" s="11" t="str">
        <f t="shared" si="28"/>
        <v>DISTRIBUCION VOLUMEN X CRITERIO (kg ó litros)Leche SolaLEVANTE</v>
      </c>
      <c r="B1804" s="11" t="s">
        <v>119</v>
      </c>
      <c r="C1804" s="11" t="s">
        <v>125</v>
      </c>
      <c r="D1804" s="11" t="s">
        <v>3</v>
      </c>
      <c r="E1804" s="12">
        <v>15.8950257171459</v>
      </c>
      <c r="F1804" s="12">
        <v>47.753298750784097</v>
      </c>
      <c r="G1804" s="12">
        <v>43.324415394102203</v>
      </c>
      <c r="H1804" s="12">
        <v>9.6721949406541494</v>
      </c>
      <c r="I1804" s="12">
        <v>0</v>
      </c>
      <c r="J1804" s="12">
        <v>0</v>
      </c>
      <c r="K1804" s="12">
        <v>0</v>
      </c>
      <c r="L1804" s="12">
        <v>0</v>
      </c>
      <c r="M1804" s="12">
        <v>0</v>
      </c>
      <c r="N1804" s="12"/>
      <c r="O1804" s="12"/>
    </row>
    <row r="1805" spans="1:15" x14ac:dyDescent="0.35">
      <c r="A1805" s="11" t="str">
        <f t="shared" si="28"/>
        <v>DISTRIBUCION VOLUMEN X CRITERIO (kg ó litros)Leche SolaANDALUCIA</v>
      </c>
      <c r="B1805" s="11" t="s">
        <v>119</v>
      </c>
      <c r="C1805" s="11" t="s">
        <v>125</v>
      </c>
      <c r="D1805" s="11" t="s">
        <v>4</v>
      </c>
      <c r="E1805" s="12">
        <v>27.429189823604499</v>
      </c>
      <c r="F1805" s="12">
        <v>18.131765456694598</v>
      </c>
      <c r="G1805" s="12">
        <v>18.737006121434</v>
      </c>
      <c r="H1805" s="12">
        <v>18.042111538171401</v>
      </c>
      <c r="I1805" s="12">
        <v>0</v>
      </c>
      <c r="J1805" s="12">
        <v>0</v>
      </c>
      <c r="K1805" s="12">
        <v>0</v>
      </c>
      <c r="L1805" s="12">
        <v>0</v>
      </c>
      <c r="M1805" s="12">
        <v>0</v>
      </c>
      <c r="N1805" s="12"/>
      <c r="O1805" s="12"/>
    </row>
    <row r="1806" spans="1:15" x14ac:dyDescent="0.35">
      <c r="A1806" s="11" t="str">
        <f t="shared" si="28"/>
        <v>DISTRIBUCION VOLUMEN X CRITERIO (kg ó litros)Leche SolaMDD AM</v>
      </c>
      <c r="B1806" s="11" t="s">
        <v>119</v>
      </c>
      <c r="C1806" s="11" t="s">
        <v>125</v>
      </c>
      <c r="D1806" s="11" t="s">
        <v>5</v>
      </c>
      <c r="E1806" s="12">
        <v>10.882743622493001</v>
      </c>
      <c r="F1806" s="12">
        <v>6.07766318043008</v>
      </c>
      <c r="G1806" s="12">
        <v>6.6437707209212897</v>
      </c>
      <c r="H1806" s="12">
        <v>16.5281163697381</v>
      </c>
      <c r="I1806" s="12">
        <v>0</v>
      </c>
      <c r="J1806" s="12">
        <v>0</v>
      </c>
      <c r="K1806" s="12">
        <v>0</v>
      </c>
      <c r="L1806" s="12">
        <v>0</v>
      </c>
      <c r="M1806" s="12">
        <v>0</v>
      </c>
      <c r="N1806" s="12"/>
      <c r="O1806" s="12"/>
    </row>
    <row r="1807" spans="1:15" x14ac:dyDescent="0.35">
      <c r="A1807" s="11" t="str">
        <f t="shared" si="28"/>
        <v>DISTRIBUCION VOLUMEN X CRITERIO (kg ó litros)Leche SolaRTO CENTRO</v>
      </c>
      <c r="B1807" s="11" t="s">
        <v>119</v>
      </c>
      <c r="C1807" s="11" t="s">
        <v>125</v>
      </c>
      <c r="D1807" s="11" t="s">
        <v>6</v>
      </c>
      <c r="E1807" s="12">
        <v>15.713873450930301</v>
      </c>
      <c r="F1807" s="12">
        <v>6.9053345728686697</v>
      </c>
      <c r="G1807" s="12">
        <v>5.3006140958397401</v>
      </c>
      <c r="H1807" s="12">
        <v>10.568905022731901</v>
      </c>
      <c r="I1807" s="12">
        <v>0</v>
      </c>
      <c r="J1807" s="12">
        <v>0</v>
      </c>
      <c r="K1807" s="12">
        <v>0</v>
      </c>
      <c r="L1807" s="12">
        <v>0</v>
      </c>
      <c r="M1807" s="12">
        <v>0</v>
      </c>
      <c r="N1807" s="12"/>
      <c r="O1807" s="12"/>
    </row>
    <row r="1808" spans="1:15" x14ac:dyDescent="0.35">
      <c r="A1808" s="11" t="str">
        <f t="shared" si="28"/>
        <v>DISTRIBUCION VOLUMEN X CRITERIO (kg ó litros)Leche SolaNORTE-CENTRO</v>
      </c>
      <c r="B1808" s="11" t="s">
        <v>119</v>
      </c>
      <c r="C1808" s="11" t="s">
        <v>125</v>
      </c>
      <c r="D1808" s="11" t="s">
        <v>7</v>
      </c>
      <c r="E1808" s="12">
        <v>5.8089191894784102</v>
      </c>
      <c r="F1808" s="12">
        <v>5.6324732536186302</v>
      </c>
      <c r="G1808" s="12">
        <v>8.0997630500111395</v>
      </c>
      <c r="H1808" s="12">
        <v>11.4358271896142</v>
      </c>
      <c r="I1808" s="12">
        <v>0</v>
      </c>
      <c r="J1808" s="12">
        <v>0</v>
      </c>
      <c r="K1808" s="12">
        <v>0</v>
      </c>
      <c r="L1808" s="12">
        <v>0</v>
      </c>
      <c r="M1808" s="12">
        <v>0</v>
      </c>
      <c r="N1808" s="12"/>
      <c r="O1808" s="12"/>
    </row>
    <row r="1809" spans="1:15" x14ac:dyDescent="0.35">
      <c r="A1809" s="11" t="str">
        <f t="shared" si="28"/>
        <v>DISTRIBUCION VOLUMEN X CRITERIO (kg ó litros)Leche SolaNOROESTE</v>
      </c>
      <c r="B1809" s="11" t="s">
        <v>119</v>
      </c>
      <c r="C1809" s="11" t="s">
        <v>125</v>
      </c>
      <c r="D1809" s="11" t="s">
        <v>8</v>
      </c>
      <c r="E1809" s="12">
        <v>12.0197245331216</v>
      </c>
      <c r="F1809" s="12">
        <v>4.2254188515388797</v>
      </c>
      <c r="G1809" s="12">
        <v>5.8166530990335996</v>
      </c>
      <c r="H1809" s="12">
        <v>6.9672976896426704</v>
      </c>
      <c r="I1809" s="12">
        <v>0</v>
      </c>
      <c r="J1809" s="12">
        <v>0</v>
      </c>
      <c r="K1809" s="12">
        <v>0</v>
      </c>
      <c r="L1809" s="12">
        <v>0</v>
      </c>
      <c r="M1809" s="12">
        <v>0</v>
      </c>
      <c r="N1809" s="12"/>
      <c r="O1809" s="12"/>
    </row>
    <row r="1810" spans="1:15" x14ac:dyDescent="0.35">
      <c r="A1810" s="11" t="str">
        <f t="shared" si="28"/>
        <v>DISTRIBUCION VOLUMEN X CRITERIO (kg ó litros)Leche Sola&lt;2MIL</v>
      </c>
      <c r="B1810" s="11" t="s">
        <v>119</v>
      </c>
      <c r="C1810" s="11" t="s">
        <v>125</v>
      </c>
      <c r="D1810" s="11" t="s">
        <v>9</v>
      </c>
      <c r="E1810" s="12">
        <v>8.4067451413579999</v>
      </c>
      <c r="F1810" s="12">
        <v>2.0939156577193101</v>
      </c>
      <c r="G1810" s="12">
        <v>1.4092569402375099</v>
      </c>
      <c r="H1810" s="12">
        <v>7.9231061491162098</v>
      </c>
      <c r="I1810" s="12">
        <v>0</v>
      </c>
      <c r="J1810" s="12">
        <v>0</v>
      </c>
      <c r="K1810" s="12">
        <v>0</v>
      </c>
      <c r="L1810" s="12">
        <v>0</v>
      </c>
      <c r="M1810" s="12">
        <v>0</v>
      </c>
      <c r="N1810" s="12"/>
      <c r="O1810" s="12"/>
    </row>
    <row r="1811" spans="1:15" x14ac:dyDescent="0.35">
      <c r="A1811" s="11" t="str">
        <f t="shared" si="28"/>
        <v>DISTRIBUCION VOLUMEN X CRITERIO (kg ó litros)Leche Sola2-5MIL</v>
      </c>
      <c r="B1811" s="11" t="s">
        <v>119</v>
      </c>
      <c r="C1811" s="11" t="s">
        <v>125</v>
      </c>
      <c r="D1811" s="11" t="s">
        <v>10</v>
      </c>
      <c r="E1811" s="12">
        <v>4.3844958403811001</v>
      </c>
      <c r="F1811" s="12">
        <v>3.5783913118514099</v>
      </c>
      <c r="G1811" s="12">
        <v>4.8869815261444902</v>
      </c>
      <c r="H1811" s="12">
        <v>4.4560136078703403</v>
      </c>
      <c r="I1811" s="12">
        <v>0</v>
      </c>
      <c r="J1811" s="12">
        <v>0</v>
      </c>
      <c r="K1811" s="12">
        <v>0</v>
      </c>
      <c r="L1811" s="12">
        <v>0</v>
      </c>
      <c r="M1811" s="12">
        <v>0</v>
      </c>
      <c r="N1811" s="12"/>
      <c r="O1811" s="12"/>
    </row>
    <row r="1812" spans="1:15" x14ac:dyDescent="0.35">
      <c r="A1812" s="11" t="str">
        <f t="shared" si="28"/>
        <v>DISTRIBUCION VOLUMEN X CRITERIO (kg ó litros)Leche Sola5-10MIL</v>
      </c>
      <c r="B1812" s="11" t="s">
        <v>119</v>
      </c>
      <c r="C1812" s="11" t="s">
        <v>125</v>
      </c>
      <c r="D1812" s="11" t="s">
        <v>11</v>
      </c>
      <c r="E1812" s="12">
        <v>3.8659836376816599</v>
      </c>
      <c r="F1812" s="12">
        <v>45.977174266120201</v>
      </c>
      <c r="G1812" s="12">
        <v>5.0653762862360203</v>
      </c>
      <c r="H1812" s="12">
        <v>6.0560358706111597</v>
      </c>
      <c r="I1812" s="12">
        <v>0</v>
      </c>
      <c r="J1812" s="12">
        <v>0</v>
      </c>
      <c r="K1812" s="12">
        <v>0</v>
      </c>
      <c r="L1812" s="12">
        <v>0</v>
      </c>
      <c r="M1812" s="12">
        <v>0</v>
      </c>
      <c r="N1812" s="12"/>
      <c r="O1812" s="12"/>
    </row>
    <row r="1813" spans="1:15" x14ac:dyDescent="0.35">
      <c r="A1813" s="11" t="str">
        <f t="shared" si="28"/>
        <v>DISTRIBUCION VOLUMEN X CRITERIO (kg ó litros)Leche Sola10-30MIL</v>
      </c>
      <c r="B1813" s="11" t="s">
        <v>119</v>
      </c>
      <c r="C1813" s="11" t="s">
        <v>125</v>
      </c>
      <c r="D1813" s="11" t="s">
        <v>12</v>
      </c>
      <c r="E1813" s="12">
        <v>11.4641513341848</v>
      </c>
      <c r="F1813" s="12">
        <v>5.5172183659093701</v>
      </c>
      <c r="G1813" s="12">
        <v>9.4089971575763496</v>
      </c>
      <c r="H1813" s="12">
        <v>19.081781534436399</v>
      </c>
      <c r="I1813" s="12">
        <v>0</v>
      </c>
      <c r="J1813" s="12">
        <v>0</v>
      </c>
      <c r="K1813" s="12">
        <v>0</v>
      </c>
      <c r="L1813" s="12">
        <v>0</v>
      </c>
      <c r="M1813" s="12">
        <v>0</v>
      </c>
      <c r="N1813" s="12"/>
      <c r="O1813" s="12"/>
    </row>
    <row r="1814" spans="1:15" x14ac:dyDescent="0.35">
      <c r="A1814" s="11" t="str">
        <f t="shared" si="28"/>
        <v>DISTRIBUCION VOLUMEN X CRITERIO (kg ó litros)Leche Sola30-100MIL</v>
      </c>
      <c r="B1814" s="11" t="s">
        <v>119</v>
      </c>
      <c r="C1814" s="11" t="s">
        <v>125</v>
      </c>
      <c r="D1814" s="11" t="s">
        <v>13</v>
      </c>
      <c r="E1814" s="12">
        <v>27.865960164313599</v>
      </c>
      <c r="F1814" s="12">
        <v>14.3242194811783</v>
      </c>
      <c r="G1814" s="12">
        <v>14.389746665806101</v>
      </c>
      <c r="H1814" s="12">
        <v>24.208173185724601</v>
      </c>
      <c r="I1814" s="12">
        <v>0</v>
      </c>
      <c r="J1814" s="12">
        <v>0</v>
      </c>
      <c r="K1814" s="12">
        <v>0</v>
      </c>
      <c r="L1814" s="12">
        <v>0</v>
      </c>
      <c r="M1814" s="12">
        <v>0</v>
      </c>
      <c r="N1814" s="12"/>
      <c r="O1814" s="12"/>
    </row>
    <row r="1815" spans="1:15" x14ac:dyDescent="0.35">
      <c r="A1815" s="11" t="str">
        <f t="shared" si="28"/>
        <v>DISTRIBUCION VOLUMEN X CRITERIO (kg ó litros)Leche Sola100-200MIL</v>
      </c>
      <c r="B1815" s="11" t="s">
        <v>119</v>
      </c>
      <c r="C1815" s="11" t="s">
        <v>125</v>
      </c>
      <c r="D1815" s="11" t="s">
        <v>14</v>
      </c>
      <c r="E1815" s="12">
        <v>11.9354758534986</v>
      </c>
      <c r="F1815" s="12">
        <v>10.7988276901627</v>
      </c>
      <c r="G1815" s="12">
        <v>9.7079858491666098</v>
      </c>
      <c r="H1815" s="12">
        <v>9.9518499233683304</v>
      </c>
      <c r="I1815" s="12">
        <v>0</v>
      </c>
      <c r="J1815" s="12">
        <v>0</v>
      </c>
      <c r="K1815" s="12">
        <v>0</v>
      </c>
      <c r="L1815" s="12">
        <v>0</v>
      </c>
      <c r="M1815" s="12">
        <v>0</v>
      </c>
      <c r="N1815" s="12"/>
      <c r="O1815" s="12"/>
    </row>
    <row r="1816" spans="1:15" x14ac:dyDescent="0.35">
      <c r="A1816" s="11" t="str">
        <f t="shared" si="28"/>
        <v>DISTRIBUCION VOLUMEN X CRITERIO (kg ó litros)Leche Sola200-500MIL</v>
      </c>
      <c r="B1816" s="11" t="s">
        <v>119</v>
      </c>
      <c r="C1816" s="11" t="s">
        <v>125</v>
      </c>
      <c r="D1816" s="11" t="s">
        <v>15</v>
      </c>
      <c r="E1816" s="12">
        <v>15.7878697918465</v>
      </c>
      <c r="F1816" s="12">
        <v>5.6165237081989199</v>
      </c>
      <c r="G1816" s="12">
        <v>46.983180292963297</v>
      </c>
      <c r="H1816" s="12">
        <v>8.0649961638169696</v>
      </c>
      <c r="I1816" s="12">
        <v>0</v>
      </c>
      <c r="J1816" s="12">
        <v>0</v>
      </c>
      <c r="K1816" s="12">
        <v>0</v>
      </c>
      <c r="L1816" s="12">
        <v>0</v>
      </c>
      <c r="M1816" s="12">
        <v>0</v>
      </c>
      <c r="N1816" s="12"/>
      <c r="O1816" s="12"/>
    </row>
    <row r="1817" spans="1:15" x14ac:dyDescent="0.35">
      <c r="A1817" s="11" t="str">
        <f t="shared" si="28"/>
        <v>DISTRIBUCION VOLUMEN X CRITERIO (kg ó litros)Leche Sola&gt;500MIL</v>
      </c>
      <c r="B1817" s="11" t="s">
        <v>119</v>
      </c>
      <c r="C1817" s="11" t="s">
        <v>125</v>
      </c>
      <c r="D1817" s="11" t="s">
        <v>16</v>
      </c>
      <c r="E1817" s="12">
        <v>16.289343781283399</v>
      </c>
      <c r="F1817" s="12">
        <v>12.0937389040123</v>
      </c>
      <c r="G1817" s="12">
        <v>8.14847636655713</v>
      </c>
      <c r="H1817" s="12">
        <v>20.2580822028706</v>
      </c>
      <c r="I1817" s="12">
        <v>0</v>
      </c>
      <c r="J1817" s="12">
        <v>0</v>
      </c>
      <c r="K1817" s="12">
        <v>0</v>
      </c>
      <c r="L1817" s="12">
        <v>0</v>
      </c>
      <c r="M1817" s="12">
        <v>0</v>
      </c>
      <c r="N1817" s="12"/>
      <c r="O1817" s="12"/>
    </row>
    <row r="1818" spans="1:15" x14ac:dyDescent="0.35">
      <c r="A1818" s="11" t="str">
        <f t="shared" si="28"/>
        <v>DISTRIBUCION VOLUMEN X CRITERIO (kg ó litros)Leche SolaDE 15 A 19 AÑOS</v>
      </c>
      <c r="B1818" s="11" t="s">
        <v>119</v>
      </c>
      <c r="C1818" s="11" t="s">
        <v>125</v>
      </c>
      <c r="D1818" s="11" t="s">
        <v>39</v>
      </c>
      <c r="E1818" s="12">
        <v>3.2737609168421402</v>
      </c>
      <c r="F1818" s="12">
        <v>3.0613392717017298</v>
      </c>
      <c r="G1818" s="12">
        <v>0.67965109941215396</v>
      </c>
      <c r="H1818" s="12">
        <v>2.5274549271493201</v>
      </c>
      <c r="I1818" s="12">
        <v>0</v>
      </c>
      <c r="J1818" s="12">
        <v>0</v>
      </c>
      <c r="K1818" s="12">
        <v>0</v>
      </c>
      <c r="L1818" s="12">
        <v>0</v>
      </c>
      <c r="M1818" s="12">
        <v>0</v>
      </c>
      <c r="N1818" s="12"/>
      <c r="O1818" s="12"/>
    </row>
    <row r="1819" spans="1:15" x14ac:dyDescent="0.35">
      <c r="A1819" s="11" t="str">
        <f t="shared" si="28"/>
        <v>DISTRIBUCION VOLUMEN X CRITERIO (kg ó litros)Leche SolaDE 20 A 24 AÑOS</v>
      </c>
      <c r="B1819" s="11" t="s">
        <v>119</v>
      </c>
      <c r="C1819" s="11" t="s">
        <v>125</v>
      </c>
      <c r="D1819" s="11" t="s">
        <v>40</v>
      </c>
      <c r="E1819" s="12">
        <v>4.6234547274672897</v>
      </c>
      <c r="F1819" s="12">
        <v>1.0442217961826401</v>
      </c>
      <c r="G1819" s="12">
        <v>1.0436700619193899</v>
      </c>
      <c r="H1819" s="12">
        <v>5.1432717765483202</v>
      </c>
      <c r="I1819" s="12">
        <v>0</v>
      </c>
      <c r="J1819" s="12">
        <v>0</v>
      </c>
      <c r="K1819" s="12">
        <v>0</v>
      </c>
      <c r="L1819" s="12">
        <v>0</v>
      </c>
      <c r="M1819" s="12">
        <v>0</v>
      </c>
      <c r="N1819" s="12"/>
      <c r="O1819" s="12"/>
    </row>
    <row r="1820" spans="1:15" x14ac:dyDescent="0.35">
      <c r="A1820" s="11" t="str">
        <f t="shared" si="28"/>
        <v>DISTRIBUCION VOLUMEN X CRITERIO (kg ó litros)Leche SolaDE 25 A 34 AÑOS</v>
      </c>
      <c r="B1820" s="11" t="s">
        <v>119</v>
      </c>
      <c r="C1820" s="11" t="s">
        <v>125</v>
      </c>
      <c r="D1820" s="11" t="s">
        <v>41</v>
      </c>
      <c r="E1820" s="12">
        <v>12.996354724015299</v>
      </c>
      <c r="F1820" s="12">
        <v>46.855963456301403</v>
      </c>
      <c r="G1820" s="12">
        <v>4.6620292659539899</v>
      </c>
      <c r="H1820" s="12">
        <v>8.5792746762243102</v>
      </c>
      <c r="I1820" s="12">
        <v>0</v>
      </c>
      <c r="J1820" s="12">
        <v>0</v>
      </c>
      <c r="K1820" s="12">
        <v>0</v>
      </c>
      <c r="L1820" s="12">
        <v>0</v>
      </c>
      <c r="M1820" s="12">
        <v>0</v>
      </c>
      <c r="N1820" s="12"/>
      <c r="O1820" s="12"/>
    </row>
    <row r="1821" spans="1:15" x14ac:dyDescent="0.35">
      <c r="A1821" s="11" t="str">
        <f t="shared" si="28"/>
        <v>DISTRIBUCION VOLUMEN X CRITERIO (kg ó litros)Leche SolaDE 35 A 49 AÑOS</v>
      </c>
      <c r="B1821" s="11" t="s">
        <v>119</v>
      </c>
      <c r="C1821" s="11" t="s">
        <v>125</v>
      </c>
      <c r="D1821" s="11" t="s">
        <v>42</v>
      </c>
      <c r="E1821" s="12">
        <v>26.510676930511899</v>
      </c>
      <c r="F1821" s="12">
        <v>14.160458996529099</v>
      </c>
      <c r="G1821" s="12">
        <v>56.603713210789003</v>
      </c>
      <c r="H1821" s="12">
        <v>27.481706834661399</v>
      </c>
      <c r="I1821" s="12">
        <v>0</v>
      </c>
      <c r="J1821" s="12">
        <v>0</v>
      </c>
      <c r="K1821" s="12">
        <v>0</v>
      </c>
      <c r="L1821" s="12">
        <v>0</v>
      </c>
      <c r="M1821" s="12">
        <v>0</v>
      </c>
      <c r="N1821" s="12"/>
      <c r="O1821" s="12"/>
    </row>
    <row r="1822" spans="1:15" x14ac:dyDescent="0.35">
      <c r="A1822" s="11" t="str">
        <f t="shared" si="28"/>
        <v>DISTRIBUCION VOLUMEN X CRITERIO (kg ó litros)Leche SolaDE 50 A 59 AÑOS</v>
      </c>
      <c r="B1822" s="11" t="s">
        <v>119</v>
      </c>
      <c r="C1822" s="11" t="s">
        <v>125</v>
      </c>
      <c r="D1822" s="11" t="s">
        <v>43</v>
      </c>
      <c r="E1822" s="12">
        <v>23.751347992681801</v>
      </c>
      <c r="F1822" s="12">
        <v>17.9486715577216</v>
      </c>
      <c r="G1822" s="12">
        <v>10.6526564810893</v>
      </c>
      <c r="H1822" s="12">
        <v>18.053298105459199</v>
      </c>
      <c r="I1822" s="12">
        <v>0</v>
      </c>
      <c r="J1822" s="12">
        <v>0</v>
      </c>
      <c r="K1822" s="12">
        <v>0</v>
      </c>
      <c r="L1822" s="12">
        <v>0</v>
      </c>
      <c r="M1822" s="12">
        <v>0</v>
      </c>
      <c r="N1822" s="12"/>
      <c r="O1822" s="12"/>
    </row>
    <row r="1823" spans="1:15" x14ac:dyDescent="0.35">
      <c r="A1823" s="11" t="str">
        <f t="shared" si="28"/>
        <v>DISTRIBUCION VOLUMEN X CRITERIO (kg ó litros)Leche SolaDE 60 A 75 AÑOS</v>
      </c>
      <c r="B1823" s="11" t="s">
        <v>119</v>
      </c>
      <c r="C1823" s="11" t="s">
        <v>125</v>
      </c>
      <c r="D1823" s="11" t="s">
        <v>44</v>
      </c>
      <c r="E1823" s="12">
        <v>28.8444268010632</v>
      </c>
      <c r="F1823" s="12">
        <v>16.929350135537199</v>
      </c>
      <c r="G1823" s="12">
        <v>26.358259271773299</v>
      </c>
      <c r="H1823" s="12">
        <v>38.215024958188401</v>
      </c>
      <c r="I1823" s="12">
        <v>0</v>
      </c>
      <c r="J1823" s="12">
        <v>0</v>
      </c>
      <c r="K1823" s="12">
        <v>0</v>
      </c>
      <c r="L1823" s="12">
        <v>0</v>
      </c>
      <c r="M1823" s="12">
        <v>0</v>
      </c>
      <c r="N1823" s="12"/>
      <c r="O1823" s="12"/>
    </row>
    <row r="1824" spans="1:15" x14ac:dyDescent="0.35">
      <c r="A1824" s="11" t="str">
        <f t="shared" si="28"/>
        <v>DISTRIBUCION VOLUMEN X CRITERIO (kg ó litros)Leche SolaALTA Y MEDIA ALTA</v>
      </c>
      <c r="B1824" s="11" t="s">
        <v>119</v>
      </c>
      <c r="C1824" s="11" t="s">
        <v>125</v>
      </c>
      <c r="D1824" s="11" t="s">
        <v>17</v>
      </c>
      <c r="E1824" s="12">
        <v>19.969270599606499</v>
      </c>
      <c r="F1824" s="12">
        <v>52.101101034817397</v>
      </c>
      <c r="G1824" s="12">
        <v>8.5053114436160406</v>
      </c>
      <c r="H1824" s="12">
        <v>17.160552999122402</v>
      </c>
      <c r="I1824" s="12">
        <v>0</v>
      </c>
      <c r="J1824" s="12">
        <v>0</v>
      </c>
      <c r="K1824" s="12">
        <v>0</v>
      </c>
      <c r="L1824" s="12">
        <v>0</v>
      </c>
      <c r="M1824" s="12">
        <v>0</v>
      </c>
      <c r="N1824" s="12"/>
      <c r="O1824" s="12"/>
    </row>
    <row r="1825" spans="1:15" x14ac:dyDescent="0.35">
      <c r="A1825" s="11" t="str">
        <f t="shared" si="28"/>
        <v>DISTRIBUCION VOLUMEN X CRITERIO (kg ó litros)Leche SolaMEDIA</v>
      </c>
      <c r="B1825" s="11" t="s">
        <v>119</v>
      </c>
      <c r="C1825" s="11" t="s">
        <v>125</v>
      </c>
      <c r="D1825" s="11" t="s">
        <v>18</v>
      </c>
      <c r="E1825" s="12">
        <v>28.087272601746701</v>
      </c>
      <c r="F1825" s="12">
        <v>12.5218322111993</v>
      </c>
      <c r="G1825" s="12">
        <v>16.060013591134599</v>
      </c>
      <c r="H1825" s="12">
        <v>34.0112491237496</v>
      </c>
      <c r="I1825" s="12">
        <v>0</v>
      </c>
      <c r="J1825" s="12">
        <v>0</v>
      </c>
      <c r="K1825" s="12">
        <v>0</v>
      </c>
      <c r="L1825" s="12">
        <v>0</v>
      </c>
      <c r="M1825" s="12">
        <v>0</v>
      </c>
      <c r="N1825" s="12"/>
      <c r="O1825" s="12"/>
    </row>
    <row r="1826" spans="1:15" x14ac:dyDescent="0.35">
      <c r="A1826" s="11" t="str">
        <f t="shared" si="28"/>
        <v>DISTRIBUCION VOLUMEN X CRITERIO (kg ó litros)Leche SolaMEDIA BAJA</v>
      </c>
      <c r="B1826" s="11" t="s">
        <v>119</v>
      </c>
      <c r="C1826" s="11" t="s">
        <v>125</v>
      </c>
      <c r="D1826" s="11" t="s">
        <v>19</v>
      </c>
      <c r="E1826" s="12">
        <v>23.359087300217499</v>
      </c>
      <c r="F1826" s="12">
        <v>17.005557574522001</v>
      </c>
      <c r="G1826" s="12">
        <v>60.128296839925603</v>
      </c>
      <c r="H1826" s="12">
        <v>19.503853662036899</v>
      </c>
      <c r="I1826" s="12">
        <v>0</v>
      </c>
      <c r="J1826" s="12">
        <v>0</v>
      </c>
      <c r="K1826" s="12">
        <v>0</v>
      </c>
      <c r="L1826" s="12">
        <v>0</v>
      </c>
      <c r="M1826" s="12">
        <v>0</v>
      </c>
      <c r="N1826" s="12"/>
      <c r="O1826" s="12"/>
    </row>
    <row r="1827" spans="1:15" x14ac:dyDescent="0.35">
      <c r="A1827" s="11" t="str">
        <f t="shared" si="28"/>
        <v>DISTRIBUCION VOLUMEN X CRITERIO (kg ó litros)Leche SolaBAJA</v>
      </c>
      <c r="B1827" s="11" t="s">
        <v>119</v>
      </c>
      <c r="C1827" s="11" t="s">
        <v>125</v>
      </c>
      <c r="D1827" s="11" t="s">
        <v>20</v>
      </c>
      <c r="E1827" s="12">
        <v>28.584383306292899</v>
      </c>
      <c r="F1827" s="12">
        <v>18.371514393435</v>
      </c>
      <c r="G1827" s="12">
        <v>15.306394395636501</v>
      </c>
      <c r="H1827" s="12">
        <v>29.324381013009901</v>
      </c>
      <c r="I1827" s="12">
        <v>0</v>
      </c>
      <c r="J1827" s="12">
        <v>0</v>
      </c>
      <c r="K1827" s="12">
        <v>0</v>
      </c>
      <c r="L1827" s="12">
        <v>0</v>
      </c>
      <c r="M1827" s="12">
        <v>0</v>
      </c>
      <c r="N1827" s="12"/>
      <c r="O1827" s="12"/>
    </row>
    <row r="1828" spans="1:15" x14ac:dyDescent="0.35">
      <c r="A1828" s="11" t="str">
        <f t="shared" si="28"/>
        <v>DISTRIBUCION VOLUMEN X CRITERIO (kg ó litros)Leche SolaHOMBRE</v>
      </c>
      <c r="B1828" s="11" t="s">
        <v>119</v>
      </c>
      <c r="C1828" s="11" t="s">
        <v>125</v>
      </c>
      <c r="D1828" s="11" t="s">
        <v>21</v>
      </c>
      <c r="E1828" s="12">
        <v>44.737353722945201</v>
      </c>
      <c r="F1828" s="12">
        <v>71.640675876977298</v>
      </c>
      <c r="G1828" s="12">
        <v>75.446091301402703</v>
      </c>
      <c r="H1828" s="12">
        <v>50.255395954804797</v>
      </c>
      <c r="I1828" s="12">
        <v>0</v>
      </c>
      <c r="J1828" s="12">
        <v>0</v>
      </c>
      <c r="K1828" s="12">
        <v>0</v>
      </c>
      <c r="L1828" s="12">
        <v>0</v>
      </c>
      <c r="M1828" s="12">
        <v>0</v>
      </c>
      <c r="N1828" s="12"/>
      <c r="O1828" s="12"/>
    </row>
    <row r="1829" spans="1:15" x14ac:dyDescent="0.35">
      <c r="A1829" s="11" t="str">
        <f t="shared" si="28"/>
        <v>DISTRIBUCION VOLUMEN X CRITERIO (kg ó litros)Leche SolaMUJER</v>
      </c>
      <c r="B1829" s="11" t="s">
        <v>119</v>
      </c>
      <c r="C1829" s="11" t="s">
        <v>125</v>
      </c>
      <c r="D1829" s="11" t="s">
        <v>22</v>
      </c>
      <c r="E1829" s="12">
        <v>55.262660084918402</v>
      </c>
      <c r="F1829" s="12">
        <v>28.359339764943599</v>
      </c>
      <c r="G1829" s="12">
        <v>24.553892428284499</v>
      </c>
      <c r="H1829" s="12">
        <v>49.744640843113899</v>
      </c>
      <c r="I1829" s="12">
        <v>0</v>
      </c>
      <c r="J1829" s="12">
        <v>0</v>
      </c>
      <c r="K1829" s="12">
        <v>0</v>
      </c>
      <c r="L1829" s="12">
        <v>0</v>
      </c>
      <c r="M1829" s="12">
        <v>0</v>
      </c>
      <c r="N1829" s="12"/>
      <c r="O1829" s="12"/>
    </row>
    <row r="1830" spans="1:15" x14ac:dyDescent="0.35">
      <c r="A1830" s="11" t="str">
        <f t="shared" si="28"/>
        <v>DISTRIBUCION VOLUMEN X CRITERIO (kg ó litros)Leche Con CacaoT.ESPAÑA</v>
      </c>
      <c r="B1830" s="11" t="s">
        <v>119</v>
      </c>
      <c r="C1830" s="11" t="s">
        <v>126</v>
      </c>
      <c r="D1830" s="11" t="s">
        <v>36</v>
      </c>
      <c r="E1830" s="12">
        <v>100</v>
      </c>
      <c r="F1830" s="12">
        <v>100</v>
      </c>
      <c r="G1830" s="12">
        <v>100</v>
      </c>
      <c r="H1830" s="12">
        <v>100</v>
      </c>
      <c r="I1830" s="12">
        <v>0</v>
      </c>
      <c r="J1830" s="12">
        <v>0</v>
      </c>
      <c r="K1830" s="12">
        <v>0</v>
      </c>
      <c r="L1830" s="12">
        <v>0</v>
      </c>
      <c r="M1830" s="12">
        <v>0</v>
      </c>
      <c r="N1830" s="12"/>
      <c r="O1830" s="12"/>
    </row>
    <row r="1831" spans="1:15" x14ac:dyDescent="0.35">
      <c r="A1831" s="11" t="str">
        <f t="shared" si="28"/>
        <v>DISTRIBUCION VOLUMEN X CRITERIO (kg ó litros)Leche Con CacaoBCN AM</v>
      </c>
      <c r="B1831" s="11" t="s">
        <v>119</v>
      </c>
      <c r="C1831" s="11" t="s">
        <v>126</v>
      </c>
      <c r="D1831" s="11" t="s">
        <v>1</v>
      </c>
      <c r="E1831" s="12">
        <v>0.52668789904186697</v>
      </c>
      <c r="F1831" s="12">
        <v>0.75436396325683797</v>
      </c>
      <c r="G1831" s="12">
        <v>0.49002125116935502</v>
      </c>
      <c r="H1831" s="12">
        <v>1.1440136752169301</v>
      </c>
      <c r="I1831" s="12">
        <v>0</v>
      </c>
      <c r="J1831" s="12">
        <v>0</v>
      </c>
      <c r="K1831" s="12">
        <v>0</v>
      </c>
      <c r="L1831" s="12">
        <v>0</v>
      </c>
      <c r="M1831" s="12">
        <v>0</v>
      </c>
      <c r="N1831" s="12"/>
      <c r="O1831" s="12"/>
    </row>
    <row r="1832" spans="1:15" x14ac:dyDescent="0.35">
      <c r="A1832" s="11" t="str">
        <f t="shared" si="28"/>
        <v>DISTRIBUCION VOLUMEN X CRITERIO (kg ó litros)Leche Con CacaoREST.CAT ARAGON</v>
      </c>
      <c r="B1832" s="11" t="s">
        <v>119</v>
      </c>
      <c r="C1832" s="11" t="s">
        <v>126</v>
      </c>
      <c r="D1832" s="11" t="s">
        <v>2</v>
      </c>
      <c r="E1832" s="12">
        <v>2.0419384457051102</v>
      </c>
      <c r="F1832" s="12">
        <v>1.0117730152101401</v>
      </c>
      <c r="G1832" s="12">
        <v>0.87276292238726905</v>
      </c>
      <c r="H1832" s="12">
        <v>1.61204359284985</v>
      </c>
      <c r="I1832" s="12">
        <v>0</v>
      </c>
      <c r="J1832" s="12">
        <v>0</v>
      </c>
      <c r="K1832" s="12">
        <v>0</v>
      </c>
      <c r="L1832" s="12">
        <v>0</v>
      </c>
      <c r="M1832" s="12">
        <v>0</v>
      </c>
      <c r="N1832" s="12"/>
      <c r="O1832" s="12"/>
    </row>
    <row r="1833" spans="1:15" x14ac:dyDescent="0.35">
      <c r="A1833" s="11" t="str">
        <f t="shared" si="28"/>
        <v>DISTRIBUCION VOLUMEN X CRITERIO (kg ó litros)Leche Con CacaoLEVANTE</v>
      </c>
      <c r="B1833" s="11" t="s">
        <v>119</v>
      </c>
      <c r="C1833" s="11" t="s">
        <v>126</v>
      </c>
      <c r="D1833" s="11" t="s">
        <v>3</v>
      </c>
      <c r="E1833" s="12">
        <v>6.1974647630828503</v>
      </c>
      <c r="F1833" s="12">
        <v>5.9565394039718402</v>
      </c>
      <c r="G1833" s="12">
        <v>7.3412505204643903</v>
      </c>
      <c r="H1833" s="12">
        <v>4.30585723848922</v>
      </c>
      <c r="I1833" s="12">
        <v>0</v>
      </c>
      <c r="J1833" s="12">
        <v>0</v>
      </c>
      <c r="K1833" s="12">
        <v>0</v>
      </c>
      <c r="L1833" s="12">
        <v>0</v>
      </c>
      <c r="M1833" s="12">
        <v>0</v>
      </c>
      <c r="N1833" s="12"/>
      <c r="O1833" s="12"/>
    </row>
    <row r="1834" spans="1:15" x14ac:dyDescent="0.35">
      <c r="A1834" s="11" t="str">
        <f t="shared" si="28"/>
        <v>DISTRIBUCION VOLUMEN X CRITERIO (kg ó litros)Leche Con CacaoANDALUCIA</v>
      </c>
      <c r="B1834" s="11" t="s">
        <v>119</v>
      </c>
      <c r="C1834" s="11" t="s">
        <v>126</v>
      </c>
      <c r="D1834" s="11" t="s">
        <v>4</v>
      </c>
      <c r="E1834" s="12">
        <v>41.1873528378337</v>
      </c>
      <c r="F1834" s="12">
        <v>34.269040347372801</v>
      </c>
      <c r="G1834" s="12">
        <v>32.180521383651197</v>
      </c>
      <c r="H1834" s="12">
        <v>34.360792440527497</v>
      </c>
      <c r="I1834" s="12">
        <v>0</v>
      </c>
      <c r="J1834" s="12">
        <v>0</v>
      </c>
      <c r="K1834" s="12">
        <v>0</v>
      </c>
      <c r="L1834" s="12">
        <v>0</v>
      </c>
      <c r="M1834" s="12">
        <v>0</v>
      </c>
      <c r="N1834" s="12"/>
      <c r="O1834" s="12"/>
    </row>
    <row r="1835" spans="1:15" x14ac:dyDescent="0.35">
      <c r="A1835" s="11" t="str">
        <f t="shared" si="28"/>
        <v>DISTRIBUCION VOLUMEN X CRITERIO (kg ó litros)Leche Con CacaoMDD AM</v>
      </c>
      <c r="B1835" s="11" t="s">
        <v>119</v>
      </c>
      <c r="C1835" s="11" t="s">
        <v>126</v>
      </c>
      <c r="D1835" s="11" t="s">
        <v>5</v>
      </c>
      <c r="E1835" s="12">
        <v>20.939240016720699</v>
      </c>
      <c r="F1835" s="12">
        <v>30.727408272075198</v>
      </c>
      <c r="G1835" s="12">
        <v>25.9095770855076</v>
      </c>
      <c r="H1835" s="12">
        <v>23.542734695695199</v>
      </c>
      <c r="I1835" s="12">
        <v>0</v>
      </c>
      <c r="J1835" s="12">
        <v>0</v>
      </c>
      <c r="K1835" s="12">
        <v>0</v>
      </c>
      <c r="L1835" s="12">
        <v>0</v>
      </c>
      <c r="M1835" s="12">
        <v>0</v>
      </c>
      <c r="N1835" s="12"/>
      <c r="O1835" s="12"/>
    </row>
    <row r="1836" spans="1:15" x14ac:dyDescent="0.35">
      <c r="A1836" s="11" t="str">
        <f t="shared" si="28"/>
        <v>DISTRIBUCION VOLUMEN X CRITERIO (kg ó litros)Leche Con CacaoRTO CENTRO</v>
      </c>
      <c r="B1836" s="11" t="s">
        <v>119</v>
      </c>
      <c r="C1836" s="11" t="s">
        <v>126</v>
      </c>
      <c r="D1836" s="11" t="s">
        <v>6</v>
      </c>
      <c r="E1836" s="12">
        <v>5.7061907759613604</v>
      </c>
      <c r="F1836" s="12">
        <v>5.6907665782804804</v>
      </c>
      <c r="G1836" s="12">
        <v>7.3834024582141504</v>
      </c>
      <c r="H1836" s="12">
        <v>7.3203252388769204</v>
      </c>
      <c r="I1836" s="12">
        <v>0</v>
      </c>
      <c r="J1836" s="12">
        <v>0</v>
      </c>
      <c r="K1836" s="12">
        <v>0</v>
      </c>
      <c r="L1836" s="12">
        <v>0</v>
      </c>
      <c r="M1836" s="12">
        <v>0</v>
      </c>
      <c r="N1836" s="12"/>
      <c r="O1836" s="12"/>
    </row>
    <row r="1837" spans="1:15" x14ac:dyDescent="0.35">
      <c r="A1837" s="11" t="str">
        <f t="shared" si="28"/>
        <v>DISTRIBUCION VOLUMEN X CRITERIO (kg ó litros)Leche Con CacaoNORTE-CENTRO</v>
      </c>
      <c r="B1837" s="11" t="s">
        <v>119</v>
      </c>
      <c r="C1837" s="11" t="s">
        <v>126</v>
      </c>
      <c r="D1837" s="11" t="s">
        <v>7</v>
      </c>
      <c r="E1837" s="12">
        <v>10.806841628645801</v>
      </c>
      <c r="F1837" s="12">
        <v>9.8938778727607897</v>
      </c>
      <c r="G1837" s="12">
        <v>13.559693074714399</v>
      </c>
      <c r="H1837" s="12">
        <v>12.856570969836801</v>
      </c>
      <c r="I1837" s="12">
        <v>0</v>
      </c>
      <c r="J1837" s="12">
        <v>0</v>
      </c>
      <c r="K1837" s="12">
        <v>0</v>
      </c>
      <c r="L1837" s="12">
        <v>0</v>
      </c>
      <c r="M1837" s="12">
        <v>0</v>
      </c>
      <c r="N1837" s="12"/>
      <c r="O1837" s="12"/>
    </row>
    <row r="1838" spans="1:15" x14ac:dyDescent="0.35">
      <c r="A1838" s="11" t="str">
        <f t="shared" si="28"/>
        <v>DISTRIBUCION VOLUMEN X CRITERIO (kg ó litros)Leche Con CacaoNOROESTE</v>
      </c>
      <c r="B1838" s="11" t="s">
        <v>119</v>
      </c>
      <c r="C1838" s="11" t="s">
        <v>126</v>
      </c>
      <c r="D1838" s="11" t="s">
        <v>8</v>
      </c>
      <c r="E1838" s="12">
        <v>12.594292030091999</v>
      </c>
      <c r="F1838" s="12">
        <v>11.696249624736099</v>
      </c>
      <c r="G1838" s="12">
        <v>12.262763949797501</v>
      </c>
      <c r="H1838" s="12">
        <v>14.8576692928462</v>
      </c>
      <c r="I1838" s="12">
        <v>0</v>
      </c>
      <c r="J1838" s="12">
        <v>0</v>
      </c>
      <c r="K1838" s="12">
        <v>0</v>
      </c>
      <c r="L1838" s="12">
        <v>0</v>
      </c>
      <c r="M1838" s="12">
        <v>0</v>
      </c>
      <c r="N1838" s="12"/>
      <c r="O1838" s="12"/>
    </row>
    <row r="1839" spans="1:15" x14ac:dyDescent="0.35">
      <c r="A1839" s="11" t="str">
        <f t="shared" si="28"/>
        <v>DISTRIBUCION VOLUMEN X CRITERIO (kg ó litros)Leche Con Cacao&lt;2MIL</v>
      </c>
      <c r="B1839" s="11" t="s">
        <v>119</v>
      </c>
      <c r="C1839" s="11" t="s">
        <v>126</v>
      </c>
      <c r="D1839" s="11" t="s">
        <v>9</v>
      </c>
      <c r="E1839" s="12">
        <v>2.1668127846644101</v>
      </c>
      <c r="F1839" s="12">
        <v>1.9758933797570499</v>
      </c>
      <c r="G1839" s="12">
        <v>3.5366033818018598</v>
      </c>
      <c r="H1839" s="12">
        <v>2.8534679453762899</v>
      </c>
      <c r="I1839" s="12">
        <v>0</v>
      </c>
      <c r="J1839" s="12">
        <v>0</v>
      </c>
      <c r="K1839" s="12">
        <v>0</v>
      </c>
      <c r="L1839" s="12">
        <v>0</v>
      </c>
      <c r="M1839" s="12">
        <v>0</v>
      </c>
      <c r="N1839" s="12"/>
      <c r="O1839" s="12"/>
    </row>
    <row r="1840" spans="1:15" x14ac:dyDescent="0.35">
      <c r="A1840" s="11" t="str">
        <f t="shared" si="28"/>
        <v>DISTRIBUCION VOLUMEN X CRITERIO (kg ó litros)Leche Con Cacao2-5MIL</v>
      </c>
      <c r="B1840" s="11" t="s">
        <v>119</v>
      </c>
      <c r="C1840" s="11" t="s">
        <v>126</v>
      </c>
      <c r="D1840" s="11" t="s">
        <v>10</v>
      </c>
      <c r="E1840" s="12">
        <v>2.72789749890247</v>
      </c>
      <c r="F1840" s="12">
        <v>2.0139596090210898</v>
      </c>
      <c r="G1840" s="12">
        <v>6.2983339732116299</v>
      </c>
      <c r="H1840" s="12">
        <v>6.1547835277268197</v>
      </c>
      <c r="I1840" s="12">
        <v>0</v>
      </c>
      <c r="J1840" s="12">
        <v>0</v>
      </c>
      <c r="K1840" s="12">
        <v>0</v>
      </c>
      <c r="L1840" s="12">
        <v>0</v>
      </c>
      <c r="M1840" s="12">
        <v>0</v>
      </c>
      <c r="N1840" s="12"/>
      <c r="O1840" s="12"/>
    </row>
    <row r="1841" spans="1:15" x14ac:dyDescent="0.35">
      <c r="A1841" s="11" t="str">
        <f t="shared" si="28"/>
        <v>DISTRIBUCION VOLUMEN X CRITERIO (kg ó litros)Leche Con Cacao5-10MIL</v>
      </c>
      <c r="B1841" s="11" t="s">
        <v>119</v>
      </c>
      <c r="C1841" s="11" t="s">
        <v>126</v>
      </c>
      <c r="D1841" s="11" t="s">
        <v>11</v>
      </c>
      <c r="E1841" s="12">
        <v>7.2531250926631303</v>
      </c>
      <c r="F1841" s="12">
        <v>5.1464137345764396</v>
      </c>
      <c r="G1841" s="12">
        <v>6.6264823096181802</v>
      </c>
      <c r="H1841" s="12">
        <v>6.6528272887067796</v>
      </c>
      <c r="I1841" s="12">
        <v>0</v>
      </c>
      <c r="J1841" s="12">
        <v>0</v>
      </c>
      <c r="K1841" s="12">
        <v>0</v>
      </c>
      <c r="L1841" s="12">
        <v>0</v>
      </c>
      <c r="M1841" s="12">
        <v>0</v>
      </c>
      <c r="N1841" s="12"/>
      <c r="O1841" s="12"/>
    </row>
    <row r="1842" spans="1:15" x14ac:dyDescent="0.35">
      <c r="A1842" s="11" t="str">
        <f t="shared" si="28"/>
        <v>DISTRIBUCION VOLUMEN X CRITERIO (kg ó litros)Leche Con Cacao10-30MIL</v>
      </c>
      <c r="B1842" s="11" t="s">
        <v>119</v>
      </c>
      <c r="C1842" s="11" t="s">
        <v>126</v>
      </c>
      <c r="D1842" s="11" t="s">
        <v>12</v>
      </c>
      <c r="E1842" s="12">
        <v>16.6784050894722</v>
      </c>
      <c r="F1842" s="12">
        <v>12.587465848884801</v>
      </c>
      <c r="G1842" s="12">
        <v>16.380353753562101</v>
      </c>
      <c r="H1842" s="12">
        <v>19.211846075698102</v>
      </c>
      <c r="I1842" s="12">
        <v>0</v>
      </c>
      <c r="J1842" s="12">
        <v>0</v>
      </c>
      <c r="K1842" s="12">
        <v>0</v>
      </c>
      <c r="L1842" s="12">
        <v>0</v>
      </c>
      <c r="M1842" s="12">
        <v>0</v>
      </c>
      <c r="N1842" s="12"/>
      <c r="O1842" s="12"/>
    </row>
    <row r="1843" spans="1:15" x14ac:dyDescent="0.35">
      <c r="A1843" s="11" t="str">
        <f t="shared" si="28"/>
        <v>DISTRIBUCION VOLUMEN X CRITERIO (kg ó litros)Leche Con Cacao30-100MIL</v>
      </c>
      <c r="B1843" s="11" t="s">
        <v>119</v>
      </c>
      <c r="C1843" s="11" t="s">
        <v>126</v>
      </c>
      <c r="D1843" s="11" t="s">
        <v>13</v>
      </c>
      <c r="E1843" s="12">
        <v>29.358092833430501</v>
      </c>
      <c r="F1843" s="12">
        <v>25.668053675741799</v>
      </c>
      <c r="G1843" s="12">
        <v>20.529860326283899</v>
      </c>
      <c r="H1843" s="12">
        <v>24.643015253877699</v>
      </c>
      <c r="I1843" s="12">
        <v>0</v>
      </c>
      <c r="J1843" s="12">
        <v>0</v>
      </c>
      <c r="K1843" s="12">
        <v>0</v>
      </c>
      <c r="L1843" s="12">
        <v>0</v>
      </c>
      <c r="M1843" s="12">
        <v>0</v>
      </c>
      <c r="N1843" s="12"/>
      <c r="O1843" s="12"/>
    </row>
    <row r="1844" spans="1:15" x14ac:dyDescent="0.35">
      <c r="A1844" s="11" t="str">
        <f t="shared" si="28"/>
        <v>DISTRIBUCION VOLUMEN X CRITERIO (kg ó litros)Leche Con Cacao100-200MIL</v>
      </c>
      <c r="B1844" s="11" t="s">
        <v>119</v>
      </c>
      <c r="C1844" s="11" t="s">
        <v>126</v>
      </c>
      <c r="D1844" s="11" t="s">
        <v>14</v>
      </c>
      <c r="E1844" s="12">
        <v>7.4288156937289802</v>
      </c>
      <c r="F1844" s="12">
        <v>9.5187166560167196</v>
      </c>
      <c r="G1844" s="12">
        <v>8.0193088232908494</v>
      </c>
      <c r="H1844" s="12">
        <v>6.1803554975329398</v>
      </c>
      <c r="I1844" s="12">
        <v>0</v>
      </c>
      <c r="J1844" s="12">
        <v>0</v>
      </c>
      <c r="K1844" s="12">
        <v>0</v>
      </c>
      <c r="L1844" s="12">
        <v>0</v>
      </c>
      <c r="M1844" s="12">
        <v>0</v>
      </c>
      <c r="N1844" s="12"/>
      <c r="O1844" s="12"/>
    </row>
    <row r="1845" spans="1:15" x14ac:dyDescent="0.35">
      <c r="A1845" s="11" t="str">
        <f t="shared" si="28"/>
        <v>DISTRIBUCION VOLUMEN X CRITERIO (kg ó litros)Leche Con Cacao200-500MIL</v>
      </c>
      <c r="B1845" s="11" t="s">
        <v>119</v>
      </c>
      <c r="C1845" s="11" t="s">
        <v>126</v>
      </c>
      <c r="D1845" s="11" t="s">
        <v>15</v>
      </c>
      <c r="E1845" s="12">
        <v>12.167449913365701</v>
      </c>
      <c r="F1845" s="12">
        <v>14.7560742443987</v>
      </c>
      <c r="G1845" s="12">
        <v>13.746037170620401</v>
      </c>
      <c r="H1845" s="12">
        <v>10.037686386867399</v>
      </c>
      <c r="I1845" s="12">
        <v>0</v>
      </c>
      <c r="J1845" s="12">
        <v>0</v>
      </c>
      <c r="K1845" s="12">
        <v>0</v>
      </c>
      <c r="L1845" s="12">
        <v>0</v>
      </c>
      <c r="M1845" s="12">
        <v>0</v>
      </c>
      <c r="N1845" s="12"/>
      <c r="O1845" s="12"/>
    </row>
    <row r="1846" spans="1:15" x14ac:dyDescent="0.35">
      <c r="A1846" s="11" t="str">
        <f t="shared" si="28"/>
        <v>DISTRIBUCION VOLUMEN X CRITERIO (kg ó litros)Leche Con Cacao&gt;500MIL</v>
      </c>
      <c r="B1846" s="11" t="s">
        <v>119</v>
      </c>
      <c r="C1846" s="11" t="s">
        <v>126</v>
      </c>
      <c r="D1846" s="11" t="s">
        <v>16</v>
      </c>
      <c r="E1846" s="12">
        <v>22.2194121149445</v>
      </c>
      <c r="F1846" s="12">
        <v>28.333433962770499</v>
      </c>
      <c r="G1846" s="12">
        <v>24.8630245875489</v>
      </c>
      <c r="H1846" s="12">
        <v>24.266008498429098</v>
      </c>
      <c r="I1846" s="12">
        <v>0</v>
      </c>
      <c r="J1846" s="12">
        <v>0</v>
      </c>
      <c r="K1846" s="12">
        <v>0</v>
      </c>
      <c r="L1846" s="12">
        <v>0</v>
      </c>
      <c r="M1846" s="12">
        <v>0</v>
      </c>
      <c r="N1846" s="12"/>
      <c r="O1846" s="12"/>
    </row>
    <row r="1847" spans="1:15" x14ac:dyDescent="0.35">
      <c r="A1847" s="11" t="str">
        <f t="shared" si="28"/>
        <v>DISTRIBUCION VOLUMEN X CRITERIO (kg ó litros)Leche Con CacaoDE 15 A 19 AÑOS</v>
      </c>
      <c r="B1847" s="11" t="s">
        <v>119</v>
      </c>
      <c r="C1847" s="11" t="s">
        <v>126</v>
      </c>
      <c r="D1847" s="11" t="s">
        <v>39</v>
      </c>
      <c r="E1847" s="12">
        <v>4.03020378409314</v>
      </c>
      <c r="F1847" s="12">
        <v>1.9931769048733201</v>
      </c>
      <c r="G1847" s="12">
        <v>4.1424920646078798</v>
      </c>
      <c r="H1847" s="12">
        <v>1.5194012853618</v>
      </c>
      <c r="I1847" s="12">
        <v>0</v>
      </c>
      <c r="J1847" s="12">
        <v>0</v>
      </c>
      <c r="K1847" s="12">
        <v>0</v>
      </c>
      <c r="L1847" s="12">
        <v>0</v>
      </c>
      <c r="M1847" s="12">
        <v>0</v>
      </c>
      <c r="N1847" s="12"/>
      <c r="O1847" s="12"/>
    </row>
    <row r="1848" spans="1:15" x14ac:dyDescent="0.35">
      <c r="A1848" s="11" t="str">
        <f t="shared" si="28"/>
        <v>DISTRIBUCION VOLUMEN X CRITERIO (kg ó litros)Leche Con CacaoDE 20 A 24 AÑOS</v>
      </c>
      <c r="B1848" s="11" t="s">
        <v>119</v>
      </c>
      <c r="C1848" s="11" t="s">
        <v>126</v>
      </c>
      <c r="D1848" s="11" t="s">
        <v>40</v>
      </c>
      <c r="E1848" s="12">
        <v>3.3073854709989701</v>
      </c>
      <c r="F1848" s="12">
        <v>3.0452270619391002</v>
      </c>
      <c r="G1848" s="12">
        <v>2.9440494022094699</v>
      </c>
      <c r="H1848" s="12">
        <v>4.6940258325000297</v>
      </c>
      <c r="I1848" s="12">
        <v>0</v>
      </c>
      <c r="J1848" s="12">
        <v>0</v>
      </c>
      <c r="K1848" s="12">
        <v>0</v>
      </c>
      <c r="L1848" s="12">
        <v>0</v>
      </c>
      <c r="M1848" s="12">
        <v>0</v>
      </c>
      <c r="N1848" s="12"/>
      <c r="O1848" s="12"/>
    </row>
    <row r="1849" spans="1:15" x14ac:dyDescent="0.35">
      <c r="A1849" s="11" t="str">
        <f t="shared" si="28"/>
        <v>DISTRIBUCION VOLUMEN X CRITERIO (kg ó litros)Leche Con CacaoDE 25 A 34 AÑOS</v>
      </c>
      <c r="B1849" s="11" t="s">
        <v>119</v>
      </c>
      <c r="C1849" s="11" t="s">
        <v>126</v>
      </c>
      <c r="D1849" s="11" t="s">
        <v>41</v>
      </c>
      <c r="E1849" s="12">
        <v>6.8890013165052304</v>
      </c>
      <c r="F1849" s="12">
        <v>5.9278076032248403</v>
      </c>
      <c r="G1849" s="12">
        <v>5.3105060806462996</v>
      </c>
      <c r="H1849" s="12">
        <v>5.8499226863475702</v>
      </c>
      <c r="I1849" s="12">
        <v>0</v>
      </c>
      <c r="J1849" s="12">
        <v>0</v>
      </c>
      <c r="K1849" s="12">
        <v>0</v>
      </c>
      <c r="L1849" s="12">
        <v>0</v>
      </c>
      <c r="M1849" s="12">
        <v>0</v>
      </c>
      <c r="N1849" s="12"/>
      <c r="O1849" s="12"/>
    </row>
    <row r="1850" spans="1:15" x14ac:dyDescent="0.35">
      <c r="A1850" s="11" t="str">
        <f t="shared" si="28"/>
        <v>DISTRIBUCION VOLUMEN X CRITERIO (kg ó litros)Leche Con CacaoDE 35 A 49 AÑOS</v>
      </c>
      <c r="B1850" s="11" t="s">
        <v>119</v>
      </c>
      <c r="C1850" s="11" t="s">
        <v>126</v>
      </c>
      <c r="D1850" s="11" t="s">
        <v>42</v>
      </c>
      <c r="E1850" s="12">
        <v>22.779746864673399</v>
      </c>
      <c r="F1850" s="12">
        <v>22.811666138362099</v>
      </c>
      <c r="G1850" s="12">
        <v>26.7054631186767</v>
      </c>
      <c r="H1850" s="12">
        <v>23.8683546040143</v>
      </c>
      <c r="I1850" s="12">
        <v>0</v>
      </c>
      <c r="J1850" s="12">
        <v>0</v>
      </c>
      <c r="K1850" s="12">
        <v>0</v>
      </c>
      <c r="L1850" s="12">
        <v>0</v>
      </c>
      <c r="M1850" s="12">
        <v>0</v>
      </c>
      <c r="N1850" s="12"/>
      <c r="O1850" s="12"/>
    </row>
    <row r="1851" spans="1:15" x14ac:dyDescent="0.35">
      <c r="A1851" s="11" t="str">
        <f t="shared" si="28"/>
        <v>DISTRIBUCION VOLUMEN X CRITERIO (kg ó litros)Leche Con CacaoDE 50 A 59 AÑOS</v>
      </c>
      <c r="B1851" s="11" t="s">
        <v>119</v>
      </c>
      <c r="C1851" s="11" t="s">
        <v>126</v>
      </c>
      <c r="D1851" s="11" t="s">
        <v>43</v>
      </c>
      <c r="E1851" s="12">
        <v>16.4329347255348</v>
      </c>
      <c r="F1851" s="12">
        <v>14.070745848616401</v>
      </c>
      <c r="G1851" s="12">
        <v>18.315711265282701</v>
      </c>
      <c r="H1851" s="12">
        <v>20.4669063512933</v>
      </c>
      <c r="I1851" s="12">
        <v>0</v>
      </c>
      <c r="J1851" s="12">
        <v>0</v>
      </c>
      <c r="K1851" s="12">
        <v>0</v>
      </c>
      <c r="L1851" s="12">
        <v>0</v>
      </c>
      <c r="M1851" s="12">
        <v>0</v>
      </c>
      <c r="N1851" s="12"/>
      <c r="O1851" s="12"/>
    </row>
    <row r="1852" spans="1:15" x14ac:dyDescent="0.35">
      <c r="A1852" s="11" t="str">
        <f t="shared" si="28"/>
        <v>DISTRIBUCION VOLUMEN X CRITERIO (kg ó litros)Leche Con CacaoDE 60 A 75 AÑOS</v>
      </c>
      <c r="B1852" s="11" t="s">
        <v>119</v>
      </c>
      <c r="C1852" s="11" t="s">
        <v>126</v>
      </c>
      <c r="D1852" s="11" t="s">
        <v>44</v>
      </c>
      <c r="E1852" s="12">
        <v>46.560751454991497</v>
      </c>
      <c r="F1852" s="12">
        <v>52.151394472424997</v>
      </c>
      <c r="G1852" s="12">
        <v>42.581762927794699</v>
      </c>
      <c r="H1852" s="12">
        <v>43.601375428094698</v>
      </c>
      <c r="I1852" s="12">
        <v>0</v>
      </c>
      <c r="J1852" s="12">
        <v>0</v>
      </c>
      <c r="K1852" s="12">
        <v>0</v>
      </c>
      <c r="L1852" s="12">
        <v>0</v>
      </c>
      <c r="M1852" s="12">
        <v>0</v>
      </c>
      <c r="N1852" s="12"/>
      <c r="O1852" s="12"/>
    </row>
    <row r="1853" spans="1:15" x14ac:dyDescent="0.35">
      <c r="A1853" s="11" t="str">
        <f t="shared" si="28"/>
        <v>DISTRIBUCION VOLUMEN X CRITERIO (kg ó litros)Leche Con CacaoALTA Y MEDIA ALTA</v>
      </c>
      <c r="B1853" s="11" t="s">
        <v>119</v>
      </c>
      <c r="C1853" s="11" t="s">
        <v>126</v>
      </c>
      <c r="D1853" s="11" t="s">
        <v>17</v>
      </c>
      <c r="E1853" s="12">
        <v>15.7189176054562</v>
      </c>
      <c r="F1853" s="12">
        <v>19.435032796810699</v>
      </c>
      <c r="G1853" s="12">
        <v>18.634137056523802</v>
      </c>
      <c r="H1853" s="12">
        <v>14.7108293172227</v>
      </c>
      <c r="I1853" s="12">
        <v>0</v>
      </c>
      <c r="J1853" s="12">
        <v>0</v>
      </c>
      <c r="K1853" s="12">
        <v>0</v>
      </c>
      <c r="L1853" s="12">
        <v>0</v>
      </c>
      <c r="M1853" s="12">
        <v>0</v>
      </c>
      <c r="N1853" s="12"/>
      <c r="O1853" s="12"/>
    </row>
    <row r="1854" spans="1:15" x14ac:dyDescent="0.35">
      <c r="A1854" s="11" t="str">
        <f t="shared" si="28"/>
        <v>DISTRIBUCION VOLUMEN X CRITERIO (kg ó litros)Leche Con CacaoMEDIA</v>
      </c>
      <c r="B1854" s="11" t="s">
        <v>119</v>
      </c>
      <c r="C1854" s="11" t="s">
        <v>126</v>
      </c>
      <c r="D1854" s="11" t="s">
        <v>18</v>
      </c>
      <c r="E1854" s="12">
        <v>46.592844058026998</v>
      </c>
      <c r="F1854" s="12">
        <v>29.904825516941798</v>
      </c>
      <c r="G1854" s="12">
        <v>33.342100567238603</v>
      </c>
      <c r="H1854" s="12">
        <v>26.955018528842501</v>
      </c>
      <c r="I1854" s="12">
        <v>0</v>
      </c>
      <c r="J1854" s="12">
        <v>0</v>
      </c>
      <c r="K1854" s="12">
        <v>0</v>
      </c>
      <c r="L1854" s="12">
        <v>0</v>
      </c>
      <c r="M1854" s="12">
        <v>0</v>
      </c>
      <c r="N1854" s="12"/>
      <c r="O1854" s="12"/>
    </row>
    <row r="1855" spans="1:15" x14ac:dyDescent="0.35">
      <c r="A1855" s="11" t="str">
        <f t="shared" si="28"/>
        <v>DISTRIBUCION VOLUMEN X CRITERIO (kg ó litros)Leche Con CacaoMEDIA BAJA</v>
      </c>
      <c r="B1855" s="11" t="s">
        <v>119</v>
      </c>
      <c r="C1855" s="11" t="s">
        <v>126</v>
      </c>
      <c r="D1855" s="11" t="s">
        <v>19</v>
      </c>
      <c r="E1855" s="12">
        <v>18.1588607467054</v>
      </c>
      <c r="F1855" s="12">
        <v>13.8825038113399</v>
      </c>
      <c r="G1855" s="12">
        <v>34.918277627872001</v>
      </c>
      <c r="H1855" s="12">
        <v>46.995531692405699</v>
      </c>
      <c r="I1855" s="12">
        <v>0</v>
      </c>
      <c r="J1855" s="12">
        <v>0</v>
      </c>
      <c r="K1855" s="12">
        <v>0</v>
      </c>
      <c r="L1855" s="12">
        <v>0</v>
      </c>
      <c r="M1855" s="12">
        <v>0</v>
      </c>
      <c r="N1855" s="12"/>
      <c r="O1855" s="12"/>
    </row>
    <row r="1856" spans="1:15" x14ac:dyDescent="0.35">
      <c r="A1856" s="11" t="str">
        <f t="shared" si="28"/>
        <v>DISTRIBUCION VOLUMEN X CRITERIO (kg ó litros)Leche Con CacaoBAJA</v>
      </c>
      <c r="B1856" s="11" t="s">
        <v>119</v>
      </c>
      <c r="C1856" s="11" t="s">
        <v>126</v>
      </c>
      <c r="D1856" s="11" t="s">
        <v>20</v>
      </c>
      <c r="E1856" s="12">
        <v>19.5293985825198</v>
      </c>
      <c r="F1856" s="12">
        <v>36.777648357140599</v>
      </c>
      <c r="G1856" s="12">
        <v>13.1054825853967</v>
      </c>
      <c r="H1856" s="12">
        <v>11.3386061728516</v>
      </c>
      <c r="I1856" s="12">
        <v>0</v>
      </c>
      <c r="J1856" s="12">
        <v>0</v>
      </c>
      <c r="K1856" s="12">
        <v>0</v>
      </c>
      <c r="L1856" s="12">
        <v>0</v>
      </c>
      <c r="M1856" s="12">
        <v>0</v>
      </c>
      <c r="N1856" s="12"/>
      <c r="O1856" s="12"/>
    </row>
    <row r="1857" spans="1:15" x14ac:dyDescent="0.35">
      <c r="A1857" s="11" t="str">
        <f t="shared" si="28"/>
        <v>DISTRIBUCION VOLUMEN X CRITERIO (kg ó litros)Leche Con CacaoHOMBRE</v>
      </c>
      <c r="B1857" s="11" t="s">
        <v>119</v>
      </c>
      <c r="C1857" s="11" t="s">
        <v>126</v>
      </c>
      <c r="D1857" s="11" t="s">
        <v>21</v>
      </c>
      <c r="E1857" s="12">
        <v>62.8489152149115</v>
      </c>
      <c r="F1857" s="12">
        <v>68.112502033553199</v>
      </c>
      <c r="G1857" s="12">
        <v>68.582033298906097</v>
      </c>
      <c r="H1857" s="12">
        <v>67.441533708538103</v>
      </c>
      <c r="I1857" s="12">
        <v>0</v>
      </c>
      <c r="J1857" s="12">
        <v>0</v>
      </c>
      <c r="K1857" s="12">
        <v>0</v>
      </c>
      <c r="L1857" s="12">
        <v>0</v>
      </c>
      <c r="M1857" s="12">
        <v>0</v>
      </c>
      <c r="N1857" s="12"/>
      <c r="O1857" s="12"/>
    </row>
    <row r="1858" spans="1:15" x14ac:dyDescent="0.35">
      <c r="A1858" s="11" t="str">
        <f t="shared" si="28"/>
        <v>DISTRIBUCION VOLUMEN X CRITERIO (kg ó litros)Leche Con CacaoMUJER</v>
      </c>
      <c r="B1858" s="11" t="s">
        <v>119</v>
      </c>
      <c r="C1858" s="11" t="s">
        <v>126</v>
      </c>
      <c r="D1858" s="11" t="s">
        <v>22</v>
      </c>
      <c r="E1858" s="12">
        <v>37.1510847850885</v>
      </c>
      <c r="F1858" s="12">
        <v>31.887518930912901</v>
      </c>
      <c r="G1858" s="12">
        <v>31.417966701093899</v>
      </c>
      <c r="H1858" s="12">
        <v>32.558466291461897</v>
      </c>
      <c r="I1858" s="12">
        <v>0</v>
      </c>
      <c r="J1858" s="12">
        <v>0</v>
      </c>
      <c r="K1858" s="12">
        <v>0</v>
      </c>
      <c r="L1858" s="12">
        <v>0</v>
      </c>
      <c r="M1858" s="12">
        <v>0</v>
      </c>
      <c r="N1858" s="12"/>
      <c r="O1858" s="12"/>
    </row>
    <row r="1859" spans="1:15" x14ac:dyDescent="0.35">
      <c r="A1859" s="11" t="str">
        <f t="shared" si="28"/>
        <v>DISTRIBUCION VOLUMEN X CRITERIO (kg ó litros)Leche Con CafeT.ESPAÑA</v>
      </c>
      <c r="B1859" s="11" t="s">
        <v>119</v>
      </c>
      <c r="C1859" s="11" t="s">
        <v>127</v>
      </c>
      <c r="D1859" s="11" t="s">
        <v>36</v>
      </c>
      <c r="E1859" s="12">
        <v>100</v>
      </c>
      <c r="F1859" s="12">
        <v>100</v>
      </c>
      <c r="G1859" s="12">
        <v>100</v>
      </c>
      <c r="H1859" s="12">
        <v>100</v>
      </c>
      <c r="I1859" s="12">
        <v>0</v>
      </c>
      <c r="J1859" s="12">
        <v>0</v>
      </c>
      <c r="K1859" s="12">
        <v>0</v>
      </c>
      <c r="L1859" s="12">
        <v>0</v>
      </c>
      <c r="M1859" s="12">
        <v>0</v>
      </c>
      <c r="N1859" s="12"/>
      <c r="O1859" s="12"/>
    </row>
    <row r="1860" spans="1:15" x14ac:dyDescent="0.35">
      <c r="A1860" s="11" t="str">
        <f t="shared" ref="A1860:A1923" si="29">B1860&amp;C1860&amp;D1860</f>
        <v>DISTRIBUCION VOLUMEN X CRITERIO (kg ó litros)Leche Con CafeBCN AM</v>
      </c>
      <c r="B1860" s="11" t="s">
        <v>119</v>
      </c>
      <c r="C1860" s="11" t="s">
        <v>127</v>
      </c>
      <c r="D1860" s="11" t="s">
        <v>1</v>
      </c>
      <c r="E1860" s="12">
        <v>7.7535530461547904</v>
      </c>
      <c r="F1860" s="12">
        <v>9.4090184206821004</v>
      </c>
      <c r="G1860" s="12">
        <v>8.4738179184206608</v>
      </c>
      <c r="H1860" s="12">
        <v>9.5104168620023604</v>
      </c>
      <c r="I1860" s="12">
        <v>0</v>
      </c>
      <c r="J1860" s="12">
        <v>0</v>
      </c>
      <c r="K1860" s="12">
        <v>0</v>
      </c>
      <c r="L1860" s="12">
        <v>0</v>
      </c>
      <c r="M1860" s="12">
        <v>0</v>
      </c>
      <c r="N1860" s="12"/>
      <c r="O1860" s="12"/>
    </row>
    <row r="1861" spans="1:15" x14ac:dyDescent="0.35">
      <c r="A1861" s="11" t="str">
        <f t="shared" si="29"/>
        <v>DISTRIBUCION VOLUMEN X CRITERIO (kg ó litros)Leche Con CafeREST.CAT ARAGON</v>
      </c>
      <c r="B1861" s="11" t="s">
        <v>119</v>
      </c>
      <c r="C1861" s="11" t="s">
        <v>127</v>
      </c>
      <c r="D1861" s="11" t="s">
        <v>2</v>
      </c>
      <c r="E1861" s="12">
        <v>9.7576318955239607</v>
      </c>
      <c r="F1861" s="12">
        <v>8.7512014153744406</v>
      </c>
      <c r="G1861" s="12">
        <v>9.66984647823746</v>
      </c>
      <c r="H1861" s="12">
        <v>9.0682618560954094</v>
      </c>
      <c r="I1861" s="12">
        <v>0</v>
      </c>
      <c r="J1861" s="12">
        <v>0</v>
      </c>
      <c r="K1861" s="12">
        <v>0</v>
      </c>
      <c r="L1861" s="12">
        <v>0</v>
      </c>
      <c r="M1861" s="12">
        <v>0</v>
      </c>
      <c r="N1861" s="12"/>
      <c r="O1861" s="12"/>
    </row>
    <row r="1862" spans="1:15" x14ac:dyDescent="0.35">
      <c r="A1862" s="11" t="str">
        <f t="shared" si="29"/>
        <v>DISTRIBUCION VOLUMEN X CRITERIO (kg ó litros)Leche Con CafeLEVANTE</v>
      </c>
      <c r="B1862" s="11" t="s">
        <v>119</v>
      </c>
      <c r="C1862" s="11" t="s">
        <v>127</v>
      </c>
      <c r="D1862" s="11" t="s">
        <v>3</v>
      </c>
      <c r="E1862" s="12">
        <v>12.175248571728901</v>
      </c>
      <c r="F1862" s="12">
        <v>11.339272049415699</v>
      </c>
      <c r="G1862" s="12">
        <v>10.711918369673</v>
      </c>
      <c r="H1862" s="12">
        <v>10.3988598646089</v>
      </c>
      <c r="I1862" s="12">
        <v>0</v>
      </c>
      <c r="J1862" s="12">
        <v>0</v>
      </c>
      <c r="K1862" s="12">
        <v>0</v>
      </c>
      <c r="L1862" s="12">
        <v>0</v>
      </c>
      <c r="M1862" s="12">
        <v>0</v>
      </c>
      <c r="N1862" s="12"/>
      <c r="O1862" s="12"/>
    </row>
    <row r="1863" spans="1:15" x14ac:dyDescent="0.35">
      <c r="A1863" s="11" t="str">
        <f t="shared" si="29"/>
        <v>DISTRIBUCION VOLUMEN X CRITERIO (kg ó litros)Leche Con CafeANDALUCIA</v>
      </c>
      <c r="B1863" s="11" t="s">
        <v>119</v>
      </c>
      <c r="C1863" s="11" t="s">
        <v>127</v>
      </c>
      <c r="D1863" s="11" t="s">
        <v>4</v>
      </c>
      <c r="E1863" s="12">
        <v>20.4715113933763</v>
      </c>
      <c r="F1863" s="12">
        <v>20.634110095562299</v>
      </c>
      <c r="G1863" s="12">
        <v>21.312583325710001</v>
      </c>
      <c r="H1863" s="12">
        <v>20.5768935061039</v>
      </c>
      <c r="I1863" s="12">
        <v>0</v>
      </c>
      <c r="J1863" s="12">
        <v>0</v>
      </c>
      <c r="K1863" s="12">
        <v>0</v>
      </c>
      <c r="L1863" s="12">
        <v>0</v>
      </c>
      <c r="M1863" s="12">
        <v>0</v>
      </c>
      <c r="N1863" s="12"/>
      <c r="O1863" s="12"/>
    </row>
    <row r="1864" spans="1:15" x14ac:dyDescent="0.35">
      <c r="A1864" s="11" t="str">
        <f t="shared" si="29"/>
        <v>DISTRIBUCION VOLUMEN X CRITERIO (kg ó litros)Leche Con CafeMDD AM</v>
      </c>
      <c r="B1864" s="11" t="s">
        <v>119</v>
      </c>
      <c r="C1864" s="11" t="s">
        <v>127</v>
      </c>
      <c r="D1864" s="11" t="s">
        <v>5</v>
      </c>
      <c r="E1864" s="12">
        <v>13.1722038095016</v>
      </c>
      <c r="F1864" s="12">
        <v>11.955070125926699</v>
      </c>
      <c r="G1864" s="12">
        <v>12.708646078124101</v>
      </c>
      <c r="H1864" s="12">
        <v>13.440981116507601</v>
      </c>
      <c r="I1864" s="12">
        <v>0</v>
      </c>
      <c r="J1864" s="12">
        <v>0</v>
      </c>
      <c r="K1864" s="12">
        <v>0</v>
      </c>
      <c r="L1864" s="12">
        <v>0</v>
      </c>
      <c r="M1864" s="12">
        <v>0</v>
      </c>
      <c r="N1864" s="12"/>
      <c r="O1864" s="12"/>
    </row>
    <row r="1865" spans="1:15" x14ac:dyDescent="0.35">
      <c r="A1865" s="11" t="str">
        <f t="shared" si="29"/>
        <v>DISTRIBUCION VOLUMEN X CRITERIO (kg ó litros)Leche Con CafeRTO CENTRO</v>
      </c>
      <c r="B1865" s="11" t="s">
        <v>119</v>
      </c>
      <c r="C1865" s="11" t="s">
        <v>127</v>
      </c>
      <c r="D1865" s="11" t="s">
        <v>6</v>
      </c>
      <c r="E1865" s="12">
        <v>9.7728512145358</v>
      </c>
      <c r="F1865" s="12">
        <v>9.1225612033131505</v>
      </c>
      <c r="G1865" s="12">
        <v>9.2749969631574807</v>
      </c>
      <c r="H1865" s="12">
        <v>9.6713709753033203</v>
      </c>
      <c r="I1865" s="12">
        <v>0</v>
      </c>
      <c r="J1865" s="12">
        <v>0</v>
      </c>
      <c r="K1865" s="12">
        <v>0</v>
      </c>
      <c r="L1865" s="12">
        <v>0</v>
      </c>
      <c r="M1865" s="12">
        <v>0</v>
      </c>
      <c r="N1865" s="12"/>
      <c r="O1865" s="12"/>
    </row>
    <row r="1866" spans="1:15" x14ac:dyDescent="0.35">
      <c r="A1866" s="11" t="str">
        <f t="shared" si="29"/>
        <v>DISTRIBUCION VOLUMEN X CRITERIO (kg ó litros)Leche Con CafeNORTE-CENTRO</v>
      </c>
      <c r="B1866" s="11" t="s">
        <v>119</v>
      </c>
      <c r="C1866" s="11" t="s">
        <v>127</v>
      </c>
      <c r="D1866" s="11" t="s">
        <v>7</v>
      </c>
      <c r="E1866" s="12">
        <v>11.549127225061699</v>
      </c>
      <c r="F1866" s="12">
        <v>11.910847326889099</v>
      </c>
      <c r="G1866" s="12">
        <v>12.126202177228601</v>
      </c>
      <c r="H1866" s="12">
        <v>12.4718285296379</v>
      </c>
      <c r="I1866" s="12">
        <v>0</v>
      </c>
      <c r="J1866" s="12">
        <v>0</v>
      </c>
      <c r="K1866" s="12">
        <v>0</v>
      </c>
      <c r="L1866" s="12">
        <v>0</v>
      </c>
      <c r="M1866" s="12">
        <v>0</v>
      </c>
      <c r="N1866" s="12"/>
      <c r="O1866" s="12"/>
    </row>
    <row r="1867" spans="1:15" x14ac:dyDescent="0.35">
      <c r="A1867" s="11" t="str">
        <f t="shared" si="29"/>
        <v>DISTRIBUCION VOLUMEN X CRITERIO (kg ó litros)Leche Con CafeNOROESTE</v>
      </c>
      <c r="B1867" s="11" t="s">
        <v>119</v>
      </c>
      <c r="C1867" s="11" t="s">
        <v>127</v>
      </c>
      <c r="D1867" s="11" t="s">
        <v>8</v>
      </c>
      <c r="E1867" s="12">
        <v>15.347901593716101</v>
      </c>
      <c r="F1867" s="12">
        <v>16.877942319818299</v>
      </c>
      <c r="G1867" s="12">
        <v>15.721966194318901</v>
      </c>
      <c r="H1867" s="12">
        <v>14.8613797888499</v>
      </c>
      <c r="I1867" s="12">
        <v>0</v>
      </c>
      <c r="J1867" s="12">
        <v>0</v>
      </c>
      <c r="K1867" s="12">
        <v>0</v>
      </c>
      <c r="L1867" s="12">
        <v>0</v>
      </c>
      <c r="M1867" s="12">
        <v>0</v>
      </c>
      <c r="N1867" s="12"/>
      <c r="O1867" s="12"/>
    </row>
    <row r="1868" spans="1:15" x14ac:dyDescent="0.35">
      <c r="A1868" s="11" t="str">
        <f t="shared" si="29"/>
        <v>DISTRIBUCION VOLUMEN X CRITERIO (kg ó litros)Leche Con Cafe&lt;2MIL</v>
      </c>
      <c r="B1868" s="11" t="s">
        <v>119</v>
      </c>
      <c r="C1868" s="11" t="s">
        <v>127</v>
      </c>
      <c r="D1868" s="11" t="s">
        <v>9</v>
      </c>
      <c r="E1868" s="12">
        <v>4.4550279904299801</v>
      </c>
      <c r="F1868" s="12">
        <v>4.0446543902931804</v>
      </c>
      <c r="G1868" s="12">
        <v>5.1123556749963601</v>
      </c>
      <c r="H1868" s="12">
        <v>4.4795034410336196</v>
      </c>
      <c r="I1868" s="12">
        <v>0</v>
      </c>
      <c r="J1868" s="12">
        <v>0</v>
      </c>
      <c r="K1868" s="12">
        <v>0</v>
      </c>
      <c r="L1868" s="12">
        <v>0</v>
      </c>
      <c r="M1868" s="12">
        <v>0</v>
      </c>
      <c r="N1868" s="12"/>
      <c r="O1868" s="12"/>
    </row>
    <row r="1869" spans="1:15" x14ac:dyDescent="0.35">
      <c r="A1869" s="11" t="str">
        <f t="shared" si="29"/>
        <v>DISTRIBUCION VOLUMEN X CRITERIO (kg ó litros)Leche Con Cafe2-5MIL</v>
      </c>
      <c r="B1869" s="11" t="s">
        <v>119</v>
      </c>
      <c r="C1869" s="11" t="s">
        <v>127</v>
      </c>
      <c r="D1869" s="11" t="s">
        <v>10</v>
      </c>
      <c r="E1869" s="12">
        <v>4.8703860262573704</v>
      </c>
      <c r="F1869" s="12">
        <v>4.8635153872995902</v>
      </c>
      <c r="G1869" s="12">
        <v>4.4617612786831602</v>
      </c>
      <c r="H1869" s="12">
        <v>4.5743011982672899</v>
      </c>
      <c r="I1869" s="12">
        <v>0</v>
      </c>
      <c r="J1869" s="12">
        <v>0</v>
      </c>
      <c r="K1869" s="12">
        <v>0</v>
      </c>
      <c r="L1869" s="12">
        <v>0</v>
      </c>
      <c r="M1869" s="12">
        <v>0</v>
      </c>
      <c r="N1869" s="12"/>
      <c r="O1869" s="12"/>
    </row>
    <row r="1870" spans="1:15" x14ac:dyDescent="0.35">
      <c r="A1870" s="11" t="str">
        <f t="shared" si="29"/>
        <v>DISTRIBUCION VOLUMEN X CRITERIO (kg ó litros)Leche Con Cafe5-10MIL</v>
      </c>
      <c r="B1870" s="11" t="s">
        <v>119</v>
      </c>
      <c r="C1870" s="11" t="s">
        <v>127</v>
      </c>
      <c r="D1870" s="11" t="s">
        <v>11</v>
      </c>
      <c r="E1870" s="12">
        <v>5.9734793932756496</v>
      </c>
      <c r="F1870" s="12">
        <v>6.8054296322597603</v>
      </c>
      <c r="G1870" s="12">
        <v>6.5497464798870997</v>
      </c>
      <c r="H1870" s="12">
        <v>7.1924278508072801</v>
      </c>
      <c r="I1870" s="12">
        <v>0</v>
      </c>
      <c r="J1870" s="12">
        <v>0</v>
      </c>
      <c r="K1870" s="12">
        <v>0</v>
      </c>
      <c r="L1870" s="12">
        <v>0</v>
      </c>
      <c r="M1870" s="12">
        <v>0</v>
      </c>
      <c r="N1870" s="12"/>
      <c r="O1870" s="12"/>
    </row>
    <row r="1871" spans="1:15" x14ac:dyDescent="0.35">
      <c r="A1871" s="11" t="str">
        <f t="shared" si="29"/>
        <v>DISTRIBUCION VOLUMEN X CRITERIO (kg ó litros)Leche Con Cafe10-30MIL</v>
      </c>
      <c r="B1871" s="11" t="s">
        <v>119</v>
      </c>
      <c r="C1871" s="11" t="s">
        <v>127</v>
      </c>
      <c r="D1871" s="11" t="s">
        <v>12</v>
      </c>
      <c r="E1871" s="12">
        <v>21.253698141787599</v>
      </c>
      <c r="F1871" s="12">
        <v>20.242777733564299</v>
      </c>
      <c r="G1871" s="12">
        <v>19.91106175513</v>
      </c>
      <c r="H1871" s="12">
        <v>17.892159693963698</v>
      </c>
      <c r="I1871" s="12">
        <v>0</v>
      </c>
      <c r="J1871" s="12">
        <v>0</v>
      </c>
      <c r="K1871" s="12">
        <v>0</v>
      </c>
      <c r="L1871" s="12">
        <v>0</v>
      </c>
      <c r="M1871" s="12">
        <v>0</v>
      </c>
      <c r="N1871" s="12"/>
      <c r="O1871" s="12"/>
    </row>
    <row r="1872" spans="1:15" x14ac:dyDescent="0.35">
      <c r="A1872" s="11" t="str">
        <f t="shared" si="29"/>
        <v>DISTRIBUCION VOLUMEN X CRITERIO (kg ó litros)Leche Con Cafe30-100MIL</v>
      </c>
      <c r="B1872" s="11" t="s">
        <v>119</v>
      </c>
      <c r="C1872" s="11" t="s">
        <v>127</v>
      </c>
      <c r="D1872" s="11" t="s">
        <v>13</v>
      </c>
      <c r="E1872" s="12">
        <v>19.9974305045824</v>
      </c>
      <c r="F1872" s="12">
        <v>20.450109887419</v>
      </c>
      <c r="G1872" s="12">
        <v>21.543038432179401</v>
      </c>
      <c r="H1872" s="12">
        <v>21.196414574230701</v>
      </c>
      <c r="I1872" s="12">
        <v>0</v>
      </c>
      <c r="J1872" s="12">
        <v>0</v>
      </c>
      <c r="K1872" s="12">
        <v>0</v>
      </c>
      <c r="L1872" s="12">
        <v>0</v>
      </c>
      <c r="M1872" s="12">
        <v>0</v>
      </c>
      <c r="N1872" s="12"/>
      <c r="O1872" s="12"/>
    </row>
    <row r="1873" spans="1:15" x14ac:dyDescent="0.35">
      <c r="A1873" s="11" t="str">
        <f t="shared" si="29"/>
        <v>DISTRIBUCION VOLUMEN X CRITERIO (kg ó litros)Leche Con Cafe100-200MIL</v>
      </c>
      <c r="B1873" s="11" t="s">
        <v>119</v>
      </c>
      <c r="C1873" s="11" t="s">
        <v>127</v>
      </c>
      <c r="D1873" s="11" t="s">
        <v>14</v>
      </c>
      <c r="E1873" s="12">
        <v>12.6669655427071</v>
      </c>
      <c r="F1873" s="12">
        <v>12.342293188204399</v>
      </c>
      <c r="G1873" s="12">
        <v>11.652484737054399</v>
      </c>
      <c r="H1873" s="12">
        <v>12.895396328314</v>
      </c>
      <c r="I1873" s="12">
        <v>0</v>
      </c>
      <c r="J1873" s="12">
        <v>0</v>
      </c>
      <c r="K1873" s="12">
        <v>0</v>
      </c>
      <c r="L1873" s="12">
        <v>0</v>
      </c>
      <c r="M1873" s="12">
        <v>0</v>
      </c>
      <c r="N1873" s="12"/>
      <c r="O1873" s="12"/>
    </row>
    <row r="1874" spans="1:15" x14ac:dyDescent="0.35">
      <c r="A1874" s="11" t="str">
        <f t="shared" si="29"/>
        <v>DISTRIBUCION VOLUMEN X CRITERIO (kg ó litros)Leche Con Cafe200-500MIL</v>
      </c>
      <c r="B1874" s="11" t="s">
        <v>119</v>
      </c>
      <c r="C1874" s="11" t="s">
        <v>127</v>
      </c>
      <c r="D1874" s="11" t="s">
        <v>15</v>
      </c>
      <c r="E1874" s="12">
        <v>13.2430536027291</v>
      </c>
      <c r="F1874" s="12">
        <v>13.575886598632399</v>
      </c>
      <c r="G1874" s="12">
        <v>14.103704048073601</v>
      </c>
      <c r="H1874" s="12">
        <v>13.1255386577156</v>
      </c>
      <c r="I1874" s="12">
        <v>0</v>
      </c>
      <c r="J1874" s="12">
        <v>0</v>
      </c>
      <c r="K1874" s="12">
        <v>0</v>
      </c>
      <c r="L1874" s="12">
        <v>0</v>
      </c>
      <c r="M1874" s="12">
        <v>0</v>
      </c>
      <c r="N1874" s="12"/>
      <c r="O1874" s="12"/>
    </row>
    <row r="1875" spans="1:15" x14ac:dyDescent="0.35">
      <c r="A1875" s="11" t="str">
        <f t="shared" si="29"/>
        <v>DISTRIBUCION VOLUMEN X CRITERIO (kg ó litros)Leche Con Cafe&gt;500MIL</v>
      </c>
      <c r="B1875" s="11" t="s">
        <v>119</v>
      </c>
      <c r="C1875" s="11" t="s">
        <v>127</v>
      </c>
      <c r="D1875" s="11" t="s">
        <v>16</v>
      </c>
      <c r="E1875" s="12">
        <v>17.539995633654598</v>
      </c>
      <c r="F1875" s="12">
        <v>17.675345426050999</v>
      </c>
      <c r="G1875" s="12">
        <v>16.665831847404998</v>
      </c>
      <c r="H1875" s="12">
        <v>18.644251504866201</v>
      </c>
      <c r="I1875" s="12">
        <v>0</v>
      </c>
      <c r="J1875" s="12">
        <v>0</v>
      </c>
      <c r="K1875" s="12">
        <v>0</v>
      </c>
      <c r="L1875" s="12">
        <v>0</v>
      </c>
      <c r="M1875" s="12">
        <v>0</v>
      </c>
      <c r="N1875" s="12"/>
      <c r="O1875" s="12"/>
    </row>
    <row r="1876" spans="1:15" x14ac:dyDescent="0.35">
      <c r="A1876" s="11" t="str">
        <f t="shared" si="29"/>
        <v>DISTRIBUCION VOLUMEN X CRITERIO (kg ó litros)Leche Con CafeDE 15 A 19 AÑOS</v>
      </c>
      <c r="B1876" s="11" t="s">
        <v>119</v>
      </c>
      <c r="C1876" s="11" t="s">
        <v>127</v>
      </c>
      <c r="D1876" s="11" t="s">
        <v>39</v>
      </c>
      <c r="E1876" s="12">
        <v>0.83532723781937901</v>
      </c>
      <c r="F1876" s="12">
        <v>1.0310669180711201</v>
      </c>
      <c r="G1876" s="12">
        <v>0.51983665536411405</v>
      </c>
      <c r="H1876" s="12">
        <v>0.91382901719579201</v>
      </c>
      <c r="I1876" s="12">
        <v>0</v>
      </c>
      <c r="J1876" s="12">
        <v>0</v>
      </c>
      <c r="K1876" s="12">
        <v>0</v>
      </c>
      <c r="L1876" s="12">
        <v>0</v>
      </c>
      <c r="M1876" s="12">
        <v>0</v>
      </c>
      <c r="N1876" s="12"/>
      <c r="O1876" s="12"/>
    </row>
    <row r="1877" spans="1:15" x14ac:dyDescent="0.35">
      <c r="A1877" s="11" t="str">
        <f t="shared" si="29"/>
        <v>DISTRIBUCION VOLUMEN X CRITERIO (kg ó litros)Leche Con CafeDE 20 A 24 AÑOS</v>
      </c>
      <c r="B1877" s="11" t="s">
        <v>119</v>
      </c>
      <c r="C1877" s="11" t="s">
        <v>127</v>
      </c>
      <c r="D1877" s="11" t="s">
        <v>40</v>
      </c>
      <c r="E1877" s="12">
        <v>1.8351839390364799</v>
      </c>
      <c r="F1877" s="12">
        <v>1.36977422573753</v>
      </c>
      <c r="G1877" s="12">
        <v>1.5302072101390001</v>
      </c>
      <c r="H1877" s="12">
        <v>1.3829924803570399</v>
      </c>
      <c r="I1877" s="12">
        <v>0</v>
      </c>
      <c r="J1877" s="12">
        <v>0</v>
      </c>
      <c r="K1877" s="12">
        <v>0</v>
      </c>
      <c r="L1877" s="12">
        <v>0</v>
      </c>
      <c r="M1877" s="12">
        <v>0</v>
      </c>
      <c r="N1877" s="12"/>
      <c r="O1877" s="12"/>
    </row>
    <row r="1878" spans="1:15" x14ac:dyDescent="0.35">
      <c r="A1878" s="11" t="str">
        <f t="shared" si="29"/>
        <v>DISTRIBUCION VOLUMEN X CRITERIO (kg ó litros)Leche Con CafeDE 25 A 34 AÑOS</v>
      </c>
      <c r="B1878" s="11" t="s">
        <v>119</v>
      </c>
      <c r="C1878" s="11" t="s">
        <v>127</v>
      </c>
      <c r="D1878" s="11" t="s">
        <v>41</v>
      </c>
      <c r="E1878" s="12">
        <v>6.1226448912411602</v>
      </c>
      <c r="F1878" s="12">
        <v>6.1381941426026501</v>
      </c>
      <c r="G1878" s="12">
        <v>6.4154498051171904</v>
      </c>
      <c r="H1878" s="12">
        <v>6.0895096292684796</v>
      </c>
      <c r="I1878" s="12">
        <v>0</v>
      </c>
      <c r="J1878" s="12">
        <v>0</v>
      </c>
      <c r="K1878" s="12">
        <v>0</v>
      </c>
      <c r="L1878" s="12">
        <v>0</v>
      </c>
      <c r="M1878" s="12">
        <v>0</v>
      </c>
      <c r="N1878" s="12"/>
      <c r="O1878" s="12"/>
    </row>
    <row r="1879" spans="1:15" x14ac:dyDescent="0.35">
      <c r="A1879" s="11" t="str">
        <f t="shared" si="29"/>
        <v>DISTRIBUCION VOLUMEN X CRITERIO (kg ó litros)Leche Con CafeDE 35 A 49 AÑOS</v>
      </c>
      <c r="B1879" s="11" t="s">
        <v>119</v>
      </c>
      <c r="C1879" s="11" t="s">
        <v>127</v>
      </c>
      <c r="D1879" s="11" t="s">
        <v>42</v>
      </c>
      <c r="E1879" s="12">
        <v>31.611576744808701</v>
      </c>
      <c r="F1879" s="12">
        <v>29.872887192453</v>
      </c>
      <c r="G1879" s="12">
        <v>26.316070070829699</v>
      </c>
      <c r="H1879" s="12">
        <v>25.626905695051299</v>
      </c>
      <c r="I1879" s="12">
        <v>0</v>
      </c>
      <c r="J1879" s="12">
        <v>0</v>
      </c>
      <c r="K1879" s="12">
        <v>0</v>
      </c>
      <c r="L1879" s="12">
        <v>0</v>
      </c>
      <c r="M1879" s="12">
        <v>0</v>
      </c>
      <c r="N1879" s="12"/>
      <c r="O1879" s="12"/>
    </row>
    <row r="1880" spans="1:15" x14ac:dyDescent="0.35">
      <c r="A1880" s="11" t="str">
        <f t="shared" si="29"/>
        <v>DISTRIBUCION VOLUMEN X CRITERIO (kg ó litros)Leche Con CafeDE 50 A 59 AÑOS</v>
      </c>
      <c r="B1880" s="11" t="s">
        <v>119</v>
      </c>
      <c r="C1880" s="11" t="s">
        <v>127</v>
      </c>
      <c r="D1880" s="11" t="s">
        <v>43</v>
      </c>
      <c r="E1880" s="12">
        <v>26.597170500395801</v>
      </c>
      <c r="F1880" s="12">
        <v>26.526164837250299</v>
      </c>
      <c r="G1880" s="12">
        <v>26.161288581022198</v>
      </c>
      <c r="H1880" s="12">
        <v>25.997547208731</v>
      </c>
      <c r="I1880" s="12">
        <v>0</v>
      </c>
      <c r="J1880" s="12">
        <v>0</v>
      </c>
      <c r="K1880" s="12">
        <v>0</v>
      </c>
      <c r="L1880" s="12">
        <v>0</v>
      </c>
      <c r="M1880" s="12">
        <v>0</v>
      </c>
      <c r="N1880" s="12"/>
      <c r="O1880" s="12"/>
    </row>
    <row r="1881" spans="1:15" x14ac:dyDescent="0.35">
      <c r="A1881" s="11" t="str">
        <f t="shared" si="29"/>
        <v>DISTRIBUCION VOLUMEN X CRITERIO (kg ó litros)Leche Con CafeDE 60 A 75 AÑOS</v>
      </c>
      <c r="B1881" s="11" t="s">
        <v>119</v>
      </c>
      <c r="C1881" s="11" t="s">
        <v>127</v>
      </c>
      <c r="D1881" s="11" t="s">
        <v>44</v>
      </c>
      <c r="E1881" s="12">
        <v>32.998124987085099</v>
      </c>
      <c r="F1881" s="12">
        <v>35.0619379365653</v>
      </c>
      <c r="G1881" s="12">
        <v>39.057124132625297</v>
      </c>
      <c r="H1881" s="12">
        <v>39.989206218238401</v>
      </c>
      <c r="I1881" s="12">
        <v>0</v>
      </c>
      <c r="J1881" s="12">
        <v>0</v>
      </c>
      <c r="K1881" s="12">
        <v>0</v>
      </c>
      <c r="L1881" s="12">
        <v>0</v>
      </c>
      <c r="M1881" s="12">
        <v>0</v>
      </c>
      <c r="N1881" s="12"/>
      <c r="O1881" s="12"/>
    </row>
    <row r="1882" spans="1:15" x14ac:dyDescent="0.35">
      <c r="A1882" s="11" t="str">
        <f t="shared" si="29"/>
        <v>DISTRIBUCION VOLUMEN X CRITERIO (kg ó litros)Leche Con CafeALTA Y MEDIA ALTA</v>
      </c>
      <c r="B1882" s="11" t="s">
        <v>119</v>
      </c>
      <c r="C1882" s="11" t="s">
        <v>127</v>
      </c>
      <c r="D1882" s="11" t="s">
        <v>17</v>
      </c>
      <c r="E1882" s="12">
        <v>25.457437566202699</v>
      </c>
      <c r="F1882" s="12">
        <v>27.761510630613</v>
      </c>
      <c r="G1882" s="12">
        <v>26.5324957146778</v>
      </c>
      <c r="H1882" s="12">
        <v>27.073557484951301</v>
      </c>
      <c r="I1882" s="12">
        <v>0</v>
      </c>
      <c r="J1882" s="12">
        <v>0</v>
      </c>
      <c r="K1882" s="12">
        <v>0</v>
      </c>
      <c r="L1882" s="12">
        <v>0</v>
      </c>
      <c r="M1882" s="12">
        <v>0</v>
      </c>
      <c r="N1882" s="12"/>
      <c r="O1882" s="12"/>
    </row>
    <row r="1883" spans="1:15" x14ac:dyDescent="0.35">
      <c r="A1883" s="11" t="str">
        <f t="shared" si="29"/>
        <v>DISTRIBUCION VOLUMEN X CRITERIO (kg ó litros)Leche Con CafeMEDIA</v>
      </c>
      <c r="B1883" s="11" t="s">
        <v>119</v>
      </c>
      <c r="C1883" s="11" t="s">
        <v>127</v>
      </c>
      <c r="D1883" s="11" t="s">
        <v>18</v>
      </c>
      <c r="E1883" s="12">
        <v>31.9872082252603</v>
      </c>
      <c r="F1883" s="12">
        <v>31.007344703671301</v>
      </c>
      <c r="G1883" s="12">
        <v>30.915641763558199</v>
      </c>
      <c r="H1883" s="12">
        <v>30.3973071802276</v>
      </c>
      <c r="I1883" s="12">
        <v>0</v>
      </c>
      <c r="J1883" s="12">
        <v>0</v>
      </c>
      <c r="K1883" s="12">
        <v>0</v>
      </c>
      <c r="L1883" s="12">
        <v>0</v>
      </c>
      <c r="M1883" s="12">
        <v>0</v>
      </c>
      <c r="N1883" s="12"/>
      <c r="O1883" s="12"/>
    </row>
    <row r="1884" spans="1:15" x14ac:dyDescent="0.35">
      <c r="A1884" s="11" t="str">
        <f t="shared" si="29"/>
        <v>DISTRIBUCION VOLUMEN X CRITERIO (kg ó litros)Leche Con CafeMEDIA BAJA</v>
      </c>
      <c r="B1884" s="11" t="s">
        <v>119</v>
      </c>
      <c r="C1884" s="11" t="s">
        <v>127</v>
      </c>
      <c r="D1884" s="11" t="s">
        <v>19</v>
      </c>
      <c r="E1884" s="12">
        <v>27.386823160317601</v>
      </c>
      <c r="F1884" s="12">
        <v>26.3056477235857</v>
      </c>
      <c r="G1884" s="12">
        <v>26.670570821417201</v>
      </c>
      <c r="H1884" s="12">
        <v>26.446565529656599</v>
      </c>
      <c r="I1884" s="12">
        <v>0</v>
      </c>
      <c r="J1884" s="12">
        <v>0</v>
      </c>
      <c r="K1884" s="12">
        <v>0</v>
      </c>
      <c r="L1884" s="12">
        <v>0</v>
      </c>
      <c r="M1884" s="12">
        <v>0</v>
      </c>
      <c r="N1884" s="12"/>
      <c r="O1884" s="12"/>
    </row>
    <row r="1885" spans="1:15" x14ac:dyDescent="0.35">
      <c r="A1885" s="11" t="str">
        <f t="shared" si="29"/>
        <v>DISTRIBUCION VOLUMEN X CRITERIO (kg ó litros)Leche Con CafeBAJA</v>
      </c>
      <c r="B1885" s="11" t="s">
        <v>119</v>
      </c>
      <c r="C1885" s="11" t="s">
        <v>127</v>
      </c>
      <c r="D1885" s="11" t="s">
        <v>20</v>
      </c>
      <c r="E1885" s="12">
        <v>15.168558000968501</v>
      </c>
      <c r="F1885" s="12">
        <v>14.9255198991117</v>
      </c>
      <c r="G1885" s="12">
        <v>15.8812767035937</v>
      </c>
      <c r="H1885" s="12">
        <v>16.082554803382902</v>
      </c>
      <c r="I1885" s="12">
        <v>0</v>
      </c>
      <c r="J1885" s="12">
        <v>0</v>
      </c>
      <c r="K1885" s="12">
        <v>0</v>
      </c>
      <c r="L1885" s="12">
        <v>0</v>
      </c>
      <c r="M1885" s="12">
        <v>0</v>
      </c>
      <c r="N1885" s="12"/>
      <c r="O1885" s="12"/>
    </row>
    <row r="1886" spans="1:15" x14ac:dyDescent="0.35">
      <c r="A1886" s="11" t="str">
        <f t="shared" si="29"/>
        <v>DISTRIBUCION VOLUMEN X CRITERIO (kg ó litros)Leche Con CafeHOMBRE</v>
      </c>
      <c r="B1886" s="11" t="s">
        <v>119</v>
      </c>
      <c r="C1886" s="11" t="s">
        <v>127</v>
      </c>
      <c r="D1886" s="11" t="s">
        <v>21</v>
      </c>
      <c r="E1886" s="12">
        <v>61.079763067366599</v>
      </c>
      <c r="F1886" s="12">
        <v>62.1679119553839</v>
      </c>
      <c r="G1886" s="12">
        <v>61.185958240041003</v>
      </c>
      <c r="H1886" s="12">
        <v>60.172820522437</v>
      </c>
      <c r="I1886" s="12">
        <v>0</v>
      </c>
      <c r="J1886" s="12">
        <v>0</v>
      </c>
      <c r="K1886" s="12">
        <v>0</v>
      </c>
      <c r="L1886" s="12">
        <v>0</v>
      </c>
      <c r="M1886" s="12">
        <v>0</v>
      </c>
      <c r="N1886" s="12"/>
      <c r="O1886" s="12"/>
    </row>
    <row r="1887" spans="1:15" x14ac:dyDescent="0.35">
      <c r="A1887" s="11" t="str">
        <f t="shared" si="29"/>
        <v>DISTRIBUCION VOLUMEN X CRITERIO (kg ó litros)Leche Con CafeMUJER</v>
      </c>
      <c r="B1887" s="11" t="s">
        <v>119</v>
      </c>
      <c r="C1887" s="11" t="s">
        <v>127</v>
      </c>
      <c r="D1887" s="11" t="s">
        <v>22</v>
      </c>
      <c r="E1887" s="12">
        <v>38.920263885382496</v>
      </c>
      <c r="F1887" s="12">
        <v>37.832103349270596</v>
      </c>
      <c r="G1887" s="12">
        <v>38.814019264829199</v>
      </c>
      <c r="H1887" s="12">
        <v>39.827179477563</v>
      </c>
      <c r="I1887" s="12">
        <v>0</v>
      </c>
      <c r="J1887" s="12">
        <v>0</v>
      </c>
      <c r="K1887" s="12">
        <v>0</v>
      </c>
      <c r="L1887" s="12">
        <v>0</v>
      </c>
      <c r="M1887" s="12">
        <v>0</v>
      </c>
      <c r="N1887" s="12"/>
      <c r="O1887" s="12"/>
    </row>
    <row r="1888" spans="1:15" x14ac:dyDescent="0.35">
      <c r="A1888" s="11" t="str">
        <f t="shared" si="29"/>
        <v>DISTRIBUCION VOLUMEN X CRITERIO (kg ó litros)Bebidas VegetalesT.ESPAÑA</v>
      </c>
      <c r="B1888" s="11" t="s">
        <v>119</v>
      </c>
      <c r="C1888" s="11" t="s">
        <v>175</v>
      </c>
      <c r="D1888" s="11" t="s">
        <v>36</v>
      </c>
      <c r="E1888" s="12">
        <v>100</v>
      </c>
      <c r="F1888" s="12">
        <v>100</v>
      </c>
      <c r="G1888" s="12">
        <v>100</v>
      </c>
      <c r="H1888" s="12">
        <v>100</v>
      </c>
      <c r="I1888" s="12">
        <v>0</v>
      </c>
      <c r="J1888" s="12">
        <v>0</v>
      </c>
      <c r="K1888" s="12">
        <v>0</v>
      </c>
      <c r="L1888" s="12">
        <v>0</v>
      </c>
      <c r="M1888" s="12">
        <v>0</v>
      </c>
      <c r="N1888" s="12"/>
      <c r="O1888" s="12"/>
    </row>
    <row r="1889" spans="1:15" x14ac:dyDescent="0.35">
      <c r="A1889" s="11" t="str">
        <f t="shared" si="29"/>
        <v>DISTRIBUCION VOLUMEN X CRITERIO (kg ó litros)Bebidas VegetalesBCN AM</v>
      </c>
      <c r="B1889" s="11" t="s">
        <v>119</v>
      </c>
      <c r="C1889" s="11" t="s">
        <v>175</v>
      </c>
      <c r="D1889" s="11" t="s">
        <v>1</v>
      </c>
      <c r="E1889" s="12">
        <v>32.7076025444468</v>
      </c>
      <c r="F1889" s="12">
        <v>24.552630114591999</v>
      </c>
      <c r="G1889" s="12">
        <v>15.0137745970291</v>
      </c>
      <c r="H1889" s="12">
        <v>18.0912665247461</v>
      </c>
      <c r="I1889" s="12">
        <v>0</v>
      </c>
      <c r="J1889" s="12">
        <v>0</v>
      </c>
      <c r="K1889" s="12">
        <v>0</v>
      </c>
      <c r="L1889" s="12">
        <v>0</v>
      </c>
      <c r="M1889" s="12">
        <v>0</v>
      </c>
      <c r="N1889" s="12"/>
      <c r="O1889" s="12"/>
    </row>
    <row r="1890" spans="1:15" x14ac:dyDescent="0.35">
      <c r="A1890" s="11" t="str">
        <f t="shared" si="29"/>
        <v>DISTRIBUCION VOLUMEN X CRITERIO (kg ó litros)Bebidas VegetalesREST.CAT ARAGON</v>
      </c>
      <c r="B1890" s="11" t="s">
        <v>119</v>
      </c>
      <c r="C1890" s="11" t="s">
        <v>175</v>
      </c>
      <c r="D1890" s="11" t="s">
        <v>2</v>
      </c>
      <c r="E1890" s="12">
        <v>13.890257066534099</v>
      </c>
      <c r="F1890" s="12">
        <v>17.345285828332099</v>
      </c>
      <c r="G1890" s="12">
        <v>22.407480889617901</v>
      </c>
      <c r="H1890" s="12">
        <v>26.437977226572901</v>
      </c>
      <c r="I1890" s="12">
        <v>0</v>
      </c>
      <c r="J1890" s="12">
        <v>0</v>
      </c>
      <c r="K1890" s="12">
        <v>0</v>
      </c>
      <c r="L1890" s="12">
        <v>0</v>
      </c>
      <c r="M1890" s="12">
        <v>0</v>
      </c>
      <c r="N1890" s="12"/>
      <c r="O1890" s="12"/>
    </row>
    <row r="1891" spans="1:15" x14ac:dyDescent="0.35">
      <c r="A1891" s="11" t="str">
        <f t="shared" si="29"/>
        <v>DISTRIBUCION VOLUMEN X CRITERIO (kg ó litros)Bebidas VegetalesLEVANTE</v>
      </c>
      <c r="B1891" s="11" t="s">
        <v>119</v>
      </c>
      <c r="C1891" s="11" t="s">
        <v>175</v>
      </c>
      <c r="D1891" s="11" t="s">
        <v>3</v>
      </c>
      <c r="E1891" s="12">
        <v>7.9061667366105297</v>
      </c>
      <c r="F1891" s="12">
        <v>7.9081217935941996</v>
      </c>
      <c r="G1891" s="12">
        <v>12.328614635336899</v>
      </c>
      <c r="H1891" s="12">
        <v>9.8726431377928296</v>
      </c>
      <c r="I1891" s="12">
        <v>0</v>
      </c>
      <c r="J1891" s="12">
        <v>0</v>
      </c>
      <c r="K1891" s="12">
        <v>0</v>
      </c>
      <c r="L1891" s="12">
        <v>0</v>
      </c>
      <c r="M1891" s="12">
        <v>0</v>
      </c>
      <c r="N1891" s="12"/>
      <c r="O1891" s="12"/>
    </row>
    <row r="1892" spans="1:15" x14ac:dyDescent="0.35">
      <c r="A1892" s="11" t="str">
        <f t="shared" si="29"/>
        <v>DISTRIBUCION VOLUMEN X CRITERIO (kg ó litros)Bebidas VegetalesANDALUCIA</v>
      </c>
      <c r="B1892" s="11" t="s">
        <v>119</v>
      </c>
      <c r="C1892" s="11" t="s">
        <v>175</v>
      </c>
      <c r="D1892" s="11" t="s">
        <v>4</v>
      </c>
      <c r="E1892" s="12">
        <v>10.6435856455028</v>
      </c>
      <c r="F1892" s="12">
        <v>9.1512678085005508</v>
      </c>
      <c r="G1892" s="12">
        <v>8.0833497266569196</v>
      </c>
      <c r="H1892" s="12">
        <v>5.56422401092955</v>
      </c>
      <c r="I1892" s="12">
        <v>0</v>
      </c>
      <c r="J1892" s="12">
        <v>0</v>
      </c>
      <c r="K1892" s="12">
        <v>0</v>
      </c>
      <c r="L1892" s="12">
        <v>0</v>
      </c>
      <c r="M1892" s="12">
        <v>0</v>
      </c>
      <c r="N1892" s="12"/>
      <c r="O1892" s="12"/>
    </row>
    <row r="1893" spans="1:15" x14ac:dyDescent="0.35">
      <c r="A1893" s="11" t="str">
        <f t="shared" si="29"/>
        <v>DISTRIBUCION VOLUMEN X CRITERIO (kg ó litros)Bebidas VegetalesMDD AM</v>
      </c>
      <c r="B1893" s="11" t="s">
        <v>119</v>
      </c>
      <c r="C1893" s="11" t="s">
        <v>175</v>
      </c>
      <c r="D1893" s="11" t="s">
        <v>5</v>
      </c>
      <c r="E1893" s="12">
        <v>9.4030335518293509</v>
      </c>
      <c r="F1893" s="12">
        <v>10.7829577114136</v>
      </c>
      <c r="G1893" s="12">
        <v>10.792952701525801</v>
      </c>
      <c r="H1893" s="12">
        <v>11.1282684491173</v>
      </c>
      <c r="I1893" s="12">
        <v>0</v>
      </c>
      <c r="J1893" s="12">
        <v>0</v>
      </c>
      <c r="K1893" s="12">
        <v>0</v>
      </c>
      <c r="L1893" s="12">
        <v>0</v>
      </c>
      <c r="M1893" s="12">
        <v>0</v>
      </c>
      <c r="N1893" s="12"/>
      <c r="O1893" s="12"/>
    </row>
    <row r="1894" spans="1:15" x14ac:dyDescent="0.35">
      <c r="A1894" s="11" t="str">
        <f t="shared" si="29"/>
        <v>DISTRIBUCION VOLUMEN X CRITERIO (kg ó litros)Bebidas VegetalesRTO CENTRO</v>
      </c>
      <c r="B1894" s="11" t="s">
        <v>119</v>
      </c>
      <c r="C1894" s="11" t="s">
        <v>175</v>
      </c>
      <c r="D1894" s="11" t="s">
        <v>6</v>
      </c>
      <c r="E1894" s="12">
        <v>6.5624639435320002</v>
      </c>
      <c r="F1894" s="12">
        <v>2.9604817448389902</v>
      </c>
      <c r="G1894" s="12">
        <v>2.8521813661443098</v>
      </c>
      <c r="H1894" s="12">
        <v>2.56464288386857</v>
      </c>
      <c r="I1894" s="12">
        <v>0</v>
      </c>
      <c r="J1894" s="12">
        <v>0</v>
      </c>
      <c r="K1894" s="12">
        <v>0</v>
      </c>
      <c r="L1894" s="12">
        <v>0</v>
      </c>
      <c r="M1894" s="12">
        <v>0</v>
      </c>
      <c r="N1894" s="12"/>
      <c r="O1894" s="12"/>
    </row>
    <row r="1895" spans="1:15" x14ac:dyDescent="0.35">
      <c r="A1895" s="11" t="str">
        <f t="shared" si="29"/>
        <v>DISTRIBUCION VOLUMEN X CRITERIO (kg ó litros)Bebidas VegetalesNORTE-CENTRO</v>
      </c>
      <c r="B1895" s="11" t="s">
        <v>119</v>
      </c>
      <c r="C1895" s="11" t="s">
        <v>175</v>
      </c>
      <c r="D1895" s="11" t="s">
        <v>7</v>
      </c>
      <c r="E1895" s="12">
        <v>9.2775093137599605</v>
      </c>
      <c r="F1895" s="12">
        <v>17.9476414620623</v>
      </c>
      <c r="G1895" s="12">
        <v>15.3779399803347</v>
      </c>
      <c r="H1895" s="12">
        <v>12.189348765938901</v>
      </c>
      <c r="I1895" s="12">
        <v>0</v>
      </c>
      <c r="J1895" s="12">
        <v>0</v>
      </c>
      <c r="K1895" s="12">
        <v>0</v>
      </c>
      <c r="L1895" s="12">
        <v>0</v>
      </c>
      <c r="M1895" s="12">
        <v>0</v>
      </c>
      <c r="N1895" s="12"/>
      <c r="O1895" s="12"/>
    </row>
    <row r="1896" spans="1:15" x14ac:dyDescent="0.35">
      <c r="A1896" s="11" t="str">
        <f t="shared" si="29"/>
        <v>DISTRIBUCION VOLUMEN X CRITERIO (kg ó litros)Bebidas VegetalesNOROESTE</v>
      </c>
      <c r="B1896" s="11" t="s">
        <v>119</v>
      </c>
      <c r="C1896" s="11" t="s">
        <v>175</v>
      </c>
      <c r="D1896" s="11" t="s">
        <v>8</v>
      </c>
      <c r="E1896" s="12">
        <v>9.6093924631146397</v>
      </c>
      <c r="F1896" s="12">
        <v>9.3516279191441996</v>
      </c>
      <c r="G1896" s="12">
        <v>13.1437079957003</v>
      </c>
      <c r="H1896" s="12">
        <v>14.151639811433</v>
      </c>
      <c r="I1896" s="12">
        <v>0</v>
      </c>
      <c r="J1896" s="12">
        <v>0</v>
      </c>
      <c r="K1896" s="12">
        <v>0</v>
      </c>
      <c r="L1896" s="12">
        <v>0</v>
      </c>
      <c r="M1896" s="12">
        <v>0</v>
      </c>
      <c r="N1896" s="12"/>
      <c r="O1896" s="12"/>
    </row>
    <row r="1897" spans="1:15" x14ac:dyDescent="0.35">
      <c r="A1897" s="11" t="str">
        <f t="shared" si="29"/>
        <v>DISTRIBUCION VOLUMEN X CRITERIO (kg ó litros)Bebidas Vegetales&lt;2MIL</v>
      </c>
      <c r="B1897" s="11" t="s">
        <v>119</v>
      </c>
      <c r="C1897" s="11" t="s">
        <v>175</v>
      </c>
      <c r="D1897" s="11" t="s">
        <v>9</v>
      </c>
      <c r="E1897" s="12">
        <v>2.9019766266929299</v>
      </c>
      <c r="F1897" s="12">
        <v>2.4022526341272799</v>
      </c>
      <c r="G1897" s="12">
        <v>1.75973395465081</v>
      </c>
      <c r="H1897" s="12">
        <v>10.6487545759519</v>
      </c>
      <c r="I1897" s="12">
        <v>0</v>
      </c>
      <c r="J1897" s="12">
        <v>0</v>
      </c>
      <c r="K1897" s="12">
        <v>0</v>
      </c>
      <c r="L1897" s="12">
        <v>0</v>
      </c>
      <c r="M1897" s="12">
        <v>0</v>
      </c>
      <c r="N1897" s="12"/>
      <c r="O1897" s="12"/>
    </row>
    <row r="1898" spans="1:15" x14ac:dyDescent="0.35">
      <c r="A1898" s="11" t="str">
        <f t="shared" si="29"/>
        <v>DISTRIBUCION VOLUMEN X CRITERIO (kg ó litros)Bebidas Vegetales2-5MIL</v>
      </c>
      <c r="B1898" s="11" t="s">
        <v>119</v>
      </c>
      <c r="C1898" s="11" t="s">
        <v>175</v>
      </c>
      <c r="D1898" s="11" t="s">
        <v>10</v>
      </c>
      <c r="E1898" s="12">
        <v>4.77706652699238</v>
      </c>
      <c r="F1898" s="12">
        <v>2.5588077075449802</v>
      </c>
      <c r="G1898" s="12">
        <v>3.2127140758501098</v>
      </c>
      <c r="H1898" s="12">
        <v>1.93027229473664</v>
      </c>
      <c r="I1898" s="12">
        <v>0</v>
      </c>
      <c r="J1898" s="12">
        <v>0</v>
      </c>
      <c r="K1898" s="12">
        <v>0</v>
      </c>
      <c r="L1898" s="12">
        <v>0</v>
      </c>
      <c r="M1898" s="12">
        <v>0</v>
      </c>
      <c r="N1898" s="12"/>
      <c r="O1898" s="12"/>
    </row>
    <row r="1899" spans="1:15" x14ac:dyDescent="0.35">
      <c r="A1899" s="11" t="str">
        <f t="shared" si="29"/>
        <v>DISTRIBUCION VOLUMEN X CRITERIO (kg ó litros)Bebidas Vegetales5-10MIL</v>
      </c>
      <c r="B1899" s="11" t="s">
        <v>119</v>
      </c>
      <c r="C1899" s="11" t="s">
        <v>175</v>
      </c>
      <c r="D1899" s="11" t="s">
        <v>11</v>
      </c>
      <c r="E1899" s="12">
        <v>4.6596263491567003</v>
      </c>
      <c r="F1899" s="12">
        <v>8.59497822620318</v>
      </c>
      <c r="G1899" s="12">
        <v>17.885277446944301</v>
      </c>
      <c r="H1899" s="12">
        <v>9.3667140542516307</v>
      </c>
      <c r="I1899" s="12">
        <v>0</v>
      </c>
      <c r="J1899" s="12">
        <v>0</v>
      </c>
      <c r="K1899" s="12">
        <v>0</v>
      </c>
      <c r="L1899" s="12">
        <v>0</v>
      </c>
      <c r="M1899" s="12">
        <v>0</v>
      </c>
      <c r="N1899" s="12"/>
      <c r="O1899" s="12"/>
    </row>
    <row r="1900" spans="1:15" x14ac:dyDescent="0.35">
      <c r="A1900" s="11" t="str">
        <f t="shared" si="29"/>
        <v>DISTRIBUCION VOLUMEN X CRITERIO (kg ó litros)Bebidas Vegetales10-30MIL</v>
      </c>
      <c r="B1900" s="11" t="s">
        <v>119</v>
      </c>
      <c r="C1900" s="11" t="s">
        <v>175</v>
      </c>
      <c r="D1900" s="11" t="s">
        <v>12</v>
      </c>
      <c r="E1900" s="12">
        <v>15.5853287691749</v>
      </c>
      <c r="F1900" s="12">
        <v>17.762790595333701</v>
      </c>
      <c r="G1900" s="12">
        <v>11.197863659075599</v>
      </c>
      <c r="H1900" s="12">
        <v>11.1365748895808</v>
      </c>
      <c r="I1900" s="12">
        <v>0</v>
      </c>
      <c r="J1900" s="12">
        <v>0</v>
      </c>
      <c r="K1900" s="12">
        <v>0</v>
      </c>
      <c r="L1900" s="12">
        <v>0</v>
      </c>
      <c r="M1900" s="12">
        <v>0</v>
      </c>
      <c r="N1900" s="12"/>
      <c r="O1900" s="12"/>
    </row>
    <row r="1901" spans="1:15" x14ac:dyDescent="0.35">
      <c r="A1901" s="11" t="str">
        <f t="shared" si="29"/>
        <v>DISTRIBUCION VOLUMEN X CRITERIO (kg ó litros)Bebidas Vegetales30-100MIL</v>
      </c>
      <c r="B1901" s="11" t="s">
        <v>119</v>
      </c>
      <c r="C1901" s="11" t="s">
        <v>175</v>
      </c>
      <c r="D1901" s="11" t="s">
        <v>13</v>
      </c>
      <c r="E1901" s="12">
        <v>30.009238756577901</v>
      </c>
      <c r="F1901" s="12">
        <v>22.285101947659101</v>
      </c>
      <c r="G1901" s="12">
        <v>22.745568272774999</v>
      </c>
      <c r="H1901" s="12">
        <v>25.244242951950099</v>
      </c>
      <c r="I1901" s="12">
        <v>0</v>
      </c>
      <c r="J1901" s="12">
        <v>0</v>
      </c>
      <c r="K1901" s="12">
        <v>0</v>
      </c>
      <c r="L1901" s="12">
        <v>0</v>
      </c>
      <c r="M1901" s="12">
        <v>0</v>
      </c>
      <c r="N1901" s="12"/>
      <c r="O1901" s="12"/>
    </row>
    <row r="1902" spans="1:15" x14ac:dyDescent="0.35">
      <c r="A1902" s="11" t="str">
        <f t="shared" si="29"/>
        <v>DISTRIBUCION VOLUMEN X CRITERIO (kg ó litros)Bebidas Vegetales100-200MIL</v>
      </c>
      <c r="B1902" s="11" t="s">
        <v>119</v>
      </c>
      <c r="C1902" s="11" t="s">
        <v>175</v>
      </c>
      <c r="D1902" s="11" t="s">
        <v>14</v>
      </c>
      <c r="E1902" s="12">
        <v>14.719605931635099</v>
      </c>
      <c r="F1902" s="12">
        <v>13.8994688625727</v>
      </c>
      <c r="G1902" s="12">
        <v>12.9703667862826</v>
      </c>
      <c r="H1902" s="12">
        <v>12.4450876765413</v>
      </c>
      <c r="I1902" s="12">
        <v>0</v>
      </c>
      <c r="J1902" s="12">
        <v>0</v>
      </c>
      <c r="K1902" s="12">
        <v>0</v>
      </c>
      <c r="L1902" s="12">
        <v>0</v>
      </c>
      <c r="M1902" s="12">
        <v>0</v>
      </c>
      <c r="N1902" s="12"/>
      <c r="O1902" s="12"/>
    </row>
    <row r="1903" spans="1:15" x14ac:dyDescent="0.35">
      <c r="A1903" s="11" t="str">
        <f t="shared" si="29"/>
        <v>DISTRIBUCION VOLUMEN X CRITERIO (kg ó litros)Bebidas Vegetales200-500MIL</v>
      </c>
      <c r="B1903" s="11" t="s">
        <v>119</v>
      </c>
      <c r="C1903" s="11" t="s">
        <v>175</v>
      </c>
      <c r="D1903" s="11" t="s">
        <v>15</v>
      </c>
      <c r="E1903" s="12">
        <v>10.909622939911999</v>
      </c>
      <c r="F1903" s="12">
        <v>17.882852694383999</v>
      </c>
      <c r="G1903" s="12">
        <v>16.985700087712299</v>
      </c>
      <c r="H1903" s="12">
        <v>14.319724101797</v>
      </c>
      <c r="I1903" s="12">
        <v>0</v>
      </c>
      <c r="J1903" s="12">
        <v>0</v>
      </c>
      <c r="K1903" s="12">
        <v>0</v>
      </c>
      <c r="L1903" s="12">
        <v>0</v>
      </c>
      <c r="M1903" s="12">
        <v>0</v>
      </c>
      <c r="N1903" s="12"/>
      <c r="O1903" s="12"/>
    </row>
    <row r="1904" spans="1:15" x14ac:dyDescent="0.35">
      <c r="A1904" s="11" t="str">
        <f t="shared" si="29"/>
        <v>DISTRIBUCION VOLUMEN X CRITERIO (kg ó litros)Bebidas Vegetales&gt;500MIL</v>
      </c>
      <c r="B1904" s="11" t="s">
        <v>119</v>
      </c>
      <c r="C1904" s="11" t="s">
        <v>175</v>
      </c>
      <c r="D1904" s="11" t="s">
        <v>16</v>
      </c>
      <c r="E1904" s="12">
        <v>16.437547440380602</v>
      </c>
      <c r="F1904" s="12">
        <v>14.6137589711745</v>
      </c>
      <c r="G1904" s="12">
        <v>13.2427744130931</v>
      </c>
      <c r="H1904" s="12">
        <v>14.9086393647233</v>
      </c>
      <c r="I1904" s="12">
        <v>0</v>
      </c>
      <c r="J1904" s="12">
        <v>0</v>
      </c>
      <c r="K1904" s="12">
        <v>0</v>
      </c>
      <c r="L1904" s="12">
        <v>0</v>
      </c>
      <c r="M1904" s="12">
        <v>0</v>
      </c>
      <c r="N1904" s="12"/>
      <c r="O1904" s="12"/>
    </row>
    <row r="1905" spans="1:15" x14ac:dyDescent="0.35">
      <c r="A1905" s="11" t="str">
        <f t="shared" si="29"/>
        <v>DISTRIBUCION VOLUMEN X CRITERIO (kg ó litros)Bebidas VegetalesDE 15 A 19 AÑOS</v>
      </c>
      <c r="B1905" s="11" t="s">
        <v>119</v>
      </c>
      <c r="C1905" s="11" t="s">
        <v>175</v>
      </c>
      <c r="D1905" s="11" t="s">
        <v>39</v>
      </c>
      <c r="E1905" s="12">
        <v>0.47851381360716699</v>
      </c>
      <c r="F1905" s="12">
        <v>1.42062025004118</v>
      </c>
      <c r="G1905" s="12">
        <v>0.315709970804885</v>
      </c>
      <c r="H1905" s="12">
        <v>0.24865306930655001</v>
      </c>
      <c r="I1905" s="12">
        <v>0</v>
      </c>
      <c r="J1905" s="12">
        <v>0</v>
      </c>
      <c r="K1905" s="12">
        <v>0</v>
      </c>
      <c r="L1905" s="12">
        <v>0</v>
      </c>
      <c r="M1905" s="12">
        <v>0</v>
      </c>
      <c r="N1905" s="12"/>
      <c r="O1905" s="12"/>
    </row>
    <row r="1906" spans="1:15" x14ac:dyDescent="0.35">
      <c r="A1906" s="11" t="str">
        <f t="shared" si="29"/>
        <v>DISTRIBUCION VOLUMEN X CRITERIO (kg ó litros)Bebidas VegetalesDE 20 A 24 AÑOS</v>
      </c>
      <c r="B1906" s="11" t="s">
        <v>119</v>
      </c>
      <c r="C1906" s="11" t="s">
        <v>175</v>
      </c>
      <c r="D1906" s="11" t="s">
        <v>40</v>
      </c>
      <c r="E1906" s="12">
        <v>5.1359944731104301</v>
      </c>
      <c r="F1906" s="12">
        <v>1.8918125070249701</v>
      </c>
      <c r="G1906" s="12">
        <v>2.0654410263815701</v>
      </c>
      <c r="H1906" s="12">
        <v>1.81458308134093</v>
      </c>
      <c r="I1906" s="12">
        <v>0</v>
      </c>
      <c r="J1906" s="12">
        <v>0</v>
      </c>
      <c r="K1906" s="12">
        <v>0</v>
      </c>
      <c r="L1906" s="12">
        <v>0</v>
      </c>
      <c r="M1906" s="12">
        <v>0</v>
      </c>
      <c r="N1906" s="12"/>
      <c r="O1906" s="12"/>
    </row>
    <row r="1907" spans="1:15" x14ac:dyDescent="0.35">
      <c r="A1907" s="11" t="str">
        <f t="shared" si="29"/>
        <v>DISTRIBUCION VOLUMEN X CRITERIO (kg ó litros)Bebidas VegetalesDE 25 A 34 AÑOS</v>
      </c>
      <c r="B1907" s="11" t="s">
        <v>119</v>
      </c>
      <c r="C1907" s="11" t="s">
        <v>175</v>
      </c>
      <c r="D1907" s="11" t="s">
        <v>41</v>
      </c>
      <c r="E1907" s="12">
        <v>14.8627325445784</v>
      </c>
      <c r="F1907" s="12">
        <v>14.3210930040302</v>
      </c>
      <c r="G1907" s="12">
        <v>11.785152829650301</v>
      </c>
      <c r="H1907" s="12">
        <v>13.8742140389369</v>
      </c>
      <c r="I1907" s="12">
        <v>0</v>
      </c>
      <c r="J1907" s="12">
        <v>0</v>
      </c>
      <c r="K1907" s="12">
        <v>0</v>
      </c>
      <c r="L1907" s="12">
        <v>0</v>
      </c>
      <c r="M1907" s="12">
        <v>0</v>
      </c>
      <c r="N1907" s="12"/>
      <c r="O1907" s="12"/>
    </row>
    <row r="1908" spans="1:15" x14ac:dyDescent="0.35">
      <c r="A1908" s="11" t="str">
        <f t="shared" si="29"/>
        <v>DISTRIBUCION VOLUMEN X CRITERIO (kg ó litros)Bebidas VegetalesDE 35 A 49 AÑOS</v>
      </c>
      <c r="B1908" s="11" t="s">
        <v>119</v>
      </c>
      <c r="C1908" s="11" t="s">
        <v>175</v>
      </c>
      <c r="D1908" s="11" t="s">
        <v>42</v>
      </c>
      <c r="E1908" s="12">
        <v>22.9937365949982</v>
      </c>
      <c r="F1908" s="12">
        <v>28.125811265975099</v>
      </c>
      <c r="G1908" s="12">
        <v>31.1130661615476</v>
      </c>
      <c r="H1908" s="12">
        <v>26.328347316984999</v>
      </c>
      <c r="I1908" s="12">
        <v>0</v>
      </c>
      <c r="J1908" s="12">
        <v>0</v>
      </c>
      <c r="K1908" s="12">
        <v>0</v>
      </c>
      <c r="L1908" s="12">
        <v>0</v>
      </c>
      <c r="M1908" s="12">
        <v>0</v>
      </c>
      <c r="N1908" s="12"/>
      <c r="O1908" s="12"/>
    </row>
    <row r="1909" spans="1:15" x14ac:dyDescent="0.35">
      <c r="A1909" s="11" t="str">
        <f t="shared" si="29"/>
        <v>DISTRIBUCION VOLUMEN X CRITERIO (kg ó litros)Bebidas VegetalesDE 50 A 59 AÑOS</v>
      </c>
      <c r="B1909" s="11" t="s">
        <v>119</v>
      </c>
      <c r="C1909" s="11" t="s">
        <v>175</v>
      </c>
      <c r="D1909" s="11" t="s">
        <v>43</v>
      </c>
      <c r="E1909" s="12">
        <v>19.0139177818257</v>
      </c>
      <c r="F1909" s="12">
        <v>28.187924726489101</v>
      </c>
      <c r="G1909" s="12">
        <v>23.5724667184693</v>
      </c>
      <c r="H1909" s="12">
        <v>19.952127648712999</v>
      </c>
      <c r="I1909" s="12">
        <v>0</v>
      </c>
      <c r="J1909" s="12">
        <v>0</v>
      </c>
      <c r="K1909" s="12">
        <v>0</v>
      </c>
      <c r="L1909" s="12">
        <v>0</v>
      </c>
      <c r="M1909" s="12">
        <v>0</v>
      </c>
      <c r="N1909" s="12"/>
      <c r="O1909" s="12"/>
    </row>
    <row r="1910" spans="1:15" x14ac:dyDescent="0.35">
      <c r="A1910" s="11" t="str">
        <f t="shared" si="29"/>
        <v>DISTRIBUCION VOLUMEN X CRITERIO (kg ó litros)Bebidas VegetalesDE 60 A 75 AÑOS</v>
      </c>
      <c r="B1910" s="11" t="s">
        <v>119</v>
      </c>
      <c r="C1910" s="11" t="s">
        <v>175</v>
      </c>
      <c r="D1910" s="11" t="s">
        <v>44</v>
      </c>
      <c r="E1910" s="12">
        <v>37.515120741216002</v>
      </c>
      <c r="F1910" s="12">
        <v>26.052749719167601</v>
      </c>
      <c r="G1910" s="12">
        <v>31.148160559757599</v>
      </c>
      <c r="H1910" s="12">
        <v>37.782089859160898</v>
      </c>
      <c r="I1910" s="12">
        <v>0</v>
      </c>
      <c r="J1910" s="12">
        <v>0</v>
      </c>
      <c r="K1910" s="12">
        <v>0</v>
      </c>
      <c r="L1910" s="12">
        <v>0</v>
      </c>
      <c r="M1910" s="12">
        <v>0</v>
      </c>
      <c r="N1910" s="12"/>
      <c r="O1910" s="12"/>
    </row>
    <row r="1911" spans="1:15" x14ac:dyDescent="0.35">
      <c r="A1911" s="11" t="str">
        <f t="shared" si="29"/>
        <v>DISTRIBUCION VOLUMEN X CRITERIO (kg ó litros)Bebidas VegetalesALTA Y MEDIA ALTA</v>
      </c>
      <c r="B1911" s="11" t="s">
        <v>119</v>
      </c>
      <c r="C1911" s="11" t="s">
        <v>175</v>
      </c>
      <c r="D1911" s="11" t="s">
        <v>17</v>
      </c>
      <c r="E1911" s="12">
        <v>14.477610927038301</v>
      </c>
      <c r="F1911" s="12">
        <v>19.350920434247701</v>
      </c>
      <c r="G1911" s="12">
        <v>18.281568137535402</v>
      </c>
      <c r="H1911" s="12">
        <v>26.818875185173098</v>
      </c>
      <c r="I1911" s="12">
        <v>0</v>
      </c>
      <c r="J1911" s="12">
        <v>0</v>
      </c>
      <c r="K1911" s="12">
        <v>0</v>
      </c>
      <c r="L1911" s="12">
        <v>0</v>
      </c>
      <c r="M1911" s="12">
        <v>0</v>
      </c>
      <c r="N1911" s="12"/>
      <c r="O1911" s="12"/>
    </row>
    <row r="1912" spans="1:15" x14ac:dyDescent="0.35">
      <c r="A1912" s="11" t="str">
        <f t="shared" si="29"/>
        <v>DISTRIBUCION VOLUMEN X CRITERIO (kg ó litros)Bebidas VegetalesMEDIA</v>
      </c>
      <c r="B1912" s="11" t="s">
        <v>119</v>
      </c>
      <c r="C1912" s="11" t="s">
        <v>175</v>
      </c>
      <c r="D1912" s="11" t="s">
        <v>18</v>
      </c>
      <c r="E1912" s="12">
        <v>24.2097341227919</v>
      </c>
      <c r="F1912" s="12">
        <v>25.679380038162599</v>
      </c>
      <c r="G1912" s="12">
        <v>24.476913504563498</v>
      </c>
      <c r="H1912" s="12">
        <v>18.900717233950399</v>
      </c>
      <c r="I1912" s="12">
        <v>0</v>
      </c>
      <c r="J1912" s="12">
        <v>0</v>
      </c>
      <c r="K1912" s="12">
        <v>0</v>
      </c>
      <c r="L1912" s="12">
        <v>0</v>
      </c>
      <c r="M1912" s="12">
        <v>0</v>
      </c>
      <c r="N1912" s="12"/>
      <c r="O1912" s="12"/>
    </row>
    <row r="1913" spans="1:15" x14ac:dyDescent="0.35">
      <c r="A1913" s="11" t="str">
        <f t="shared" si="29"/>
        <v>DISTRIBUCION VOLUMEN X CRITERIO (kg ó litros)Bebidas VegetalesMEDIA BAJA</v>
      </c>
      <c r="B1913" s="11" t="s">
        <v>119</v>
      </c>
      <c r="C1913" s="11" t="s">
        <v>175</v>
      </c>
      <c r="D1913" s="11" t="s">
        <v>19</v>
      </c>
      <c r="E1913" s="12">
        <v>23.993282661482901</v>
      </c>
      <c r="F1913" s="12">
        <v>32.998777683360203</v>
      </c>
      <c r="G1913" s="12">
        <v>45.2939099342532</v>
      </c>
      <c r="H1913" s="12">
        <v>31.822174158653699</v>
      </c>
      <c r="I1913" s="12">
        <v>0</v>
      </c>
      <c r="J1913" s="12">
        <v>0</v>
      </c>
      <c r="K1913" s="12">
        <v>0</v>
      </c>
      <c r="L1913" s="12">
        <v>0</v>
      </c>
      <c r="M1913" s="12">
        <v>0</v>
      </c>
      <c r="N1913" s="12"/>
      <c r="O1913" s="12"/>
    </row>
    <row r="1914" spans="1:15" x14ac:dyDescent="0.35">
      <c r="A1914" s="11" t="str">
        <f t="shared" si="29"/>
        <v>DISTRIBUCION VOLUMEN X CRITERIO (kg ó litros)Bebidas VegetalesBAJA</v>
      </c>
      <c r="B1914" s="11" t="s">
        <v>119</v>
      </c>
      <c r="C1914" s="11" t="s">
        <v>175</v>
      </c>
      <c r="D1914" s="11" t="s">
        <v>20</v>
      </c>
      <c r="E1914" s="12">
        <v>37.319388593770199</v>
      </c>
      <c r="F1914" s="12">
        <v>21.9709365315383</v>
      </c>
      <c r="G1914" s="12">
        <v>11.947609685212001</v>
      </c>
      <c r="H1914" s="12">
        <v>22.458245433777499</v>
      </c>
      <c r="I1914" s="12">
        <v>0</v>
      </c>
      <c r="J1914" s="12">
        <v>0</v>
      </c>
      <c r="K1914" s="12">
        <v>0</v>
      </c>
      <c r="L1914" s="12">
        <v>0</v>
      </c>
      <c r="M1914" s="12">
        <v>0</v>
      </c>
      <c r="N1914" s="12"/>
      <c r="O1914" s="12"/>
    </row>
    <row r="1915" spans="1:15" x14ac:dyDescent="0.35">
      <c r="A1915" s="11" t="str">
        <f t="shared" si="29"/>
        <v>DISTRIBUCION VOLUMEN X CRITERIO (kg ó litros)Bebidas VegetalesHOMBRE</v>
      </c>
      <c r="B1915" s="11" t="s">
        <v>119</v>
      </c>
      <c r="C1915" s="11" t="s">
        <v>175</v>
      </c>
      <c r="D1915" s="11" t="s">
        <v>21</v>
      </c>
      <c r="E1915" s="12">
        <v>29.218474833193099</v>
      </c>
      <c r="F1915" s="12">
        <v>27.909988190295199</v>
      </c>
      <c r="G1915" s="12">
        <v>32.112466876585302</v>
      </c>
      <c r="H1915" s="12">
        <v>24.8413953786985</v>
      </c>
      <c r="I1915" s="12">
        <v>0</v>
      </c>
      <c r="J1915" s="12">
        <v>0</v>
      </c>
      <c r="K1915" s="12">
        <v>0</v>
      </c>
      <c r="L1915" s="12">
        <v>0</v>
      </c>
      <c r="M1915" s="12">
        <v>0</v>
      </c>
      <c r="N1915" s="12"/>
      <c r="O1915" s="12"/>
    </row>
    <row r="1916" spans="1:15" x14ac:dyDescent="0.35">
      <c r="A1916" s="11" t="str">
        <f t="shared" si="29"/>
        <v>DISTRIBUCION VOLUMEN X CRITERIO (kg ó litros)Bebidas VegetalesMUJER</v>
      </c>
      <c r="B1916" s="11" t="s">
        <v>119</v>
      </c>
      <c r="C1916" s="11" t="s">
        <v>175</v>
      </c>
      <c r="D1916" s="11" t="s">
        <v>22</v>
      </c>
      <c r="E1916" s="12">
        <v>70.781548883291507</v>
      </c>
      <c r="F1916" s="12">
        <v>72.090020123275806</v>
      </c>
      <c r="G1916" s="12">
        <v>67.887529128461907</v>
      </c>
      <c r="H1916" s="12">
        <v>75.158618584733802</v>
      </c>
      <c r="I1916" s="12">
        <v>0</v>
      </c>
      <c r="J1916" s="12">
        <v>0</v>
      </c>
      <c r="K1916" s="12">
        <v>0</v>
      </c>
      <c r="L1916" s="12">
        <v>0</v>
      </c>
      <c r="M1916" s="12">
        <v>0</v>
      </c>
      <c r="N1916" s="12"/>
      <c r="O1916" s="12"/>
    </row>
    <row r="1917" spans="1:15" x14ac:dyDescent="0.35">
      <c r="A1917" s="11" t="str">
        <f t="shared" si="29"/>
        <v>DISTRIBUCION VOLUMEN X CRITERIO (kg ó litros)InfusionesT.ESPAÑA</v>
      </c>
      <c r="B1917" s="11" t="s">
        <v>119</v>
      </c>
      <c r="C1917" s="11" t="s">
        <v>128</v>
      </c>
      <c r="D1917" s="11" t="s">
        <v>36</v>
      </c>
      <c r="E1917" s="12">
        <v>100</v>
      </c>
      <c r="F1917" s="12">
        <v>100</v>
      </c>
      <c r="G1917" s="12">
        <v>100</v>
      </c>
      <c r="H1917" s="12">
        <v>100</v>
      </c>
      <c r="I1917" s="12">
        <v>0</v>
      </c>
      <c r="J1917" s="12">
        <v>0</v>
      </c>
      <c r="K1917" s="12">
        <v>0</v>
      </c>
      <c r="L1917" s="12">
        <v>0</v>
      </c>
      <c r="M1917" s="12">
        <v>0</v>
      </c>
      <c r="N1917" s="12"/>
      <c r="O1917" s="12"/>
    </row>
    <row r="1918" spans="1:15" x14ac:dyDescent="0.35">
      <c r="A1918" s="11" t="str">
        <f t="shared" si="29"/>
        <v>DISTRIBUCION VOLUMEN X CRITERIO (kg ó litros)InfusionesBCN AM</v>
      </c>
      <c r="B1918" s="11" t="s">
        <v>119</v>
      </c>
      <c r="C1918" s="11" t="s">
        <v>128</v>
      </c>
      <c r="D1918" s="11" t="s">
        <v>1</v>
      </c>
      <c r="E1918" s="12">
        <v>7.1303825192987498</v>
      </c>
      <c r="F1918" s="12">
        <v>10.246135222951599</v>
      </c>
      <c r="G1918" s="12">
        <v>11.269894849738501</v>
      </c>
      <c r="H1918" s="12">
        <v>9.3919949337335105</v>
      </c>
      <c r="I1918" s="12">
        <v>0</v>
      </c>
      <c r="J1918" s="12">
        <v>0</v>
      </c>
      <c r="K1918" s="12">
        <v>0</v>
      </c>
      <c r="L1918" s="12">
        <v>0</v>
      </c>
      <c r="M1918" s="12">
        <v>0</v>
      </c>
      <c r="N1918" s="12"/>
      <c r="O1918" s="12"/>
    </row>
    <row r="1919" spans="1:15" x14ac:dyDescent="0.35">
      <c r="A1919" s="11" t="str">
        <f t="shared" si="29"/>
        <v>DISTRIBUCION VOLUMEN X CRITERIO (kg ó litros)InfusionesREST.CAT ARAGON</v>
      </c>
      <c r="B1919" s="11" t="s">
        <v>119</v>
      </c>
      <c r="C1919" s="11" t="s">
        <v>128</v>
      </c>
      <c r="D1919" s="11" t="s">
        <v>2</v>
      </c>
      <c r="E1919" s="12">
        <v>12.900678867239799</v>
      </c>
      <c r="F1919" s="12">
        <v>12.407107261144899</v>
      </c>
      <c r="G1919" s="12">
        <v>13.1626714353678</v>
      </c>
      <c r="H1919" s="12">
        <v>14.843449170297699</v>
      </c>
      <c r="I1919" s="12">
        <v>0</v>
      </c>
      <c r="J1919" s="12">
        <v>0</v>
      </c>
      <c r="K1919" s="12">
        <v>0</v>
      </c>
      <c r="L1919" s="12">
        <v>0</v>
      </c>
      <c r="M1919" s="12">
        <v>0</v>
      </c>
      <c r="N1919" s="12"/>
      <c r="O1919" s="12"/>
    </row>
    <row r="1920" spans="1:15" x14ac:dyDescent="0.35">
      <c r="A1920" s="11" t="str">
        <f t="shared" si="29"/>
        <v>DISTRIBUCION VOLUMEN X CRITERIO (kg ó litros)InfusionesLEVANTE</v>
      </c>
      <c r="B1920" s="11" t="s">
        <v>119</v>
      </c>
      <c r="C1920" s="11" t="s">
        <v>128</v>
      </c>
      <c r="D1920" s="11" t="s">
        <v>3</v>
      </c>
      <c r="E1920" s="12">
        <v>12.372848116240601</v>
      </c>
      <c r="F1920" s="12">
        <v>14.080742455946901</v>
      </c>
      <c r="G1920" s="12">
        <v>17.301795667085099</v>
      </c>
      <c r="H1920" s="12">
        <v>15.924655734070701</v>
      </c>
      <c r="I1920" s="12">
        <v>0</v>
      </c>
      <c r="J1920" s="12">
        <v>0</v>
      </c>
      <c r="K1920" s="12">
        <v>0</v>
      </c>
      <c r="L1920" s="12">
        <v>0</v>
      </c>
      <c r="M1920" s="12">
        <v>0</v>
      </c>
      <c r="N1920" s="12"/>
      <c r="O1920" s="12"/>
    </row>
    <row r="1921" spans="1:15" x14ac:dyDescent="0.35">
      <c r="A1921" s="11" t="str">
        <f t="shared" si="29"/>
        <v>DISTRIBUCION VOLUMEN X CRITERIO (kg ó litros)InfusionesANDALUCIA</v>
      </c>
      <c r="B1921" s="11" t="s">
        <v>119</v>
      </c>
      <c r="C1921" s="11" t="s">
        <v>128</v>
      </c>
      <c r="D1921" s="11" t="s">
        <v>4</v>
      </c>
      <c r="E1921" s="12">
        <v>18.977041040606199</v>
      </c>
      <c r="F1921" s="12">
        <v>19.837049731589001</v>
      </c>
      <c r="G1921" s="12">
        <v>17.545140214548098</v>
      </c>
      <c r="H1921" s="12">
        <v>17.805180668790999</v>
      </c>
      <c r="I1921" s="12">
        <v>0</v>
      </c>
      <c r="J1921" s="12">
        <v>0</v>
      </c>
      <c r="K1921" s="12">
        <v>0</v>
      </c>
      <c r="L1921" s="12">
        <v>0</v>
      </c>
      <c r="M1921" s="12">
        <v>0</v>
      </c>
      <c r="N1921" s="12"/>
      <c r="O1921" s="12"/>
    </row>
    <row r="1922" spans="1:15" x14ac:dyDescent="0.35">
      <c r="A1922" s="11" t="str">
        <f t="shared" si="29"/>
        <v>DISTRIBUCION VOLUMEN X CRITERIO (kg ó litros)InfusionesMDD AM</v>
      </c>
      <c r="B1922" s="11" t="s">
        <v>119</v>
      </c>
      <c r="C1922" s="11" t="s">
        <v>128</v>
      </c>
      <c r="D1922" s="11" t="s">
        <v>5</v>
      </c>
      <c r="E1922" s="12">
        <v>11.004219162498901</v>
      </c>
      <c r="F1922" s="12">
        <v>10.6535418099045</v>
      </c>
      <c r="G1922" s="12">
        <v>12.5700058822998</v>
      </c>
      <c r="H1922" s="12">
        <v>12.919005440072899</v>
      </c>
      <c r="I1922" s="12">
        <v>0</v>
      </c>
      <c r="J1922" s="12">
        <v>0</v>
      </c>
      <c r="K1922" s="12">
        <v>0</v>
      </c>
      <c r="L1922" s="12">
        <v>0</v>
      </c>
      <c r="M1922" s="12">
        <v>0</v>
      </c>
      <c r="N1922" s="12"/>
      <c r="O1922" s="12"/>
    </row>
    <row r="1923" spans="1:15" x14ac:dyDescent="0.35">
      <c r="A1923" s="11" t="str">
        <f t="shared" si="29"/>
        <v>DISTRIBUCION VOLUMEN X CRITERIO (kg ó litros)InfusionesRTO CENTRO</v>
      </c>
      <c r="B1923" s="11" t="s">
        <v>119</v>
      </c>
      <c r="C1923" s="11" t="s">
        <v>128</v>
      </c>
      <c r="D1923" s="11" t="s">
        <v>6</v>
      </c>
      <c r="E1923" s="12">
        <v>8.2589715841969795</v>
      </c>
      <c r="F1923" s="12">
        <v>9.3738825394957193</v>
      </c>
      <c r="G1923" s="12">
        <v>4.3278519571542304</v>
      </c>
      <c r="H1923" s="12">
        <v>4.4580427546900196</v>
      </c>
      <c r="I1923" s="12">
        <v>0</v>
      </c>
      <c r="J1923" s="12">
        <v>0</v>
      </c>
      <c r="K1923" s="12">
        <v>0</v>
      </c>
      <c r="L1923" s="12">
        <v>0</v>
      </c>
      <c r="M1923" s="12">
        <v>0</v>
      </c>
      <c r="N1923" s="12"/>
      <c r="O1923" s="12"/>
    </row>
    <row r="1924" spans="1:15" x14ac:dyDescent="0.35">
      <c r="A1924" s="11" t="str">
        <f t="shared" ref="A1924:A1987" si="30">B1924&amp;C1924&amp;D1924</f>
        <v>DISTRIBUCION VOLUMEN X CRITERIO (kg ó litros)InfusionesNORTE-CENTRO</v>
      </c>
      <c r="B1924" s="11" t="s">
        <v>119</v>
      </c>
      <c r="C1924" s="11" t="s">
        <v>128</v>
      </c>
      <c r="D1924" s="11" t="s">
        <v>7</v>
      </c>
      <c r="E1924" s="12">
        <v>10.894836773798</v>
      </c>
      <c r="F1924" s="12">
        <v>10.3515354798012</v>
      </c>
      <c r="G1924" s="12">
        <v>9.9695565789869107</v>
      </c>
      <c r="H1924" s="12">
        <v>10.4701683897548</v>
      </c>
      <c r="I1924" s="12">
        <v>0</v>
      </c>
      <c r="J1924" s="12">
        <v>0</v>
      </c>
      <c r="K1924" s="12">
        <v>0</v>
      </c>
      <c r="L1924" s="12">
        <v>0</v>
      </c>
      <c r="M1924" s="12">
        <v>0</v>
      </c>
      <c r="N1924" s="12"/>
      <c r="O1924" s="12"/>
    </row>
    <row r="1925" spans="1:15" x14ac:dyDescent="0.35">
      <c r="A1925" s="11" t="str">
        <f t="shared" si="30"/>
        <v>DISTRIBUCION VOLUMEN X CRITERIO (kg ó litros)InfusionesNOROESTE</v>
      </c>
      <c r="B1925" s="11" t="s">
        <v>119</v>
      </c>
      <c r="C1925" s="11" t="s">
        <v>128</v>
      </c>
      <c r="D1925" s="11" t="s">
        <v>8</v>
      </c>
      <c r="E1925" s="12">
        <v>18.461029340077101</v>
      </c>
      <c r="F1925" s="12">
        <v>13.050008676126</v>
      </c>
      <c r="G1925" s="12">
        <v>13.8530740320215</v>
      </c>
      <c r="H1925" s="12">
        <v>14.1875106992998</v>
      </c>
      <c r="I1925" s="12">
        <v>0</v>
      </c>
      <c r="J1925" s="12">
        <v>0</v>
      </c>
      <c r="K1925" s="12">
        <v>0</v>
      </c>
      <c r="L1925" s="12">
        <v>0</v>
      </c>
      <c r="M1925" s="12">
        <v>0</v>
      </c>
      <c r="N1925" s="12"/>
      <c r="O1925" s="12"/>
    </row>
    <row r="1926" spans="1:15" x14ac:dyDescent="0.35">
      <c r="A1926" s="11" t="str">
        <f t="shared" si="30"/>
        <v>DISTRIBUCION VOLUMEN X CRITERIO (kg ó litros)Infusiones&lt;2MIL</v>
      </c>
      <c r="B1926" s="11" t="s">
        <v>119</v>
      </c>
      <c r="C1926" s="11" t="s">
        <v>128</v>
      </c>
      <c r="D1926" s="11" t="s">
        <v>9</v>
      </c>
      <c r="E1926" s="12">
        <v>5.3567728253743603</v>
      </c>
      <c r="F1926" s="12">
        <v>8.7387998928305493</v>
      </c>
      <c r="G1926" s="12">
        <v>4.3789985360050796</v>
      </c>
      <c r="H1926" s="12">
        <v>4.0549091142713696</v>
      </c>
      <c r="I1926" s="12">
        <v>0</v>
      </c>
      <c r="J1926" s="12">
        <v>0</v>
      </c>
      <c r="K1926" s="12">
        <v>0</v>
      </c>
      <c r="L1926" s="12">
        <v>0</v>
      </c>
      <c r="M1926" s="12">
        <v>0</v>
      </c>
      <c r="N1926" s="12"/>
      <c r="O1926" s="12"/>
    </row>
    <row r="1927" spans="1:15" x14ac:dyDescent="0.35">
      <c r="A1927" s="11" t="str">
        <f t="shared" si="30"/>
        <v>DISTRIBUCION VOLUMEN X CRITERIO (kg ó litros)Infusiones2-5MIL</v>
      </c>
      <c r="B1927" s="11" t="s">
        <v>119</v>
      </c>
      <c r="C1927" s="11" t="s">
        <v>128</v>
      </c>
      <c r="D1927" s="11" t="s">
        <v>10</v>
      </c>
      <c r="E1927" s="12">
        <v>5.4721084238146398</v>
      </c>
      <c r="F1927" s="12">
        <v>5.7166063970009802</v>
      </c>
      <c r="G1927" s="12">
        <v>5.4508493678175096</v>
      </c>
      <c r="H1927" s="12">
        <v>5.5559841879898597</v>
      </c>
      <c r="I1927" s="12">
        <v>0</v>
      </c>
      <c r="J1927" s="12">
        <v>0</v>
      </c>
      <c r="K1927" s="12">
        <v>0</v>
      </c>
      <c r="L1927" s="12">
        <v>0</v>
      </c>
      <c r="M1927" s="12">
        <v>0</v>
      </c>
      <c r="N1927" s="12"/>
      <c r="O1927" s="12"/>
    </row>
    <row r="1928" spans="1:15" x14ac:dyDescent="0.35">
      <c r="A1928" s="11" t="str">
        <f t="shared" si="30"/>
        <v>DISTRIBUCION VOLUMEN X CRITERIO (kg ó litros)Infusiones5-10MIL</v>
      </c>
      <c r="B1928" s="11" t="s">
        <v>119</v>
      </c>
      <c r="C1928" s="11" t="s">
        <v>128</v>
      </c>
      <c r="D1928" s="11" t="s">
        <v>11</v>
      </c>
      <c r="E1928" s="12">
        <v>5.3325785094834099</v>
      </c>
      <c r="F1928" s="12">
        <v>5.33374194367829</v>
      </c>
      <c r="G1928" s="12">
        <v>4.9664587707138699</v>
      </c>
      <c r="H1928" s="12">
        <v>5.8619954341709199</v>
      </c>
      <c r="I1928" s="12">
        <v>0</v>
      </c>
      <c r="J1928" s="12">
        <v>0</v>
      </c>
      <c r="K1928" s="12">
        <v>0</v>
      </c>
      <c r="L1928" s="12">
        <v>0</v>
      </c>
      <c r="M1928" s="12">
        <v>0</v>
      </c>
      <c r="N1928" s="12"/>
      <c r="O1928" s="12"/>
    </row>
    <row r="1929" spans="1:15" x14ac:dyDescent="0.35">
      <c r="A1929" s="11" t="str">
        <f t="shared" si="30"/>
        <v>DISTRIBUCION VOLUMEN X CRITERIO (kg ó litros)Infusiones10-30MIL</v>
      </c>
      <c r="B1929" s="11" t="s">
        <v>119</v>
      </c>
      <c r="C1929" s="11" t="s">
        <v>128</v>
      </c>
      <c r="D1929" s="11" t="s">
        <v>12</v>
      </c>
      <c r="E1929" s="12">
        <v>20.399993565415699</v>
      </c>
      <c r="F1929" s="12">
        <v>16.5712611002599</v>
      </c>
      <c r="G1929" s="12">
        <v>17.6522931604859</v>
      </c>
      <c r="H1929" s="12">
        <v>20.9243942872838</v>
      </c>
      <c r="I1929" s="12">
        <v>0</v>
      </c>
      <c r="J1929" s="12">
        <v>0</v>
      </c>
      <c r="K1929" s="12">
        <v>0</v>
      </c>
      <c r="L1929" s="12">
        <v>0</v>
      </c>
      <c r="M1929" s="12">
        <v>0</v>
      </c>
      <c r="N1929" s="12"/>
      <c r="O1929" s="12"/>
    </row>
    <row r="1930" spans="1:15" x14ac:dyDescent="0.35">
      <c r="A1930" s="11" t="str">
        <f t="shared" si="30"/>
        <v>DISTRIBUCION VOLUMEN X CRITERIO (kg ó litros)Infusiones30-100MIL</v>
      </c>
      <c r="B1930" s="11" t="s">
        <v>119</v>
      </c>
      <c r="C1930" s="11" t="s">
        <v>128</v>
      </c>
      <c r="D1930" s="11" t="s">
        <v>13</v>
      </c>
      <c r="E1930" s="12">
        <v>17.142433196206301</v>
      </c>
      <c r="F1930" s="12">
        <v>19.728739714511502</v>
      </c>
      <c r="G1930" s="12">
        <v>21.820034972685999</v>
      </c>
      <c r="H1930" s="12">
        <v>22.2820029950012</v>
      </c>
      <c r="I1930" s="12">
        <v>0</v>
      </c>
      <c r="J1930" s="12">
        <v>0</v>
      </c>
      <c r="K1930" s="12">
        <v>0</v>
      </c>
      <c r="L1930" s="12">
        <v>0</v>
      </c>
      <c r="M1930" s="12">
        <v>0</v>
      </c>
      <c r="N1930" s="12"/>
      <c r="O1930" s="12"/>
    </row>
    <row r="1931" spans="1:15" x14ac:dyDescent="0.35">
      <c r="A1931" s="11" t="str">
        <f t="shared" si="30"/>
        <v>DISTRIBUCION VOLUMEN X CRITERIO (kg ó litros)Infusiones100-200MIL</v>
      </c>
      <c r="B1931" s="11" t="s">
        <v>119</v>
      </c>
      <c r="C1931" s="11" t="s">
        <v>128</v>
      </c>
      <c r="D1931" s="11" t="s">
        <v>14</v>
      </c>
      <c r="E1931" s="12">
        <v>13.2052831842414</v>
      </c>
      <c r="F1931" s="12">
        <v>10.690583756861299</v>
      </c>
      <c r="G1931" s="12">
        <v>10.6336286127415</v>
      </c>
      <c r="H1931" s="12">
        <v>7.7768902550986896</v>
      </c>
      <c r="I1931" s="12">
        <v>0</v>
      </c>
      <c r="J1931" s="12">
        <v>0</v>
      </c>
      <c r="K1931" s="12">
        <v>0</v>
      </c>
      <c r="L1931" s="12">
        <v>0</v>
      </c>
      <c r="M1931" s="12">
        <v>0</v>
      </c>
      <c r="N1931" s="12"/>
      <c r="O1931" s="12"/>
    </row>
    <row r="1932" spans="1:15" x14ac:dyDescent="0.35">
      <c r="A1932" s="11" t="str">
        <f t="shared" si="30"/>
        <v>DISTRIBUCION VOLUMEN X CRITERIO (kg ó litros)Infusiones200-500MIL</v>
      </c>
      <c r="B1932" s="11" t="s">
        <v>119</v>
      </c>
      <c r="C1932" s="11" t="s">
        <v>128</v>
      </c>
      <c r="D1932" s="11" t="s">
        <v>15</v>
      </c>
      <c r="E1932" s="12">
        <v>15.042438245309301</v>
      </c>
      <c r="F1932" s="12">
        <v>16.084537161579998</v>
      </c>
      <c r="G1932" s="12">
        <v>15.6500473956592</v>
      </c>
      <c r="H1932" s="12">
        <v>14.771781479495701</v>
      </c>
      <c r="I1932" s="12">
        <v>0</v>
      </c>
      <c r="J1932" s="12">
        <v>0</v>
      </c>
      <c r="K1932" s="12">
        <v>0</v>
      </c>
      <c r="L1932" s="12">
        <v>0</v>
      </c>
      <c r="M1932" s="12">
        <v>0</v>
      </c>
      <c r="N1932" s="12"/>
      <c r="O1932" s="12"/>
    </row>
    <row r="1933" spans="1:15" x14ac:dyDescent="0.35">
      <c r="A1933" s="11" t="str">
        <f t="shared" si="30"/>
        <v>DISTRIBUCION VOLUMEN X CRITERIO (kg ó litros)Infusiones&gt;500MIL</v>
      </c>
      <c r="B1933" s="11" t="s">
        <v>119</v>
      </c>
      <c r="C1933" s="11" t="s">
        <v>128</v>
      </c>
      <c r="D1933" s="11" t="s">
        <v>16</v>
      </c>
      <c r="E1933" s="12">
        <v>18.048404880966899</v>
      </c>
      <c r="F1933" s="12">
        <v>17.135731891907</v>
      </c>
      <c r="G1933" s="12">
        <v>19.4476832163942</v>
      </c>
      <c r="H1933" s="12">
        <v>18.7720532383861</v>
      </c>
      <c r="I1933" s="12">
        <v>0</v>
      </c>
      <c r="J1933" s="12">
        <v>0</v>
      </c>
      <c r="K1933" s="12">
        <v>0</v>
      </c>
      <c r="L1933" s="12">
        <v>0</v>
      </c>
      <c r="M1933" s="12">
        <v>0</v>
      </c>
      <c r="N1933" s="12"/>
      <c r="O1933" s="12"/>
    </row>
    <row r="1934" spans="1:15" x14ac:dyDescent="0.35">
      <c r="A1934" s="11" t="str">
        <f t="shared" si="30"/>
        <v>DISTRIBUCION VOLUMEN X CRITERIO (kg ó litros)InfusionesDE 15 A 19 AÑOS</v>
      </c>
      <c r="B1934" s="11" t="s">
        <v>119</v>
      </c>
      <c r="C1934" s="11" t="s">
        <v>128</v>
      </c>
      <c r="D1934" s="11" t="s">
        <v>39</v>
      </c>
      <c r="E1934" s="12">
        <v>2.42633958490701</v>
      </c>
      <c r="F1934" s="12">
        <v>2.17296200349548</v>
      </c>
      <c r="G1934" s="12">
        <v>0.28870777747834098</v>
      </c>
      <c r="H1934" s="12">
        <v>0.27950971158346799</v>
      </c>
      <c r="I1934" s="12">
        <v>0</v>
      </c>
      <c r="J1934" s="12">
        <v>0</v>
      </c>
      <c r="K1934" s="12">
        <v>0</v>
      </c>
      <c r="L1934" s="12">
        <v>0</v>
      </c>
      <c r="M1934" s="12">
        <v>0</v>
      </c>
      <c r="N1934" s="12"/>
      <c r="O1934" s="12"/>
    </row>
    <row r="1935" spans="1:15" x14ac:dyDescent="0.35">
      <c r="A1935" s="11" t="str">
        <f t="shared" si="30"/>
        <v>DISTRIBUCION VOLUMEN X CRITERIO (kg ó litros)InfusionesDE 20 A 24 AÑOS</v>
      </c>
      <c r="B1935" s="11" t="s">
        <v>119</v>
      </c>
      <c r="C1935" s="11" t="s">
        <v>128</v>
      </c>
      <c r="D1935" s="11" t="s">
        <v>40</v>
      </c>
      <c r="E1935" s="12">
        <v>1.81881870423931</v>
      </c>
      <c r="F1935" s="12">
        <v>2.0029971158175401</v>
      </c>
      <c r="G1935" s="12">
        <v>2.4837415135097398</v>
      </c>
      <c r="H1935" s="12">
        <v>2.42221146712403</v>
      </c>
      <c r="I1935" s="12">
        <v>0</v>
      </c>
      <c r="J1935" s="12">
        <v>0</v>
      </c>
      <c r="K1935" s="12">
        <v>0</v>
      </c>
      <c r="L1935" s="12">
        <v>0</v>
      </c>
      <c r="M1935" s="12">
        <v>0</v>
      </c>
      <c r="N1935" s="12"/>
      <c r="O1935" s="12"/>
    </row>
    <row r="1936" spans="1:15" x14ac:dyDescent="0.35">
      <c r="A1936" s="11" t="str">
        <f t="shared" si="30"/>
        <v>DISTRIBUCION VOLUMEN X CRITERIO (kg ó litros)InfusionesDE 25 A 34 AÑOS</v>
      </c>
      <c r="B1936" s="11" t="s">
        <v>119</v>
      </c>
      <c r="C1936" s="11" t="s">
        <v>128</v>
      </c>
      <c r="D1936" s="11" t="s">
        <v>41</v>
      </c>
      <c r="E1936" s="12">
        <v>11.117531308506701</v>
      </c>
      <c r="F1936" s="12">
        <v>9.8844197156422098</v>
      </c>
      <c r="G1936" s="12">
        <v>11.231943473347</v>
      </c>
      <c r="H1936" s="12">
        <v>8.2897055354731108</v>
      </c>
      <c r="I1936" s="12">
        <v>0</v>
      </c>
      <c r="J1936" s="12">
        <v>0</v>
      </c>
      <c r="K1936" s="12">
        <v>0</v>
      </c>
      <c r="L1936" s="12">
        <v>0</v>
      </c>
      <c r="M1936" s="12">
        <v>0</v>
      </c>
      <c r="N1936" s="12"/>
      <c r="O1936" s="12"/>
    </row>
    <row r="1937" spans="1:15" x14ac:dyDescent="0.35">
      <c r="A1937" s="11" t="str">
        <f t="shared" si="30"/>
        <v>DISTRIBUCION VOLUMEN X CRITERIO (kg ó litros)InfusionesDE 35 A 49 AÑOS</v>
      </c>
      <c r="B1937" s="11" t="s">
        <v>119</v>
      </c>
      <c r="C1937" s="11" t="s">
        <v>128</v>
      </c>
      <c r="D1937" s="11" t="s">
        <v>42</v>
      </c>
      <c r="E1937" s="12">
        <v>26.8339248672088</v>
      </c>
      <c r="F1937" s="12">
        <v>29.163399927094201</v>
      </c>
      <c r="G1937" s="12">
        <v>24.746139535441401</v>
      </c>
      <c r="H1937" s="12">
        <v>25.5128129756636</v>
      </c>
      <c r="I1937" s="12">
        <v>0</v>
      </c>
      <c r="J1937" s="12">
        <v>0</v>
      </c>
      <c r="K1937" s="12">
        <v>0</v>
      </c>
      <c r="L1937" s="12">
        <v>0</v>
      </c>
      <c r="M1937" s="12">
        <v>0</v>
      </c>
      <c r="N1937" s="12"/>
      <c r="O1937" s="12"/>
    </row>
    <row r="1938" spans="1:15" x14ac:dyDescent="0.35">
      <c r="A1938" s="11" t="str">
        <f t="shared" si="30"/>
        <v>DISTRIBUCION VOLUMEN X CRITERIO (kg ó litros)InfusionesDE 50 A 59 AÑOS</v>
      </c>
      <c r="B1938" s="11" t="s">
        <v>119</v>
      </c>
      <c r="C1938" s="11" t="s">
        <v>128</v>
      </c>
      <c r="D1938" s="11" t="s">
        <v>43</v>
      </c>
      <c r="E1938" s="12">
        <v>26.539497538004401</v>
      </c>
      <c r="F1938" s="12">
        <v>24.753886000004599</v>
      </c>
      <c r="G1938" s="12">
        <v>26.318717000462598</v>
      </c>
      <c r="H1938" s="12">
        <v>27.258619389392098</v>
      </c>
      <c r="I1938" s="12">
        <v>0</v>
      </c>
      <c r="J1938" s="12">
        <v>0</v>
      </c>
      <c r="K1938" s="12">
        <v>0</v>
      </c>
      <c r="L1938" s="12">
        <v>0</v>
      </c>
      <c r="M1938" s="12">
        <v>0</v>
      </c>
      <c r="N1938" s="12"/>
      <c r="O1938" s="12"/>
    </row>
    <row r="1939" spans="1:15" x14ac:dyDescent="0.35">
      <c r="A1939" s="11" t="str">
        <f t="shared" si="30"/>
        <v>DISTRIBUCION VOLUMEN X CRITERIO (kg ó litros)InfusionesDE 60 A 75 AÑOS</v>
      </c>
      <c r="B1939" s="11" t="s">
        <v>119</v>
      </c>
      <c r="C1939" s="11" t="s">
        <v>128</v>
      </c>
      <c r="D1939" s="11" t="s">
        <v>44</v>
      </c>
      <c r="E1939" s="12">
        <v>31.2639069428932</v>
      </c>
      <c r="F1939" s="12">
        <v>32.022333228032601</v>
      </c>
      <c r="G1939" s="12">
        <v>34.9307546719049</v>
      </c>
      <c r="H1939" s="12">
        <v>36.237148811935903</v>
      </c>
      <c r="I1939" s="12">
        <v>0</v>
      </c>
      <c r="J1939" s="12">
        <v>0</v>
      </c>
      <c r="K1939" s="12">
        <v>0</v>
      </c>
      <c r="L1939" s="12">
        <v>0</v>
      </c>
      <c r="M1939" s="12">
        <v>0</v>
      </c>
      <c r="N1939" s="12"/>
      <c r="O1939" s="12"/>
    </row>
    <row r="1940" spans="1:15" x14ac:dyDescent="0.35">
      <c r="A1940" s="11" t="str">
        <f t="shared" si="30"/>
        <v>DISTRIBUCION VOLUMEN X CRITERIO (kg ó litros)InfusionesALTA Y MEDIA ALTA</v>
      </c>
      <c r="B1940" s="11" t="s">
        <v>119</v>
      </c>
      <c r="C1940" s="11" t="s">
        <v>128</v>
      </c>
      <c r="D1940" s="11" t="s">
        <v>17</v>
      </c>
      <c r="E1940" s="12">
        <v>26.003242584153199</v>
      </c>
      <c r="F1940" s="12">
        <v>26.159352609929801</v>
      </c>
      <c r="G1940" s="12">
        <v>21.008196686166499</v>
      </c>
      <c r="H1940" s="12">
        <v>19.777331843597199</v>
      </c>
      <c r="I1940" s="12">
        <v>0</v>
      </c>
      <c r="J1940" s="12">
        <v>0</v>
      </c>
      <c r="K1940" s="12">
        <v>0</v>
      </c>
      <c r="L1940" s="12">
        <v>0</v>
      </c>
      <c r="M1940" s="12">
        <v>0</v>
      </c>
      <c r="N1940" s="12"/>
      <c r="O1940" s="12"/>
    </row>
    <row r="1941" spans="1:15" x14ac:dyDescent="0.35">
      <c r="A1941" s="11" t="str">
        <f t="shared" si="30"/>
        <v>DISTRIBUCION VOLUMEN X CRITERIO (kg ó litros)InfusionesMEDIA</v>
      </c>
      <c r="B1941" s="11" t="s">
        <v>119</v>
      </c>
      <c r="C1941" s="11" t="s">
        <v>128</v>
      </c>
      <c r="D1941" s="11" t="s">
        <v>18</v>
      </c>
      <c r="E1941" s="12">
        <v>37.7283404523671</v>
      </c>
      <c r="F1941" s="12">
        <v>34.223490717690602</v>
      </c>
      <c r="G1941" s="12">
        <v>39.3141753735351</v>
      </c>
      <c r="H1941" s="12">
        <v>40.518627396587704</v>
      </c>
      <c r="I1941" s="12">
        <v>0</v>
      </c>
      <c r="J1941" s="12">
        <v>0</v>
      </c>
      <c r="K1941" s="12">
        <v>0</v>
      </c>
      <c r="L1941" s="12">
        <v>0</v>
      </c>
      <c r="M1941" s="12">
        <v>0</v>
      </c>
      <c r="N1941" s="12"/>
      <c r="O1941" s="12"/>
    </row>
    <row r="1942" spans="1:15" x14ac:dyDescent="0.35">
      <c r="A1942" s="11" t="str">
        <f t="shared" si="30"/>
        <v>DISTRIBUCION VOLUMEN X CRITERIO (kg ó litros)InfusionesMEDIA BAJA</v>
      </c>
      <c r="B1942" s="11" t="s">
        <v>119</v>
      </c>
      <c r="C1942" s="11" t="s">
        <v>128</v>
      </c>
      <c r="D1942" s="11" t="s">
        <v>19</v>
      </c>
      <c r="E1942" s="12">
        <v>20.8114597761071</v>
      </c>
      <c r="F1942" s="12">
        <v>21.244611297991</v>
      </c>
      <c r="G1942" s="12">
        <v>22.150749750529901</v>
      </c>
      <c r="H1942" s="12">
        <v>25.332350081985201</v>
      </c>
      <c r="I1942" s="12">
        <v>0</v>
      </c>
      <c r="J1942" s="12">
        <v>0</v>
      </c>
      <c r="K1942" s="12">
        <v>0</v>
      </c>
      <c r="L1942" s="12">
        <v>0</v>
      </c>
      <c r="M1942" s="12">
        <v>0</v>
      </c>
      <c r="N1942" s="12"/>
      <c r="O1942" s="12"/>
    </row>
    <row r="1943" spans="1:15" x14ac:dyDescent="0.35">
      <c r="A1943" s="11" t="str">
        <f t="shared" si="30"/>
        <v>DISTRIBUCION VOLUMEN X CRITERIO (kg ó litros)InfusionesBAJA</v>
      </c>
      <c r="B1943" s="11" t="s">
        <v>119</v>
      </c>
      <c r="C1943" s="11" t="s">
        <v>128</v>
      </c>
      <c r="D1943" s="11" t="s">
        <v>20</v>
      </c>
      <c r="E1943" s="12">
        <v>15.456959860700501</v>
      </c>
      <c r="F1943" s="12">
        <v>18.3725467791668</v>
      </c>
      <c r="G1943" s="12">
        <v>17.526872435728201</v>
      </c>
      <c r="H1943" s="12">
        <v>14.371695799409499</v>
      </c>
      <c r="I1943" s="12">
        <v>0</v>
      </c>
      <c r="J1943" s="12">
        <v>0</v>
      </c>
      <c r="K1943" s="12">
        <v>0</v>
      </c>
      <c r="L1943" s="12">
        <v>0</v>
      </c>
      <c r="M1943" s="12">
        <v>0</v>
      </c>
      <c r="N1943" s="12"/>
      <c r="O1943" s="12"/>
    </row>
    <row r="1944" spans="1:15" x14ac:dyDescent="0.35">
      <c r="A1944" s="11" t="str">
        <f t="shared" si="30"/>
        <v>DISTRIBUCION VOLUMEN X CRITERIO (kg ó litros)InfusionesHOMBRE</v>
      </c>
      <c r="B1944" s="11" t="s">
        <v>119</v>
      </c>
      <c r="C1944" s="11" t="s">
        <v>128</v>
      </c>
      <c r="D1944" s="11" t="s">
        <v>21</v>
      </c>
      <c r="E1944" s="12">
        <v>46.929222966760904</v>
      </c>
      <c r="F1944" s="12">
        <v>44.051327806042799</v>
      </c>
      <c r="G1944" s="12">
        <v>45.208582756288202</v>
      </c>
      <c r="H1944" s="12">
        <v>44.589192637843603</v>
      </c>
      <c r="I1944" s="12">
        <v>0</v>
      </c>
      <c r="J1944" s="12">
        <v>0</v>
      </c>
      <c r="K1944" s="12">
        <v>0</v>
      </c>
      <c r="L1944" s="12">
        <v>0</v>
      </c>
      <c r="M1944" s="12">
        <v>0</v>
      </c>
      <c r="N1944" s="12"/>
      <c r="O1944" s="12"/>
    </row>
    <row r="1945" spans="1:15" x14ac:dyDescent="0.35">
      <c r="A1945" s="11" t="str">
        <f t="shared" si="30"/>
        <v>DISTRIBUCION VOLUMEN X CRITERIO (kg ó litros)InfusionesMUJER</v>
      </c>
      <c r="B1945" s="11" t="s">
        <v>119</v>
      </c>
      <c r="C1945" s="11" t="s">
        <v>128</v>
      </c>
      <c r="D1945" s="11" t="s">
        <v>22</v>
      </c>
      <c r="E1945" s="12">
        <v>53.0707947004503</v>
      </c>
      <c r="F1945" s="12">
        <v>55.948672410077002</v>
      </c>
      <c r="G1945" s="12">
        <v>54.7914105616005</v>
      </c>
      <c r="H1945" s="12">
        <v>55.410814453574197</v>
      </c>
      <c r="I1945" s="12">
        <v>0</v>
      </c>
      <c r="J1945" s="12">
        <v>0</v>
      </c>
      <c r="K1945" s="12">
        <v>0</v>
      </c>
      <c r="L1945" s="12">
        <v>0</v>
      </c>
      <c r="M1945" s="12">
        <v>0</v>
      </c>
      <c r="N1945" s="12"/>
      <c r="O1945" s="12"/>
    </row>
    <row r="1946" spans="1:15" x14ac:dyDescent="0.35">
      <c r="A1946" s="11" t="str">
        <f t="shared" si="30"/>
        <v>DISTRIBUCION VOLUMEN X CRITERIO (kg ó litros)Resto Bebidas CalienteT.ESPAÑA</v>
      </c>
      <c r="B1946" s="11" t="s">
        <v>119</v>
      </c>
      <c r="C1946" s="11" t="s">
        <v>129</v>
      </c>
      <c r="D1946" s="11" t="s">
        <v>36</v>
      </c>
      <c r="E1946" s="12">
        <v>100</v>
      </c>
      <c r="F1946" s="12">
        <v>100</v>
      </c>
      <c r="G1946" s="12">
        <v>100</v>
      </c>
      <c r="H1946" s="12">
        <v>100</v>
      </c>
      <c r="I1946" s="12">
        <v>0</v>
      </c>
      <c r="J1946" s="12">
        <v>0</v>
      </c>
      <c r="K1946" s="12">
        <v>0</v>
      </c>
      <c r="L1946" s="12">
        <v>0</v>
      </c>
      <c r="M1946" s="12">
        <v>0</v>
      </c>
      <c r="N1946" s="12"/>
      <c r="O1946" s="12"/>
    </row>
    <row r="1947" spans="1:15" x14ac:dyDescent="0.35">
      <c r="A1947" s="11" t="str">
        <f t="shared" si="30"/>
        <v>DISTRIBUCION VOLUMEN X CRITERIO (kg ó litros)Resto Bebidas CalienteBCN AM</v>
      </c>
      <c r="B1947" s="11" t="s">
        <v>119</v>
      </c>
      <c r="C1947" s="11" t="s">
        <v>129</v>
      </c>
      <c r="D1947" s="11" t="s">
        <v>1</v>
      </c>
      <c r="E1947" s="12">
        <v>10.8378710955719</v>
      </c>
      <c r="F1947" s="12">
        <v>11.539773721691899</v>
      </c>
      <c r="G1947" s="12">
        <v>11.0896320771426</v>
      </c>
      <c r="H1947" s="12">
        <v>10.7669521946967</v>
      </c>
      <c r="I1947" s="12">
        <v>0</v>
      </c>
      <c r="J1947" s="12">
        <v>0</v>
      </c>
      <c r="K1947" s="12">
        <v>0</v>
      </c>
      <c r="L1947" s="12">
        <v>0</v>
      </c>
      <c r="M1947" s="12">
        <v>0</v>
      </c>
      <c r="N1947" s="12"/>
      <c r="O1947" s="12"/>
    </row>
    <row r="1948" spans="1:15" x14ac:dyDescent="0.35">
      <c r="A1948" s="11" t="str">
        <f t="shared" si="30"/>
        <v>DISTRIBUCION VOLUMEN X CRITERIO (kg ó litros)Resto Bebidas CalienteREST.CAT ARAGON</v>
      </c>
      <c r="B1948" s="11" t="s">
        <v>119</v>
      </c>
      <c r="C1948" s="11" t="s">
        <v>129</v>
      </c>
      <c r="D1948" s="11" t="s">
        <v>2</v>
      </c>
      <c r="E1948" s="12">
        <v>12.895484069264199</v>
      </c>
      <c r="F1948" s="12">
        <v>12.3390661303006</v>
      </c>
      <c r="G1948" s="12">
        <v>13.9455891045267</v>
      </c>
      <c r="H1948" s="12">
        <v>14.587416438353801</v>
      </c>
      <c r="I1948" s="12">
        <v>0</v>
      </c>
      <c r="J1948" s="12">
        <v>0</v>
      </c>
      <c r="K1948" s="12">
        <v>0</v>
      </c>
      <c r="L1948" s="12">
        <v>0</v>
      </c>
      <c r="M1948" s="12">
        <v>0</v>
      </c>
      <c r="N1948" s="12"/>
      <c r="O1948" s="12"/>
    </row>
    <row r="1949" spans="1:15" x14ac:dyDescent="0.35">
      <c r="A1949" s="11" t="str">
        <f t="shared" si="30"/>
        <v>DISTRIBUCION VOLUMEN X CRITERIO (kg ó litros)Resto Bebidas CalienteLEVANTE</v>
      </c>
      <c r="B1949" s="11" t="s">
        <v>119</v>
      </c>
      <c r="C1949" s="11" t="s">
        <v>129</v>
      </c>
      <c r="D1949" s="11" t="s">
        <v>3</v>
      </c>
      <c r="E1949" s="12">
        <v>15.518291618633301</v>
      </c>
      <c r="F1949" s="12">
        <v>15.9175648069314</v>
      </c>
      <c r="G1949" s="12">
        <v>17.6159342512086</v>
      </c>
      <c r="H1949" s="12">
        <v>14.7903324097561</v>
      </c>
      <c r="I1949" s="12">
        <v>0</v>
      </c>
      <c r="J1949" s="12">
        <v>0</v>
      </c>
      <c r="K1949" s="12">
        <v>0</v>
      </c>
      <c r="L1949" s="12">
        <v>0</v>
      </c>
      <c r="M1949" s="12">
        <v>0</v>
      </c>
      <c r="N1949" s="12"/>
      <c r="O1949" s="12"/>
    </row>
    <row r="1950" spans="1:15" x14ac:dyDescent="0.35">
      <c r="A1950" s="11" t="str">
        <f t="shared" si="30"/>
        <v>DISTRIBUCION VOLUMEN X CRITERIO (kg ó litros)Resto Bebidas CalienteANDALUCIA</v>
      </c>
      <c r="B1950" s="11" t="s">
        <v>119</v>
      </c>
      <c r="C1950" s="11" t="s">
        <v>129</v>
      </c>
      <c r="D1950" s="11" t="s">
        <v>4</v>
      </c>
      <c r="E1950" s="12">
        <v>23.727856446579601</v>
      </c>
      <c r="F1950" s="12">
        <v>22.8979814251981</v>
      </c>
      <c r="G1950" s="12">
        <v>20.129597041869701</v>
      </c>
      <c r="H1950" s="12">
        <v>18.709793745829302</v>
      </c>
      <c r="I1950" s="12">
        <v>0</v>
      </c>
      <c r="J1950" s="12">
        <v>0</v>
      </c>
      <c r="K1950" s="12">
        <v>0</v>
      </c>
      <c r="L1950" s="12">
        <v>0</v>
      </c>
      <c r="M1950" s="12">
        <v>0</v>
      </c>
      <c r="N1950" s="12"/>
      <c r="O1950" s="12"/>
    </row>
    <row r="1951" spans="1:15" x14ac:dyDescent="0.35">
      <c r="A1951" s="11" t="str">
        <f t="shared" si="30"/>
        <v>DISTRIBUCION VOLUMEN X CRITERIO (kg ó litros)Resto Bebidas CalienteMDD AM</v>
      </c>
      <c r="B1951" s="11" t="s">
        <v>119</v>
      </c>
      <c r="C1951" s="11" t="s">
        <v>129</v>
      </c>
      <c r="D1951" s="11" t="s">
        <v>5</v>
      </c>
      <c r="E1951" s="12">
        <v>13.279597772863101</v>
      </c>
      <c r="F1951" s="12">
        <v>12.805174443511399</v>
      </c>
      <c r="G1951" s="12">
        <v>11.051186854959299</v>
      </c>
      <c r="H1951" s="12">
        <v>11.367080532072</v>
      </c>
      <c r="I1951" s="12">
        <v>0</v>
      </c>
      <c r="J1951" s="12">
        <v>0</v>
      </c>
      <c r="K1951" s="12">
        <v>0</v>
      </c>
      <c r="L1951" s="12">
        <v>0</v>
      </c>
      <c r="M1951" s="12">
        <v>0</v>
      </c>
      <c r="N1951" s="12"/>
      <c r="O1951" s="12"/>
    </row>
    <row r="1952" spans="1:15" x14ac:dyDescent="0.35">
      <c r="A1952" s="11" t="str">
        <f t="shared" si="30"/>
        <v>DISTRIBUCION VOLUMEN X CRITERIO (kg ó litros)Resto Bebidas CalienteRTO CENTRO</v>
      </c>
      <c r="B1952" s="11" t="s">
        <v>119</v>
      </c>
      <c r="C1952" s="11" t="s">
        <v>129</v>
      </c>
      <c r="D1952" s="11" t="s">
        <v>6</v>
      </c>
      <c r="E1952" s="12">
        <v>8.9054921670718006</v>
      </c>
      <c r="F1952" s="12">
        <v>9.1107123452230407</v>
      </c>
      <c r="G1952" s="12">
        <v>8.1027350773896796</v>
      </c>
      <c r="H1952" s="12">
        <v>8.2086490138086905</v>
      </c>
      <c r="I1952" s="12">
        <v>0</v>
      </c>
      <c r="J1952" s="12">
        <v>0</v>
      </c>
      <c r="K1952" s="12">
        <v>0</v>
      </c>
      <c r="L1952" s="12">
        <v>0</v>
      </c>
      <c r="M1952" s="12">
        <v>0</v>
      </c>
      <c r="N1952" s="12"/>
      <c r="O1952" s="12"/>
    </row>
    <row r="1953" spans="1:15" x14ac:dyDescent="0.35">
      <c r="A1953" s="11" t="str">
        <f t="shared" si="30"/>
        <v>DISTRIBUCION VOLUMEN X CRITERIO (kg ó litros)Resto Bebidas CalienteNORTE-CENTRO</v>
      </c>
      <c r="B1953" s="11" t="s">
        <v>119</v>
      </c>
      <c r="C1953" s="11" t="s">
        <v>129</v>
      </c>
      <c r="D1953" s="11" t="s">
        <v>7</v>
      </c>
      <c r="E1953" s="12">
        <v>6.8777258794741503</v>
      </c>
      <c r="F1953" s="12">
        <v>6.7395695506969302</v>
      </c>
      <c r="G1953" s="12">
        <v>7.8243863619079201</v>
      </c>
      <c r="H1953" s="12">
        <v>7.6673617423552303</v>
      </c>
      <c r="I1953" s="12">
        <v>0</v>
      </c>
      <c r="J1953" s="12">
        <v>0</v>
      </c>
      <c r="K1953" s="12">
        <v>0</v>
      </c>
      <c r="L1953" s="12">
        <v>0</v>
      </c>
      <c r="M1953" s="12">
        <v>0</v>
      </c>
      <c r="N1953" s="12"/>
      <c r="O1953" s="12"/>
    </row>
    <row r="1954" spans="1:15" x14ac:dyDescent="0.35">
      <c r="A1954" s="11" t="str">
        <f t="shared" si="30"/>
        <v>DISTRIBUCION VOLUMEN X CRITERIO (kg ó litros)Resto Bebidas CalienteNOROESTE</v>
      </c>
      <c r="B1954" s="11" t="s">
        <v>119</v>
      </c>
      <c r="C1954" s="11" t="s">
        <v>129</v>
      </c>
      <c r="D1954" s="11" t="s">
        <v>8</v>
      </c>
      <c r="E1954" s="12">
        <v>7.9576853863904402</v>
      </c>
      <c r="F1954" s="12">
        <v>8.6501632855156405</v>
      </c>
      <c r="G1954" s="12">
        <v>10.2409420828028</v>
      </c>
      <c r="H1954" s="12">
        <v>13.9024044498324</v>
      </c>
      <c r="I1954" s="12">
        <v>0</v>
      </c>
      <c r="J1954" s="12">
        <v>0</v>
      </c>
      <c r="K1954" s="12">
        <v>0</v>
      </c>
      <c r="L1954" s="12">
        <v>0</v>
      </c>
      <c r="M1954" s="12">
        <v>0</v>
      </c>
      <c r="N1954" s="12"/>
      <c r="O1954" s="12"/>
    </row>
    <row r="1955" spans="1:15" x14ac:dyDescent="0.35">
      <c r="A1955" s="11" t="str">
        <f t="shared" si="30"/>
        <v>DISTRIBUCION VOLUMEN X CRITERIO (kg ó litros)Resto Bebidas Caliente&lt;2MIL</v>
      </c>
      <c r="B1955" s="11" t="s">
        <v>119</v>
      </c>
      <c r="C1955" s="11" t="s">
        <v>129</v>
      </c>
      <c r="D1955" s="11" t="s">
        <v>9</v>
      </c>
      <c r="E1955" s="12">
        <v>5.4120482789081201</v>
      </c>
      <c r="F1955" s="12">
        <v>6.1361029591293796</v>
      </c>
      <c r="G1955" s="12">
        <v>5.4161000407769802</v>
      </c>
      <c r="H1955" s="12">
        <v>4.8763708627226201</v>
      </c>
      <c r="I1955" s="12">
        <v>0</v>
      </c>
      <c r="J1955" s="12">
        <v>0</v>
      </c>
      <c r="K1955" s="12">
        <v>0</v>
      </c>
      <c r="L1955" s="12">
        <v>0</v>
      </c>
      <c r="M1955" s="12">
        <v>0</v>
      </c>
      <c r="N1955" s="12"/>
      <c r="O1955" s="12"/>
    </row>
    <row r="1956" spans="1:15" x14ac:dyDescent="0.35">
      <c r="A1956" s="11" t="str">
        <f t="shared" si="30"/>
        <v>DISTRIBUCION VOLUMEN X CRITERIO (kg ó litros)Resto Bebidas Caliente2-5MIL</v>
      </c>
      <c r="B1956" s="11" t="s">
        <v>119</v>
      </c>
      <c r="C1956" s="11" t="s">
        <v>129</v>
      </c>
      <c r="D1956" s="11" t="s">
        <v>10</v>
      </c>
      <c r="E1956" s="12">
        <v>4.2998054613126397</v>
      </c>
      <c r="F1956" s="12">
        <v>4.4928771204487399</v>
      </c>
      <c r="G1956" s="12">
        <v>4.8383669260589901</v>
      </c>
      <c r="H1956" s="12">
        <v>5.2240046700415697</v>
      </c>
      <c r="I1956" s="12">
        <v>0</v>
      </c>
      <c r="J1956" s="12">
        <v>0</v>
      </c>
      <c r="K1956" s="12">
        <v>0</v>
      </c>
      <c r="L1956" s="12">
        <v>0</v>
      </c>
      <c r="M1956" s="12">
        <v>0</v>
      </c>
      <c r="N1956" s="12"/>
      <c r="O1956" s="12"/>
    </row>
    <row r="1957" spans="1:15" x14ac:dyDescent="0.35">
      <c r="A1957" s="11" t="str">
        <f t="shared" si="30"/>
        <v>DISTRIBUCION VOLUMEN X CRITERIO (kg ó litros)Resto Bebidas Caliente5-10MIL</v>
      </c>
      <c r="B1957" s="11" t="s">
        <v>119</v>
      </c>
      <c r="C1957" s="11" t="s">
        <v>129</v>
      </c>
      <c r="D1957" s="11" t="s">
        <v>11</v>
      </c>
      <c r="E1957" s="12">
        <v>6.1834311204334904</v>
      </c>
      <c r="F1957" s="12">
        <v>5.0198110583962103</v>
      </c>
      <c r="G1957" s="12">
        <v>5.3243467604567698</v>
      </c>
      <c r="H1957" s="12">
        <v>5.1777835808313597</v>
      </c>
      <c r="I1957" s="12">
        <v>0</v>
      </c>
      <c r="J1957" s="12">
        <v>0</v>
      </c>
      <c r="K1957" s="12">
        <v>0</v>
      </c>
      <c r="L1957" s="12">
        <v>0</v>
      </c>
      <c r="M1957" s="12">
        <v>0</v>
      </c>
      <c r="N1957" s="12"/>
      <c r="O1957" s="12"/>
    </row>
    <row r="1958" spans="1:15" x14ac:dyDescent="0.35">
      <c r="A1958" s="11" t="str">
        <f t="shared" si="30"/>
        <v>DISTRIBUCION VOLUMEN X CRITERIO (kg ó litros)Resto Bebidas Caliente10-30MIL</v>
      </c>
      <c r="B1958" s="11" t="s">
        <v>119</v>
      </c>
      <c r="C1958" s="11" t="s">
        <v>129</v>
      </c>
      <c r="D1958" s="11" t="s">
        <v>12</v>
      </c>
      <c r="E1958" s="12">
        <v>17.306120404590999</v>
      </c>
      <c r="F1958" s="12">
        <v>15.0132615409075</v>
      </c>
      <c r="G1958" s="12">
        <v>16.8987201176406</v>
      </c>
      <c r="H1958" s="12">
        <v>16.729786282045101</v>
      </c>
      <c r="I1958" s="12">
        <v>0</v>
      </c>
      <c r="J1958" s="12">
        <v>0</v>
      </c>
      <c r="K1958" s="12">
        <v>0</v>
      </c>
      <c r="L1958" s="12">
        <v>0</v>
      </c>
      <c r="M1958" s="12">
        <v>0</v>
      </c>
      <c r="N1958" s="12"/>
      <c r="O1958" s="12"/>
    </row>
    <row r="1959" spans="1:15" x14ac:dyDescent="0.35">
      <c r="A1959" s="11" t="str">
        <f t="shared" si="30"/>
        <v>DISTRIBUCION VOLUMEN X CRITERIO (kg ó litros)Resto Bebidas Caliente30-100MIL</v>
      </c>
      <c r="B1959" s="11" t="s">
        <v>119</v>
      </c>
      <c r="C1959" s="11" t="s">
        <v>129</v>
      </c>
      <c r="D1959" s="11" t="s">
        <v>13</v>
      </c>
      <c r="E1959" s="12">
        <v>25.253705970808099</v>
      </c>
      <c r="F1959" s="12">
        <v>27.555036815387801</v>
      </c>
      <c r="G1959" s="12">
        <v>27.6789995017458</v>
      </c>
      <c r="H1959" s="12">
        <v>25.6391313111207</v>
      </c>
      <c r="I1959" s="12">
        <v>0</v>
      </c>
      <c r="J1959" s="12">
        <v>0</v>
      </c>
      <c r="K1959" s="12">
        <v>0</v>
      </c>
      <c r="L1959" s="12">
        <v>0</v>
      </c>
      <c r="M1959" s="12">
        <v>0</v>
      </c>
      <c r="N1959" s="12"/>
      <c r="O1959" s="12"/>
    </row>
    <row r="1960" spans="1:15" x14ac:dyDescent="0.35">
      <c r="A1960" s="11" t="str">
        <f t="shared" si="30"/>
        <v>DISTRIBUCION VOLUMEN X CRITERIO (kg ó litros)Resto Bebidas Caliente100-200MIL</v>
      </c>
      <c r="B1960" s="11" t="s">
        <v>119</v>
      </c>
      <c r="C1960" s="11" t="s">
        <v>129</v>
      </c>
      <c r="D1960" s="11" t="s">
        <v>14</v>
      </c>
      <c r="E1960" s="12">
        <v>11.6481887809271</v>
      </c>
      <c r="F1960" s="12">
        <v>12.5007210421353</v>
      </c>
      <c r="G1960" s="12">
        <v>11.5263955199985</v>
      </c>
      <c r="H1960" s="12">
        <v>10.9212363506188</v>
      </c>
      <c r="I1960" s="12">
        <v>0</v>
      </c>
      <c r="J1960" s="12">
        <v>0</v>
      </c>
      <c r="K1960" s="12">
        <v>0</v>
      </c>
      <c r="L1960" s="12">
        <v>0</v>
      </c>
      <c r="M1960" s="12">
        <v>0</v>
      </c>
      <c r="N1960" s="12"/>
      <c r="O1960" s="12"/>
    </row>
    <row r="1961" spans="1:15" x14ac:dyDescent="0.35">
      <c r="A1961" s="11" t="str">
        <f t="shared" si="30"/>
        <v>DISTRIBUCION VOLUMEN X CRITERIO (kg ó litros)Resto Bebidas Caliente200-500MIL</v>
      </c>
      <c r="B1961" s="11" t="s">
        <v>119</v>
      </c>
      <c r="C1961" s="11" t="s">
        <v>129</v>
      </c>
      <c r="D1961" s="11" t="s">
        <v>15</v>
      </c>
      <c r="E1961" s="12">
        <v>10.371203795074999</v>
      </c>
      <c r="F1961" s="12">
        <v>11.8694687783739</v>
      </c>
      <c r="G1961" s="12">
        <v>13.156659174212001</v>
      </c>
      <c r="H1961" s="12">
        <v>13.285897785141501</v>
      </c>
      <c r="I1961" s="12">
        <v>0</v>
      </c>
      <c r="J1961" s="12">
        <v>0</v>
      </c>
      <c r="K1961" s="12">
        <v>0</v>
      </c>
      <c r="L1961" s="12">
        <v>0</v>
      </c>
      <c r="M1961" s="12">
        <v>0</v>
      </c>
      <c r="N1961" s="12"/>
      <c r="O1961" s="12"/>
    </row>
    <row r="1962" spans="1:15" x14ac:dyDescent="0.35">
      <c r="A1962" s="11" t="str">
        <f t="shared" si="30"/>
        <v>DISTRIBUCION VOLUMEN X CRITERIO (kg ó litros)Resto Bebidas Caliente&gt;500MIL</v>
      </c>
      <c r="B1962" s="11" t="s">
        <v>119</v>
      </c>
      <c r="C1962" s="11" t="s">
        <v>129</v>
      </c>
      <c r="D1962" s="11" t="s">
        <v>16</v>
      </c>
      <c r="E1962" s="12">
        <v>19.525505738745299</v>
      </c>
      <c r="F1962" s="12">
        <v>17.412720811808001</v>
      </c>
      <c r="G1962" s="12">
        <v>15.1604168120162</v>
      </c>
      <c r="H1962" s="12">
        <v>18.145783546294801</v>
      </c>
      <c r="I1962" s="12">
        <v>0</v>
      </c>
      <c r="J1962" s="12">
        <v>0</v>
      </c>
      <c r="K1962" s="12">
        <v>0</v>
      </c>
      <c r="L1962" s="12">
        <v>0</v>
      </c>
      <c r="M1962" s="12">
        <v>0</v>
      </c>
      <c r="N1962" s="12"/>
      <c r="O1962" s="12"/>
    </row>
    <row r="1963" spans="1:15" x14ac:dyDescent="0.35">
      <c r="A1963" s="11" t="str">
        <f t="shared" si="30"/>
        <v>DISTRIBUCION VOLUMEN X CRITERIO (kg ó litros)Resto Bebidas CalienteDE 15 A 19 AÑOS</v>
      </c>
      <c r="B1963" s="11" t="s">
        <v>119</v>
      </c>
      <c r="C1963" s="11" t="s">
        <v>129</v>
      </c>
      <c r="D1963" s="11" t="s">
        <v>39</v>
      </c>
      <c r="E1963" s="12">
        <v>3.0363919178204601</v>
      </c>
      <c r="F1963" s="12">
        <v>1.9298060878224099</v>
      </c>
      <c r="G1963" s="12">
        <v>2.0469211894580299</v>
      </c>
      <c r="H1963" s="12">
        <v>3.1539753183947399</v>
      </c>
      <c r="I1963" s="12">
        <v>0</v>
      </c>
      <c r="J1963" s="12">
        <v>0</v>
      </c>
      <c r="K1963" s="12">
        <v>0</v>
      </c>
      <c r="L1963" s="12">
        <v>0</v>
      </c>
      <c r="M1963" s="12">
        <v>0</v>
      </c>
      <c r="N1963" s="12"/>
      <c r="O1963" s="12"/>
    </row>
    <row r="1964" spans="1:15" x14ac:dyDescent="0.35">
      <c r="A1964" s="11" t="str">
        <f t="shared" si="30"/>
        <v>DISTRIBUCION VOLUMEN X CRITERIO (kg ó litros)Resto Bebidas CalienteDE 20 A 24 AÑOS</v>
      </c>
      <c r="B1964" s="11" t="s">
        <v>119</v>
      </c>
      <c r="C1964" s="11" t="s">
        <v>129</v>
      </c>
      <c r="D1964" s="11" t="s">
        <v>40</v>
      </c>
      <c r="E1964" s="12">
        <v>3.0516769270106101</v>
      </c>
      <c r="F1964" s="12">
        <v>3.5308159365729601</v>
      </c>
      <c r="G1964" s="12">
        <v>3.1740842477395201</v>
      </c>
      <c r="H1964" s="12">
        <v>2.9018436853235299</v>
      </c>
      <c r="I1964" s="12">
        <v>0</v>
      </c>
      <c r="J1964" s="12">
        <v>0</v>
      </c>
      <c r="K1964" s="12">
        <v>0</v>
      </c>
      <c r="L1964" s="12">
        <v>0</v>
      </c>
      <c r="M1964" s="12">
        <v>0</v>
      </c>
      <c r="N1964" s="12"/>
      <c r="O1964" s="12"/>
    </row>
    <row r="1965" spans="1:15" x14ac:dyDescent="0.35">
      <c r="A1965" s="11" t="str">
        <f t="shared" si="30"/>
        <v>DISTRIBUCION VOLUMEN X CRITERIO (kg ó litros)Resto Bebidas CalienteDE 25 A 34 AÑOS</v>
      </c>
      <c r="B1965" s="11" t="s">
        <v>119</v>
      </c>
      <c r="C1965" s="11" t="s">
        <v>129</v>
      </c>
      <c r="D1965" s="11" t="s">
        <v>41</v>
      </c>
      <c r="E1965" s="12">
        <v>7.4458531000714698</v>
      </c>
      <c r="F1965" s="12">
        <v>8.5409415529164896</v>
      </c>
      <c r="G1965" s="12">
        <v>7.9653661842701098</v>
      </c>
      <c r="H1965" s="12">
        <v>8.1095768023030992</v>
      </c>
      <c r="I1965" s="12">
        <v>0</v>
      </c>
      <c r="J1965" s="12">
        <v>0</v>
      </c>
      <c r="K1965" s="12">
        <v>0</v>
      </c>
      <c r="L1965" s="12">
        <v>0</v>
      </c>
      <c r="M1965" s="12">
        <v>0</v>
      </c>
      <c r="N1965" s="12"/>
      <c r="O1965" s="12"/>
    </row>
    <row r="1966" spans="1:15" x14ac:dyDescent="0.35">
      <c r="A1966" s="11" t="str">
        <f t="shared" si="30"/>
        <v>DISTRIBUCION VOLUMEN X CRITERIO (kg ó litros)Resto Bebidas CalienteDE 35 A 49 AÑOS</v>
      </c>
      <c r="B1966" s="11" t="s">
        <v>119</v>
      </c>
      <c r="C1966" s="11" t="s">
        <v>129</v>
      </c>
      <c r="D1966" s="11" t="s">
        <v>42</v>
      </c>
      <c r="E1966" s="12">
        <v>29.506775693561501</v>
      </c>
      <c r="F1966" s="12">
        <v>31.0436957705131</v>
      </c>
      <c r="G1966" s="12">
        <v>24.974011384549598</v>
      </c>
      <c r="H1966" s="12">
        <v>24.128909028578502</v>
      </c>
      <c r="I1966" s="12">
        <v>0</v>
      </c>
      <c r="J1966" s="12">
        <v>0</v>
      </c>
      <c r="K1966" s="12">
        <v>0</v>
      </c>
      <c r="L1966" s="12">
        <v>0</v>
      </c>
      <c r="M1966" s="12">
        <v>0</v>
      </c>
      <c r="N1966" s="12"/>
      <c r="O1966" s="12"/>
    </row>
    <row r="1967" spans="1:15" x14ac:dyDescent="0.35">
      <c r="A1967" s="11" t="str">
        <f t="shared" si="30"/>
        <v>DISTRIBUCION VOLUMEN X CRITERIO (kg ó litros)Resto Bebidas CalienteDE 50 A 59 AÑOS</v>
      </c>
      <c r="B1967" s="11" t="s">
        <v>119</v>
      </c>
      <c r="C1967" s="11" t="s">
        <v>129</v>
      </c>
      <c r="D1967" s="11" t="s">
        <v>43</v>
      </c>
      <c r="E1967" s="12">
        <v>26.233894257694399</v>
      </c>
      <c r="F1967" s="12">
        <v>26.619009366355701</v>
      </c>
      <c r="G1967" s="12">
        <v>22.751404227435799</v>
      </c>
      <c r="H1967" s="12">
        <v>22.1260945801708</v>
      </c>
      <c r="I1967" s="12">
        <v>0</v>
      </c>
      <c r="J1967" s="12">
        <v>0</v>
      </c>
      <c r="K1967" s="12">
        <v>0</v>
      </c>
      <c r="L1967" s="12">
        <v>0</v>
      </c>
      <c r="M1967" s="12">
        <v>0</v>
      </c>
      <c r="N1967" s="12"/>
      <c r="O1967" s="12"/>
    </row>
    <row r="1968" spans="1:15" x14ac:dyDescent="0.35">
      <c r="A1968" s="11" t="str">
        <f t="shared" si="30"/>
        <v>DISTRIBUCION VOLUMEN X CRITERIO (kg ó litros)Resto Bebidas CalienteDE 60 A 75 AÑOS</v>
      </c>
      <c r="B1968" s="11" t="s">
        <v>119</v>
      </c>
      <c r="C1968" s="11" t="s">
        <v>129</v>
      </c>
      <c r="D1968" s="11" t="s">
        <v>44</v>
      </c>
      <c r="E1968" s="12">
        <v>30.725402685459802</v>
      </c>
      <c r="F1968" s="12">
        <v>28.335731760520201</v>
      </c>
      <c r="G1968" s="12">
        <v>39.088216343389803</v>
      </c>
      <c r="H1968" s="12">
        <v>39.579601727686502</v>
      </c>
      <c r="I1968" s="12">
        <v>0</v>
      </c>
      <c r="J1968" s="12">
        <v>0</v>
      </c>
      <c r="K1968" s="12">
        <v>0</v>
      </c>
      <c r="L1968" s="12">
        <v>0</v>
      </c>
      <c r="M1968" s="12">
        <v>0</v>
      </c>
      <c r="N1968" s="12"/>
      <c r="O1968" s="12"/>
    </row>
    <row r="1969" spans="1:15" x14ac:dyDescent="0.35">
      <c r="A1969" s="11" t="str">
        <f t="shared" si="30"/>
        <v>DISTRIBUCION VOLUMEN X CRITERIO (kg ó litros)Resto Bebidas CalienteALTA Y MEDIA ALTA</v>
      </c>
      <c r="B1969" s="11" t="s">
        <v>119</v>
      </c>
      <c r="C1969" s="11" t="s">
        <v>129</v>
      </c>
      <c r="D1969" s="11" t="s">
        <v>17</v>
      </c>
      <c r="E1969" s="12">
        <v>27.695929694315399</v>
      </c>
      <c r="F1969" s="12">
        <v>25.8021715832969</v>
      </c>
      <c r="G1969" s="12">
        <v>20.341946760936299</v>
      </c>
      <c r="H1969" s="12">
        <v>22.515083771635901</v>
      </c>
      <c r="I1969" s="12">
        <v>0</v>
      </c>
      <c r="J1969" s="12">
        <v>0</v>
      </c>
      <c r="K1969" s="12">
        <v>0</v>
      </c>
      <c r="L1969" s="12">
        <v>0</v>
      </c>
      <c r="M1969" s="12">
        <v>0</v>
      </c>
      <c r="N1969" s="12"/>
      <c r="O1969" s="12"/>
    </row>
    <row r="1970" spans="1:15" x14ac:dyDescent="0.35">
      <c r="A1970" s="11" t="str">
        <f t="shared" si="30"/>
        <v>DISTRIBUCION VOLUMEN X CRITERIO (kg ó litros)Resto Bebidas CalienteMEDIA</v>
      </c>
      <c r="B1970" s="11" t="s">
        <v>119</v>
      </c>
      <c r="C1970" s="11" t="s">
        <v>129</v>
      </c>
      <c r="D1970" s="11" t="s">
        <v>18</v>
      </c>
      <c r="E1970" s="12">
        <v>32.844966690390002</v>
      </c>
      <c r="F1970" s="12">
        <v>36.476314272992603</v>
      </c>
      <c r="G1970" s="12">
        <v>33.430329514525098</v>
      </c>
      <c r="H1970" s="12">
        <v>26.192507559326</v>
      </c>
      <c r="I1970" s="12">
        <v>0</v>
      </c>
      <c r="J1970" s="12">
        <v>0</v>
      </c>
      <c r="K1970" s="12">
        <v>0</v>
      </c>
      <c r="L1970" s="12">
        <v>0</v>
      </c>
      <c r="M1970" s="12">
        <v>0</v>
      </c>
      <c r="N1970" s="12"/>
      <c r="O1970" s="12"/>
    </row>
    <row r="1971" spans="1:15" x14ac:dyDescent="0.35">
      <c r="A1971" s="11" t="str">
        <f t="shared" si="30"/>
        <v>DISTRIBUCION VOLUMEN X CRITERIO (kg ó litros)Resto Bebidas CalienteMEDIA BAJA</v>
      </c>
      <c r="B1971" s="11" t="s">
        <v>119</v>
      </c>
      <c r="C1971" s="11" t="s">
        <v>129</v>
      </c>
      <c r="D1971" s="11" t="s">
        <v>19</v>
      </c>
      <c r="E1971" s="12">
        <v>22.8987788788186</v>
      </c>
      <c r="F1971" s="12">
        <v>24.4277591492006</v>
      </c>
      <c r="G1971" s="12">
        <v>30.4633144540154</v>
      </c>
      <c r="H1971" s="12">
        <v>30.586304392741901</v>
      </c>
      <c r="I1971" s="12">
        <v>0</v>
      </c>
      <c r="J1971" s="12">
        <v>0</v>
      </c>
      <c r="K1971" s="12">
        <v>0</v>
      </c>
      <c r="L1971" s="12">
        <v>0</v>
      </c>
      <c r="M1971" s="12">
        <v>0</v>
      </c>
      <c r="N1971" s="12"/>
      <c r="O1971" s="12"/>
    </row>
    <row r="1972" spans="1:15" x14ac:dyDescent="0.35">
      <c r="A1972" s="11" t="str">
        <f t="shared" si="30"/>
        <v>DISTRIBUCION VOLUMEN X CRITERIO (kg ó litros)Resto Bebidas CalienteBAJA</v>
      </c>
      <c r="B1972" s="11" t="s">
        <v>119</v>
      </c>
      <c r="C1972" s="11" t="s">
        <v>129</v>
      </c>
      <c r="D1972" s="11" t="s">
        <v>20</v>
      </c>
      <c r="E1972" s="12">
        <v>16.560337090386199</v>
      </c>
      <c r="F1972" s="12">
        <v>13.293748728458301</v>
      </c>
      <c r="G1972" s="12">
        <v>15.7644084971519</v>
      </c>
      <c r="H1972" s="12">
        <v>20.706089818651801</v>
      </c>
      <c r="I1972" s="12">
        <v>0</v>
      </c>
      <c r="J1972" s="12">
        <v>0</v>
      </c>
      <c r="K1972" s="12">
        <v>0</v>
      </c>
      <c r="L1972" s="12">
        <v>0</v>
      </c>
      <c r="M1972" s="12">
        <v>0</v>
      </c>
      <c r="N1972" s="12"/>
      <c r="O1972" s="12"/>
    </row>
    <row r="1973" spans="1:15" x14ac:dyDescent="0.35">
      <c r="A1973" s="11" t="str">
        <f t="shared" si="30"/>
        <v>DISTRIBUCION VOLUMEN X CRITERIO (kg ó litros)Resto Bebidas CalienteHOMBRE</v>
      </c>
      <c r="B1973" s="11" t="s">
        <v>119</v>
      </c>
      <c r="C1973" s="11" t="s">
        <v>129</v>
      </c>
      <c r="D1973" s="11" t="s">
        <v>21</v>
      </c>
      <c r="E1973" s="12">
        <v>49.278229364172702</v>
      </c>
      <c r="F1973" s="12">
        <v>45.545553332603802</v>
      </c>
      <c r="G1973" s="12">
        <v>46.094898533619101</v>
      </c>
      <c r="H1973" s="12">
        <v>44.345400525886198</v>
      </c>
      <c r="I1973" s="12">
        <v>0</v>
      </c>
      <c r="J1973" s="12">
        <v>0</v>
      </c>
      <c r="K1973" s="12">
        <v>0</v>
      </c>
      <c r="L1973" s="12">
        <v>0</v>
      </c>
      <c r="M1973" s="12">
        <v>0</v>
      </c>
      <c r="N1973" s="12"/>
      <c r="O1973" s="12"/>
    </row>
    <row r="1974" spans="1:15" x14ac:dyDescent="0.35">
      <c r="A1974" s="11" t="str">
        <f t="shared" si="30"/>
        <v>DISTRIBUCION VOLUMEN X CRITERIO (kg ó litros)Resto Bebidas CalienteMUJER</v>
      </c>
      <c r="B1974" s="11" t="s">
        <v>119</v>
      </c>
      <c r="C1974" s="11" t="s">
        <v>129</v>
      </c>
      <c r="D1974" s="11" t="s">
        <v>22</v>
      </c>
      <c r="E1974" s="12">
        <v>50.7217691909255</v>
      </c>
      <c r="F1974" s="12">
        <v>54.454449199134103</v>
      </c>
      <c r="G1974" s="12">
        <v>53.905100112980897</v>
      </c>
      <c r="H1974" s="12">
        <v>55.654599069704197</v>
      </c>
      <c r="I1974" s="12">
        <v>0</v>
      </c>
      <c r="J1974" s="12">
        <v>0</v>
      </c>
      <c r="K1974" s="12">
        <v>0</v>
      </c>
      <c r="L1974" s="12">
        <v>0</v>
      </c>
      <c r="M1974" s="12">
        <v>0</v>
      </c>
      <c r="N1974" s="12"/>
      <c r="O1974" s="12"/>
    </row>
    <row r="1975" spans="1:15" x14ac:dyDescent="0.35">
      <c r="A1975" s="11" t="str">
        <f t="shared" si="30"/>
        <v>DISTRIBUCION VOLUMEN X CRITERIO (kg ó litros).Total Bebidas FriasT.ESPAÑA</v>
      </c>
      <c r="B1975" s="11" t="s">
        <v>119</v>
      </c>
      <c r="C1975" s="11" t="s">
        <v>130</v>
      </c>
      <c r="D1975" s="11" t="s">
        <v>36</v>
      </c>
      <c r="E1975" s="12">
        <v>100</v>
      </c>
      <c r="F1975" s="12">
        <v>100</v>
      </c>
      <c r="G1975" s="12">
        <v>100</v>
      </c>
      <c r="H1975" s="12">
        <v>100</v>
      </c>
      <c r="I1975" s="12">
        <v>0</v>
      </c>
      <c r="J1975" s="12">
        <v>0</v>
      </c>
      <c r="K1975" s="12">
        <v>0</v>
      </c>
      <c r="L1975" s="12">
        <v>0</v>
      </c>
      <c r="M1975" s="12">
        <v>0</v>
      </c>
      <c r="N1975" s="12"/>
      <c r="O1975" s="12"/>
    </row>
    <row r="1976" spans="1:15" x14ac:dyDescent="0.35">
      <c r="A1976" s="11" t="str">
        <f t="shared" si="30"/>
        <v>DISTRIBUCION VOLUMEN X CRITERIO (kg ó litros).Total Bebidas FriasBCN AM</v>
      </c>
      <c r="B1976" s="11" t="s">
        <v>119</v>
      </c>
      <c r="C1976" s="11" t="s">
        <v>130</v>
      </c>
      <c r="D1976" s="11" t="s">
        <v>1</v>
      </c>
      <c r="E1976" s="12">
        <v>7.7082596320032</v>
      </c>
      <c r="F1976" s="12">
        <v>8.3469322694985504</v>
      </c>
      <c r="G1976" s="12">
        <v>8.6234306131263203</v>
      </c>
      <c r="H1976" s="12">
        <v>9.3606496179777494</v>
      </c>
      <c r="I1976" s="12">
        <v>0</v>
      </c>
      <c r="J1976" s="12">
        <v>0</v>
      </c>
      <c r="K1976" s="12">
        <v>0</v>
      </c>
      <c r="L1976" s="12">
        <v>0</v>
      </c>
      <c r="M1976" s="12">
        <v>0</v>
      </c>
      <c r="N1976" s="12"/>
      <c r="O1976" s="12"/>
    </row>
    <row r="1977" spans="1:15" x14ac:dyDescent="0.35">
      <c r="A1977" s="11" t="str">
        <f t="shared" si="30"/>
        <v>DISTRIBUCION VOLUMEN X CRITERIO (kg ó litros).Total Bebidas FriasREST.CAT ARAGON</v>
      </c>
      <c r="B1977" s="11" t="s">
        <v>119</v>
      </c>
      <c r="C1977" s="11" t="s">
        <v>130</v>
      </c>
      <c r="D1977" s="11" t="s">
        <v>2</v>
      </c>
      <c r="E1977" s="12">
        <v>11.845055953986099</v>
      </c>
      <c r="F1977" s="12">
        <v>12.146171498895299</v>
      </c>
      <c r="G1977" s="12">
        <v>12.1972018295324</v>
      </c>
      <c r="H1977" s="12">
        <v>12.686181352573101</v>
      </c>
      <c r="I1977" s="12">
        <v>0</v>
      </c>
      <c r="J1977" s="12">
        <v>0</v>
      </c>
      <c r="K1977" s="12">
        <v>0</v>
      </c>
      <c r="L1977" s="12">
        <v>0</v>
      </c>
      <c r="M1977" s="12">
        <v>0</v>
      </c>
      <c r="N1977" s="12"/>
      <c r="O1977" s="12"/>
    </row>
    <row r="1978" spans="1:15" x14ac:dyDescent="0.35">
      <c r="A1978" s="11" t="str">
        <f t="shared" si="30"/>
        <v>DISTRIBUCION VOLUMEN X CRITERIO (kg ó litros).Total Bebidas FriasLEVANTE</v>
      </c>
      <c r="B1978" s="11" t="s">
        <v>119</v>
      </c>
      <c r="C1978" s="11" t="s">
        <v>130</v>
      </c>
      <c r="D1978" s="11" t="s">
        <v>3</v>
      </c>
      <c r="E1978" s="12">
        <v>15.5106407477041</v>
      </c>
      <c r="F1978" s="12">
        <v>15.4351579697507</v>
      </c>
      <c r="G1978" s="12">
        <v>14.826649597963</v>
      </c>
      <c r="H1978" s="12">
        <v>14.904702937148301</v>
      </c>
      <c r="I1978" s="12">
        <v>0</v>
      </c>
      <c r="J1978" s="12">
        <v>0</v>
      </c>
      <c r="K1978" s="12">
        <v>0</v>
      </c>
      <c r="L1978" s="12">
        <v>0</v>
      </c>
      <c r="M1978" s="12">
        <v>0</v>
      </c>
      <c r="N1978" s="12"/>
      <c r="O1978" s="12"/>
    </row>
    <row r="1979" spans="1:15" x14ac:dyDescent="0.35">
      <c r="A1979" s="11" t="str">
        <f t="shared" si="30"/>
        <v>DISTRIBUCION VOLUMEN X CRITERIO (kg ó litros).Total Bebidas FriasANDALUCIA</v>
      </c>
      <c r="B1979" s="11" t="s">
        <v>119</v>
      </c>
      <c r="C1979" s="11" t="s">
        <v>130</v>
      </c>
      <c r="D1979" s="11" t="s">
        <v>4</v>
      </c>
      <c r="E1979" s="12">
        <v>22.395203890171999</v>
      </c>
      <c r="F1979" s="12">
        <v>21.285382487373099</v>
      </c>
      <c r="G1979" s="12">
        <v>21.340078319648899</v>
      </c>
      <c r="H1979" s="12">
        <v>19.510023865793901</v>
      </c>
      <c r="I1979" s="12">
        <v>0</v>
      </c>
      <c r="J1979" s="12">
        <v>0</v>
      </c>
      <c r="K1979" s="12">
        <v>0</v>
      </c>
      <c r="L1979" s="12">
        <v>0</v>
      </c>
      <c r="M1979" s="12">
        <v>0</v>
      </c>
      <c r="N1979" s="12"/>
      <c r="O1979" s="12"/>
    </row>
    <row r="1980" spans="1:15" x14ac:dyDescent="0.35">
      <c r="A1980" s="11" t="str">
        <f t="shared" si="30"/>
        <v>DISTRIBUCION VOLUMEN X CRITERIO (kg ó litros).Total Bebidas FriasMDD AM</v>
      </c>
      <c r="B1980" s="11" t="s">
        <v>119</v>
      </c>
      <c r="C1980" s="11" t="s">
        <v>130</v>
      </c>
      <c r="D1980" s="11" t="s">
        <v>5</v>
      </c>
      <c r="E1980" s="12">
        <v>12.6452091132502</v>
      </c>
      <c r="F1980" s="12">
        <v>14.131547543277399</v>
      </c>
      <c r="G1980" s="12">
        <v>14.0685582352559</v>
      </c>
      <c r="H1980" s="12">
        <v>13.4083081096037</v>
      </c>
      <c r="I1980" s="12">
        <v>0</v>
      </c>
      <c r="J1980" s="12">
        <v>0</v>
      </c>
      <c r="K1980" s="12">
        <v>0</v>
      </c>
      <c r="L1980" s="12">
        <v>0</v>
      </c>
      <c r="M1980" s="12">
        <v>0</v>
      </c>
      <c r="N1980" s="12"/>
      <c r="O1980" s="12"/>
    </row>
    <row r="1981" spans="1:15" x14ac:dyDescent="0.35">
      <c r="A1981" s="11" t="str">
        <f t="shared" si="30"/>
        <v>DISTRIBUCION VOLUMEN X CRITERIO (kg ó litros).Total Bebidas FriasRTO CENTRO</v>
      </c>
      <c r="B1981" s="11" t="s">
        <v>119</v>
      </c>
      <c r="C1981" s="11" t="s">
        <v>130</v>
      </c>
      <c r="D1981" s="11" t="s">
        <v>6</v>
      </c>
      <c r="E1981" s="12">
        <v>10.2378964492594</v>
      </c>
      <c r="F1981" s="12">
        <v>10.3592418351543</v>
      </c>
      <c r="G1981" s="12">
        <v>9.7004484915884106</v>
      </c>
      <c r="H1981" s="12">
        <v>8.8959473965360196</v>
      </c>
      <c r="I1981" s="12">
        <v>0</v>
      </c>
      <c r="J1981" s="12">
        <v>0</v>
      </c>
      <c r="K1981" s="12">
        <v>0</v>
      </c>
      <c r="L1981" s="12">
        <v>0</v>
      </c>
      <c r="M1981" s="12">
        <v>0</v>
      </c>
      <c r="N1981" s="12"/>
      <c r="O1981" s="12"/>
    </row>
    <row r="1982" spans="1:15" x14ac:dyDescent="0.35">
      <c r="A1982" s="11" t="str">
        <f t="shared" si="30"/>
        <v>DISTRIBUCION VOLUMEN X CRITERIO (kg ó litros).Total Bebidas FriasNORTE-CENTRO</v>
      </c>
      <c r="B1982" s="11" t="s">
        <v>119</v>
      </c>
      <c r="C1982" s="11" t="s">
        <v>130</v>
      </c>
      <c r="D1982" s="11" t="s">
        <v>7</v>
      </c>
      <c r="E1982" s="12">
        <v>9.0655533376089803</v>
      </c>
      <c r="F1982" s="12">
        <v>8.6686166896316905</v>
      </c>
      <c r="G1982" s="12">
        <v>9.3618608441835693</v>
      </c>
      <c r="H1982" s="12">
        <v>9.5047662193728506</v>
      </c>
      <c r="I1982" s="12">
        <v>0</v>
      </c>
      <c r="J1982" s="12">
        <v>0</v>
      </c>
      <c r="K1982" s="12">
        <v>0</v>
      </c>
      <c r="L1982" s="12">
        <v>0</v>
      </c>
      <c r="M1982" s="12">
        <v>0</v>
      </c>
      <c r="N1982" s="12"/>
      <c r="O1982" s="12"/>
    </row>
    <row r="1983" spans="1:15" x14ac:dyDescent="0.35">
      <c r="A1983" s="11" t="str">
        <f t="shared" si="30"/>
        <v>DISTRIBUCION VOLUMEN X CRITERIO (kg ó litros).Total Bebidas FriasNOROESTE</v>
      </c>
      <c r="B1983" s="11" t="s">
        <v>119</v>
      </c>
      <c r="C1983" s="11" t="s">
        <v>130</v>
      </c>
      <c r="D1983" s="11" t="s">
        <v>8</v>
      </c>
      <c r="E1983" s="12">
        <v>10.592184162458899</v>
      </c>
      <c r="F1983" s="12">
        <v>9.6269542100816992</v>
      </c>
      <c r="G1983" s="12">
        <v>9.8817672869011606</v>
      </c>
      <c r="H1983" s="12">
        <v>11.729422221034801</v>
      </c>
      <c r="I1983" s="12">
        <v>0</v>
      </c>
      <c r="J1983" s="12">
        <v>0</v>
      </c>
      <c r="K1983" s="12">
        <v>0</v>
      </c>
      <c r="L1983" s="12">
        <v>0</v>
      </c>
      <c r="M1983" s="12">
        <v>0</v>
      </c>
      <c r="N1983" s="12"/>
      <c r="O1983" s="12"/>
    </row>
    <row r="1984" spans="1:15" x14ac:dyDescent="0.35">
      <c r="A1984" s="11" t="str">
        <f t="shared" si="30"/>
        <v>DISTRIBUCION VOLUMEN X CRITERIO (kg ó litros).Total Bebidas Frias&lt;2MIL</v>
      </c>
      <c r="B1984" s="11" t="s">
        <v>119</v>
      </c>
      <c r="C1984" s="11" t="s">
        <v>130</v>
      </c>
      <c r="D1984" s="11" t="s">
        <v>9</v>
      </c>
      <c r="E1984" s="12">
        <v>6.3257294100688704</v>
      </c>
      <c r="F1984" s="12">
        <v>5.8728196614586299</v>
      </c>
      <c r="G1984" s="12">
        <v>5.7128646213979497</v>
      </c>
      <c r="H1984" s="12">
        <v>5.6161092980118497</v>
      </c>
      <c r="I1984" s="12">
        <v>0</v>
      </c>
      <c r="J1984" s="12">
        <v>0</v>
      </c>
      <c r="K1984" s="12">
        <v>0</v>
      </c>
      <c r="L1984" s="12">
        <v>0</v>
      </c>
      <c r="M1984" s="12">
        <v>0</v>
      </c>
      <c r="N1984" s="12"/>
      <c r="O1984" s="12"/>
    </row>
    <row r="1985" spans="1:15" x14ac:dyDescent="0.35">
      <c r="A1985" s="11" t="str">
        <f t="shared" si="30"/>
        <v>DISTRIBUCION VOLUMEN X CRITERIO (kg ó litros).Total Bebidas Frias2-5MIL</v>
      </c>
      <c r="B1985" s="11" t="s">
        <v>119</v>
      </c>
      <c r="C1985" s="11" t="s">
        <v>130</v>
      </c>
      <c r="D1985" s="11" t="s">
        <v>10</v>
      </c>
      <c r="E1985" s="12">
        <v>4.93136688948751</v>
      </c>
      <c r="F1985" s="12">
        <v>4.5163432248710897</v>
      </c>
      <c r="G1985" s="12">
        <v>5.0308914036178303</v>
      </c>
      <c r="H1985" s="12">
        <v>5.1563612377140302</v>
      </c>
      <c r="I1985" s="12">
        <v>0</v>
      </c>
      <c r="J1985" s="12">
        <v>0</v>
      </c>
      <c r="K1985" s="12">
        <v>0</v>
      </c>
      <c r="L1985" s="12">
        <v>0</v>
      </c>
      <c r="M1985" s="12">
        <v>0</v>
      </c>
      <c r="N1985" s="12"/>
      <c r="O1985" s="12"/>
    </row>
    <row r="1986" spans="1:15" x14ac:dyDescent="0.35">
      <c r="A1986" s="11" t="str">
        <f t="shared" si="30"/>
        <v>DISTRIBUCION VOLUMEN X CRITERIO (kg ó litros).Total Bebidas Frias5-10MIL</v>
      </c>
      <c r="B1986" s="11" t="s">
        <v>119</v>
      </c>
      <c r="C1986" s="11" t="s">
        <v>130</v>
      </c>
      <c r="D1986" s="11" t="s">
        <v>11</v>
      </c>
      <c r="E1986" s="12">
        <v>6.8144462854734904</v>
      </c>
      <c r="F1986" s="12">
        <v>8.1897854679719799</v>
      </c>
      <c r="G1986" s="12">
        <v>8.4768542676781404</v>
      </c>
      <c r="H1986" s="12">
        <v>8.3069224392214505</v>
      </c>
      <c r="I1986" s="12">
        <v>0</v>
      </c>
      <c r="J1986" s="12">
        <v>0</v>
      </c>
      <c r="K1986" s="12">
        <v>0</v>
      </c>
      <c r="L1986" s="12">
        <v>0</v>
      </c>
      <c r="M1986" s="12">
        <v>0</v>
      </c>
      <c r="N1986" s="12"/>
      <c r="O1986" s="12"/>
    </row>
    <row r="1987" spans="1:15" x14ac:dyDescent="0.35">
      <c r="A1987" s="11" t="str">
        <f t="shared" si="30"/>
        <v>DISTRIBUCION VOLUMEN X CRITERIO (kg ó litros).Total Bebidas Frias10-30MIL</v>
      </c>
      <c r="B1987" s="11" t="s">
        <v>119</v>
      </c>
      <c r="C1987" s="11" t="s">
        <v>130</v>
      </c>
      <c r="D1987" s="11" t="s">
        <v>12</v>
      </c>
      <c r="E1987" s="12">
        <v>19.2400356979647</v>
      </c>
      <c r="F1987" s="12">
        <v>18.651848924172899</v>
      </c>
      <c r="G1987" s="12">
        <v>18.110130775167999</v>
      </c>
      <c r="H1987" s="12">
        <v>18.654855004893498</v>
      </c>
      <c r="I1987" s="12">
        <v>0</v>
      </c>
      <c r="J1987" s="12">
        <v>0</v>
      </c>
      <c r="K1987" s="12">
        <v>0</v>
      </c>
      <c r="L1987" s="12">
        <v>0</v>
      </c>
      <c r="M1987" s="12">
        <v>0</v>
      </c>
      <c r="N1987" s="12"/>
      <c r="O1987" s="12"/>
    </row>
    <row r="1988" spans="1:15" x14ac:dyDescent="0.35">
      <c r="A1988" s="11" t="str">
        <f t="shared" ref="A1988:A2051" si="31">B1988&amp;C1988&amp;D1988</f>
        <v>DISTRIBUCION VOLUMEN X CRITERIO (kg ó litros).Total Bebidas Frias30-100MIL</v>
      </c>
      <c r="B1988" s="11" t="s">
        <v>119</v>
      </c>
      <c r="C1988" s="11" t="s">
        <v>130</v>
      </c>
      <c r="D1988" s="11" t="s">
        <v>13</v>
      </c>
      <c r="E1988" s="12">
        <v>20.453712455899399</v>
      </c>
      <c r="F1988" s="12">
        <v>19.834404049587501</v>
      </c>
      <c r="G1988" s="12">
        <v>19.014508098372001</v>
      </c>
      <c r="H1988" s="12">
        <v>18.5983584787278</v>
      </c>
      <c r="I1988" s="12">
        <v>0</v>
      </c>
      <c r="J1988" s="12">
        <v>0</v>
      </c>
      <c r="K1988" s="12">
        <v>0</v>
      </c>
      <c r="L1988" s="12">
        <v>0</v>
      </c>
      <c r="M1988" s="12">
        <v>0</v>
      </c>
      <c r="N1988" s="12"/>
      <c r="O1988" s="12"/>
    </row>
    <row r="1989" spans="1:15" x14ac:dyDescent="0.35">
      <c r="A1989" s="11" t="str">
        <f t="shared" si="31"/>
        <v>DISTRIBUCION VOLUMEN X CRITERIO (kg ó litros).Total Bebidas Frias100-200MIL</v>
      </c>
      <c r="B1989" s="11" t="s">
        <v>119</v>
      </c>
      <c r="C1989" s="11" t="s">
        <v>130</v>
      </c>
      <c r="D1989" s="11" t="s">
        <v>14</v>
      </c>
      <c r="E1989" s="12">
        <v>10.164259845677501</v>
      </c>
      <c r="F1989" s="12">
        <v>10.198668366305601</v>
      </c>
      <c r="G1989" s="12">
        <v>10.366595558024899</v>
      </c>
      <c r="H1989" s="12">
        <v>9.7223584306851798</v>
      </c>
      <c r="I1989" s="12">
        <v>0</v>
      </c>
      <c r="J1989" s="12">
        <v>0</v>
      </c>
      <c r="K1989" s="12">
        <v>0</v>
      </c>
      <c r="L1989" s="12">
        <v>0</v>
      </c>
      <c r="M1989" s="12">
        <v>0</v>
      </c>
      <c r="N1989" s="12"/>
      <c r="O1989" s="12"/>
    </row>
    <row r="1990" spans="1:15" x14ac:dyDescent="0.35">
      <c r="A1990" s="11" t="str">
        <f t="shared" si="31"/>
        <v>DISTRIBUCION VOLUMEN X CRITERIO (kg ó litros).Total Bebidas Frias200-500MIL</v>
      </c>
      <c r="B1990" s="11" t="s">
        <v>119</v>
      </c>
      <c r="C1990" s="11" t="s">
        <v>130</v>
      </c>
      <c r="D1990" s="11" t="s">
        <v>15</v>
      </c>
      <c r="E1990" s="12">
        <v>13.199553567292201</v>
      </c>
      <c r="F1990" s="12">
        <v>12.7652587052805</v>
      </c>
      <c r="G1990" s="12">
        <v>13.3103218528409</v>
      </c>
      <c r="H1990" s="12">
        <v>14.3524335948106</v>
      </c>
      <c r="I1990" s="12">
        <v>0</v>
      </c>
      <c r="J1990" s="12">
        <v>0</v>
      </c>
      <c r="K1990" s="12">
        <v>0</v>
      </c>
      <c r="L1990" s="12">
        <v>0</v>
      </c>
      <c r="M1990" s="12">
        <v>0</v>
      </c>
      <c r="N1990" s="12"/>
      <c r="O1990" s="12"/>
    </row>
    <row r="1991" spans="1:15" x14ac:dyDescent="0.35">
      <c r="A1991" s="11" t="str">
        <f t="shared" si="31"/>
        <v>DISTRIBUCION VOLUMEN X CRITERIO (kg ó litros).Total Bebidas Frias&gt;500MIL</v>
      </c>
      <c r="B1991" s="11" t="s">
        <v>119</v>
      </c>
      <c r="C1991" s="11" t="s">
        <v>130</v>
      </c>
      <c r="D1991" s="11" t="s">
        <v>16</v>
      </c>
      <c r="E1991" s="12">
        <v>18.870899604463499</v>
      </c>
      <c r="F1991" s="12">
        <v>19.970872876836001</v>
      </c>
      <c r="G1991" s="12">
        <v>19.977830388507201</v>
      </c>
      <c r="H1991" s="12">
        <v>19.592601050844301</v>
      </c>
      <c r="I1991" s="12">
        <v>0</v>
      </c>
      <c r="J1991" s="12">
        <v>0</v>
      </c>
      <c r="K1991" s="12">
        <v>0</v>
      </c>
      <c r="L1991" s="12">
        <v>0</v>
      </c>
      <c r="M1991" s="12">
        <v>0</v>
      </c>
      <c r="N1991" s="12"/>
      <c r="O1991" s="12"/>
    </row>
    <row r="1992" spans="1:15" x14ac:dyDescent="0.35">
      <c r="A1992" s="11" t="str">
        <f t="shared" si="31"/>
        <v>DISTRIBUCION VOLUMEN X CRITERIO (kg ó litros).Total Bebidas FriasDE 15 A 19 AÑOS</v>
      </c>
      <c r="B1992" s="11" t="s">
        <v>119</v>
      </c>
      <c r="C1992" s="11" t="s">
        <v>130</v>
      </c>
      <c r="D1992" s="11" t="s">
        <v>39</v>
      </c>
      <c r="E1992" s="12">
        <v>2.88586081902598</v>
      </c>
      <c r="F1992" s="12">
        <v>2.7827381149638901</v>
      </c>
      <c r="G1992" s="12">
        <v>2.2267184928755701</v>
      </c>
      <c r="H1992" s="12">
        <v>2.1683838039074499</v>
      </c>
      <c r="I1992" s="12">
        <v>0</v>
      </c>
      <c r="J1992" s="12">
        <v>0</v>
      </c>
      <c r="K1992" s="12">
        <v>0</v>
      </c>
      <c r="L1992" s="12">
        <v>0</v>
      </c>
      <c r="M1992" s="12">
        <v>0</v>
      </c>
      <c r="N1992" s="12"/>
      <c r="O1992" s="12"/>
    </row>
    <row r="1993" spans="1:15" x14ac:dyDescent="0.35">
      <c r="A1993" s="11" t="str">
        <f t="shared" si="31"/>
        <v>DISTRIBUCION VOLUMEN X CRITERIO (kg ó litros).Total Bebidas FriasDE 20 A 24 AÑOS</v>
      </c>
      <c r="B1993" s="11" t="s">
        <v>119</v>
      </c>
      <c r="C1993" s="11" t="s">
        <v>130</v>
      </c>
      <c r="D1993" s="11" t="s">
        <v>40</v>
      </c>
      <c r="E1993" s="12">
        <v>4.2081013116165096</v>
      </c>
      <c r="F1993" s="12">
        <v>2.9863204711773901</v>
      </c>
      <c r="G1993" s="12">
        <v>2.4333035230181999</v>
      </c>
      <c r="H1993" s="12">
        <v>2.5618274875842699</v>
      </c>
      <c r="I1993" s="12">
        <v>0</v>
      </c>
      <c r="J1993" s="12">
        <v>0</v>
      </c>
      <c r="K1993" s="12">
        <v>0</v>
      </c>
      <c r="L1993" s="12">
        <v>0</v>
      </c>
      <c r="M1993" s="12">
        <v>0</v>
      </c>
      <c r="N1993" s="12"/>
      <c r="O1993" s="12"/>
    </row>
    <row r="1994" spans="1:15" x14ac:dyDescent="0.35">
      <c r="A1994" s="11" t="str">
        <f t="shared" si="31"/>
        <v>DISTRIBUCION VOLUMEN X CRITERIO (kg ó litros).Total Bebidas FriasDE 25 A 34 AÑOS</v>
      </c>
      <c r="B1994" s="11" t="s">
        <v>119</v>
      </c>
      <c r="C1994" s="11" t="s">
        <v>130</v>
      </c>
      <c r="D1994" s="11" t="s">
        <v>41</v>
      </c>
      <c r="E1994" s="12">
        <v>8.7986971924465003</v>
      </c>
      <c r="F1994" s="12">
        <v>8.9724687894022495</v>
      </c>
      <c r="G1994" s="12">
        <v>7.4717020477667804</v>
      </c>
      <c r="H1994" s="12">
        <v>7.5985580678916804</v>
      </c>
      <c r="I1994" s="12">
        <v>0</v>
      </c>
      <c r="J1994" s="12">
        <v>0</v>
      </c>
      <c r="K1994" s="12">
        <v>0</v>
      </c>
      <c r="L1994" s="12">
        <v>0</v>
      </c>
      <c r="M1994" s="12">
        <v>0</v>
      </c>
      <c r="N1994" s="12"/>
      <c r="O1994" s="12"/>
    </row>
    <row r="1995" spans="1:15" x14ac:dyDescent="0.35">
      <c r="A1995" s="11" t="str">
        <f t="shared" si="31"/>
        <v>DISTRIBUCION VOLUMEN X CRITERIO (kg ó litros).Total Bebidas FriasDE 35 A 49 AÑOS</v>
      </c>
      <c r="B1995" s="11" t="s">
        <v>119</v>
      </c>
      <c r="C1995" s="11" t="s">
        <v>130</v>
      </c>
      <c r="D1995" s="11" t="s">
        <v>42</v>
      </c>
      <c r="E1995" s="12">
        <v>27.562771615967399</v>
      </c>
      <c r="F1995" s="12">
        <v>26.7595939649357</v>
      </c>
      <c r="G1995" s="12">
        <v>26.1373874521495</v>
      </c>
      <c r="H1995" s="12">
        <v>23.812751033843899</v>
      </c>
      <c r="I1995" s="12">
        <v>0</v>
      </c>
      <c r="J1995" s="12">
        <v>0</v>
      </c>
      <c r="K1995" s="12">
        <v>0</v>
      </c>
      <c r="L1995" s="12">
        <v>0</v>
      </c>
      <c r="M1995" s="12">
        <v>0</v>
      </c>
      <c r="N1995" s="12"/>
      <c r="O1995" s="12"/>
    </row>
    <row r="1996" spans="1:15" x14ac:dyDescent="0.35">
      <c r="A1996" s="11" t="str">
        <f t="shared" si="31"/>
        <v>DISTRIBUCION VOLUMEN X CRITERIO (kg ó litros).Total Bebidas FriasDE 50 A 59 AÑOS</v>
      </c>
      <c r="B1996" s="11" t="s">
        <v>119</v>
      </c>
      <c r="C1996" s="11" t="s">
        <v>130</v>
      </c>
      <c r="D1996" s="11" t="s">
        <v>43</v>
      </c>
      <c r="E1996" s="12">
        <v>24.300515406791199</v>
      </c>
      <c r="F1996" s="12">
        <v>26.196535903831201</v>
      </c>
      <c r="G1996" s="12">
        <v>24.644017200530801</v>
      </c>
      <c r="H1996" s="12">
        <v>25.189637729212699</v>
      </c>
      <c r="I1996" s="12">
        <v>0</v>
      </c>
      <c r="J1996" s="12">
        <v>0</v>
      </c>
      <c r="K1996" s="12">
        <v>0</v>
      </c>
      <c r="L1996" s="12">
        <v>0</v>
      </c>
      <c r="M1996" s="12">
        <v>0</v>
      </c>
      <c r="N1996" s="12"/>
      <c r="O1996" s="12"/>
    </row>
    <row r="1997" spans="1:15" x14ac:dyDescent="0.35">
      <c r="A1997" s="11" t="str">
        <f t="shared" si="31"/>
        <v>DISTRIBUCION VOLUMEN X CRITERIO (kg ó litros).Total Bebidas FriasDE 60 A 75 AÑOS</v>
      </c>
      <c r="B1997" s="11" t="s">
        <v>119</v>
      </c>
      <c r="C1997" s="11" t="s">
        <v>130</v>
      </c>
      <c r="D1997" s="11" t="s">
        <v>44</v>
      </c>
      <c r="E1997" s="12">
        <v>32.244057550503598</v>
      </c>
      <c r="F1997" s="12">
        <v>32.302343611751702</v>
      </c>
      <c r="G1997" s="12">
        <v>37.086865528693203</v>
      </c>
      <c r="H1997" s="12">
        <v>38.6688417930309</v>
      </c>
      <c r="I1997" s="12">
        <v>0</v>
      </c>
      <c r="J1997" s="12">
        <v>0</v>
      </c>
      <c r="K1997" s="12">
        <v>0</v>
      </c>
      <c r="L1997" s="12">
        <v>0</v>
      </c>
      <c r="M1997" s="12">
        <v>0</v>
      </c>
      <c r="N1997" s="12"/>
      <c r="O1997" s="12"/>
    </row>
    <row r="1998" spans="1:15" x14ac:dyDescent="0.35">
      <c r="A1998" s="11" t="str">
        <f t="shared" si="31"/>
        <v>DISTRIBUCION VOLUMEN X CRITERIO (kg ó litros).Total Bebidas FriasALTA Y MEDIA ALTA</v>
      </c>
      <c r="B1998" s="11" t="s">
        <v>119</v>
      </c>
      <c r="C1998" s="11" t="s">
        <v>130</v>
      </c>
      <c r="D1998" s="11" t="s">
        <v>17</v>
      </c>
      <c r="E1998" s="12">
        <v>25.215451994695101</v>
      </c>
      <c r="F1998" s="12">
        <v>28.170847635091899</v>
      </c>
      <c r="G1998" s="12">
        <v>26.694046899144599</v>
      </c>
      <c r="H1998" s="12">
        <v>26.4102151695377</v>
      </c>
      <c r="I1998" s="12">
        <v>0</v>
      </c>
      <c r="J1998" s="12">
        <v>0</v>
      </c>
      <c r="K1998" s="12">
        <v>0</v>
      </c>
      <c r="L1998" s="12">
        <v>0</v>
      </c>
      <c r="M1998" s="12">
        <v>0</v>
      </c>
      <c r="N1998" s="12"/>
      <c r="O1998" s="12"/>
    </row>
    <row r="1999" spans="1:15" x14ac:dyDescent="0.35">
      <c r="A1999" s="11" t="str">
        <f t="shared" si="31"/>
        <v>DISTRIBUCION VOLUMEN X CRITERIO (kg ó litros).Total Bebidas FriasMEDIA</v>
      </c>
      <c r="B1999" s="11" t="s">
        <v>119</v>
      </c>
      <c r="C1999" s="11" t="s">
        <v>130</v>
      </c>
      <c r="D1999" s="11" t="s">
        <v>18</v>
      </c>
      <c r="E1999" s="12">
        <v>30.9076207893246</v>
      </c>
      <c r="F1999" s="12">
        <v>32.120351253093801</v>
      </c>
      <c r="G1999" s="12">
        <v>33.342466602471802</v>
      </c>
      <c r="H1999" s="12">
        <v>34.001697744135498</v>
      </c>
      <c r="I1999" s="12">
        <v>0</v>
      </c>
      <c r="J1999" s="12">
        <v>0</v>
      </c>
      <c r="K1999" s="12">
        <v>0</v>
      </c>
      <c r="L1999" s="12">
        <v>0</v>
      </c>
      <c r="M1999" s="12">
        <v>0</v>
      </c>
      <c r="N1999" s="12"/>
      <c r="O1999" s="12"/>
    </row>
    <row r="2000" spans="1:15" x14ac:dyDescent="0.35">
      <c r="A2000" s="11" t="str">
        <f t="shared" si="31"/>
        <v>DISTRIBUCION VOLUMEN X CRITERIO (kg ó litros).Total Bebidas FriasMEDIA BAJA</v>
      </c>
      <c r="B2000" s="11" t="s">
        <v>119</v>
      </c>
      <c r="C2000" s="11" t="s">
        <v>130</v>
      </c>
      <c r="D2000" s="11" t="s">
        <v>19</v>
      </c>
      <c r="E2000" s="12">
        <v>25.6648021168151</v>
      </c>
      <c r="F2000" s="12">
        <v>22.878655452918998</v>
      </c>
      <c r="G2000" s="12">
        <v>24.004288787085201</v>
      </c>
      <c r="H2000" s="12">
        <v>24.141571394812001</v>
      </c>
      <c r="I2000" s="12">
        <v>0</v>
      </c>
      <c r="J2000" s="12">
        <v>0</v>
      </c>
      <c r="K2000" s="12">
        <v>0</v>
      </c>
      <c r="L2000" s="12">
        <v>0</v>
      </c>
      <c r="M2000" s="12">
        <v>0</v>
      </c>
      <c r="N2000" s="12"/>
      <c r="O2000" s="12"/>
    </row>
    <row r="2001" spans="1:15" x14ac:dyDescent="0.35">
      <c r="A2001" s="11" t="str">
        <f t="shared" si="31"/>
        <v>DISTRIBUCION VOLUMEN X CRITERIO (kg ó litros).Total Bebidas FriasBAJA</v>
      </c>
      <c r="B2001" s="11" t="s">
        <v>119</v>
      </c>
      <c r="C2001" s="11" t="s">
        <v>130</v>
      </c>
      <c r="D2001" s="11" t="s">
        <v>20</v>
      </c>
      <c r="E2001" s="12">
        <v>18.212125910758601</v>
      </c>
      <c r="F2001" s="12">
        <v>16.830144518708501</v>
      </c>
      <c r="G2001" s="12">
        <v>15.959193735677999</v>
      </c>
      <c r="H2001" s="12">
        <v>15.446513586301601</v>
      </c>
      <c r="I2001" s="12">
        <v>0</v>
      </c>
      <c r="J2001" s="12">
        <v>0</v>
      </c>
      <c r="K2001" s="12">
        <v>0</v>
      </c>
      <c r="L2001" s="12">
        <v>0</v>
      </c>
      <c r="M2001" s="12">
        <v>0</v>
      </c>
      <c r="N2001" s="12"/>
      <c r="O2001" s="12"/>
    </row>
    <row r="2002" spans="1:15" x14ac:dyDescent="0.35">
      <c r="A2002" s="11" t="str">
        <f t="shared" si="31"/>
        <v>DISTRIBUCION VOLUMEN X CRITERIO (kg ó litros).Total Bebidas FriasHOMBRE</v>
      </c>
      <c r="B2002" s="11" t="s">
        <v>119</v>
      </c>
      <c r="C2002" s="11" t="s">
        <v>130</v>
      </c>
      <c r="D2002" s="11" t="s">
        <v>21</v>
      </c>
      <c r="E2002" s="12">
        <v>56.27482852208</v>
      </c>
      <c r="F2002" s="12">
        <v>57.525367161656099</v>
      </c>
      <c r="G2002" s="12">
        <v>57.934617566174303</v>
      </c>
      <c r="H2002" s="12">
        <v>57.520157976239602</v>
      </c>
      <c r="I2002" s="12">
        <v>0</v>
      </c>
      <c r="J2002" s="12">
        <v>0</v>
      </c>
      <c r="K2002" s="12">
        <v>0</v>
      </c>
      <c r="L2002" s="12">
        <v>0</v>
      </c>
      <c r="M2002" s="12">
        <v>0</v>
      </c>
      <c r="N2002" s="12"/>
      <c r="O2002" s="12"/>
    </row>
    <row r="2003" spans="1:15" x14ac:dyDescent="0.35">
      <c r="A2003" s="11" t="str">
        <f t="shared" si="31"/>
        <v>DISTRIBUCION VOLUMEN X CRITERIO (kg ó litros).Total Bebidas FriasMUJER</v>
      </c>
      <c r="B2003" s="11" t="s">
        <v>119</v>
      </c>
      <c r="C2003" s="11" t="s">
        <v>130</v>
      </c>
      <c r="D2003" s="11" t="s">
        <v>22</v>
      </c>
      <c r="E2003" s="12">
        <v>43.725169817575299</v>
      </c>
      <c r="F2003" s="12">
        <v>42.474634537180997</v>
      </c>
      <c r="G2003" s="12">
        <v>42.065372253249699</v>
      </c>
      <c r="H2003" s="12">
        <v>42.479840064884897</v>
      </c>
      <c r="I2003" s="12">
        <v>0</v>
      </c>
      <c r="J2003" s="12">
        <v>0</v>
      </c>
      <c r="K2003" s="12">
        <v>0</v>
      </c>
      <c r="L2003" s="12">
        <v>0</v>
      </c>
      <c r="M2003" s="12">
        <v>0</v>
      </c>
      <c r="N2003" s="12"/>
      <c r="O2003" s="12"/>
    </row>
    <row r="2004" spans="1:15" x14ac:dyDescent="0.35">
      <c r="A2004" s="11" t="str">
        <f t="shared" si="31"/>
        <v>DISTRIBUCION VOLUMEN X CRITERIO (kg ó litros)Total bebidas de vinoT.ESPAÑA</v>
      </c>
      <c r="B2004" s="11" t="s">
        <v>119</v>
      </c>
      <c r="C2004" s="11" t="s">
        <v>131</v>
      </c>
      <c r="D2004" s="11" t="s">
        <v>36</v>
      </c>
      <c r="E2004" s="12">
        <v>100</v>
      </c>
      <c r="F2004" s="12">
        <v>100</v>
      </c>
      <c r="G2004" s="12">
        <v>100</v>
      </c>
      <c r="H2004" s="12">
        <v>100</v>
      </c>
      <c r="I2004" s="12">
        <v>0</v>
      </c>
      <c r="J2004" s="12">
        <v>0</v>
      </c>
      <c r="K2004" s="12">
        <v>0</v>
      </c>
      <c r="L2004" s="12">
        <v>0</v>
      </c>
      <c r="M2004" s="12">
        <v>0</v>
      </c>
      <c r="N2004" s="12"/>
      <c r="O2004" s="12"/>
    </row>
    <row r="2005" spans="1:15" x14ac:dyDescent="0.35">
      <c r="A2005" s="11" t="str">
        <f t="shared" si="31"/>
        <v>DISTRIBUCION VOLUMEN X CRITERIO (kg ó litros)Total bebidas de vinoBCN AM</v>
      </c>
      <c r="B2005" s="11" t="s">
        <v>119</v>
      </c>
      <c r="C2005" s="11" t="s">
        <v>131</v>
      </c>
      <c r="D2005" s="11" t="s">
        <v>1</v>
      </c>
      <c r="E2005" s="12">
        <v>6.8633908721903696</v>
      </c>
      <c r="F2005" s="12">
        <v>7.7577339426264196</v>
      </c>
      <c r="G2005" s="12">
        <v>7.9556366090727799</v>
      </c>
      <c r="H2005" s="12">
        <v>7.8607136985962596</v>
      </c>
      <c r="I2005" s="12">
        <v>0</v>
      </c>
      <c r="J2005" s="12">
        <v>0</v>
      </c>
      <c r="K2005" s="12">
        <v>0</v>
      </c>
      <c r="L2005" s="12">
        <v>0</v>
      </c>
      <c r="M2005" s="12">
        <v>0</v>
      </c>
      <c r="N2005" s="12"/>
      <c r="O2005" s="12"/>
    </row>
    <row r="2006" spans="1:15" x14ac:dyDescent="0.35">
      <c r="A2006" s="11" t="str">
        <f t="shared" si="31"/>
        <v>DISTRIBUCION VOLUMEN X CRITERIO (kg ó litros)Total bebidas de vinoREST.CAT ARAGON</v>
      </c>
      <c r="B2006" s="11" t="s">
        <v>119</v>
      </c>
      <c r="C2006" s="11" t="s">
        <v>131</v>
      </c>
      <c r="D2006" s="11" t="s">
        <v>2</v>
      </c>
      <c r="E2006" s="12">
        <v>12.016597094334699</v>
      </c>
      <c r="F2006" s="12">
        <v>12.461327253673501</v>
      </c>
      <c r="G2006" s="12">
        <v>11.8949895669338</v>
      </c>
      <c r="H2006" s="12">
        <v>13.5881159310947</v>
      </c>
      <c r="I2006" s="12">
        <v>0</v>
      </c>
      <c r="J2006" s="12">
        <v>0</v>
      </c>
      <c r="K2006" s="12">
        <v>0</v>
      </c>
      <c r="L2006" s="12">
        <v>0</v>
      </c>
      <c r="M2006" s="12">
        <v>0</v>
      </c>
      <c r="N2006" s="12"/>
      <c r="O2006" s="12"/>
    </row>
    <row r="2007" spans="1:15" x14ac:dyDescent="0.35">
      <c r="A2007" s="11" t="str">
        <f t="shared" si="31"/>
        <v>DISTRIBUCION VOLUMEN X CRITERIO (kg ó litros)Total bebidas de vinoLEVANTE</v>
      </c>
      <c r="B2007" s="11" t="s">
        <v>119</v>
      </c>
      <c r="C2007" s="11" t="s">
        <v>131</v>
      </c>
      <c r="D2007" s="11" t="s">
        <v>3</v>
      </c>
      <c r="E2007" s="12">
        <v>14.648199357100401</v>
      </c>
      <c r="F2007" s="12">
        <v>12.1269686407576</v>
      </c>
      <c r="G2007" s="12">
        <v>12.7311881934054</v>
      </c>
      <c r="H2007" s="12">
        <v>10.9903211512631</v>
      </c>
      <c r="I2007" s="12">
        <v>0</v>
      </c>
      <c r="J2007" s="12">
        <v>0</v>
      </c>
      <c r="K2007" s="12">
        <v>0</v>
      </c>
      <c r="L2007" s="12">
        <v>0</v>
      </c>
      <c r="M2007" s="12">
        <v>0</v>
      </c>
      <c r="N2007" s="12"/>
      <c r="O2007" s="12"/>
    </row>
    <row r="2008" spans="1:15" x14ac:dyDescent="0.35">
      <c r="A2008" s="11" t="str">
        <f t="shared" si="31"/>
        <v>DISTRIBUCION VOLUMEN X CRITERIO (kg ó litros)Total bebidas de vinoANDALUCIA</v>
      </c>
      <c r="B2008" s="11" t="s">
        <v>119</v>
      </c>
      <c r="C2008" s="11" t="s">
        <v>131</v>
      </c>
      <c r="D2008" s="11" t="s">
        <v>4</v>
      </c>
      <c r="E2008" s="12">
        <v>19.273312499304499</v>
      </c>
      <c r="F2008" s="12">
        <v>17.155362772230401</v>
      </c>
      <c r="G2008" s="12">
        <v>18.693662735498599</v>
      </c>
      <c r="H2008" s="12">
        <v>17.625310704597499</v>
      </c>
      <c r="I2008" s="12">
        <v>0</v>
      </c>
      <c r="J2008" s="12">
        <v>0</v>
      </c>
      <c r="K2008" s="12">
        <v>0</v>
      </c>
      <c r="L2008" s="12">
        <v>0</v>
      </c>
      <c r="M2008" s="12">
        <v>0</v>
      </c>
      <c r="N2008" s="12"/>
      <c r="O2008" s="12"/>
    </row>
    <row r="2009" spans="1:15" x14ac:dyDescent="0.35">
      <c r="A2009" s="11" t="str">
        <f t="shared" si="31"/>
        <v>DISTRIBUCION VOLUMEN X CRITERIO (kg ó litros)Total bebidas de vinoMDD AM</v>
      </c>
      <c r="B2009" s="11" t="s">
        <v>119</v>
      </c>
      <c r="C2009" s="11" t="s">
        <v>131</v>
      </c>
      <c r="D2009" s="11" t="s">
        <v>5</v>
      </c>
      <c r="E2009" s="12">
        <v>13.352335284859</v>
      </c>
      <c r="F2009" s="12">
        <v>15.6977384890612</v>
      </c>
      <c r="G2009" s="12">
        <v>14.878155946035299</v>
      </c>
      <c r="H2009" s="12">
        <v>15.1390577501262</v>
      </c>
      <c r="I2009" s="12">
        <v>0</v>
      </c>
      <c r="J2009" s="12">
        <v>0</v>
      </c>
      <c r="K2009" s="12">
        <v>0</v>
      </c>
      <c r="L2009" s="12">
        <v>0</v>
      </c>
      <c r="M2009" s="12">
        <v>0</v>
      </c>
      <c r="N2009" s="12"/>
      <c r="O2009" s="12"/>
    </row>
    <row r="2010" spans="1:15" x14ac:dyDescent="0.35">
      <c r="A2010" s="11" t="str">
        <f t="shared" si="31"/>
        <v>DISTRIBUCION VOLUMEN X CRITERIO (kg ó litros)Total bebidas de vinoRTO CENTRO</v>
      </c>
      <c r="B2010" s="11" t="s">
        <v>119</v>
      </c>
      <c r="C2010" s="11" t="s">
        <v>131</v>
      </c>
      <c r="D2010" s="11" t="s">
        <v>6</v>
      </c>
      <c r="E2010" s="12">
        <v>11.129564448330299</v>
      </c>
      <c r="F2010" s="12">
        <v>9.7250571305660802</v>
      </c>
      <c r="G2010" s="12">
        <v>8.4461511484193004</v>
      </c>
      <c r="H2010" s="12">
        <v>7.5070559669002197</v>
      </c>
      <c r="I2010" s="12">
        <v>0</v>
      </c>
      <c r="J2010" s="12">
        <v>0</v>
      </c>
      <c r="K2010" s="12">
        <v>0</v>
      </c>
      <c r="L2010" s="12">
        <v>0</v>
      </c>
      <c r="M2010" s="12">
        <v>0</v>
      </c>
      <c r="N2010" s="12"/>
      <c r="O2010" s="12"/>
    </row>
    <row r="2011" spans="1:15" x14ac:dyDescent="0.35">
      <c r="A2011" s="11" t="str">
        <f t="shared" si="31"/>
        <v>DISTRIBUCION VOLUMEN X CRITERIO (kg ó litros)Total bebidas de vinoNORTE-CENTRO</v>
      </c>
      <c r="B2011" s="11" t="s">
        <v>119</v>
      </c>
      <c r="C2011" s="11" t="s">
        <v>131</v>
      </c>
      <c r="D2011" s="11" t="s">
        <v>7</v>
      </c>
      <c r="E2011" s="12">
        <v>12.2860514556255</v>
      </c>
      <c r="F2011" s="12">
        <v>13.850968288644401</v>
      </c>
      <c r="G2011" s="12">
        <v>15.3577411580673</v>
      </c>
      <c r="H2011" s="12">
        <v>16.514059159497201</v>
      </c>
      <c r="I2011" s="12">
        <v>0</v>
      </c>
      <c r="J2011" s="12">
        <v>0</v>
      </c>
      <c r="K2011" s="12">
        <v>0</v>
      </c>
      <c r="L2011" s="12">
        <v>0</v>
      </c>
      <c r="M2011" s="12">
        <v>0</v>
      </c>
      <c r="N2011" s="12"/>
      <c r="O2011" s="12"/>
    </row>
    <row r="2012" spans="1:15" x14ac:dyDescent="0.35">
      <c r="A2012" s="11" t="str">
        <f t="shared" si="31"/>
        <v>DISTRIBUCION VOLUMEN X CRITERIO (kg ó litros)Total bebidas de vinoNOROESTE</v>
      </c>
      <c r="B2012" s="11" t="s">
        <v>119</v>
      </c>
      <c r="C2012" s="11" t="s">
        <v>131</v>
      </c>
      <c r="D2012" s="11" t="s">
        <v>8</v>
      </c>
      <c r="E2012" s="12">
        <v>10.430548730755</v>
      </c>
      <c r="F2012" s="12">
        <v>11.224843319379</v>
      </c>
      <c r="G2012" s="12">
        <v>10.042476337673699</v>
      </c>
      <c r="H2012" s="12">
        <v>10.775374369458699</v>
      </c>
      <c r="I2012" s="12">
        <v>0</v>
      </c>
      <c r="J2012" s="12">
        <v>0</v>
      </c>
      <c r="K2012" s="12">
        <v>0</v>
      </c>
      <c r="L2012" s="12">
        <v>0</v>
      </c>
      <c r="M2012" s="12">
        <v>0</v>
      </c>
      <c r="N2012" s="12"/>
      <c r="O2012" s="12"/>
    </row>
    <row r="2013" spans="1:15" x14ac:dyDescent="0.35">
      <c r="A2013" s="11" t="str">
        <f t="shared" si="31"/>
        <v>DISTRIBUCION VOLUMEN X CRITERIO (kg ó litros)Total bebidas de vino&lt;2MIL</v>
      </c>
      <c r="B2013" s="11" t="s">
        <v>119</v>
      </c>
      <c r="C2013" s="11" t="s">
        <v>131</v>
      </c>
      <c r="D2013" s="11" t="s">
        <v>9</v>
      </c>
      <c r="E2013" s="12">
        <v>5.4756775876422203</v>
      </c>
      <c r="F2013" s="12">
        <v>4.5422245841348596</v>
      </c>
      <c r="G2013" s="12">
        <v>4.2915088634948599</v>
      </c>
      <c r="H2013" s="12">
        <v>4.3040394927161403</v>
      </c>
      <c r="I2013" s="12">
        <v>0</v>
      </c>
      <c r="J2013" s="12">
        <v>0</v>
      </c>
      <c r="K2013" s="12">
        <v>0</v>
      </c>
      <c r="L2013" s="12">
        <v>0</v>
      </c>
      <c r="M2013" s="12">
        <v>0</v>
      </c>
      <c r="N2013" s="12"/>
      <c r="O2013" s="12"/>
    </row>
    <row r="2014" spans="1:15" x14ac:dyDescent="0.35">
      <c r="A2014" s="11" t="str">
        <f t="shared" si="31"/>
        <v>DISTRIBUCION VOLUMEN X CRITERIO (kg ó litros)Total bebidas de vino2-5MIL</v>
      </c>
      <c r="B2014" s="11" t="s">
        <v>119</v>
      </c>
      <c r="C2014" s="11" t="s">
        <v>131</v>
      </c>
      <c r="D2014" s="11" t="s">
        <v>10</v>
      </c>
      <c r="E2014" s="12">
        <v>5.3830881655451996</v>
      </c>
      <c r="F2014" s="12">
        <v>6.1372926584602299</v>
      </c>
      <c r="G2014" s="12">
        <v>6.1755265669236596</v>
      </c>
      <c r="H2014" s="12">
        <v>5.9832423326227797</v>
      </c>
      <c r="I2014" s="12">
        <v>0</v>
      </c>
      <c r="J2014" s="12">
        <v>0</v>
      </c>
      <c r="K2014" s="12">
        <v>0</v>
      </c>
      <c r="L2014" s="12">
        <v>0</v>
      </c>
      <c r="M2014" s="12">
        <v>0</v>
      </c>
      <c r="N2014" s="12"/>
      <c r="O2014" s="12"/>
    </row>
    <row r="2015" spans="1:15" x14ac:dyDescent="0.35">
      <c r="A2015" s="11" t="str">
        <f t="shared" si="31"/>
        <v>DISTRIBUCION VOLUMEN X CRITERIO (kg ó litros)Total bebidas de vino5-10MIL</v>
      </c>
      <c r="B2015" s="11" t="s">
        <v>119</v>
      </c>
      <c r="C2015" s="11" t="s">
        <v>131</v>
      </c>
      <c r="D2015" s="11" t="s">
        <v>11</v>
      </c>
      <c r="E2015" s="12">
        <v>6.2294593941406404</v>
      </c>
      <c r="F2015" s="12">
        <v>7.4006302371590502</v>
      </c>
      <c r="G2015" s="12">
        <v>7.1269514095617001</v>
      </c>
      <c r="H2015" s="12">
        <v>8.1611320176728093</v>
      </c>
      <c r="I2015" s="12">
        <v>0</v>
      </c>
      <c r="J2015" s="12">
        <v>0</v>
      </c>
      <c r="K2015" s="12">
        <v>0</v>
      </c>
      <c r="L2015" s="12">
        <v>0</v>
      </c>
      <c r="M2015" s="12">
        <v>0</v>
      </c>
      <c r="N2015" s="12"/>
      <c r="O2015" s="12"/>
    </row>
    <row r="2016" spans="1:15" x14ac:dyDescent="0.35">
      <c r="A2016" s="11" t="str">
        <f t="shared" si="31"/>
        <v>DISTRIBUCION VOLUMEN X CRITERIO (kg ó litros)Total bebidas de vino10-30MIL</v>
      </c>
      <c r="B2016" s="11" t="s">
        <v>119</v>
      </c>
      <c r="C2016" s="11" t="s">
        <v>131</v>
      </c>
      <c r="D2016" s="11" t="s">
        <v>12</v>
      </c>
      <c r="E2016" s="12">
        <v>20.839888161494699</v>
      </c>
      <c r="F2016" s="12">
        <v>17.8370310823342</v>
      </c>
      <c r="G2016" s="12">
        <v>17.4966293534508</v>
      </c>
      <c r="H2016" s="12">
        <v>17.735854019916001</v>
      </c>
      <c r="I2016" s="12">
        <v>0</v>
      </c>
      <c r="J2016" s="12">
        <v>0</v>
      </c>
      <c r="K2016" s="12">
        <v>0</v>
      </c>
      <c r="L2016" s="12">
        <v>0</v>
      </c>
      <c r="M2016" s="12">
        <v>0</v>
      </c>
      <c r="N2016" s="12"/>
      <c r="O2016" s="12"/>
    </row>
    <row r="2017" spans="1:15" x14ac:dyDescent="0.35">
      <c r="A2017" s="11" t="str">
        <f t="shared" si="31"/>
        <v>DISTRIBUCION VOLUMEN X CRITERIO (kg ó litros)Total bebidas de vino30-100MIL</v>
      </c>
      <c r="B2017" s="11" t="s">
        <v>119</v>
      </c>
      <c r="C2017" s="11" t="s">
        <v>131</v>
      </c>
      <c r="D2017" s="11" t="s">
        <v>13</v>
      </c>
      <c r="E2017" s="12">
        <v>16.9539610670023</v>
      </c>
      <c r="F2017" s="12">
        <v>16.952240233447402</v>
      </c>
      <c r="G2017" s="12">
        <v>16.517759237648001</v>
      </c>
      <c r="H2017" s="12">
        <v>17.0904209265681</v>
      </c>
      <c r="I2017" s="12">
        <v>0</v>
      </c>
      <c r="J2017" s="12">
        <v>0</v>
      </c>
      <c r="K2017" s="12">
        <v>0</v>
      </c>
      <c r="L2017" s="12">
        <v>0</v>
      </c>
      <c r="M2017" s="12">
        <v>0</v>
      </c>
      <c r="N2017" s="12"/>
      <c r="O2017" s="12"/>
    </row>
    <row r="2018" spans="1:15" x14ac:dyDescent="0.35">
      <c r="A2018" s="11" t="str">
        <f t="shared" si="31"/>
        <v>DISTRIBUCION VOLUMEN X CRITERIO (kg ó litros)Total bebidas de vino100-200MIL</v>
      </c>
      <c r="B2018" s="11" t="s">
        <v>119</v>
      </c>
      <c r="C2018" s="11" t="s">
        <v>131</v>
      </c>
      <c r="D2018" s="11" t="s">
        <v>14</v>
      </c>
      <c r="E2018" s="12">
        <v>11.118040428637</v>
      </c>
      <c r="F2018" s="12">
        <v>10.8700442341647</v>
      </c>
      <c r="G2018" s="12">
        <v>11.9275526659468</v>
      </c>
      <c r="H2018" s="12">
        <v>11.180578742206899</v>
      </c>
      <c r="I2018" s="12">
        <v>0</v>
      </c>
      <c r="J2018" s="12">
        <v>0</v>
      </c>
      <c r="K2018" s="12">
        <v>0</v>
      </c>
      <c r="L2018" s="12">
        <v>0</v>
      </c>
      <c r="M2018" s="12">
        <v>0</v>
      </c>
      <c r="N2018" s="12"/>
      <c r="O2018" s="12"/>
    </row>
    <row r="2019" spans="1:15" x14ac:dyDescent="0.35">
      <c r="A2019" s="11" t="str">
        <f t="shared" si="31"/>
        <v>DISTRIBUCION VOLUMEN X CRITERIO (kg ó litros)Total bebidas de vino200-500MIL</v>
      </c>
      <c r="B2019" s="11" t="s">
        <v>119</v>
      </c>
      <c r="C2019" s="11" t="s">
        <v>131</v>
      </c>
      <c r="D2019" s="11" t="s">
        <v>15</v>
      </c>
      <c r="E2019" s="12">
        <v>14.7395139954798</v>
      </c>
      <c r="F2019" s="12">
        <v>15.278684635894001</v>
      </c>
      <c r="G2019" s="12">
        <v>15.668291807664399</v>
      </c>
      <c r="H2019" s="12">
        <v>14.5601025157039</v>
      </c>
      <c r="I2019" s="12">
        <v>0</v>
      </c>
      <c r="J2019" s="12">
        <v>0</v>
      </c>
      <c r="K2019" s="12">
        <v>0</v>
      </c>
      <c r="L2019" s="12">
        <v>0</v>
      </c>
      <c r="M2019" s="12">
        <v>0</v>
      </c>
      <c r="N2019" s="12"/>
      <c r="O2019" s="12"/>
    </row>
    <row r="2020" spans="1:15" x14ac:dyDescent="0.35">
      <c r="A2020" s="11" t="str">
        <f t="shared" si="31"/>
        <v>DISTRIBUCION VOLUMEN X CRITERIO (kg ó litros)Total bebidas de vino&gt;500MIL</v>
      </c>
      <c r="B2020" s="11" t="s">
        <v>119</v>
      </c>
      <c r="C2020" s="11" t="s">
        <v>131</v>
      </c>
      <c r="D2020" s="11" t="s">
        <v>16</v>
      </c>
      <c r="E2020" s="12">
        <v>19.260370330501601</v>
      </c>
      <c r="F2020" s="12">
        <v>20.981852103950601</v>
      </c>
      <c r="G2020" s="12">
        <v>20.795785040037401</v>
      </c>
      <c r="H2020" s="12">
        <v>20.9846373946033</v>
      </c>
      <c r="I2020" s="12">
        <v>0</v>
      </c>
      <c r="J2020" s="12">
        <v>0</v>
      </c>
      <c r="K2020" s="12">
        <v>0</v>
      </c>
      <c r="L2020" s="12">
        <v>0</v>
      </c>
      <c r="M2020" s="12">
        <v>0</v>
      </c>
      <c r="N2020" s="12"/>
      <c r="O2020" s="12"/>
    </row>
    <row r="2021" spans="1:15" x14ac:dyDescent="0.35">
      <c r="A2021" s="11" t="str">
        <f t="shared" si="31"/>
        <v>DISTRIBUCION VOLUMEN X CRITERIO (kg ó litros)Total bebidas de vinoDE 15 A 19 AÑOS</v>
      </c>
      <c r="B2021" s="11" t="s">
        <v>119</v>
      </c>
      <c r="C2021" s="11" t="s">
        <v>131</v>
      </c>
      <c r="D2021" s="11" t="s">
        <v>39</v>
      </c>
      <c r="E2021" s="12">
        <v>0.70722807391806997</v>
      </c>
      <c r="F2021" s="12">
        <v>2.0125898808866598</v>
      </c>
      <c r="G2021" s="12">
        <v>0.53089140573815596</v>
      </c>
      <c r="H2021" s="12">
        <v>0.37828065415503798</v>
      </c>
      <c r="I2021" s="12">
        <v>0</v>
      </c>
      <c r="J2021" s="12">
        <v>0</v>
      </c>
      <c r="K2021" s="12">
        <v>0</v>
      </c>
      <c r="L2021" s="12">
        <v>0</v>
      </c>
      <c r="M2021" s="12">
        <v>0</v>
      </c>
      <c r="N2021" s="12"/>
      <c r="O2021" s="12"/>
    </row>
    <row r="2022" spans="1:15" x14ac:dyDescent="0.35">
      <c r="A2022" s="11" t="str">
        <f t="shared" si="31"/>
        <v>DISTRIBUCION VOLUMEN X CRITERIO (kg ó litros)Total bebidas de vinoDE 20 A 24 AÑOS</v>
      </c>
      <c r="B2022" s="11" t="s">
        <v>119</v>
      </c>
      <c r="C2022" s="11" t="s">
        <v>131</v>
      </c>
      <c r="D2022" s="11" t="s">
        <v>40</v>
      </c>
      <c r="E2022" s="12">
        <v>2.2220611956591401</v>
      </c>
      <c r="F2022" s="12">
        <v>1.2473631206762099</v>
      </c>
      <c r="G2022" s="12">
        <v>1.3717424759658099</v>
      </c>
      <c r="H2022" s="12">
        <v>1.65717405707798</v>
      </c>
      <c r="I2022" s="12">
        <v>0</v>
      </c>
      <c r="J2022" s="12">
        <v>0</v>
      </c>
      <c r="K2022" s="12">
        <v>0</v>
      </c>
      <c r="L2022" s="12">
        <v>0</v>
      </c>
      <c r="M2022" s="12">
        <v>0</v>
      </c>
      <c r="N2022" s="12"/>
      <c r="O2022" s="12"/>
    </row>
    <row r="2023" spans="1:15" x14ac:dyDescent="0.35">
      <c r="A2023" s="11" t="str">
        <f t="shared" si="31"/>
        <v>DISTRIBUCION VOLUMEN X CRITERIO (kg ó litros)Total bebidas de vinoDE 25 A 34 AÑOS</v>
      </c>
      <c r="B2023" s="11" t="s">
        <v>119</v>
      </c>
      <c r="C2023" s="11" t="s">
        <v>131</v>
      </c>
      <c r="D2023" s="11" t="s">
        <v>41</v>
      </c>
      <c r="E2023" s="12">
        <v>6.8612648712457096</v>
      </c>
      <c r="F2023" s="12">
        <v>5.9872323339680102</v>
      </c>
      <c r="G2023" s="12">
        <v>5.7582234747827696</v>
      </c>
      <c r="H2023" s="12">
        <v>5.4125801140779997</v>
      </c>
      <c r="I2023" s="12">
        <v>0</v>
      </c>
      <c r="J2023" s="12">
        <v>0</v>
      </c>
      <c r="K2023" s="12">
        <v>0</v>
      </c>
      <c r="L2023" s="12">
        <v>0</v>
      </c>
      <c r="M2023" s="12">
        <v>0</v>
      </c>
      <c r="N2023" s="12"/>
      <c r="O2023" s="12"/>
    </row>
    <row r="2024" spans="1:15" x14ac:dyDescent="0.35">
      <c r="A2024" s="11" t="str">
        <f t="shared" si="31"/>
        <v>DISTRIBUCION VOLUMEN X CRITERIO (kg ó litros)Total bebidas de vinoDE 35 A 49 AÑOS</v>
      </c>
      <c r="B2024" s="11" t="s">
        <v>119</v>
      </c>
      <c r="C2024" s="11" t="s">
        <v>131</v>
      </c>
      <c r="D2024" s="11" t="s">
        <v>42</v>
      </c>
      <c r="E2024" s="12">
        <v>18.167848980176601</v>
      </c>
      <c r="F2024" s="12">
        <v>17.792432055079001</v>
      </c>
      <c r="G2024" s="12">
        <v>17.7360896276207</v>
      </c>
      <c r="H2024" s="12">
        <v>15.6064932370251</v>
      </c>
      <c r="I2024" s="12">
        <v>0</v>
      </c>
      <c r="J2024" s="12">
        <v>0</v>
      </c>
      <c r="K2024" s="12">
        <v>0</v>
      </c>
      <c r="L2024" s="12">
        <v>0</v>
      </c>
      <c r="M2024" s="12">
        <v>0</v>
      </c>
      <c r="N2024" s="12"/>
      <c r="O2024" s="12"/>
    </row>
    <row r="2025" spans="1:15" x14ac:dyDescent="0.35">
      <c r="A2025" s="11" t="str">
        <f t="shared" si="31"/>
        <v>DISTRIBUCION VOLUMEN X CRITERIO (kg ó litros)Total bebidas de vinoDE 50 A 59 AÑOS</v>
      </c>
      <c r="B2025" s="11" t="s">
        <v>119</v>
      </c>
      <c r="C2025" s="11" t="s">
        <v>131</v>
      </c>
      <c r="D2025" s="11" t="s">
        <v>43</v>
      </c>
      <c r="E2025" s="12">
        <v>24.034609407059701</v>
      </c>
      <c r="F2025" s="12">
        <v>25.164572829280001</v>
      </c>
      <c r="G2025" s="12">
        <v>23.8846691432367</v>
      </c>
      <c r="H2025" s="12">
        <v>23.755014732992802</v>
      </c>
      <c r="I2025" s="12">
        <v>0</v>
      </c>
      <c r="J2025" s="12">
        <v>0</v>
      </c>
      <c r="K2025" s="12">
        <v>0</v>
      </c>
      <c r="L2025" s="12">
        <v>0</v>
      </c>
      <c r="M2025" s="12">
        <v>0</v>
      </c>
      <c r="N2025" s="12"/>
      <c r="O2025" s="12"/>
    </row>
    <row r="2026" spans="1:15" x14ac:dyDescent="0.35">
      <c r="A2026" s="11" t="str">
        <f t="shared" si="31"/>
        <v>DISTRIBUCION VOLUMEN X CRITERIO (kg ó litros)Total bebidas de vinoDE 60 A 75 AÑOS</v>
      </c>
      <c r="B2026" s="11" t="s">
        <v>119</v>
      </c>
      <c r="C2026" s="11" t="s">
        <v>131</v>
      </c>
      <c r="D2026" s="11" t="s">
        <v>44</v>
      </c>
      <c r="E2026" s="12">
        <v>48.006988540020998</v>
      </c>
      <c r="F2026" s="12">
        <v>47.795813823336502</v>
      </c>
      <c r="G2026" s="12">
        <v>50.718385995806898</v>
      </c>
      <c r="H2026" s="12">
        <v>53.190466238352798</v>
      </c>
      <c r="I2026" s="12">
        <v>0</v>
      </c>
      <c r="J2026" s="12">
        <v>0</v>
      </c>
      <c r="K2026" s="12">
        <v>0</v>
      </c>
      <c r="L2026" s="12">
        <v>0</v>
      </c>
      <c r="M2026" s="12">
        <v>0</v>
      </c>
      <c r="N2026" s="12"/>
      <c r="O2026" s="12"/>
    </row>
    <row r="2027" spans="1:15" x14ac:dyDescent="0.35">
      <c r="A2027" s="11" t="str">
        <f t="shared" si="31"/>
        <v>DISTRIBUCION VOLUMEN X CRITERIO (kg ó litros)Total bebidas de vinoALTA Y MEDIA ALTA</v>
      </c>
      <c r="B2027" s="11" t="s">
        <v>119</v>
      </c>
      <c r="C2027" s="11" t="s">
        <v>131</v>
      </c>
      <c r="D2027" s="11" t="s">
        <v>17</v>
      </c>
      <c r="E2027" s="12">
        <v>31.259781088744798</v>
      </c>
      <c r="F2027" s="12">
        <v>36.938514095328799</v>
      </c>
      <c r="G2027" s="12">
        <v>34.6658667249269</v>
      </c>
      <c r="H2027" s="12">
        <v>36.808269739740801</v>
      </c>
      <c r="I2027" s="12">
        <v>0</v>
      </c>
      <c r="J2027" s="12">
        <v>0</v>
      </c>
      <c r="K2027" s="12">
        <v>0</v>
      </c>
      <c r="L2027" s="12">
        <v>0</v>
      </c>
      <c r="M2027" s="12">
        <v>0</v>
      </c>
      <c r="N2027" s="12"/>
      <c r="O2027" s="12"/>
    </row>
    <row r="2028" spans="1:15" x14ac:dyDescent="0.35">
      <c r="A2028" s="11" t="str">
        <f t="shared" si="31"/>
        <v>DISTRIBUCION VOLUMEN X CRITERIO (kg ó litros)Total bebidas de vinoMEDIA</v>
      </c>
      <c r="B2028" s="11" t="s">
        <v>119</v>
      </c>
      <c r="C2028" s="11" t="s">
        <v>131</v>
      </c>
      <c r="D2028" s="11" t="s">
        <v>18</v>
      </c>
      <c r="E2028" s="12">
        <v>32.031343072105699</v>
      </c>
      <c r="F2028" s="12">
        <v>32.846892588170597</v>
      </c>
      <c r="G2028" s="12">
        <v>32.935929446584701</v>
      </c>
      <c r="H2028" s="12">
        <v>30.944007675623801</v>
      </c>
      <c r="I2028" s="12">
        <v>0</v>
      </c>
      <c r="J2028" s="12">
        <v>0</v>
      </c>
      <c r="K2028" s="12">
        <v>0</v>
      </c>
      <c r="L2028" s="12">
        <v>0</v>
      </c>
      <c r="M2028" s="12">
        <v>0</v>
      </c>
      <c r="N2028" s="12"/>
      <c r="O2028" s="12"/>
    </row>
    <row r="2029" spans="1:15" x14ac:dyDescent="0.35">
      <c r="A2029" s="11" t="str">
        <f t="shared" si="31"/>
        <v>DISTRIBUCION VOLUMEN X CRITERIO (kg ó litros)Total bebidas de vinoMEDIA BAJA</v>
      </c>
      <c r="B2029" s="11" t="s">
        <v>119</v>
      </c>
      <c r="C2029" s="11" t="s">
        <v>131</v>
      </c>
      <c r="D2029" s="11" t="s">
        <v>19</v>
      </c>
      <c r="E2029" s="12">
        <v>22.869560894028599</v>
      </c>
      <c r="F2029" s="12">
        <v>19.7850704492737</v>
      </c>
      <c r="G2029" s="12">
        <v>20.186659748861899</v>
      </c>
      <c r="H2029" s="12">
        <v>21.2775005975734</v>
      </c>
      <c r="I2029" s="12">
        <v>0</v>
      </c>
      <c r="J2029" s="12">
        <v>0</v>
      </c>
      <c r="K2029" s="12">
        <v>0</v>
      </c>
      <c r="L2029" s="12">
        <v>0</v>
      </c>
      <c r="M2029" s="12">
        <v>0</v>
      </c>
      <c r="N2029" s="12"/>
      <c r="O2029" s="12"/>
    </row>
    <row r="2030" spans="1:15" x14ac:dyDescent="0.35">
      <c r="A2030" s="11" t="str">
        <f t="shared" si="31"/>
        <v>DISTRIBUCION VOLUMEN X CRITERIO (kg ó litros)Total bebidas de vinoBAJA</v>
      </c>
      <c r="B2030" s="11" t="s">
        <v>119</v>
      </c>
      <c r="C2030" s="11" t="s">
        <v>131</v>
      </c>
      <c r="D2030" s="11" t="s">
        <v>20</v>
      </c>
      <c r="E2030" s="12">
        <v>13.8393148601389</v>
      </c>
      <c r="F2030" s="12">
        <v>10.4295198349039</v>
      </c>
      <c r="G2030" s="12">
        <v>12.2115466620068</v>
      </c>
      <c r="H2030" s="12">
        <v>10.9702297907501</v>
      </c>
      <c r="I2030" s="12">
        <v>0</v>
      </c>
      <c r="J2030" s="12">
        <v>0</v>
      </c>
      <c r="K2030" s="12">
        <v>0</v>
      </c>
      <c r="L2030" s="12">
        <v>0</v>
      </c>
      <c r="M2030" s="12">
        <v>0</v>
      </c>
      <c r="N2030" s="12"/>
      <c r="O2030" s="12"/>
    </row>
    <row r="2031" spans="1:15" x14ac:dyDescent="0.35">
      <c r="A2031" s="11" t="str">
        <f t="shared" si="31"/>
        <v>DISTRIBUCION VOLUMEN X CRITERIO (kg ó litros)Total bebidas de vinoHOMBRE</v>
      </c>
      <c r="B2031" s="11" t="s">
        <v>119</v>
      </c>
      <c r="C2031" s="11" t="s">
        <v>131</v>
      </c>
      <c r="D2031" s="11" t="s">
        <v>21</v>
      </c>
      <c r="E2031" s="12">
        <v>59.025328131106399</v>
      </c>
      <c r="F2031" s="12">
        <v>60.340663329415001</v>
      </c>
      <c r="G2031" s="12">
        <v>58.652024242836603</v>
      </c>
      <c r="H2031" s="12">
        <v>59.796267720489098</v>
      </c>
      <c r="I2031" s="12">
        <v>0</v>
      </c>
      <c r="J2031" s="12">
        <v>0</v>
      </c>
      <c r="K2031" s="12">
        <v>0</v>
      </c>
      <c r="L2031" s="12">
        <v>0</v>
      </c>
      <c r="M2031" s="12">
        <v>0</v>
      </c>
      <c r="N2031" s="12"/>
      <c r="O2031" s="12"/>
    </row>
    <row r="2032" spans="1:15" x14ac:dyDescent="0.35">
      <c r="A2032" s="11" t="str">
        <f t="shared" si="31"/>
        <v>DISTRIBUCION VOLUMEN X CRITERIO (kg ó litros)Total bebidas de vinoMUJER</v>
      </c>
      <c r="B2032" s="11" t="s">
        <v>119</v>
      </c>
      <c r="C2032" s="11" t="s">
        <v>131</v>
      </c>
      <c r="D2032" s="11" t="s">
        <v>22</v>
      </c>
      <c r="E2032" s="12">
        <v>40.974667371347003</v>
      </c>
      <c r="F2032" s="12">
        <v>39.659334761488097</v>
      </c>
      <c r="G2032" s="12">
        <v>41.347980908683603</v>
      </c>
      <c r="H2032" s="12">
        <v>40.203742336898401</v>
      </c>
      <c r="I2032" s="12">
        <v>0</v>
      </c>
      <c r="J2032" s="12">
        <v>0</v>
      </c>
      <c r="K2032" s="12">
        <v>0</v>
      </c>
      <c r="L2032" s="12">
        <v>0</v>
      </c>
      <c r="M2032" s="12">
        <v>0</v>
      </c>
      <c r="N2032" s="12"/>
      <c r="O2032" s="12"/>
    </row>
    <row r="2033" spans="1:15" x14ac:dyDescent="0.35">
      <c r="A2033" s="11" t="str">
        <f t="shared" si="31"/>
        <v>DISTRIBUCION VOLUMEN X CRITERIO (kg ó litros)VinoT.ESPAÑA</v>
      </c>
      <c r="B2033" s="11" t="s">
        <v>119</v>
      </c>
      <c r="C2033" s="11" t="s">
        <v>132</v>
      </c>
      <c r="D2033" s="11" t="s">
        <v>36</v>
      </c>
      <c r="E2033" s="12">
        <v>100</v>
      </c>
      <c r="F2033" s="12">
        <v>100</v>
      </c>
      <c r="G2033" s="12">
        <v>100</v>
      </c>
      <c r="H2033" s="12">
        <v>100</v>
      </c>
      <c r="I2033" s="12">
        <v>0</v>
      </c>
      <c r="J2033" s="12">
        <v>0</v>
      </c>
      <c r="K2033" s="12">
        <v>0</v>
      </c>
      <c r="L2033" s="12">
        <v>0</v>
      </c>
      <c r="M2033" s="12">
        <v>0</v>
      </c>
      <c r="N2033" s="12"/>
      <c r="O2033" s="12"/>
    </row>
    <row r="2034" spans="1:15" x14ac:dyDescent="0.35">
      <c r="A2034" s="11" t="str">
        <f t="shared" si="31"/>
        <v>DISTRIBUCION VOLUMEN X CRITERIO (kg ó litros)VinoBCN AM</v>
      </c>
      <c r="B2034" s="11" t="s">
        <v>119</v>
      </c>
      <c r="C2034" s="11" t="s">
        <v>132</v>
      </c>
      <c r="D2034" s="11" t="s">
        <v>1</v>
      </c>
      <c r="E2034" s="12">
        <v>6.2452552100387599</v>
      </c>
      <c r="F2034" s="12">
        <v>8.0315098952848292</v>
      </c>
      <c r="G2034" s="12">
        <v>7.8969987472637104</v>
      </c>
      <c r="H2034" s="12">
        <v>8.1046254614656199</v>
      </c>
      <c r="I2034" s="12">
        <v>0</v>
      </c>
      <c r="J2034" s="12">
        <v>0</v>
      </c>
      <c r="K2034" s="12">
        <v>0</v>
      </c>
      <c r="L2034" s="12">
        <v>0</v>
      </c>
      <c r="M2034" s="12">
        <v>0</v>
      </c>
      <c r="N2034" s="12"/>
      <c r="O2034" s="12"/>
    </row>
    <row r="2035" spans="1:15" x14ac:dyDescent="0.35">
      <c r="A2035" s="11" t="str">
        <f t="shared" si="31"/>
        <v>DISTRIBUCION VOLUMEN X CRITERIO (kg ó litros)VinoREST.CAT ARAGON</v>
      </c>
      <c r="B2035" s="11" t="s">
        <v>119</v>
      </c>
      <c r="C2035" s="11" t="s">
        <v>132</v>
      </c>
      <c r="D2035" s="11" t="s">
        <v>2</v>
      </c>
      <c r="E2035" s="12">
        <v>12.617331718832601</v>
      </c>
      <c r="F2035" s="12">
        <v>13.6986317471394</v>
      </c>
      <c r="G2035" s="12">
        <v>13.361954914989701</v>
      </c>
      <c r="H2035" s="12">
        <v>15.3394280262621</v>
      </c>
      <c r="I2035" s="12">
        <v>0</v>
      </c>
      <c r="J2035" s="12">
        <v>0</v>
      </c>
      <c r="K2035" s="12">
        <v>0</v>
      </c>
      <c r="L2035" s="12">
        <v>0</v>
      </c>
      <c r="M2035" s="12">
        <v>0</v>
      </c>
      <c r="N2035" s="12"/>
      <c r="O2035" s="12"/>
    </row>
    <row r="2036" spans="1:15" x14ac:dyDescent="0.35">
      <c r="A2036" s="11" t="str">
        <f t="shared" si="31"/>
        <v>DISTRIBUCION VOLUMEN X CRITERIO (kg ó litros)VinoLEVANTE</v>
      </c>
      <c r="B2036" s="11" t="s">
        <v>119</v>
      </c>
      <c r="C2036" s="11" t="s">
        <v>132</v>
      </c>
      <c r="D2036" s="11" t="s">
        <v>3</v>
      </c>
      <c r="E2036" s="12">
        <v>15.2475129106324</v>
      </c>
      <c r="F2036" s="12">
        <v>11.2063873835914</v>
      </c>
      <c r="G2036" s="12">
        <v>11.8575421461668</v>
      </c>
      <c r="H2036" s="12">
        <v>11.266674149102601</v>
      </c>
      <c r="I2036" s="12">
        <v>0</v>
      </c>
      <c r="J2036" s="12">
        <v>0</v>
      </c>
      <c r="K2036" s="12">
        <v>0</v>
      </c>
      <c r="L2036" s="12">
        <v>0</v>
      </c>
      <c r="M2036" s="12">
        <v>0</v>
      </c>
      <c r="N2036" s="12"/>
      <c r="O2036" s="12"/>
    </row>
    <row r="2037" spans="1:15" x14ac:dyDescent="0.35">
      <c r="A2037" s="11" t="str">
        <f t="shared" si="31"/>
        <v>DISTRIBUCION VOLUMEN X CRITERIO (kg ó litros)VinoANDALUCIA</v>
      </c>
      <c r="B2037" s="11" t="s">
        <v>119</v>
      </c>
      <c r="C2037" s="11" t="s">
        <v>132</v>
      </c>
      <c r="D2037" s="11" t="s">
        <v>4</v>
      </c>
      <c r="E2037" s="12">
        <v>12.731086277449901</v>
      </c>
      <c r="F2037" s="12">
        <v>11.320266613450601</v>
      </c>
      <c r="G2037" s="12">
        <v>11.497123920821201</v>
      </c>
      <c r="H2037" s="12">
        <v>10.2692164451965</v>
      </c>
      <c r="I2037" s="12">
        <v>0</v>
      </c>
      <c r="J2037" s="12">
        <v>0</v>
      </c>
      <c r="K2037" s="12">
        <v>0</v>
      </c>
      <c r="L2037" s="12">
        <v>0</v>
      </c>
      <c r="M2037" s="12">
        <v>0</v>
      </c>
      <c r="N2037" s="12"/>
      <c r="O2037" s="12"/>
    </row>
    <row r="2038" spans="1:15" x14ac:dyDescent="0.35">
      <c r="A2038" s="11" t="str">
        <f t="shared" si="31"/>
        <v>DISTRIBUCION VOLUMEN X CRITERIO (kg ó litros)VinoMDD AM</v>
      </c>
      <c r="B2038" s="11" t="s">
        <v>119</v>
      </c>
      <c r="C2038" s="11" t="s">
        <v>132</v>
      </c>
      <c r="D2038" s="11" t="s">
        <v>5</v>
      </c>
      <c r="E2038" s="12">
        <v>12.3308389736621</v>
      </c>
      <c r="F2038" s="12">
        <v>14.9973672678416</v>
      </c>
      <c r="G2038" s="12">
        <v>15.009911515172901</v>
      </c>
      <c r="H2038" s="12">
        <v>14.470307730755399</v>
      </c>
      <c r="I2038" s="12">
        <v>0</v>
      </c>
      <c r="J2038" s="12">
        <v>0</v>
      </c>
      <c r="K2038" s="12">
        <v>0</v>
      </c>
      <c r="L2038" s="12">
        <v>0</v>
      </c>
      <c r="M2038" s="12">
        <v>0</v>
      </c>
      <c r="N2038" s="12"/>
      <c r="O2038" s="12"/>
    </row>
    <row r="2039" spans="1:15" x14ac:dyDescent="0.35">
      <c r="A2039" s="11" t="str">
        <f t="shared" si="31"/>
        <v>DISTRIBUCION VOLUMEN X CRITERIO (kg ó litros)VinoRTO CENTRO</v>
      </c>
      <c r="B2039" s="11" t="s">
        <v>119</v>
      </c>
      <c r="C2039" s="11" t="s">
        <v>132</v>
      </c>
      <c r="D2039" s="11" t="s">
        <v>6</v>
      </c>
      <c r="E2039" s="12">
        <v>12.353053491424699</v>
      </c>
      <c r="F2039" s="12">
        <v>9.1807608480260594</v>
      </c>
      <c r="G2039" s="12">
        <v>8.8739692225341003</v>
      </c>
      <c r="H2039" s="12">
        <v>7.7906836503669297</v>
      </c>
      <c r="I2039" s="12">
        <v>0</v>
      </c>
      <c r="J2039" s="12">
        <v>0</v>
      </c>
      <c r="K2039" s="12">
        <v>0</v>
      </c>
      <c r="L2039" s="12">
        <v>0</v>
      </c>
      <c r="M2039" s="12">
        <v>0</v>
      </c>
      <c r="N2039" s="12"/>
      <c r="O2039" s="12"/>
    </row>
    <row r="2040" spans="1:15" x14ac:dyDescent="0.35">
      <c r="A2040" s="11" t="str">
        <f t="shared" si="31"/>
        <v>DISTRIBUCION VOLUMEN X CRITERIO (kg ó litros)VinoNORTE-CENTRO</v>
      </c>
      <c r="B2040" s="11" t="s">
        <v>119</v>
      </c>
      <c r="C2040" s="11" t="s">
        <v>132</v>
      </c>
      <c r="D2040" s="11" t="s">
        <v>7</v>
      </c>
      <c r="E2040" s="12">
        <v>14.8044277054682</v>
      </c>
      <c r="F2040" s="12">
        <v>16.662389991300401</v>
      </c>
      <c r="G2040" s="12">
        <v>17.7084811160349</v>
      </c>
      <c r="H2040" s="12">
        <v>18.233173224900298</v>
      </c>
      <c r="I2040" s="12">
        <v>0</v>
      </c>
      <c r="J2040" s="12">
        <v>0</v>
      </c>
      <c r="K2040" s="12">
        <v>0</v>
      </c>
      <c r="L2040" s="12">
        <v>0</v>
      </c>
      <c r="M2040" s="12">
        <v>0</v>
      </c>
      <c r="N2040" s="12"/>
      <c r="O2040" s="12"/>
    </row>
    <row r="2041" spans="1:15" x14ac:dyDescent="0.35">
      <c r="A2041" s="11" t="str">
        <f t="shared" si="31"/>
        <v>DISTRIBUCION VOLUMEN X CRITERIO (kg ó litros)VinoNOROESTE</v>
      </c>
      <c r="B2041" s="11" t="s">
        <v>119</v>
      </c>
      <c r="C2041" s="11" t="s">
        <v>132</v>
      </c>
      <c r="D2041" s="11" t="s">
        <v>8</v>
      </c>
      <c r="E2041" s="12">
        <v>13.670491703192701</v>
      </c>
      <c r="F2041" s="12">
        <v>14.902684422958799</v>
      </c>
      <c r="G2041" s="12">
        <v>13.794019402400499</v>
      </c>
      <c r="H2041" s="12">
        <v>14.525901744397601</v>
      </c>
      <c r="I2041" s="12">
        <v>0</v>
      </c>
      <c r="J2041" s="12">
        <v>0</v>
      </c>
      <c r="K2041" s="12">
        <v>0</v>
      </c>
      <c r="L2041" s="12">
        <v>0</v>
      </c>
      <c r="M2041" s="12">
        <v>0</v>
      </c>
      <c r="N2041" s="12"/>
      <c r="O2041" s="12"/>
    </row>
    <row r="2042" spans="1:15" x14ac:dyDescent="0.35">
      <c r="A2042" s="11" t="str">
        <f t="shared" si="31"/>
        <v>DISTRIBUCION VOLUMEN X CRITERIO (kg ó litros)Vino&lt;2MIL</v>
      </c>
      <c r="B2042" s="11" t="s">
        <v>119</v>
      </c>
      <c r="C2042" s="11" t="s">
        <v>132</v>
      </c>
      <c r="D2042" s="11" t="s">
        <v>9</v>
      </c>
      <c r="E2042" s="12">
        <v>5.6719622483271896</v>
      </c>
      <c r="F2042" s="12">
        <v>4.1521966588100296</v>
      </c>
      <c r="G2042" s="12">
        <v>3.9997361986427702</v>
      </c>
      <c r="H2042" s="12">
        <v>4.6777173146435702</v>
      </c>
      <c r="I2042" s="12">
        <v>0</v>
      </c>
      <c r="J2042" s="12">
        <v>0</v>
      </c>
      <c r="K2042" s="12">
        <v>0</v>
      </c>
      <c r="L2042" s="12">
        <v>0</v>
      </c>
      <c r="M2042" s="12">
        <v>0</v>
      </c>
      <c r="N2042" s="12"/>
      <c r="O2042" s="12"/>
    </row>
    <row r="2043" spans="1:15" x14ac:dyDescent="0.35">
      <c r="A2043" s="11" t="str">
        <f t="shared" si="31"/>
        <v>DISTRIBUCION VOLUMEN X CRITERIO (kg ó litros)Vino2-5MIL</v>
      </c>
      <c r="B2043" s="11" t="s">
        <v>119</v>
      </c>
      <c r="C2043" s="11" t="s">
        <v>132</v>
      </c>
      <c r="D2043" s="11" t="s">
        <v>10</v>
      </c>
      <c r="E2043" s="12">
        <v>5.2960113539856302</v>
      </c>
      <c r="F2043" s="12">
        <v>5.5457236968727104</v>
      </c>
      <c r="G2043" s="12">
        <v>6.4577089046122103</v>
      </c>
      <c r="H2043" s="12">
        <v>6.4394223674155997</v>
      </c>
      <c r="I2043" s="12">
        <v>0</v>
      </c>
      <c r="J2043" s="12">
        <v>0</v>
      </c>
      <c r="K2043" s="12">
        <v>0</v>
      </c>
      <c r="L2043" s="12">
        <v>0</v>
      </c>
      <c r="M2043" s="12">
        <v>0</v>
      </c>
      <c r="N2043" s="12"/>
      <c r="O2043" s="12"/>
    </row>
    <row r="2044" spans="1:15" x14ac:dyDescent="0.35">
      <c r="A2044" s="11" t="str">
        <f t="shared" si="31"/>
        <v>DISTRIBUCION VOLUMEN X CRITERIO (kg ó litros)Vino5-10MIL</v>
      </c>
      <c r="B2044" s="11" t="s">
        <v>119</v>
      </c>
      <c r="C2044" s="11" t="s">
        <v>132</v>
      </c>
      <c r="D2044" s="11" t="s">
        <v>11</v>
      </c>
      <c r="E2044" s="12">
        <v>6.2248487637813597</v>
      </c>
      <c r="F2044" s="12">
        <v>7.01516666543331</v>
      </c>
      <c r="G2044" s="12">
        <v>6.7842067438481903</v>
      </c>
      <c r="H2044" s="12">
        <v>8.2704627291273507</v>
      </c>
      <c r="I2044" s="12">
        <v>0</v>
      </c>
      <c r="J2044" s="12">
        <v>0</v>
      </c>
      <c r="K2044" s="12">
        <v>0</v>
      </c>
      <c r="L2044" s="12">
        <v>0</v>
      </c>
      <c r="M2044" s="12">
        <v>0</v>
      </c>
      <c r="N2044" s="12"/>
      <c r="O2044" s="12"/>
    </row>
    <row r="2045" spans="1:15" x14ac:dyDescent="0.35">
      <c r="A2045" s="11" t="str">
        <f t="shared" si="31"/>
        <v>DISTRIBUCION VOLUMEN X CRITERIO (kg ó litros)Vino10-30MIL</v>
      </c>
      <c r="B2045" s="11" t="s">
        <v>119</v>
      </c>
      <c r="C2045" s="11" t="s">
        <v>132</v>
      </c>
      <c r="D2045" s="11" t="s">
        <v>12</v>
      </c>
      <c r="E2045" s="12">
        <v>20.949986888379399</v>
      </c>
      <c r="F2045" s="12">
        <v>18.591979649748701</v>
      </c>
      <c r="G2045" s="12">
        <v>16.4462642083747</v>
      </c>
      <c r="H2045" s="12">
        <v>17.991751309420501</v>
      </c>
      <c r="I2045" s="12">
        <v>0</v>
      </c>
      <c r="J2045" s="12">
        <v>0</v>
      </c>
      <c r="K2045" s="12">
        <v>0</v>
      </c>
      <c r="L2045" s="12">
        <v>0</v>
      </c>
      <c r="M2045" s="12">
        <v>0</v>
      </c>
      <c r="N2045" s="12"/>
      <c r="O2045" s="12"/>
    </row>
    <row r="2046" spans="1:15" x14ac:dyDescent="0.35">
      <c r="A2046" s="11" t="str">
        <f t="shared" si="31"/>
        <v>DISTRIBUCION VOLUMEN X CRITERIO (kg ó litros)Vino30-100MIL</v>
      </c>
      <c r="B2046" s="11" t="s">
        <v>119</v>
      </c>
      <c r="C2046" s="11" t="s">
        <v>132</v>
      </c>
      <c r="D2046" s="11" t="s">
        <v>13</v>
      </c>
      <c r="E2046" s="12">
        <v>16.189345019129199</v>
      </c>
      <c r="F2046" s="12">
        <v>15.860273889034</v>
      </c>
      <c r="G2046" s="12">
        <v>15.2023031420959</v>
      </c>
      <c r="H2046" s="12">
        <v>15.1770160872072</v>
      </c>
      <c r="I2046" s="12">
        <v>0</v>
      </c>
      <c r="J2046" s="12">
        <v>0</v>
      </c>
      <c r="K2046" s="12">
        <v>0</v>
      </c>
      <c r="L2046" s="12">
        <v>0</v>
      </c>
      <c r="M2046" s="12">
        <v>0</v>
      </c>
      <c r="N2046" s="12"/>
      <c r="O2046" s="12"/>
    </row>
    <row r="2047" spans="1:15" x14ac:dyDescent="0.35">
      <c r="A2047" s="11" t="str">
        <f t="shared" si="31"/>
        <v>DISTRIBUCION VOLUMEN X CRITERIO (kg ó litros)Vino100-200MIL</v>
      </c>
      <c r="B2047" s="11" t="s">
        <v>119</v>
      </c>
      <c r="C2047" s="11" t="s">
        <v>132</v>
      </c>
      <c r="D2047" s="11" t="s">
        <v>14</v>
      </c>
      <c r="E2047" s="12">
        <v>11.6928976862428</v>
      </c>
      <c r="F2047" s="12">
        <v>10.9932747056425</v>
      </c>
      <c r="G2047" s="12">
        <v>12.1041828172494</v>
      </c>
      <c r="H2047" s="12">
        <v>10.6066258153757</v>
      </c>
      <c r="I2047" s="12">
        <v>0</v>
      </c>
      <c r="J2047" s="12">
        <v>0</v>
      </c>
      <c r="K2047" s="12">
        <v>0</v>
      </c>
      <c r="L2047" s="12">
        <v>0</v>
      </c>
      <c r="M2047" s="12">
        <v>0</v>
      </c>
      <c r="N2047" s="12"/>
      <c r="O2047" s="12"/>
    </row>
    <row r="2048" spans="1:15" x14ac:dyDescent="0.35">
      <c r="A2048" s="11" t="str">
        <f t="shared" si="31"/>
        <v>DISTRIBUCION VOLUMEN X CRITERIO (kg ó litros)Vino200-500MIL</v>
      </c>
      <c r="B2048" s="11" t="s">
        <v>119</v>
      </c>
      <c r="C2048" s="11" t="s">
        <v>132</v>
      </c>
      <c r="D2048" s="11" t="s">
        <v>15</v>
      </c>
      <c r="E2048" s="12">
        <v>15.960676024220099</v>
      </c>
      <c r="F2048" s="12">
        <v>16.779816731633002</v>
      </c>
      <c r="G2048" s="12">
        <v>17.787748019205299</v>
      </c>
      <c r="H2048" s="12">
        <v>16.260002575835799</v>
      </c>
      <c r="I2048" s="12">
        <v>0</v>
      </c>
      <c r="J2048" s="12">
        <v>0</v>
      </c>
      <c r="K2048" s="12">
        <v>0</v>
      </c>
      <c r="L2048" s="12">
        <v>0</v>
      </c>
      <c r="M2048" s="12">
        <v>0</v>
      </c>
      <c r="N2048" s="12"/>
      <c r="O2048" s="12"/>
    </row>
    <row r="2049" spans="1:15" x14ac:dyDescent="0.35">
      <c r="A2049" s="11" t="str">
        <f t="shared" si="31"/>
        <v>DISTRIBUCION VOLUMEN X CRITERIO (kg ó litros)Vino&gt;500MIL</v>
      </c>
      <c r="B2049" s="11" t="s">
        <v>119</v>
      </c>
      <c r="C2049" s="11" t="s">
        <v>132</v>
      </c>
      <c r="D2049" s="11" t="s">
        <v>16</v>
      </c>
      <c r="E2049" s="12">
        <v>18.0142698505143</v>
      </c>
      <c r="F2049" s="12">
        <v>21.061567013857101</v>
      </c>
      <c r="G2049" s="12">
        <v>21.217854363986898</v>
      </c>
      <c r="H2049" s="12">
        <v>20.577011367569799</v>
      </c>
      <c r="I2049" s="12">
        <v>0</v>
      </c>
      <c r="J2049" s="12">
        <v>0</v>
      </c>
      <c r="K2049" s="12">
        <v>0</v>
      </c>
      <c r="L2049" s="12">
        <v>0</v>
      </c>
      <c r="M2049" s="12">
        <v>0</v>
      </c>
      <c r="N2049" s="12"/>
      <c r="O2049" s="12"/>
    </row>
    <row r="2050" spans="1:15" x14ac:dyDescent="0.35">
      <c r="A2050" s="11" t="str">
        <f t="shared" si="31"/>
        <v>DISTRIBUCION VOLUMEN X CRITERIO (kg ó litros)VinoDE 15 A 19 AÑOS</v>
      </c>
      <c r="B2050" s="11" t="s">
        <v>119</v>
      </c>
      <c r="C2050" s="11" t="s">
        <v>132</v>
      </c>
      <c r="D2050" s="11" t="s">
        <v>39</v>
      </c>
      <c r="E2050" s="12">
        <v>0.390499487917574</v>
      </c>
      <c r="F2050" s="12">
        <v>0.260614882854874</v>
      </c>
      <c r="G2050" s="12">
        <v>0.34329779508782299</v>
      </c>
      <c r="H2050" s="12">
        <v>0.22768238954234199</v>
      </c>
      <c r="I2050" s="12">
        <v>0</v>
      </c>
      <c r="J2050" s="12">
        <v>0</v>
      </c>
      <c r="K2050" s="12">
        <v>0</v>
      </c>
      <c r="L2050" s="12">
        <v>0</v>
      </c>
      <c r="M2050" s="12">
        <v>0</v>
      </c>
      <c r="N2050" s="12"/>
      <c r="O2050" s="12"/>
    </row>
    <row r="2051" spans="1:15" x14ac:dyDescent="0.35">
      <c r="A2051" s="11" t="str">
        <f t="shared" si="31"/>
        <v>DISTRIBUCION VOLUMEN X CRITERIO (kg ó litros)VinoDE 20 A 24 AÑOS</v>
      </c>
      <c r="B2051" s="11" t="s">
        <v>119</v>
      </c>
      <c r="C2051" s="11" t="s">
        <v>132</v>
      </c>
      <c r="D2051" s="11" t="s">
        <v>40</v>
      </c>
      <c r="E2051" s="12">
        <v>1.0891664328519599</v>
      </c>
      <c r="F2051" s="12">
        <v>0.813665855640612</v>
      </c>
      <c r="G2051" s="12">
        <v>0.78227888538296997</v>
      </c>
      <c r="H2051" s="12">
        <v>0.75253015432068304</v>
      </c>
      <c r="I2051" s="12">
        <v>0</v>
      </c>
      <c r="J2051" s="12">
        <v>0</v>
      </c>
      <c r="K2051" s="12">
        <v>0</v>
      </c>
      <c r="L2051" s="12">
        <v>0</v>
      </c>
      <c r="M2051" s="12">
        <v>0</v>
      </c>
      <c r="N2051" s="12"/>
      <c r="O2051" s="12"/>
    </row>
    <row r="2052" spans="1:15" x14ac:dyDescent="0.35">
      <c r="A2052" s="11" t="str">
        <f t="shared" ref="A2052:A2115" si="32">B2052&amp;C2052&amp;D2052</f>
        <v>DISTRIBUCION VOLUMEN X CRITERIO (kg ó litros)VinoDE 25 A 34 AÑOS</v>
      </c>
      <c r="B2052" s="11" t="s">
        <v>119</v>
      </c>
      <c r="C2052" s="11" t="s">
        <v>132</v>
      </c>
      <c r="D2052" s="11" t="s">
        <v>41</v>
      </c>
      <c r="E2052" s="12">
        <v>5.0736551053712597</v>
      </c>
      <c r="F2052" s="12">
        <v>4.4723188381147603</v>
      </c>
      <c r="G2052" s="12">
        <v>3.7972700429299202</v>
      </c>
      <c r="H2052" s="12">
        <v>3.7551971999182001</v>
      </c>
      <c r="I2052" s="12">
        <v>0</v>
      </c>
      <c r="J2052" s="12">
        <v>0</v>
      </c>
      <c r="K2052" s="12">
        <v>0</v>
      </c>
      <c r="L2052" s="12">
        <v>0</v>
      </c>
      <c r="M2052" s="12">
        <v>0</v>
      </c>
      <c r="N2052" s="12"/>
      <c r="O2052" s="12"/>
    </row>
    <row r="2053" spans="1:15" x14ac:dyDescent="0.35">
      <c r="A2053" s="11" t="str">
        <f t="shared" si="32"/>
        <v>DISTRIBUCION VOLUMEN X CRITERIO (kg ó litros)VinoDE 35 A 49 AÑOS</v>
      </c>
      <c r="B2053" s="11" t="s">
        <v>119</v>
      </c>
      <c r="C2053" s="11" t="s">
        <v>132</v>
      </c>
      <c r="D2053" s="11" t="s">
        <v>42</v>
      </c>
      <c r="E2053" s="12">
        <v>17.126599200954502</v>
      </c>
      <c r="F2053" s="12">
        <v>14.879148343285699</v>
      </c>
      <c r="G2053" s="12">
        <v>15.0682151731278</v>
      </c>
      <c r="H2053" s="12">
        <v>12.937943346462299</v>
      </c>
      <c r="I2053" s="12">
        <v>0</v>
      </c>
      <c r="J2053" s="12">
        <v>0</v>
      </c>
      <c r="K2053" s="12">
        <v>0</v>
      </c>
      <c r="L2053" s="12">
        <v>0</v>
      </c>
      <c r="M2053" s="12">
        <v>0</v>
      </c>
      <c r="N2053" s="12"/>
      <c r="O2053" s="12"/>
    </row>
    <row r="2054" spans="1:15" x14ac:dyDescent="0.35">
      <c r="A2054" s="11" t="str">
        <f t="shared" si="32"/>
        <v>DISTRIBUCION VOLUMEN X CRITERIO (kg ó litros)VinoDE 50 A 59 AÑOS</v>
      </c>
      <c r="B2054" s="11" t="s">
        <v>119</v>
      </c>
      <c r="C2054" s="11" t="s">
        <v>132</v>
      </c>
      <c r="D2054" s="11" t="s">
        <v>43</v>
      </c>
      <c r="E2054" s="12">
        <v>24.2992553783136</v>
      </c>
      <c r="F2054" s="12">
        <v>25.219933647064799</v>
      </c>
      <c r="G2054" s="12">
        <v>23.227088183567702</v>
      </c>
      <c r="H2054" s="12">
        <v>22.203757547398201</v>
      </c>
      <c r="I2054" s="12">
        <v>0</v>
      </c>
      <c r="J2054" s="12">
        <v>0</v>
      </c>
      <c r="K2054" s="12">
        <v>0</v>
      </c>
      <c r="L2054" s="12">
        <v>0</v>
      </c>
      <c r="M2054" s="12">
        <v>0</v>
      </c>
      <c r="N2054" s="12"/>
      <c r="O2054" s="12"/>
    </row>
    <row r="2055" spans="1:15" x14ac:dyDescent="0.35">
      <c r="A2055" s="11" t="str">
        <f t="shared" si="32"/>
        <v>DISTRIBUCION VOLUMEN X CRITERIO (kg ó litros)VinoDE 60 A 75 AÑOS</v>
      </c>
      <c r="B2055" s="11" t="s">
        <v>119</v>
      </c>
      <c r="C2055" s="11" t="s">
        <v>132</v>
      </c>
      <c r="D2055" s="11" t="s">
        <v>44</v>
      </c>
      <c r="E2055" s="12">
        <v>52.0208236842739</v>
      </c>
      <c r="F2055" s="12">
        <v>54.354321538040701</v>
      </c>
      <c r="G2055" s="12">
        <v>56.781848753196698</v>
      </c>
      <c r="H2055" s="12">
        <v>60.122903182627098</v>
      </c>
      <c r="I2055" s="12">
        <v>0</v>
      </c>
      <c r="J2055" s="12">
        <v>0</v>
      </c>
      <c r="K2055" s="12">
        <v>0</v>
      </c>
      <c r="L2055" s="12">
        <v>0</v>
      </c>
      <c r="M2055" s="12">
        <v>0</v>
      </c>
      <c r="N2055" s="12"/>
      <c r="O2055" s="12"/>
    </row>
    <row r="2056" spans="1:15" x14ac:dyDescent="0.35">
      <c r="A2056" s="11" t="str">
        <f t="shared" si="32"/>
        <v>DISTRIBUCION VOLUMEN X CRITERIO (kg ó litros)VinoALTA Y MEDIA ALTA</v>
      </c>
      <c r="B2056" s="11" t="s">
        <v>119</v>
      </c>
      <c r="C2056" s="11" t="s">
        <v>132</v>
      </c>
      <c r="D2056" s="11" t="s">
        <v>17</v>
      </c>
      <c r="E2056" s="12">
        <v>33.493061671581998</v>
      </c>
      <c r="F2056" s="12">
        <v>41.330514763369202</v>
      </c>
      <c r="G2056" s="12">
        <v>37.248982666692498</v>
      </c>
      <c r="H2056" s="12">
        <v>38.943649187179602</v>
      </c>
      <c r="I2056" s="12">
        <v>0</v>
      </c>
      <c r="J2056" s="12">
        <v>0</v>
      </c>
      <c r="K2056" s="12">
        <v>0</v>
      </c>
      <c r="L2056" s="12">
        <v>0</v>
      </c>
      <c r="M2056" s="12">
        <v>0</v>
      </c>
      <c r="N2056" s="12"/>
      <c r="O2056" s="12"/>
    </row>
    <row r="2057" spans="1:15" x14ac:dyDescent="0.35">
      <c r="A2057" s="11" t="str">
        <f t="shared" si="32"/>
        <v>DISTRIBUCION VOLUMEN X CRITERIO (kg ó litros)VinoMEDIA</v>
      </c>
      <c r="B2057" s="11" t="s">
        <v>119</v>
      </c>
      <c r="C2057" s="11" t="s">
        <v>132</v>
      </c>
      <c r="D2057" s="11" t="s">
        <v>18</v>
      </c>
      <c r="E2057" s="12">
        <v>32.839470335993802</v>
      </c>
      <c r="F2057" s="12">
        <v>32.363402829329601</v>
      </c>
      <c r="G2057" s="12">
        <v>34.558710834769201</v>
      </c>
      <c r="H2057" s="12">
        <v>32.014036703613101</v>
      </c>
      <c r="I2057" s="12">
        <v>0</v>
      </c>
      <c r="J2057" s="12">
        <v>0</v>
      </c>
      <c r="K2057" s="12">
        <v>0</v>
      </c>
      <c r="L2057" s="12">
        <v>0</v>
      </c>
      <c r="M2057" s="12">
        <v>0</v>
      </c>
      <c r="N2057" s="12"/>
      <c r="O2057" s="12"/>
    </row>
    <row r="2058" spans="1:15" x14ac:dyDescent="0.35">
      <c r="A2058" s="11" t="str">
        <f t="shared" si="32"/>
        <v>DISTRIBUCION VOLUMEN X CRITERIO (kg ó litros)VinoMEDIA BAJA</v>
      </c>
      <c r="B2058" s="11" t="s">
        <v>119</v>
      </c>
      <c r="C2058" s="11" t="s">
        <v>132</v>
      </c>
      <c r="D2058" s="11" t="s">
        <v>19</v>
      </c>
      <c r="E2058" s="12">
        <v>23.6870266605907</v>
      </c>
      <c r="F2058" s="12">
        <v>19.558766130116499</v>
      </c>
      <c r="G2058" s="12">
        <v>19.2134241238968</v>
      </c>
      <c r="H2058" s="12">
        <v>21.398457919062398</v>
      </c>
      <c r="I2058" s="12">
        <v>0</v>
      </c>
      <c r="J2058" s="12">
        <v>0</v>
      </c>
      <c r="K2058" s="12">
        <v>0</v>
      </c>
      <c r="L2058" s="12">
        <v>0</v>
      </c>
      <c r="M2058" s="12">
        <v>0</v>
      </c>
      <c r="N2058" s="12"/>
      <c r="O2058" s="12"/>
    </row>
    <row r="2059" spans="1:15" x14ac:dyDescent="0.35">
      <c r="A2059" s="11" t="str">
        <f t="shared" si="32"/>
        <v>DISTRIBUCION VOLUMEN X CRITERIO (kg ó litros)VinoBAJA</v>
      </c>
      <c r="B2059" s="11" t="s">
        <v>119</v>
      </c>
      <c r="C2059" s="11" t="s">
        <v>132</v>
      </c>
      <c r="D2059" s="11" t="s">
        <v>20</v>
      </c>
      <c r="E2059" s="12">
        <v>9.9804407776373996</v>
      </c>
      <c r="F2059" s="12">
        <v>6.7473094982175104</v>
      </c>
      <c r="G2059" s="12">
        <v>8.9788841561561803</v>
      </c>
      <c r="H2059" s="12">
        <v>7.6438664464089801</v>
      </c>
      <c r="I2059" s="12">
        <v>0</v>
      </c>
      <c r="J2059" s="12">
        <v>0</v>
      </c>
      <c r="K2059" s="12">
        <v>0</v>
      </c>
      <c r="L2059" s="12">
        <v>0</v>
      </c>
      <c r="M2059" s="12">
        <v>0</v>
      </c>
      <c r="N2059" s="12"/>
      <c r="O2059" s="12"/>
    </row>
    <row r="2060" spans="1:15" x14ac:dyDescent="0.35">
      <c r="A2060" s="11" t="str">
        <f t="shared" si="32"/>
        <v>DISTRIBUCION VOLUMEN X CRITERIO (kg ó litros)VinoHOMBRE</v>
      </c>
      <c r="B2060" s="11" t="s">
        <v>119</v>
      </c>
      <c r="C2060" s="11" t="s">
        <v>132</v>
      </c>
      <c r="D2060" s="11" t="s">
        <v>21</v>
      </c>
      <c r="E2060" s="12">
        <v>64.684218487833505</v>
      </c>
      <c r="F2060" s="12">
        <v>66.498706626256407</v>
      </c>
      <c r="G2060" s="12">
        <v>64.906004728559793</v>
      </c>
      <c r="H2060" s="12">
        <v>64.560892624505996</v>
      </c>
      <c r="I2060" s="12">
        <v>0</v>
      </c>
      <c r="J2060" s="12">
        <v>0</v>
      </c>
      <c r="K2060" s="12">
        <v>0</v>
      </c>
      <c r="L2060" s="12">
        <v>0</v>
      </c>
      <c r="M2060" s="12">
        <v>0</v>
      </c>
      <c r="N2060" s="12"/>
      <c r="O2060" s="12"/>
    </row>
    <row r="2061" spans="1:15" x14ac:dyDescent="0.35">
      <c r="A2061" s="11" t="str">
        <f t="shared" si="32"/>
        <v>DISTRIBUCION VOLUMEN X CRITERIO (kg ó litros)VinoMUJER</v>
      </c>
      <c r="B2061" s="11" t="s">
        <v>119</v>
      </c>
      <c r="C2061" s="11" t="s">
        <v>132</v>
      </c>
      <c r="D2061" s="11" t="s">
        <v>22</v>
      </c>
      <c r="E2061" s="12">
        <v>35.315770901338901</v>
      </c>
      <c r="F2061" s="12">
        <v>33.501288644763498</v>
      </c>
      <c r="G2061" s="12">
        <v>35.094001155196501</v>
      </c>
      <c r="H2061" s="12">
        <v>35.439121437846197</v>
      </c>
      <c r="I2061" s="12">
        <v>0</v>
      </c>
      <c r="J2061" s="12">
        <v>0</v>
      </c>
      <c r="K2061" s="12">
        <v>0</v>
      </c>
      <c r="L2061" s="12">
        <v>0</v>
      </c>
      <c r="M2061" s="12">
        <v>0</v>
      </c>
      <c r="N2061" s="12"/>
      <c r="O2061" s="12"/>
    </row>
    <row r="2062" spans="1:15" x14ac:dyDescent="0.35">
      <c r="A2062" s="11" t="str">
        <f t="shared" si="32"/>
        <v>DISTRIBUCION VOLUMEN X CRITERIO (kg ó litros)TintoT.ESPAÑA</v>
      </c>
      <c r="B2062" s="11" t="s">
        <v>119</v>
      </c>
      <c r="C2062" s="11" t="s">
        <v>133</v>
      </c>
      <c r="D2062" s="11" t="s">
        <v>36</v>
      </c>
      <c r="E2062" s="12">
        <v>100</v>
      </c>
      <c r="F2062" s="12">
        <v>100</v>
      </c>
      <c r="G2062" s="12">
        <v>100</v>
      </c>
      <c r="H2062" s="12">
        <v>100</v>
      </c>
      <c r="I2062" s="12">
        <v>0</v>
      </c>
      <c r="J2062" s="12">
        <v>0</v>
      </c>
      <c r="K2062" s="12">
        <v>0</v>
      </c>
      <c r="L2062" s="12">
        <v>0</v>
      </c>
      <c r="M2062" s="12">
        <v>0</v>
      </c>
      <c r="N2062" s="12"/>
      <c r="O2062" s="12"/>
    </row>
    <row r="2063" spans="1:15" x14ac:dyDescent="0.35">
      <c r="A2063" s="11" t="str">
        <f t="shared" si="32"/>
        <v>DISTRIBUCION VOLUMEN X CRITERIO (kg ó litros)TintoBCN AM</v>
      </c>
      <c r="B2063" s="11" t="s">
        <v>119</v>
      </c>
      <c r="C2063" s="11" t="s">
        <v>133</v>
      </c>
      <c r="D2063" s="11" t="s">
        <v>1</v>
      </c>
      <c r="E2063" s="12">
        <v>6.6765516159476901</v>
      </c>
      <c r="F2063" s="12">
        <v>8.4750138605663992</v>
      </c>
      <c r="G2063" s="12">
        <v>8.7068597060592907</v>
      </c>
      <c r="H2063" s="12">
        <v>8.9429536440888597</v>
      </c>
      <c r="I2063" s="12">
        <v>0</v>
      </c>
      <c r="J2063" s="12">
        <v>0</v>
      </c>
      <c r="K2063" s="12">
        <v>0</v>
      </c>
      <c r="L2063" s="12">
        <v>0</v>
      </c>
      <c r="M2063" s="12">
        <v>0</v>
      </c>
      <c r="N2063" s="12"/>
      <c r="O2063" s="12"/>
    </row>
    <row r="2064" spans="1:15" x14ac:dyDescent="0.35">
      <c r="A2064" s="11" t="str">
        <f t="shared" si="32"/>
        <v>DISTRIBUCION VOLUMEN X CRITERIO (kg ó litros)TintoREST.CAT ARAGON</v>
      </c>
      <c r="B2064" s="11" t="s">
        <v>119</v>
      </c>
      <c r="C2064" s="11" t="s">
        <v>133</v>
      </c>
      <c r="D2064" s="11" t="s">
        <v>2</v>
      </c>
      <c r="E2064" s="12">
        <v>11.8398758149154</v>
      </c>
      <c r="F2064" s="12">
        <v>13.025208037249</v>
      </c>
      <c r="G2064" s="12">
        <v>13.2051737240132</v>
      </c>
      <c r="H2064" s="12">
        <v>15.194825259368899</v>
      </c>
      <c r="I2064" s="12">
        <v>0</v>
      </c>
      <c r="J2064" s="12">
        <v>0</v>
      </c>
      <c r="K2064" s="12">
        <v>0</v>
      </c>
      <c r="L2064" s="12">
        <v>0</v>
      </c>
      <c r="M2064" s="12">
        <v>0</v>
      </c>
      <c r="N2064" s="12"/>
      <c r="O2064" s="12"/>
    </row>
    <row r="2065" spans="1:15" x14ac:dyDescent="0.35">
      <c r="A2065" s="11" t="str">
        <f t="shared" si="32"/>
        <v>DISTRIBUCION VOLUMEN X CRITERIO (kg ó litros)TintoLEVANTE</v>
      </c>
      <c r="B2065" s="11" t="s">
        <v>119</v>
      </c>
      <c r="C2065" s="11" t="s">
        <v>133</v>
      </c>
      <c r="D2065" s="11" t="s">
        <v>3</v>
      </c>
      <c r="E2065" s="12">
        <v>17.797942526577302</v>
      </c>
      <c r="F2065" s="12">
        <v>12.893189769468499</v>
      </c>
      <c r="G2065" s="12">
        <v>13.6064519144602</v>
      </c>
      <c r="H2065" s="12">
        <v>13.625097613805799</v>
      </c>
      <c r="I2065" s="12">
        <v>0</v>
      </c>
      <c r="J2065" s="12">
        <v>0</v>
      </c>
      <c r="K2065" s="12">
        <v>0</v>
      </c>
      <c r="L2065" s="12">
        <v>0</v>
      </c>
      <c r="M2065" s="12">
        <v>0</v>
      </c>
      <c r="N2065" s="12"/>
      <c r="O2065" s="12"/>
    </row>
    <row r="2066" spans="1:15" x14ac:dyDescent="0.35">
      <c r="A2066" s="11" t="str">
        <f t="shared" si="32"/>
        <v>DISTRIBUCION VOLUMEN X CRITERIO (kg ó litros)TintoANDALUCIA</v>
      </c>
      <c r="B2066" s="11" t="s">
        <v>119</v>
      </c>
      <c r="C2066" s="11" t="s">
        <v>133</v>
      </c>
      <c r="D2066" s="11" t="s">
        <v>4</v>
      </c>
      <c r="E2066" s="12">
        <v>12.661431601126401</v>
      </c>
      <c r="F2066" s="12">
        <v>11.690118785362399</v>
      </c>
      <c r="G2066" s="12">
        <v>11.4491346081234</v>
      </c>
      <c r="H2066" s="12">
        <v>10.899856024536801</v>
      </c>
      <c r="I2066" s="12">
        <v>0</v>
      </c>
      <c r="J2066" s="12">
        <v>0</v>
      </c>
      <c r="K2066" s="12">
        <v>0</v>
      </c>
      <c r="L2066" s="12">
        <v>0</v>
      </c>
      <c r="M2066" s="12">
        <v>0</v>
      </c>
      <c r="N2066" s="12"/>
      <c r="O2066" s="12"/>
    </row>
    <row r="2067" spans="1:15" x14ac:dyDescent="0.35">
      <c r="A2067" s="11" t="str">
        <f t="shared" si="32"/>
        <v>DISTRIBUCION VOLUMEN X CRITERIO (kg ó litros)TintoMDD AM</v>
      </c>
      <c r="B2067" s="11" t="s">
        <v>119</v>
      </c>
      <c r="C2067" s="11" t="s">
        <v>133</v>
      </c>
      <c r="D2067" s="11" t="s">
        <v>5</v>
      </c>
      <c r="E2067" s="12">
        <v>10.8669633753365</v>
      </c>
      <c r="F2067" s="12">
        <v>14.378540390075001</v>
      </c>
      <c r="G2067" s="12">
        <v>14.9611960675168</v>
      </c>
      <c r="H2067" s="12">
        <v>12.020628506343099</v>
      </c>
      <c r="I2067" s="12">
        <v>0</v>
      </c>
      <c r="J2067" s="12">
        <v>0</v>
      </c>
      <c r="K2067" s="12">
        <v>0</v>
      </c>
      <c r="L2067" s="12">
        <v>0</v>
      </c>
      <c r="M2067" s="12">
        <v>0</v>
      </c>
      <c r="N2067" s="12"/>
      <c r="O2067" s="12"/>
    </row>
    <row r="2068" spans="1:15" x14ac:dyDescent="0.35">
      <c r="A2068" s="11" t="str">
        <f t="shared" si="32"/>
        <v>DISTRIBUCION VOLUMEN X CRITERIO (kg ó litros)TintoRTO CENTRO</v>
      </c>
      <c r="B2068" s="11" t="s">
        <v>119</v>
      </c>
      <c r="C2068" s="11" t="s">
        <v>133</v>
      </c>
      <c r="D2068" s="11" t="s">
        <v>6</v>
      </c>
      <c r="E2068" s="12">
        <v>12.5022393593337</v>
      </c>
      <c r="F2068" s="12">
        <v>8.9528770049993192</v>
      </c>
      <c r="G2068" s="12">
        <v>8.7892881564045506</v>
      </c>
      <c r="H2068" s="12">
        <v>7.7536314273916904</v>
      </c>
      <c r="I2068" s="12">
        <v>0</v>
      </c>
      <c r="J2068" s="12">
        <v>0</v>
      </c>
      <c r="K2068" s="12">
        <v>0</v>
      </c>
      <c r="L2068" s="12">
        <v>0</v>
      </c>
      <c r="M2068" s="12">
        <v>0</v>
      </c>
      <c r="N2068" s="12"/>
      <c r="O2068" s="12"/>
    </row>
    <row r="2069" spans="1:15" x14ac:dyDescent="0.35">
      <c r="A2069" s="11" t="str">
        <f t="shared" si="32"/>
        <v>DISTRIBUCION VOLUMEN X CRITERIO (kg ó litros)TintoNORTE-CENTRO</v>
      </c>
      <c r="B2069" s="11" t="s">
        <v>119</v>
      </c>
      <c r="C2069" s="11" t="s">
        <v>133</v>
      </c>
      <c r="D2069" s="11" t="s">
        <v>7</v>
      </c>
      <c r="E2069" s="12">
        <v>14.859832714932701</v>
      </c>
      <c r="F2069" s="12">
        <v>16.145562759178901</v>
      </c>
      <c r="G2069" s="12">
        <v>16.087377418263401</v>
      </c>
      <c r="H2069" s="12">
        <v>18.456358789678902</v>
      </c>
      <c r="I2069" s="12">
        <v>0</v>
      </c>
      <c r="J2069" s="12">
        <v>0</v>
      </c>
      <c r="K2069" s="12">
        <v>0</v>
      </c>
      <c r="L2069" s="12">
        <v>0</v>
      </c>
      <c r="M2069" s="12">
        <v>0</v>
      </c>
      <c r="N2069" s="12"/>
      <c r="O2069" s="12"/>
    </row>
    <row r="2070" spans="1:15" x14ac:dyDescent="0.35">
      <c r="A2070" s="11" t="str">
        <f t="shared" si="32"/>
        <v>DISTRIBUCION VOLUMEN X CRITERIO (kg ó litros)TintoNOROESTE</v>
      </c>
      <c r="B2070" s="11" t="s">
        <v>119</v>
      </c>
      <c r="C2070" s="11" t="s">
        <v>133</v>
      </c>
      <c r="D2070" s="11" t="s">
        <v>8</v>
      </c>
      <c r="E2070" s="12">
        <v>12.7951665278799</v>
      </c>
      <c r="F2070" s="12">
        <v>14.4394913495269</v>
      </c>
      <c r="G2070" s="12">
        <v>13.1945160782606</v>
      </c>
      <c r="H2070" s="12">
        <v>13.1066656816696</v>
      </c>
      <c r="I2070" s="12">
        <v>0</v>
      </c>
      <c r="J2070" s="12">
        <v>0</v>
      </c>
      <c r="K2070" s="12">
        <v>0</v>
      </c>
      <c r="L2070" s="12">
        <v>0</v>
      </c>
      <c r="M2070" s="12">
        <v>0</v>
      </c>
      <c r="N2070" s="12"/>
      <c r="O2070" s="12"/>
    </row>
    <row r="2071" spans="1:15" x14ac:dyDescent="0.35">
      <c r="A2071" s="11" t="str">
        <f t="shared" si="32"/>
        <v>DISTRIBUCION VOLUMEN X CRITERIO (kg ó litros)Tinto&lt;2MIL</v>
      </c>
      <c r="B2071" s="11" t="s">
        <v>119</v>
      </c>
      <c r="C2071" s="11" t="s">
        <v>133</v>
      </c>
      <c r="D2071" s="11" t="s">
        <v>9</v>
      </c>
      <c r="E2071" s="12">
        <v>4.5819828578043298</v>
      </c>
      <c r="F2071" s="12">
        <v>3.3322260449137602</v>
      </c>
      <c r="G2071" s="12">
        <v>3.8796606621601701</v>
      </c>
      <c r="H2071" s="12">
        <v>4.7223112003949996</v>
      </c>
      <c r="I2071" s="12">
        <v>0</v>
      </c>
      <c r="J2071" s="12">
        <v>0</v>
      </c>
      <c r="K2071" s="12">
        <v>0</v>
      </c>
      <c r="L2071" s="12">
        <v>0</v>
      </c>
      <c r="M2071" s="12">
        <v>0</v>
      </c>
      <c r="N2071" s="12"/>
      <c r="O2071" s="12"/>
    </row>
    <row r="2072" spans="1:15" x14ac:dyDescent="0.35">
      <c r="A2072" s="11" t="str">
        <f t="shared" si="32"/>
        <v>DISTRIBUCION VOLUMEN X CRITERIO (kg ó litros)Tinto2-5MIL</v>
      </c>
      <c r="B2072" s="11" t="s">
        <v>119</v>
      </c>
      <c r="C2072" s="11" t="s">
        <v>133</v>
      </c>
      <c r="D2072" s="11" t="s">
        <v>10</v>
      </c>
      <c r="E2072" s="12">
        <v>6.1285882365557196</v>
      </c>
      <c r="F2072" s="12">
        <v>5.6823092875745198</v>
      </c>
      <c r="G2072" s="12">
        <v>6.1944593202893703</v>
      </c>
      <c r="H2072" s="12">
        <v>7.0737566064235802</v>
      </c>
      <c r="I2072" s="12">
        <v>0</v>
      </c>
      <c r="J2072" s="12">
        <v>0</v>
      </c>
      <c r="K2072" s="12">
        <v>0</v>
      </c>
      <c r="L2072" s="12">
        <v>0</v>
      </c>
      <c r="M2072" s="12">
        <v>0</v>
      </c>
      <c r="N2072" s="12"/>
      <c r="O2072" s="12"/>
    </row>
    <row r="2073" spans="1:15" x14ac:dyDescent="0.35">
      <c r="A2073" s="11" t="str">
        <f t="shared" si="32"/>
        <v>DISTRIBUCION VOLUMEN X CRITERIO (kg ó litros)Tinto5-10MIL</v>
      </c>
      <c r="B2073" s="11" t="s">
        <v>119</v>
      </c>
      <c r="C2073" s="11" t="s">
        <v>133</v>
      </c>
      <c r="D2073" s="11" t="s">
        <v>11</v>
      </c>
      <c r="E2073" s="12">
        <v>5.7846103233296002</v>
      </c>
      <c r="F2073" s="12">
        <v>7.1412563474198603</v>
      </c>
      <c r="G2073" s="12">
        <v>7.16544873737611</v>
      </c>
      <c r="H2073" s="12">
        <v>8.5283667504287504</v>
      </c>
      <c r="I2073" s="12">
        <v>0</v>
      </c>
      <c r="J2073" s="12">
        <v>0</v>
      </c>
      <c r="K2073" s="12">
        <v>0</v>
      </c>
      <c r="L2073" s="12">
        <v>0</v>
      </c>
      <c r="M2073" s="12">
        <v>0</v>
      </c>
      <c r="N2073" s="12"/>
      <c r="O2073" s="12"/>
    </row>
    <row r="2074" spans="1:15" x14ac:dyDescent="0.35">
      <c r="A2074" s="11" t="str">
        <f t="shared" si="32"/>
        <v>DISTRIBUCION VOLUMEN X CRITERIO (kg ó litros)Tinto10-30MIL</v>
      </c>
      <c r="B2074" s="11" t="s">
        <v>119</v>
      </c>
      <c r="C2074" s="11" t="s">
        <v>133</v>
      </c>
      <c r="D2074" s="11" t="s">
        <v>12</v>
      </c>
      <c r="E2074" s="12">
        <v>21.945966951547899</v>
      </c>
      <c r="F2074" s="12">
        <v>18.380915236650701</v>
      </c>
      <c r="G2074" s="12">
        <v>14.8487762149811</v>
      </c>
      <c r="H2074" s="12">
        <v>16.380701804536301</v>
      </c>
      <c r="I2074" s="12">
        <v>0</v>
      </c>
      <c r="J2074" s="12">
        <v>0</v>
      </c>
      <c r="K2074" s="12">
        <v>0</v>
      </c>
      <c r="L2074" s="12">
        <v>0</v>
      </c>
      <c r="M2074" s="12">
        <v>0</v>
      </c>
      <c r="N2074" s="12"/>
      <c r="O2074" s="12"/>
    </row>
    <row r="2075" spans="1:15" x14ac:dyDescent="0.35">
      <c r="A2075" s="11" t="str">
        <f t="shared" si="32"/>
        <v>DISTRIBUCION VOLUMEN X CRITERIO (kg ó litros)Tinto30-100MIL</v>
      </c>
      <c r="B2075" s="11" t="s">
        <v>119</v>
      </c>
      <c r="C2075" s="11" t="s">
        <v>133</v>
      </c>
      <c r="D2075" s="11" t="s">
        <v>13</v>
      </c>
      <c r="E2075" s="12">
        <v>15.1430369013988</v>
      </c>
      <c r="F2075" s="12">
        <v>14.7595856324261</v>
      </c>
      <c r="G2075" s="12">
        <v>14.286199245227101</v>
      </c>
      <c r="H2075" s="12">
        <v>14.3532240885925</v>
      </c>
      <c r="I2075" s="12">
        <v>0</v>
      </c>
      <c r="J2075" s="12">
        <v>0</v>
      </c>
      <c r="K2075" s="12">
        <v>0</v>
      </c>
      <c r="L2075" s="12">
        <v>0</v>
      </c>
      <c r="M2075" s="12">
        <v>0</v>
      </c>
      <c r="N2075" s="12"/>
      <c r="O2075" s="12"/>
    </row>
    <row r="2076" spans="1:15" x14ac:dyDescent="0.35">
      <c r="A2076" s="11" t="str">
        <f t="shared" si="32"/>
        <v>DISTRIBUCION VOLUMEN X CRITERIO (kg ó litros)Tinto100-200MIL</v>
      </c>
      <c r="B2076" s="11" t="s">
        <v>119</v>
      </c>
      <c r="C2076" s="11" t="s">
        <v>133</v>
      </c>
      <c r="D2076" s="11" t="s">
        <v>14</v>
      </c>
      <c r="E2076" s="12">
        <v>12.7406130519523</v>
      </c>
      <c r="F2076" s="12">
        <v>12.3957656465992</v>
      </c>
      <c r="G2076" s="12">
        <v>12.4219236014817</v>
      </c>
      <c r="H2076" s="12">
        <v>11.1562935393074</v>
      </c>
      <c r="I2076" s="12">
        <v>0</v>
      </c>
      <c r="J2076" s="12">
        <v>0</v>
      </c>
      <c r="K2076" s="12">
        <v>0</v>
      </c>
      <c r="L2076" s="12">
        <v>0</v>
      </c>
      <c r="M2076" s="12">
        <v>0</v>
      </c>
      <c r="N2076" s="12"/>
      <c r="O2076" s="12"/>
    </row>
    <row r="2077" spans="1:15" x14ac:dyDescent="0.35">
      <c r="A2077" s="11" t="str">
        <f t="shared" si="32"/>
        <v>DISTRIBUCION VOLUMEN X CRITERIO (kg ó litros)Tinto200-500MIL</v>
      </c>
      <c r="B2077" s="11" t="s">
        <v>119</v>
      </c>
      <c r="C2077" s="11" t="s">
        <v>133</v>
      </c>
      <c r="D2077" s="11" t="s">
        <v>15</v>
      </c>
      <c r="E2077" s="12">
        <v>17.200136941233598</v>
      </c>
      <c r="F2077" s="12">
        <v>17.010361613616201</v>
      </c>
      <c r="G2077" s="12">
        <v>18.712724264508498</v>
      </c>
      <c r="H2077" s="12">
        <v>17.929637182319599</v>
      </c>
      <c r="I2077" s="12">
        <v>0</v>
      </c>
      <c r="J2077" s="12">
        <v>0</v>
      </c>
      <c r="K2077" s="12">
        <v>0</v>
      </c>
      <c r="L2077" s="12">
        <v>0</v>
      </c>
      <c r="M2077" s="12">
        <v>0</v>
      </c>
      <c r="N2077" s="12"/>
      <c r="O2077" s="12"/>
    </row>
    <row r="2078" spans="1:15" x14ac:dyDescent="0.35">
      <c r="A2078" s="11" t="str">
        <f t="shared" si="32"/>
        <v>DISTRIBUCION VOLUMEN X CRITERIO (kg ó litros)Tinto&gt;500MIL</v>
      </c>
      <c r="B2078" s="11" t="s">
        <v>119</v>
      </c>
      <c r="C2078" s="11" t="s">
        <v>133</v>
      </c>
      <c r="D2078" s="11" t="s">
        <v>16</v>
      </c>
      <c r="E2078" s="12">
        <v>16.4750704187182</v>
      </c>
      <c r="F2078" s="12">
        <v>21.2975845792268</v>
      </c>
      <c r="G2078" s="12">
        <v>22.4908078639953</v>
      </c>
      <c r="H2078" s="12">
        <v>19.8557184799288</v>
      </c>
      <c r="I2078" s="12">
        <v>0</v>
      </c>
      <c r="J2078" s="12">
        <v>0</v>
      </c>
      <c r="K2078" s="12">
        <v>0</v>
      </c>
      <c r="L2078" s="12">
        <v>0</v>
      </c>
      <c r="M2078" s="12">
        <v>0</v>
      </c>
      <c r="N2078" s="12"/>
      <c r="O2078" s="12"/>
    </row>
    <row r="2079" spans="1:15" x14ac:dyDescent="0.35">
      <c r="A2079" s="11" t="str">
        <f t="shared" si="32"/>
        <v>DISTRIBUCION VOLUMEN X CRITERIO (kg ó litros)TintoDE 15 A 19 AÑOS</v>
      </c>
      <c r="B2079" s="11" t="s">
        <v>119</v>
      </c>
      <c r="C2079" s="11" t="s">
        <v>133</v>
      </c>
      <c r="D2079" s="11" t="s">
        <v>39</v>
      </c>
      <c r="E2079" s="12">
        <v>7.3913275238665394E-2</v>
      </c>
      <c r="F2079" s="12">
        <v>4.7687731426936698E-2</v>
      </c>
      <c r="G2079" s="12">
        <v>5.2752065782565999E-2</v>
      </c>
      <c r="H2079" s="12">
        <v>0.16598764367658</v>
      </c>
      <c r="I2079" s="12">
        <v>0</v>
      </c>
      <c r="J2079" s="12">
        <v>0</v>
      </c>
      <c r="K2079" s="12">
        <v>0</v>
      </c>
      <c r="L2079" s="12">
        <v>0</v>
      </c>
      <c r="M2079" s="12">
        <v>0</v>
      </c>
      <c r="N2079" s="12"/>
      <c r="O2079" s="12"/>
    </row>
    <row r="2080" spans="1:15" x14ac:dyDescent="0.35">
      <c r="A2080" s="11" t="str">
        <f t="shared" si="32"/>
        <v>DISTRIBUCION VOLUMEN X CRITERIO (kg ó litros)TintoDE 20 A 24 AÑOS</v>
      </c>
      <c r="B2080" s="11" t="s">
        <v>119</v>
      </c>
      <c r="C2080" s="11" t="s">
        <v>133</v>
      </c>
      <c r="D2080" s="11" t="s">
        <v>40</v>
      </c>
      <c r="E2080" s="12">
        <v>0.79939125474739403</v>
      </c>
      <c r="F2080" s="12">
        <v>0.40987772980120801</v>
      </c>
      <c r="G2080" s="12">
        <v>0.576953811185829</v>
      </c>
      <c r="H2080" s="12">
        <v>0.624343204779372</v>
      </c>
      <c r="I2080" s="12">
        <v>0</v>
      </c>
      <c r="J2080" s="12">
        <v>0</v>
      </c>
      <c r="K2080" s="12">
        <v>0</v>
      </c>
      <c r="L2080" s="12">
        <v>0</v>
      </c>
      <c r="M2080" s="12">
        <v>0</v>
      </c>
      <c r="N2080" s="12"/>
      <c r="O2080" s="12"/>
    </row>
    <row r="2081" spans="1:15" x14ac:dyDescent="0.35">
      <c r="A2081" s="11" t="str">
        <f t="shared" si="32"/>
        <v>DISTRIBUCION VOLUMEN X CRITERIO (kg ó litros)TintoDE 25 A 34 AÑOS</v>
      </c>
      <c r="B2081" s="11" t="s">
        <v>119</v>
      </c>
      <c r="C2081" s="11" t="s">
        <v>133</v>
      </c>
      <c r="D2081" s="11" t="s">
        <v>41</v>
      </c>
      <c r="E2081" s="12">
        <v>3.2533390868463399</v>
      </c>
      <c r="F2081" s="12">
        <v>3.18574410166508</v>
      </c>
      <c r="G2081" s="12">
        <v>2.6271966083038798</v>
      </c>
      <c r="H2081" s="12">
        <v>2.59745017579713</v>
      </c>
      <c r="I2081" s="12">
        <v>0</v>
      </c>
      <c r="J2081" s="12">
        <v>0</v>
      </c>
      <c r="K2081" s="12">
        <v>0</v>
      </c>
      <c r="L2081" s="12">
        <v>0</v>
      </c>
      <c r="M2081" s="12">
        <v>0</v>
      </c>
      <c r="N2081" s="12"/>
      <c r="O2081" s="12"/>
    </row>
    <row r="2082" spans="1:15" x14ac:dyDescent="0.35">
      <c r="A2082" s="11" t="str">
        <f t="shared" si="32"/>
        <v>DISTRIBUCION VOLUMEN X CRITERIO (kg ó litros)TintoDE 35 A 49 AÑOS</v>
      </c>
      <c r="B2082" s="11" t="s">
        <v>119</v>
      </c>
      <c r="C2082" s="11" t="s">
        <v>133</v>
      </c>
      <c r="D2082" s="11" t="s">
        <v>42</v>
      </c>
      <c r="E2082" s="12">
        <v>17.267848850097899</v>
      </c>
      <c r="F2082" s="12">
        <v>14.662484009838201</v>
      </c>
      <c r="G2082" s="12">
        <v>15.1154451717144</v>
      </c>
      <c r="H2082" s="12">
        <v>13.453454123057501</v>
      </c>
      <c r="I2082" s="12">
        <v>0</v>
      </c>
      <c r="J2082" s="12">
        <v>0</v>
      </c>
      <c r="K2082" s="12">
        <v>0</v>
      </c>
      <c r="L2082" s="12">
        <v>0</v>
      </c>
      <c r="M2082" s="12">
        <v>0</v>
      </c>
      <c r="N2082" s="12"/>
      <c r="O2082" s="12"/>
    </row>
    <row r="2083" spans="1:15" x14ac:dyDescent="0.35">
      <c r="A2083" s="11" t="str">
        <f t="shared" si="32"/>
        <v>DISTRIBUCION VOLUMEN X CRITERIO (kg ó litros)TintoDE 50 A 59 AÑOS</v>
      </c>
      <c r="B2083" s="11" t="s">
        <v>119</v>
      </c>
      <c r="C2083" s="11" t="s">
        <v>133</v>
      </c>
      <c r="D2083" s="11" t="s">
        <v>43</v>
      </c>
      <c r="E2083" s="12">
        <v>24.476903228908899</v>
      </c>
      <c r="F2083" s="12">
        <v>26.0504889378523</v>
      </c>
      <c r="G2083" s="12">
        <v>22.918830956108799</v>
      </c>
      <c r="H2083" s="12">
        <v>21.6943276394564</v>
      </c>
      <c r="I2083" s="12">
        <v>0</v>
      </c>
      <c r="J2083" s="12">
        <v>0</v>
      </c>
      <c r="K2083" s="12">
        <v>0</v>
      </c>
      <c r="L2083" s="12">
        <v>0</v>
      </c>
      <c r="M2083" s="12">
        <v>0</v>
      </c>
      <c r="N2083" s="12"/>
      <c r="O2083" s="12"/>
    </row>
    <row r="2084" spans="1:15" x14ac:dyDescent="0.35">
      <c r="A2084" s="11" t="str">
        <f t="shared" si="32"/>
        <v>DISTRIBUCION VOLUMEN X CRITERIO (kg ó litros)TintoDE 60 A 75 AÑOS</v>
      </c>
      <c r="B2084" s="11" t="s">
        <v>119</v>
      </c>
      <c r="C2084" s="11" t="s">
        <v>133</v>
      </c>
      <c r="D2084" s="11" t="s">
        <v>44</v>
      </c>
      <c r="E2084" s="12">
        <v>54.1286096925854</v>
      </c>
      <c r="F2084" s="12">
        <v>55.643724729354197</v>
      </c>
      <c r="G2084" s="12">
        <v>58.708814876807203</v>
      </c>
      <c r="H2084" s="12">
        <v>61.464447371623599</v>
      </c>
      <c r="I2084" s="12">
        <v>0</v>
      </c>
      <c r="J2084" s="12">
        <v>0</v>
      </c>
      <c r="K2084" s="12">
        <v>0</v>
      </c>
      <c r="L2084" s="12">
        <v>0</v>
      </c>
      <c r="M2084" s="12">
        <v>0</v>
      </c>
      <c r="N2084" s="12"/>
      <c r="O2084" s="12"/>
    </row>
    <row r="2085" spans="1:15" x14ac:dyDescent="0.35">
      <c r="A2085" s="11" t="str">
        <f t="shared" si="32"/>
        <v>DISTRIBUCION VOLUMEN X CRITERIO (kg ó litros)TintoALTA Y MEDIA ALTA</v>
      </c>
      <c r="B2085" s="11" t="s">
        <v>119</v>
      </c>
      <c r="C2085" s="11" t="s">
        <v>133</v>
      </c>
      <c r="D2085" s="11" t="s">
        <v>17</v>
      </c>
      <c r="E2085" s="12">
        <v>31.4401303754133</v>
      </c>
      <c r="F2085" s="12">
        <v>40.412980502358003</v>
      </c>
      <c r="G2085" s="12">
        <v>36.471241162146903</v>
      </c>
      <c r="H2085" s="12">
        <v>35.099726614627698</v>
      </c>
      <c r="I2085" s="12">
        <v>0</v>
      </c>
      <c r="J2085" s="12">
        <v>0</v>
      </c>
      <c r="K2085" s="12">
        <v>0</v>
      </c>
      <c r="L2085" s="12">
        <v>0</v>
      </c>
      <c r="M2085" s="12">
        <v>0</v>
      </c>
      <c r="N2085" s="12"/>
      <c r="O2085" s="12"/>
    </row>
    <row r="2086" spans="1:15" x14ac:dyDescent="0.35">
      <c r="A2086" s="11" t="str">
        <f t="shared" si="32"/>
        <v>DISTRIBUCION VOLUMEN X CRITERIO (kg ó litros)TintoMEDIA</v>
      </c>
      <c r="B2086" s="11" t="s">
        <v>119</v>
      </c>
      <c r="C2086" s="11" t="s">
        <v>133</v>
      </c>
      <c r="D2086" s="11" t="s">
        <v>18</v>
      </c>
      <c r="E2086" s="12">
        <v>35.320711206429003</v>
      </c>
      <c r="F2086" s="12">
        <v>33.773694804187102</v>
      </c>
      <c r="G2086" s="12">
        <v>34.359423416684002</v>
      </c>
      <c r="H2086" s="12">
        <v>33.260222854440499</v>
      </c>
      <c r="I2086" s="12">
        <v>0</v>
      </c>
      <c r="J2086" s="12">
        <v>0</v>
      </c>
      <c r="K2086" s="12">
        <v>0</v>
      </c>
      <c r="L2086" s="12">
        <v>0</v>
      </c>
      <c r="M2086" s="12">
        <v>0</v>
      </c>
      <c r="N2086" s="12"/>
      <c r="O2086" s="12"/>
    </row>
    <row r="2087" spans="1:15" x14ac:dyDescent="0.35">
      <c r="A2087" s="11" t="str">
        <f t="shared" si="32"/>
        <v>DISTRIBUCION VOLUMEN X CRITERIO (kg ó litros)TintoMEDIA BAJA</v>
      </c>
      <c r="B2087" s="11" t="s">
        <v>119</v>
      </c>
      <c r="C2087" s="11" t="s">
        <v>133</v>
      </c>
      <c r="D2087" s="11" t="s">
        <v>19</v>
      </c>
      <c r="E2087" s="12">
        <v>24.1564042853432</v>
      </c>
      <c r="F2087" s="12">
        <v>19.638595810379201</v>
      </c>
      <c r="G2087" s="12">
        <v>21.224046772512999</v>
      </c>
      <c r="H2087" s="12">
        <v>24.434001857047299</v>
      </c>
      <c r="I2087" s="12">
        <v>0</v>
      </c>
      <c r="J2087" s="12">
        <v>0</v>
      </c>
      <c r="K2087" s="12">
        <v>0</v>
      </c>
      <c r="L2087" s="12">
        <v>0</v>
      </c>
      <c r="M2087" s="12">
        <v>0</v>
      </c>
      <c r="N2087" s="12"/>
      <c r="O2087" s="12"/>
    </row>
    <row r="2088" spans="1:15" x14ac:dyDescent="0.35">
      <c r="A2088" s="11" t="str">
        <f t="shared" si="32"/>
        <v>DISTRIBUCION VOLUMEN X CRITERIO (kg ó litros)TintoBAJA</v>
      </c>
      <c r="B2088" s="11" t="s">
        <v>119</v>
      </c>
      <c r="C2088" s="11" t="s">
        <v>133</v>
      </c>
      <c r="D2088" s="11" t="s">
        <v>20</v>
      </c>
      <c r="E2088" s="12">
        <v>9.0827598819472595</v>
      </c>
      <c r="F2088" s="12">
        <v>6.1747270078448402</v>
      </c>
      <c r="G2088" s="12">
        <v>7.9452862191795299</v>
      </c>
      <c r="H2088" s="12">
        <v>7.2060656792055298</v>
      </c>
      <c r="I2088" s="12">
        <v>0</v>
      </c>
      <c r="J2088" s="12">
        <v>0</v>
      </c>
      <c r="K2088" s="12">
        <v>0</v>
      </c>
      <c r="L2088" s="12">
        <v>0</v>
      </c>
      <c r="M2088" s="12">
        <v>0</v>
      </c>
      <c r="N2088" s="12"/>
      <c r="O2088" s="12"/>
    </row>
    <row r="2089" spans="1:15" x14ac:dyDescent="0.35">
      <c r="A2089" s="11" t="str">
        <f t="shared" si="32"/>
        <v>DISTRIBUCION VOLUMEN X CRITERIO (kg ó litros)TintoHOMBRE</v>
      </c>
      <c r="B2089" s="11" t="s">
        <v>119</v>
      </c>
      <c r="C2089" s="11" t="s">
        <v>133</v>
      </c>
      <c r="D2089" s="11" t="s">
        <v>21</v>
      </c>
      <c r="E2089" s="12">
        <v>66.811332751670605</v>
      </c>
      <c r="F2089" s="12">
        <v>68.601749293510593</v>
      </c>
      <c r="G2089" s="12">
        <v>67.700007669767501</v>
      </c>
      <c r="H2089" s="12">
        <v>65.667047130695394</v>
      </c>
      <c r="I2089" s="12">
        <v>0</v>
      </c>
      <c r="J2089" s="12">
        <v>0</v>
      </c>
      <c r="K2089" s="12">
        <v>0</v>
      </c>
      <c r="L2089" s="12">
        <v>0</v>
      </c>
      <c r="M2089" s="12">
        <v>0</v>
      </c>
      <c r="N2089" s="12"/>
      <c r="O2089" s="12"/>
    </row>
    <row r="2090" spans="1:15" x14ac:dyDescent="0.35">
      <c r="A2090" s="11" t="str">
        <f t="shared" si="32"/>
        <v>DISTRIBUCION VOLUMEN X CRITERIO (kg ó litros)TintoMUJER</v>
      </c>
      <c r="B2090" s="11" t="s">
        <v>119</v>
      </c>
      <c r="C2090" s="11" t="s">
        <v>133</v>
      </c>
      <c r="D2090" s="11" t="s">
        <v>22</v>
      </c>
      <c r="E2090" s="12">
        <v>33.1886561496176</v>
      </c>
      <c r="F2090" s="12">
        <v>31.398250706489399</v>
      </c>
      <c r="G2090" s="12">
        <v>32.299996811267</v>
      </c>
      <c r="H2090" s="12">
        <v>34.332967400770301</v>
      </c>
      <c r="I2090" s="12">
        <v>0</v>
      </c>
      <c r="J2090" s="12">
        <v>0</v>
      </c>
      <c r="K2090" s="12">
        <v>0</v>
      </c>
      <c r="L2090" s="12">
        <v>0</v>
      </c>
      <c r="M2090" s="12">
        <v>0</v>
      </c>
      <c r="N2090" s="12"/>
      <c r="O2090" s="12"/>
    </row>
    <row r="2091" spans="1:15" x14ac:dyDescent="0.35">
      <c r="A2091" s="11" t="str">
        <f t="shared" si="32"/>
        <v>DISTRIBUCION VOLUMEN X CRITERIO (kg ó litros)BlancoT.ESPAÑA</v>
      </c>
      <c r="B2091" s="11" t="s">
        <v>119</v>
      </c>
      <c r="C2091" s="11" t="s">
        <v>134</v>
      </c>
      <c r="D2091" s="11" t="s">
        <v>36</v>
      </c>
      <c r="E2091" s="12">
        <v>100</v>
      </c>
      <c r="F2091" s="12">
        <v>100</v>
      </c>
      <c r="G2091" s="12">
        <v>100</v>
      </c>
      <c r="H2091" s="12">
        <v>100</v>
      </c>
      <c r="I2091" s="12">
        <v>0</v>
      </c>
      <c r="J2091" s="12">
        <v>0</v>
      </c>
      <c r="K2091" s="12">
        <v>0</v>
      </c>
      <c r="L2091" s="12">
        <v>0</v>
      </c>
      <c r="M2091" s="12">
        <v>0</v>
      </c>
      <c r="N2091" s="12"/>
      <c r="O2091" s="12"/>
    </row>
    <row r="2092" spans="1:15" x14ac:dyDescent="0.35">
      <c r="A2092" s="11" t="str">
        <f t="shared" si="32"/>
        <v>DISTRIBUCION VOLUMEN X CRITERIO (kg ó litros)BlancoBCN AM</v>
      </c>
      <c r="B2092" s="11" t="s">
        <v>119</v>
      </c>
      <c r="C2092" s="11" t="s">
        <v>134</v>
      </c>
      <c r="D2092" s="11" t="s">
        <v>1</v>
      </c>
      <c r="E2092" s="12">
        <v>5.1340631230930098</v>
      </c>
      <c r="F2092" s="12">
        <v>6.89903557837075</v>
      </c>
      <c r="G2092" s="12">
        <v>6.4039780147816199</v>
      </c>
      <c r="H2092" s="12">
        <v>6.3369412818313204</v>
      </c>
      <c r="I2092" s="12">
        <v>0</v>
      </c>
      <c r="J2092" s="12">
        <v>0</v>
      </c>
      <c r="K2092" s="12">
        <v>0</v>
      </c>
      <c r="L2092" s="12">
        <v>0</v>
      </c>
      <c r="M2092" s="12">
        <v>0</v>
      </c>
      <c r="N2092" s="12"/>
      <c r="O2092" s="12"/>
    </row>
    <row r="2093" spans="1:15" x14ac:dyDescent="0.35">
      <c r="A2093" s="11" t="str">
        <f t="shared" si="32"/>
        <v>DISTRIBUCION VOLUMEN X CRITERIO (kg ó litros)BlancoREST.CAT ARAGON</v>
      </c>
      <c r="B2093" s="11" t="s">
        <v>119</v>
      </c>
      <c r="C2093" s="11" t="s">
        <v>134</v>
      </c>
      <c r="D2093" s="11" t="s">
        <v>2</v>
      </c>
      <c r="E2093" s="12">
        <v>13.8061945004082</v>
      </c>
      <c r="F2093" s="12">
        <v>14.770255904748501</v>
      </c>
      <c r="G2093" s="12">
        <v>13.0157084967096</v>
      </c>
      <c r="H2093" s="12">
        <v>15.845159829543</v>
      </c>
      <c r="I2093" s="12">
        <v>0</v>
      </c>
      <c r="J2093" s="12">
        <v>0</v>
      </c>
      <c r="K2093" s="12">
        <v>0</v>
      </c>
      <c r="L2093" s="12">
        <v>0</v>
      </c>
      <c r="M2093" s="12">
        <v>0</v>
      </c>
      <c r="N2093" s="12"/>
      <c r="O2093" s="12"/>
    </row>
    <row r="2094" spans="1:15" x14ac:dyDescent="0.35">
      <c r="A2094" s="11" t="str">
        <f t="shared" si="32"/>
        <v>DISTRIBUCION VOLUMEN X CRITERIO (kg ó litros)BlancoLEVANTE</v>
      </c>
      <c r="B2094" s="11" t="s">
        <v>119</v>
      </c>
      <c r="C2094" s="11" t="s">
        <v>134</v>
      </c>
      <c r="D2094" s="11" t="s">
        <v>3</v>
      </c>
      <c r="E2094" s="12">
        <v>11.5287858629884</v>
      </c>
      <c r="F2094" s="12">
        <v>8.7388710788603792</v>
      </c>
      <c r="G2094" s="12">
        <v>9.7360936930109894</v>
      </c>
      <c r="H2094" s="12">
        <v>8.7425765275956806</v>
      </c>
      <c r="I2094" s="12">
        <v>0</v>
      </c>
      <c r="J2094" s="12">
        <v>0</v>
      </c>
      <c r="K2094" s="12">
        <v>0</v>
      </c>
      <c r="L2094" s="12">
        <v>0</v>
      </c>
      <c r="M2094" s="12">
        <v>0</v>
      </c>
      <c r="N2094" s="12"/>
      <c r="O2094" s="12"/>
    </row>
    <row r="2095" spans="1:15" x14ac:dyDescent="0.35">
      <c r="A2095" s="11" t="str">
        <f t="shared" si="32"/>
        <v>DISTRIBUCION VOLUMEN X CRITERIO (kg ó litros)BlancoANDALUCIA</v>
      </c>
      <c r="B2095" s="11" t="s">
        <v>119</v>
      </c>
      <c r="C2095" s="11" t="s">
        <v>134</v>
      </c>
      <c r="D2095" s="11" t="s">
        <v>4</v>
      </c>
      <c r="E2095" s="12">
        <v>11.867992150571901</v>
      </c>
      <c r="F2095" s="12">
        <v>9.3503503891962403</v>
      </c>
      <c r="G2095" s="12">
        <v>11.076809980316501</v>
      </c>
      <c r="H2095" s="12">
        <v>8.9144471913177608</v>
      </c>
      <c r="I2095" s="12">
        <v>0</v>
      </c>
      <c r="J2095" s="12">
        <v>0</v>
      </c>
      <c r="K2095" s="12">
        <v>0</v>
      </c>
      <c r="L2095" s="12">
        <v>0</v>
      </c>
      <c r="M2095" s="12">
        <v>0</v>
      </c>
      <c r="N2095" s="12"/>
      <c r="O2095" s="12"/>
    </row>
    <row r="2096" spans="1:15" x14ac:dyDescent="0.35">
      <c r="A2096" s="11" t="str">
        <f t="shared" si="32"/>
        <v>DISTRIBUCION VOLUMEN X CRITERIO (kg ó litros)BlancoMDD AM</v>
      </c>
      <c r="B2096" s="11" t="s">
        <v>119</v>
      </c>
      <c r="C2096" s="11" t="s">
        <v>134</v>
      </c>
      <c r="D2096" s="11" t="s">
        <v>5</v>
      </c>
      <c r="E2096" s="12">
        <v>14.701711765628399</v>
      </c>
      <c r="F2096" s="12">
        <v>16.3706271501412</v>
      </c>
      <c r="G2096" s="12">
        <v>15.4338081283252</v>
      </c>
      <c r="H2096" s="12">
        <v>18.2221775927229</v>
      </c>
      <c r="I2096" s="12">
        <v>0</v>
      </c>
      <c r="J2096" s="12">
        <v>0</v>
      </c>
      <c r="K2096" s="12">
        <v>0</v>
      </c>
      <c r="L2096" s="12">
        <v>0</v>
      </c>
      <c r="M2096" s="12">
        <v>0</v>
      </c>
      <c r="N2096" s="12"/>
      <c r="O2096" s="12"/>
    </row>
    <row r="2097" spans="1:15" x14ac:dyDescent="0.35">
      <c r="A2097" s="11" t="str">
        <f t="shared" si="32"/>
        <v>DISTRIBUCION VOLUMEN X CRITERIO (kg ó litros)BlancoRTO CENTRO</v>
      </c>
      <c r="B2097" s="11" t="s">
        <v>119</v>
      </c>
      <c r="C2097" s="11" t="s">
        <v>134</v>
      </c>
      <c r="D2097" s="11" t="s">
        <v>6</v>
      </c>
      <c r="E2097" s="12">
        <v>12.851337347861101</v>
      </c>
      <c r="F2097" s="12">
        <v>9.8915912850830097</v>
      </c>
      <c r="G2097" s="12">
        <v>9.5406964621221899</v>
      </c>
      <c r="H2097" s="12">
        <v>7.9535596264550996</v>
      </c>
      <c r="I2097" s="12">
        <v>0</v>
      </c>
      <c r="J2097" s="12">
        <v>0</v>
      </c>
      <c r="K2097" s="12">
        <v>0</v>
      </c>
      <c r="L2097" s="12">
        <v>0</v>
      </c>
      <c r="M2097" s="12">
        <v>0</v>
      </c>
      <c r="N2097" s="12"/>
      <c r="O2097" s="12"/>
    </row>
    <row r="2098" spans="1:15" x14ac:dyDescent="0.35">
      <c r="A2098" s="11" t="str">
        <f t="shared" si="32"/>
        <v>DISTRIBUCION VOLUMEN X CRITERIO (kg ó litros)BlancoNORTE-CENTRO</v>
      </c>
      <c r="B2098" s="11" t="s">
        <v>119</v>
      </c>
      <c r="C2098" s="11" t="s">
        <v>134</v>
      </c>
      <c r="D2098" s="11" t="s">
        <v>7</v>
      </c>
      <c r="E2098" s="12">
        <v>14.3774945977471</v>
      </c>
      <c r="F2098" s="12">
        <v>17.7557845473311</v>
      </c>
      <c r="G2098" s="12">
        <v>19.794193473800298</v>
      </c>
      <c r="H2098" s="12">
        <v>17.359504592204399</v>
      </c>
      <c r="I2098" s="12">
        <v>0</v>
      </c>
      <c r="J2098" s="12">
        <v>0</v>
      </c>
      <c r="K2098" s="12">
        <v>0</v>
      </c>
      <c r="L2098" s="12">
        <v>0</v>
      </c>
      <c r="M2098" s="12">
        <v>0</v>
      </c>
      <c r="N2098" s="12"/>
      <c r="O2098" s="12"/>
    </row>
    <row r="2099" spans="1:15" x14ac:dyDescent="0.35">
      <c r="A2099" s="11" t="str">
        <f t="shared" si="32"/>
        <v>DISTRIBUCION VOLUMEN X CRITERIO (kg ó litros)BlancoNOROESTE</v>
      </c>
      <c r="B2099" s="11" t="s">
        <v>119</v>
      </c>
      <c r="C2099" s="11" t="s">
        <v>134</v>
      </c>
      <c r="D2099" s="11" t="s">
        <v>8</v>
      </c>
      <c r="E2099" s="12">
        <v>15.732409282896199</v>
      </c>
      <c r="F2099" s="12">
        <v>16.223477390707501</v>
      </c>
      <c r="G2099" s="12">
        <v>14.9987204477597</v>
      </c>
      <c r="H2099" s="12">
        <v>16.625636224663101</v>
      </c>
      <c r="I2099" s="12">
        <v>0</v>
      </c>
      <c r="J2099" s="12">
        <v>0</v>
      </c>
      <c r="K2099" s="12">
        <v>0</v>
      </c>
      <c r="L2099" s="12">
        <v>0</v>
      </c>
      <c r="M2099" s="12">
        <v>0</v>
      </c>
      <c r="N2099" s="12"/>
      <c r="O2099" s="12"/>
    </row>
    <row r="2100" spans="1:15" x14ac:dyDescent="0.35">
      <c r="A2100" s="11" t="str">
        <f t="shared" si="32"/>
        <v>DISTRIBUCION VOLUMEN X CRITERIO (kg ó litros)Blanco&lt;2MIL</v>
      </c>
      <c r="B2100" s="11" t="s">
        <v>119</v>
      </c>
      <c r="C2100" s="11" t="s">
        <v>134</v>
      </c>
      <c r="D2100" s="11" t="s">
        <v>9</v>
      </c>
      <c r="E2100" s="12">
        <v>7.0568302367220701</v>
      </c>
      <c r="F2100" s="12">
        <v>5.5876426731461102</v>
      </c>
      <c r="G2100" s="12">
        <v>4.2701935304862504</v>
      </c>
      <c r="H2100" s="12">
        <v>4.56230855473824</v>
      </c>
      <c r="I2100" s="12">
        <v>0</v>
      </c>
      <c r="J2100" s="12">
        <v>0</v>
      </c>
      <c r="K2100" s="12">
        <v>0</v>
      </c>
      <c r="L2100" s="12">
        <v>0</v>
      </c>
      <c r="M2100" s="12">
        <v>0</v>
      </c>
      <c r="N2100" s="12"/>
      <c r="O2100" s="12"/>
    </row>
    <row r="2101" spans="1:15" x14ac:dyDescent="0.35">
      <c r="A2101" s="11" t="str">
        <f t="shared" si="32"/>
        <v>DISTRIBUCION VOLUMEN X CRITERIO (kg ó litros)Blanco2-5MIL</v>
      </c>
      <c r="B2101" s="11" t="s">
        <v>119</v>
      </c>
      <c r="C2101" s="11" t="s">
        <v>134</v>
      </c>
      <c r="D2101" s="11" t="s">
        <v>10</v>
      </c>
      <c r="E2101" s="12">
        <v>3.9518294809024899</v>
      </c>
      <c r="F2101" s="12">
        <v>4.9703565781321402</v>
      </c>
      <c r="G2101" s="12">
        <v>6.7901197193446201</v>
      </c>
      <c r="H2101" s="12">
        <v>5.7845726444299697</v>
      </c>
      <c r="I2101" s="12">
        <v>0</v>
      </c>
      <c r="J2101" s="12">
        <v>0</v>
      </c>
      <c r="K2101" s="12">
        <v>0</v>
      </c>
      <c r="L2101" s="12">
        <v>0</v>
      </c>
      <c r="M2101" s="12">
        <v>0</v>
      </c>
      <c r="N2101" s="12"/>
      <c r="O2101" s="12"/>
    </row>
    <row r="2102" spans="1:15" x14ac:dyDescent="0.35">
      <c r="A2102" s="11" t="str">
        <f t="shared" si="32"/>
        <v>DISTRIBUCION VOLUMEN X CRITERIO (kg ó litros)Blanco5-10MIL</v>
      </c>
      <c r="B2102" s="11" t="s">
        <v>119</v>
      </c>
      <c r="C2102" s="11" t="s">
        <v>134</v>
      </c>
      <c r="D2102" s="11" t="s">
        <v>11</v>
      </c>
      <c r="E2102" s="12">
        <v>7.4910779044535998</v>
      </c>
      <c r="F2102" s="12">
        <v>6.8889638663672503</v>
      </c>
      <c r="G2102" s="12">
        <v>5.8786128935295201</v>
      </c>
      <c r="H2102" s="12">
        <v>7.9491855043793498</v>
      </c>
      <c r="I2102" s="12">
        <v>0</v>
      </c>
      <c r="J2102" s="12">
        <v>0</v>
      </c>
      <c r="K2102" s="12">
        <v>0</v>
      </c>
      <c r="L2102" s="12">
        <v>0</v>
      </c>
      <c r="M2102" s="12">
        <v>0</v>
      </c>
      <c r="N2102" s="12"/>
      <c r="O2102" s="12"/>
    </row>
    <row r="2103" spans="1:15" x14ac:dyDescent="0.35">
      <c r="A2103" s="11" t="str">
        <f t="shared" si="32"/>
        <v>DISTRIBUCION VOLUMEN X CRITERIO (kg ó litros)Blanco10-30MIL</v>
      </c>
      <c r="B2103" s="11" t="s">
        <v>119</v>
      </c>
      <c r="C2103" s="11" t="s">
        <v>134</v>
      </c>
      <c r="D2103" s="11" t="s">
        <v>12</v>
      </c>
      <c r="E2103" s="12">
        <v>18.465238591561501</v>
      </c>
      <c r="F2103" s="12">
        <v>18.731864008530099</v>
      </c>
      <c r="G2103" s="12">
        <v>17.806463099277298</v>
      </c>
      <c r="H2103" s="12">
        <v>19.7745067031376</v>
      </c>
      <c r="I2103" s="12">
        <v>0</v>
      </c>
      <c r="J2103" s="12">
        <v>0</v>
      </c>
      <c r="K2103" s="12">
        <v>0</v>
      </c>
      <c r="L2103" s="12">
        <v>0</v>
      </c>
      <c r="M2103" s="12">
        <v>0</v>
      </c>
      <c r="N2103" s="12"/>
      <c r="O2103" s="12"/>
    </row>
    <row r="2104" spans="1:15" x14ac:dyDescent="0.35">
      <c r="A2104" s="11" t="str">
        <f t="shared" si="32"/>
        <v>DISTRIBUCION VOLUMEN X CRITERIO (kg ó litros)Blanco30-100MIL</v>
      </c>
      <c r="B2104" s="11" t="s">
        <v>119</v>
      </c>
      <c r="C2104" s="11" t="s">
        <v>134</v>
      </c>
      <c r="D2104" s="11" t="s">
        <v>13</v>
      </c>
      <c r="E2104" s="12">
        <v>17.522197919501998</v>
      </c>
      <c r="F2104" s="12">
        <v>17.523410363139401</v>
      </c>
      <c r="G2104" s="12">
        <v>16.724138704680101</v>
      </c>
      <c r="H2104" s="12">
        <v>15.8374596160034</v>
      </c>
      <c r="I2104" s="12">
        <v>0</v>
      </c>
      <c r="J2104" s="12">
        <v>0</v>
      </c>
      <c r="K2104" s="12">
        <v>0</v>
      </c>
      <c r="L2104" s="12">
        <v>0</v>
      </c>
      <c r="M2104" s="12">
        <v>0</v>
      </c>
      <c r="N2104" s="12"/>
      <c r="O2104" s="12"/>
    </row>
    <row r="2105" spans="1:15" x14ac:dyDescent="0.35">
      <c r="A2105" s="11" t="str">
        <f t="shared" si="32"/>
        <v>DISTRIBUCION VOLUMEN X CRITERIO (kg ó litros)Blanco100-200MIL</v>
      </c>
      <c r="B2105" s="11" t="s">
        <v>119</v>
      </c>
      <c r="C2105" s="11" t="s">
        <v>134</v>
      </c>
      <c r="D2105" s="11" t="s">
        <v>14</v>
      </c>
      <c r="E2105" s="12">
        <v>10.552391709341499</v>
      </c>
      <c r="F2105" s="12">
        <v>8.5633350570202609</v>
      </c>
      <c r="G2105" s="12">
        <v>11.773778696356199</v>
      </c>
      <c r="H2105" s="12">
        <v>9.7162714740069305</v>
      </c>
      <c r="I2105" s="12">
        <v>0</v>
      </c>
      <c r="J2105" s="12">
        <v>0</v>
      </c>
      <c r="K2105" s="12">
        <v>0</v>
      </c>
      <c r="L2105" s="12">
        <v>0</v>
      </c>
      <c r="M2105" s="12">
        <v>0</v>
      </c>
      <c r="N2105" s="12"/>
      <c r="O2105" s="12"/>
    </row>
    <row r="2106" spans="1:15" x14ac:dyDescent="0.35">
      <c r="A2106" s="11" t="str">
        <f t="shared" si="32"/>
        <v>DISTRIBUCION VOLUMEN X CRITERIO (kg ó litros)Blanco200-500MIL</v>
      </c>
      <c r="B2106" s="11" t="s">
        <v>119</v>
      </c>
      <c r="C2106" s="11" t="s">
        <v>134</v>
      </c>
      <c r="D2106" s="11" t="s">
        <v>15</v>
      </c>
      <c r="E2106" s="12">
        <v>14.8669566428709</v>
      </c>
      <c r="F2106" s="12">
        <v>17.073240499864799</v>
      </c>
      <c r="G2106" s="12">
        <v>17.108220529432302</v>
      </c>
      <c r="H2106" s="12">
        <v>14.470982858912</v>
      </c>
      <c r="I2106" s="12">
        <v>0</v>
      </c>
      <c r="J2106" s="12">
        <v>0</v>
      </c>
      <c r="K2106" s="12">
        <v>0</v>
      </c>
      <c r="L2106" s="12">
        <v>0</v>
      </c>
      <c r="M2106" s="12">
        <v>0</v>
      </c>
      <c r="N2106" s="12"/>
      <c r="O2106" s="12"/>
    </row>
    <row r="2107" spans="1:15" x14ac:dyDescent="0.35">
      <c r="A2107" s="11" t="str">
        <f t="shared" si="32"/>
        <v>DISTRIBUCION VOLUMEN X CRITERIO (kg ó litros)Blanco&gt;500MIL</v>
      </c>
      <c r="B2107" s="11" t="s">
        <v>119</v>
      </c>
      <c r="C2107" s="11" t="s">
        <v>134</v>
      </c>
      <c r="D2107" s="11" t="s">
        <v>16</v>
      </c>
      <c r="E2107" s="12">
        <v>20.093462964043098</v>
      </c>
      <c r="F2107" s="12">
        <v>20.661178976010898</v>
      </c>
      <c r="G2107" s="12">
        <v>19.648486222691002</v>
      </c>
      <c r="H2107" s="12">
        <v>21.904722948150301</v>
      </c>
      <c r="I2107" s="12">
        <v>0</v>
      </c>
      <c r="J2107" s="12">
        <v>0</v>
      </c>
      <c r="K2107" s="12">
        <v>0</v>
      </c>
      <c r="L2107" s="12">
        <v>0</v>
      </c>
      <c r="M2107" s="12">
        <v>0</v>
      </c>
      <c r="N2107" s="12"/>
      <c r="O2107" s="12"/>
    </row>
    <row r="2108" spans="1:15" x14ac:dyDescent="0.35">
      <c r="A2108" s="11" t="str">
        <f t="shared" si="32"/>
        <v>DISTRIBUCION VOLUMEN X CRITERIO (kg ó litros)BlancoDE 15 A 19 AÑOS</v>
      </c>
      <c r="B2108" s="11" t="s">
        <v>119</v>
      </c>
      <c r="C2108" s="11" t="s">
        <v>134</v>
      </c>
      <c r="D2108" s="11" t="s">
        <v>39</v>
      </c>
      <c r="E2108" s="12">
        <v>0.97214975872004405</v>
      </c>
      <c r="F2108" s="12">
        <v>0.49521163467859902</v>
      </c>
      <c r="G2108" s="12">
        <v>0.75684047141869404</v>
      </c>
      <c r="H2108" s="12">
        <v>5.4686456440721801E-2</v>
      </c>
      <c r="I2108" s="12">
        <v>0</v>
      </c>
      <c r="J2108" s="12">
        <v>0</v>
      </c>
      <c r="K2108" s="12">
        <v>0</v>
      </c>
      <c r="L2108" s="12">
        <v>0</v>
      </c>
      <c r="M2108" s="12">
        <v>0</v>
      </c>
      <c r="N2108" s="12"/>
      <c r="O2108" s="12"/>
    </row>
    <row r="2109" spans="1:15" x14ac:dyDescent="0.35">
      <c r="A2109" s="11" t="str">
        <f t="shared" si="32"/>
        <v>DISTRIBUCION VOLUMEN X CRITERIO (kg ó litros)BlancoDE 20 A 24 AÑOS</v>
      </c>
      <c r="B2109" s="11" t="s">
        <v>119</v>
      </c>
      <c r="C2109" s="11" t="s">
        <v>134</v>
      </c>
      <c r="D2109" s="11" t="s">
        <v>40</v>
      </c>
      <c r="E2109" s="12">
        <v>1.73728623132016</v>
      </c>
      <c r="F2109" s="12">
        <v>1.4913840914448799</v>
      </c>
      <c r="G2109" s="12">
        <v>1.1936924888809699</v>
      </c>
      <c r="H2109" s="12">
        <v>0.96437226010119903</v>
      </c>
      <c r="I2109" s="12">
        <v>0</v>
      </c>
      <c r="J2109" s="12">
        <v>0</v>
      </c>
      <c r="K2109" s="12">
        <v>0</v>
      </c>
      <c r="L2109" s="12">
        <v>0</v>
      </c>
      <c r="M2109" s="12">
        <v>0</v>
      </c>
      <c r="N2109" s="12"/>
      <c r="O2109" s="12"/>
    </row>
    <row r="2110" spans="1:15" x14ac:dyDescent="0.35">
      <c r="A2110" s="11" t="str">
        <f t="shared" si="32"/>
        <v>DISTRIBUCION VOLUMEN X CRITERIO (kg ó litros)BlancoDE 25 A 34 AÑOS</v>
      </c>
      <c r="B2110" s="11" t="s">
        <v>119</v>
      </c>
      <c r="C2110" s="11" t="s">
        <v>134</v>
      </c>
      <c r="D2110" s="11" t="s">
        <v>41</v>
      </c>
      <c r="E2110" s="12">
        <v>8.09364451412109</v>
      </c>
      <c r="F2110" s="12">
        <v>6.8895049485623501</v>
      </c>
      <c r="G2110" s="12">
        <v>5.2892403255268299</v>
      </c>
      <c r="H2110" s="12">
        <v>4.9807943274701802</v>
      </c>
      <c r="I2110" s="12">
        <v>0</v>
      </c>
      <c r="J2110" s="12">
        <v>0</v>
      </c>
      <c r="K2110" s="12">
        <v>0</v>
      </c>
      <c r="L2110" s="12">
        <v>0</v>
      </c>
      <c r="M2110" s="12">
        <v>0</v>
      </c>
      <c r="N2110" s="12"/>
      <c r="O2110" s="12"/>
    </row>
    <row r="2111" spans="1:15" x14ac:dyDescent="0.35">
      <c r="A2111" s="11" t="str">
        <f t="shared" si="32"/>
        <v>DISTRIBUCION VOLUMEN X CRITERIO (kg ó litros)BlancoDE 35 A 49 AÑOS</v>
      </c>
      <c r="B2111" s="11" t="s">
        <v>119</v>
      </c>
      <c r="C2111" s="11" t="s">
        <v>134</v>
      </c>
      <c r="D2111" s="11" t="s">
        <v>42</v>
      </c>
      <c r="E2111" s="12">
        <v>16.498179973317999</v>
      </c>
      <c r="F2111" s="12">
        <v>14.324896325984501</v>
      </c>
      <c r="G2111" s="12">
        <v>14.369064240903599</v>
      </c>
      <c r="H2111" s="12">
        <v>11.856845293706</v>
      </c>
      <c r="I2111" s="12">
        <v>0</v>
      </c>
      <c r="J2111" s="12">
        <v>0</v>
      </c>
      <c r="K2111" s="12">
        <v>0</v>
      </c>
      <c r="L2111" s="12">
        <v>0</v>
      </c>
      <c r="M2111" s="12">
        <v>0</v>
      </c>
      <c r="N2111" s="12"/>
      <c r="O2111" s="12"/>
    </row>
    <row r="2112" spans="1:15" x14ac:dyDescent="0.35">
      <c r="A2112" s="11" t="str">
        <f t="shared" si="32"/>
        <v>DISTRIBUCION VOLUMEN X CRITERIO (kg ó litros)BlancoDE 50 A 59 AÑOS</v>
      </c>
      <c r="B2112" s="11" t="s">
        <v>119</v>
      </c>
      <c r="C2112" s="11" t="s">
        <v>134</v>
      </c>
      <c r="D2112" s="11" t="s">
        <v>43</v>
      </c>
      <c r="E2112" s="12">
        <v>23.2787129457855</v>
      </c>
      <c r="F2112" s="12">
        <v>24.044218207735501</v>
      </c>
      <c r="G2112" s="12">
        <v>23.401874039228201</v>
      </c>
      <c r="H2112" s="12">
        <v>22.635064388695099</v>
      </c>
      <c r="I2112" s="12">
        <v>0</v>
      </c>
      <c r="J2112" s="12">
        <v>0</v>
      </c>
      <c r="K2112" s="12">
        <v>0</v>
      </c>
      <c r="L2112" s="12">
        <v>0</v>
      </c>
      <c r="M2112" s="12">
        <v>0</v>
      </c>
      <c r="N2112" s="12"/>
      <c r="O2112" s="12"/>
    </row>
    <row r="2113" spans="1:15" x14ac:dyDescent="0.35">
      <c r="A2113" s="11" t="str">
        <f t="shared" si="32"/>
        <v>DISTRIBUCION VOLUMEN X CRITERIO (kg ó litros)BlancoDE 60 A 75 AÑOS</v>
      </c>
      <c r="B2113" s="11" t="s">
        <v>119</v>
      </c>
      <c r="C2113" s="11" t="s">
        <v>134</v>
      </c>
      <c r="D2113" s="11" t="s">
        <v>44</v>
      </c>
      <c r="E2113" s="12">
        <v>49.420016113517804</v>
      </c>
      <c r="F2113" s="12">
        <v>52.754782604772402</v>
      </c>
      <c r="G2113" s="12">
        <v>54.989297086115698</v>
      </c>
      <c r="H2113" s="12">
        <v>59.508257434021303</v>
      </c>
      <c r="I2113" s="12">
        <v>0</v>
      </c>
      <c r="J2113" s="12">
        <v>0</v>
      </c>
      <c r="K2113" s="12">
        <v>0</v>
      </c>
      <c r="L2113" s="12">
        <v>0</v>
      </c>
      <c r="M2113" s="12">
        <v>0</v>
      </c>
      <c r="N2113" s="12"/>
      <c r="O2113" s="12"/>
    </row>
    <row r="2114" spans="1:15" x14ac:dyDescent="0.35">
      <c r="A2114" s="11" t="str">
        <f t="shared" si="32"/>
        <v>DISTRIBUCION VOLUMEN X CRITERIO (kg ó litros)BlancoALTA Y MEDIA ALTA</v>
      </c>
      <c r="B2114" s="11" t="s">
        <v>119</v>
      </c>
      <c r="C2114" s="11" t="s">
        <v>134</v>
      </c>
      <c r="D2114" s="11" t="s">
        <v>17</v>
      </c>
      <c r="E2114" s="12">
        <v>40.016186739964297</v>
      </c>
      <c r="F2114" s="12">
        <v>46.0798137869605</v>
      </c>
      <c r="G2114" s="12">
        <v>40.920078853212303</v>
      </c>
      <c r="H2114" s="12">
        <v>46.784751371034197</v>
      </c>
      <c r="I2114" s="12">
        <v>0</v>
      </c>
      <c r="J2114" s="12">
        <v>0</v>
      </c>
      <c r="K2114" s="12">
        <v>0</v>
      </c>
      <c r="L2114" s="12">
        <v>0</v>
      </c>
      <c r="M2114" s="12">
        <v>0</v>
      </c>
      <c r="N2114" s="12"/>
      <c r="O2114" s="12"/>
    </row>
    <row r="2115" spans="1:15" x14ac:dyDescent="0.35">
      <c r="A2115" s="11" t="str">
        <f t="shared" si="32"/>
        <v>DISTRIBUCION VOLUMEN X CRITERIO (kg ó litros)BlancoMEDIA</v>
      </c>
      <c r="B2115" s="11" t="s">
        <v>119</v>
      </c>
      <c r="C2115" s="11" t="s">
        <v>134</v>
      </c>
      <c r="D2115" s="11" t="s">
        <v>18</v>
      </c>
      <c r="E2115" s="12">
        <v>27.421575504107899</v>
      </c>
      <c r="F2115" s="12">
        <v>28.494339908315101</v>
      </c>
      <c r="G2115" s="12">
        <v>33.361927741756503</v>
      </c>
      <c r="H2115" s="12">
        <v>29.246160838361401</v>
      </c>
      <c r="I2115" s="12">
        <v>0</v>
      </c>
      <c r="J2115" s="12">
        <v>0</v>
      </c>
      <c r="K2115" s="12">
        <v>0</v>
      </c>
      <c r="L2115" s="12">
        <v>0</v>
      </c>
      <c r="M2115" s="12">
        <v>0</v>
      </c>
      <c r="N2115" s="12"/>
      <c r="O2115" s="12"/>
    </row>
    <row r="2116" spans="1:15" x14ac:dyDescent="0.35">
      <c r="A2116" s="11" t="str">
        <f t="shared" ref="A2116:A2179" si="33">B2116&amp;C2116&amp;D2116</f>
        <v>DISTRIBUCION VOLUMEN X CRITERIO (kg ó litros)BlancoMEDIA BAJA</v>
      </c>
      <c r="B2116" s="11" t="s">
        <v>119</v>
      </c>
      <c r="C2116" s="11" t="s">
        <v>134</v>
      </c>
      <c r="D2116" s="11" t="s">
        <v>19</v>
      </c>
      <c r="E2116" s="12">
        <v>21.730247790238899</v>
      </c>
      <c r="F2116" s="12">
        <v>18.704709962662601</v>
      </c>
      <c r="G2116" s="12">
        <v>15.7897414745372</v>
      </c>
      <c r="H2116" s="12">
        <v>16.691497961620598</v>
      </c>
      <c r="I2116" s="12">
        <v>0</v>
      </c>
      <c r="J2116" s="12">
        <v>0</v>
      </c>
      <c r="K2116" s="12">
        <v>0</v>
      </c>
      <c r="L2116" s="12">
        <v>0</v>
      </c>
      <c r="M2116" s="12">
        <v>0</v>
      </c>
      <c r="N2116" s="12"/>
      <c r="O2116" s="12"/>
    </row>
    <row r="2117" spans="1:15" x14ac:dyDescent="0.35">
      <c r="A2117" s="11" t="str">
        <f t="shared" si="33"/>
        <v>DISTRIBUCION VOLUMEN X CRITERIO (kg ó litros)BlancoBAJA</v>
      </c>
      <c r="B2117" s="11" t="s">
        <v>119</v>
      </c>
      <c r="C2117" s="11" t="s">
        <v>134</v>
      </c>
      <c r="D2117" s="11" t="s">
        <v>20</v>
      </c>
      <c r="E2117" s="12">
        <v>10.831975566017499</v>
      </c>
      <c r="F2117" s="12">
        <v>6.72112295805473</v>
      </c>
      <c r="G2117" s="12">
        <v>9.9282624621564999</v>
      </c>
      <c r="H2117" s="12">
        <v>7.2775926145360401</v>
      </c>
      <c r="I2117" s="12">
        <v>0</v>
      </c>
      <c r="J2117" s="12">
        <v>0</v>
      </c>
      <c r="K2117" s="12">
        <v>0</v>
      </c>
      <c r="L2117" s="12">
        <v>0</v>
      </c>
      <c r="M2117" s="12">
        <v>0</v>
      </c>
      <c r="N2117" s="12"/>
      <c r="O2117" s="12"/>
    </row>
    <row r="2118" spans="1:15" x14ac:dyDescent="0.35">
      <c r="A2118" s="11" t="str">
        <f t="shared" si="33"/>
        <v>DISTRIBUCION VOLUMEN X CRITERIO (kg ó litros)BlancoHOMBRE</v>
      </c>
      <c r="B2118" s="11" t="s">
        <v>119</v>
      </c>
      <c r="C2118" s="11" t="s">
        <v>134</v>
      </c>
      <c r="D2118" s="11" t="s">
        <v>21</v>
      </c>
      <c r="E2118" s="12">
        <v>61.312719813482403</v>
      </c>
      <c r="F2118" s="12">
        <v>63.261687471601498</v>
      </c>
      <c r="G2118" s="12">
        <v>61.048617197190502</v>
      </c>
      <c r="H2118" s="12">
        <v>63.401367559640498</v>
      </c>
      <c r="I2118" s="12">
        <v>0</v>
      </c>
      <c r="J2118" s="12">
        <v>0</v>
      </c>
      <c r="K2118" s="12">
        <v>0</v>
      </c>
      <c r="L2118" s="12">
        <v>0</v>
      </c>
      <c r="M2118" s="12">
        <v>0</v>
      </c>
      <c r="N2118" s="12"/>
      <c r="O2118" s="12"/>
    </row>
    <row r="2119" spans="1:15" x14ac:dyDescent="0.35">
      <c r="A2119" s="11" t="str">
        <f t="shared" si="33"/>
        <v>DISTRIBUCION VOLUMEN X CRITERIO (kg ó litros)BlancoMUJER</v>
      </c>
      <c r="B2119" s="11" t="s">
        <v>119</v>
      </c>
      <c r="C2119" s="11" t="s">
        <v>134</v>
      </c>
      <c r="D2119" s="11" t="s">
        <v>22</v>
      </c>
      <c r="E2119" s="12">
        <v>38.687271008256801</v>
      </c>
      <c r="F2119" s="12">
        <v>36.738299999389298</v>
      </c>
      <c r="G2119" s="12">
        <v>38.951391753230901</v>
      </c>
      <c r="H2119" s="12">
        <v>36.598649432228299</v>
      </c>
      <c r="I2119" s="12">
        <v>0</v>
      </c>
      <c r="J2119" s="12">
        <v>0</v>
      </c>
      <c r="K2119" s="12">
        <v>0</v>
      </c>
      <c r="L2119" s="12">
        <v>0</v>
      </c>
      <c r="M2119" s="12">
        <v>0</v>
      </c>
      <c r="N2119" s="12"/>
      <c r="O2119" s="12"/>
    </row>
    <row r="2120" spans="1:15" x14ac:dyDescent="0.35">
      <c r="A2120" s="11" t="str">
        <f t="shared" si="33"/>
        <v>DISTRIBUCION VOLUMEN X CRITERIO (kg ó litros)RosadoT.ESPAÑA</v>
      </c>
      <c r="B2120" s="11" t="s">
        <v>119</v>
      </c>
      <c r="C2120" s="11" t="s">
        <v>135</v>
      </c>
      <c r="D2120" s="11" t="s">
        <v>36</v>
      </c>
      <c r="E2120" s="12">
        <v>100</v>
      </c>
      <c r="F2120" s="12">
        <v>100</v>
      </c>
      <c r="G2120" s="12">
        <v>100</v>
      </c>
      <c r="H2120" s="12">
        <v>100</v>
      </c>
      <c r="I2120" s="12">
        <v>0</v>
      </c>
      <c r="J2120" s="12">
        <v>0</v>
      </c>
      <c r="K2120" s="12">
        <v>0</v>
      </c>
      <c r="L2120" s="12">
        <v>0</v>
      </c>
      <c r="M2120" s="12">
        <v>0</v>
      </c>
      <c r="N2120" s="12"/>
      <c r="O2120" s="12"/>
    </row>
    <row r="2121" spans="1:15" x14ac:dyDescent="0.35">
      <c r="A2121" s="11" t="str">
        <f t="shared" si="33"/>
        <v>DISTRIBUCION VOLUMEN X CRITERIO (kg ó litros)RosadoBCN AM</v>
      </c>
      <c r="B2121" s="11" t="s">
        <v>119</v>
      </c>
      <c r="C2121" s="11" t="s">
        <v>135</v>
      </c>
      <c r="D2121" s="11" t="s">
        <v>1</v>
      </c>
      <c r="E2121" s="12">
        <v>8.2756469819546492</v>
      </c>
      <c r="F2121" s="12">
        <v>9.8595384162378892</v>
      </c>
      <c r="G2121" s="12">
        <v>9.5328234220442205</v>
      </c>
      <c r="H2121" s="12">
        <v>11.494127611156101</v>
      </c>
      <c r="I2121" s="12">
        <v>0</v>
      </c>
      <c r="J2121" s="12">
        <v>0</v>
      </c>
      <c r="K2121" s="12">
        <v>0</v>
      </c>
      <c r="L2121" s="12">
        <v>0</v>
      </c>
      <c r="M2121" s="12">
        <v>0</v>
      </c>
      <c r="N2121" s="12"/>
      <c r="O2121" s="12"/>
    </row>
    <row r="2122" spans="1:15" x14ac:dyDescent="0.35">
      <c r="A2122" s="11" t="str">
        <f t="shared" si="33"/>
        <v>DISTRIBUCION VOLUMEN X CRITERIO (kg ó litros)RosadoREST.CAT ARAGON</v>
      </c>
      <c r="B2122" s="11" t="s">
        <v>119</v>
      </c>
      <c r="C2122" s="11" t="s">
        <v>135</v>
      </c>
      <c r="D2122" s="11" t="s">
        <v>2</v>
      </c>
      <c r="E2122" s="12">
        <v>16.164829629772001</v>
      </c>
      <c r="F2122" s="12">
        <v>15.207792074888101</v>
      </c>
      <c r="G2122" s="12">
        <v>16.262361006178299</v>
      </c>
      <c r="H2122" s="12">
        <v>15.2964258689447</v>
      </c>
      <c r="I2122" s="12">
        <v>0</v>
      </c>
      <c r="J2122" s="12">
        <v>0</v>
      </c>
      <c r="K2122" s="12">
        <v>0</v>
      </c>
      <c r="L2122" s="12">
        <v>0</v>
      </c>
      <c r="M2122" s="12">
        <v>0</v>
      </c>
      <c r="N2122" s="12"/>
      <c r="O2122" s="12"/>
    </row>
    <row r="2123" spans="1:15" x14ac:dyDescent="0.35">
      <c r="A2123" s="11" t="str">
        <f t="shared" si="33"/>
        <v>DISTRIBUCION VOLUMEN X CRITERIO (kg ó litros)RosadoLEVANTE</v>
      </c>
      <c r="B2123" s="11" t="s">
        <v>119</v>
      </c>
      <c r="C2123" s="11" t="s">
        <v>135</v>
      </c>
      <c r="D2123" s="11" t="s">
        <v>3</v>
      </c>
      <c r="E2123" s="12">
        <v>11.016775275439</v>
      </c>
      <c r="F2123" s="12">
        <v>10.356212531401299</v>
      </c>
      <c r="G2123" s="12">
        <v>6.6646697985551597</v>
      </c>
      <c r="H2123" s="12">
        <v>6.3582341270328202</v>
      </c>
      <c r="I2123" s="12">
        <v>0</v>
      </c>
      <c r="J2123" s="12">
        <v>0</v>
      </c>
      <c r="K2123" s="12">
        <v>0</v>
      </c>
      <c r="L2123" s="12">
        <v>0</v>
      </c>
      <c r="M2123" s="12">
        <v>0</v>
      </c>
      <c r="N2123" s="12"/>
      <c r="O2123" s="12"/>
    </row>
    <row r="2124" spans="1:15" x14ac:dyDescent="0.35">
      <c r="A2124" s="11" t="str">
        <f t="shared" si="33"/>
        <v>DISTRIBUCION VOLUMEN X CRITERIO (kg ó litros)RosadoANDALUCIA</v>
      </c>
      <c r="B2124" s="11" t="s">
        <v>119</v>
      </c>
      <c r="C2124" s="11" t="s">
        <v>135</v>
      </c>
      <c r="D2124" s="11" t="s">
        <v>4</v>
      </c>
      <c r="E2124" s="12">
        <v>8.4904800410175199</v>
      </c>
      <c r="F2124" s="12">
        <v>13.103032715130899</v>
      </c>
      <c r="G2124" s="12">
        <v>6.2329684799561296</v>
      </c>
      <c r="H2124" s="12">
        <v>5.0677333260030402</v>
      </c>
      <c r="I2124" s="12">
        <v>0</v>
      </c>
      <c r="J2124" s="12">
        <v>0</v>
      </c>
      <c r="K2124" s="12">
        <v>0</v>
      </c>
      <c r="L2124" s="12">
        <v>0</v>
      </c>
      <c r="M2124" s="12">
        <v>0</v>
      </c>
      <c r="N2124" s="12"/>
      <c r="O2124" s="12"/>
    </row>
    <row r="2125" spans="1:15" x14ac:dyDescent="0.35">
      <c r="A2125" s="11" t="str">
        <f t="shared" si="33"/>
        <v>DISTRIBUCION VOLUMEN X CRITERIO (kg ó litros)RosadoMDD AM</v>
      </c>
      <c r="B2125" s="11" t="s">
        <v>119</v>
      </c>
      <c r="C2125" s="11" t="s">
        <v>135</v>
      </c>
      <c r="D2125" s="11" t="s">
        <v>5</v>
      </c>
      <c r="E2125" s="12">
        <v>16.2698212647778</v>
      </c>
      <c r="F2125" s="12">
        <v>14.175350336352199</v>
      </c>
      <c r="G2125" s="12">
        <v>14.625068122218901</v>
      </c>
      <c r="H2125" s="12">
        <v>14.554905470184901</v>
      </c>
      <c r="I2125" s="12">
        <v>0</v>
      </c>
      <c r="J2125" s="12">
        <v>0</v>
      </c>
      <c r="K2125" s="12">
        <v>0</v>
      </c>
      <c r="L2125" s="12">
        <v>0</v>
      </c>
      <c r="M2125" s="12">
        <v>0</v>
      </c>
      <c r="N2125" s="12"/>
      <c r="O2125" s="12"/>
    </row>
    <row r="2126" spans="1:15" x14ac:dyDescent="0.35">
      <c r="A2126" s="11" t="str">
        <f t="shared" si="33"/>
        <v>DISTRIBUCION VOLUMEN X CRITERIO (kg ó litros)RosadoRTO CENTRO</v>
      </c>
      <c r="B2126" s="11" t="s">
        <v>119</v>
      </c>
      <c r="C2126" s="11" t="s">
        <v>135</v>
      </c>
      <c r="D2126" s="11" t="s">
        <v>6</v>
      </c>
      <c r="E2126" s="12">
        <v>9.4347116170249503</v>
      </c>
      <c r="F2126" s="12">
        <v>8.2513581813655392</v>
      </c>
      <c r="G2126" s="12">
        <v>6.7145520836505899</v>
      </c>
      <c r="H2126" s="12">
        <v>8.4658468931552893</v>
      </c>
      <c r="I2126" s="12">
        <v>0</v>
      </c>
      <c r="J2126" s="12">
        <v>0</v>
      </c>
      <c r="K2126" s="12">
        <v>0</v>
      </c>
      <c r="L2126" s="12">
        <v>0</v>
      </c>
      <c r="M2126" s="12">
        <v>0</v>
      </c>
      <c r="N2126" s="12"/>
      <c r="O2126" s="12"/>
    </row>
    <row r="2127" spans="1:15" x14ac:dyDescent="0.35">
      <c r="A2127" s="11" t="str">
        <f t="shared" si="33"/>
        <v>DISTRIBUCION VOLUMEN X CRITERIO (kg ó litros)RosadoNORTE-CENTRO</v>
      </c>
      <c r="B2127" s="11" t="s">
        <v>119</v>
      </c>
      <c r="C2127" s="11" t="s">
        <v>135</v>
      </c>
      <c r="D2127" s="11" t="s">
        <v>7</v>
      </c>
      <c r="E2127" s="12">
        <v>17.615141535061301</v>
      </c>
      <c r="F2127" s="12">
        <v>15.923527819477</v>
      </c>
      <c r="G2127" s="12">
        <v>24.514559656674201</v>
      </c>
      <c r="H2127" s="12">
        <v>23.203916444612101</v>
      </c>
      <c r="I2127" s="12">
        <v>0</v>
      </c>
      <c r="J2127" s="12">
        <v>0</v>
      </c>
      <c r="K2127" s="12">
        <v>0</v>
      </c>
      <c r="L2127" s="12">
        <v>0</v>
      </c>
      <c r="M2127" s="12">
        <v>0</v>
      </c>
      <c r="N2127" s="12"/>
      <c r="O2127" s="12"/>
    </row>
    <row r="2128" spans="1:15" x14ac:dyDescent="0.35">
      <c r="A2128" s="11" t="str">
        <f t="shared" si="33"/>
        <v>DISTRIBUCION VOLUMEN X CRITERIO (kg ó litros)RosadoNOROESTE</v>
      </c>
      <c r="B2128" s="11" t="s">
        <v>119</v>
      </c>
      <c r="C2128" s="11" t="s">
        <v>135</v>
      </c>
      <c r="D2128" s="11" t="s">
        <v>8</v>
      </c>
      <c r="E2128" s="12">
        <v>12.7325841898187</v>
      </c>
      <c r="F2128" s="12">
        <v>13.123174684078</v>
      </c>
      <c r="G2128" s="12">
        <v>15.4529856657482</v>
      </c>
      <c r="H2128" s="12">
        <v>15.5588110398376</v>
      </c>
      <c r="I2128" s="12">
        <v>0</v>
      </c>
      <c r="J2128" s="12">
        <v>0</v>
      </c>
      <c r="K2128" s="12">
        <v>0</v>
      </c>
      <c r="L2128" s="12">
        <v>0</v>
      </c>
      <c r="M2128" s="12">
        <v>0</v>
      </c>
      <c r="N2128" s="12"/>
      <c r="O2128" s="12"/>
    </row>
    <row r="2129" spans="1:15" x14ac:dyDescent="0.35">
      <c r="A2129" s="11" t="str">
        <f t="shared" si="33"/>
        <v>DISTRIBUCION VOLUMEN X CRITERIO (kg ó litros)Rosado&lt;2MIL</v>
      </c>
      <c r="B2129" s="11" t="s">
        <v>119</v>
      </c>
      <c r="C2129" s="11" t="s">
        <v>135</v>
      </c>
      <c r="D2129" s="11" t="s">
        <v>9</v>
      </c>
      <c r="E2129" s="12">
        <v>11.1160150213133</v>
      </c>
      <c r="F2129" s="12">
        <v>4.6533377106081897</v>
      </c>
      <c r="G2129" s="12">
        <v>4.4825702084203201</v>
      </c>
      <c r="H2129" s="12">
        <v>6.1600632041753798</v>
      </c>
      <c r="I2129" s="12">
        <v>0</v>
      </c>
      <c r="J2129" s="12">
        <v>0</v>
      </c>
      <c r="K2129" s="12">
        <v>0</v>
      </c>
      <c r="L2129" s="12">
        <v>0</v>
      </c>
      <c r="M2129" s="12">
        <v>0</v>
      </c>
      <c r="N2129" s="12"/>
      <c r="O2129" s="12"/>
    </row>
    <row r="2130" spans="1:15" x14ac:dyDescent="0.35">
      <c r="A2130" s="11" t="str">
        <f t="shared" si="33"/>
        <v>DISTRIBUCION VOLUMEN X CRITERIO (kg ó litros)Rosado2-5MIL</v>
      </c>
      <c r="B2130" s="11" t="s">
        <v>119</v>
      </c>
      <c r="C2130" s="11" t="s">
        <v>135</v>
      </c>
      <c r="D2130" s="11" t="s">
        <v>10</v>
      </c>
      <c r="E2130" s="12">
        <v>4.0049615504413696</v>
      </c>
      <c r="F2130" s="12">
        <v>8.6267602228261495</v>
      </c>
      <c r="G2130" s="12">
        <v>8.2732507148157204</v>
      </c>
      <c r="H2130" s="12">
        <v>4.3745718012614301</v>
      </c>
      <c r="I2130" s="12">
        <v>0</v>
      </c>
      <c r="J2130" s="12">
        <v>0</v>
      </c>
      <c r="K2130" s="12">
        <v>0</v>
      </c>
      <c r="L2130" s="12">
        <v>0</v>
      </c>
      <c r="M2130" s="12">
        <v>0</v>
      </c>
      <c r="N2130" s="12"/>
      <c r="O2130" s="12"/>
    </row>
    <row r="2131" spans="1:15" x14ac:dyDescent="0.35">
      <c r="A2131" s="11" t="str">
        <f t="shared" si="33"/>
        <v>DISTRIBUCION VOLUMEN X CRITERIO (kg ó litros)Rosado5-10MIL</v>
      </c>
      <c r="B2131" s="11" t="s">
        <v>119</v>
      </c>
      <c r="C2131" s="11" t="s">
        <v>135</v>
      </c>
      <c r="D2131" s="11" t="s">
        <v>11</v>
      </c>
      <c r="E2131" s="12">
        <v>3.8379720498961101</v>
      </c>
      <c r="F2131" s="12">
        <v>7.1655726657392904</v>
      </c>
      <c r="G2131" s="12">
        <v>9.9332005262792897</v>
      </c>
      <c r="H2131" s="12">
        <v>9.3605170206502404</v>
      </c>
      <c r="I2131" s="12">
        <v>0</v>
      </c>
      <c r="J2131" s="12">
        <v>0</v>
      </c>
      <c r="K2131" s="12">
        <v>0</v>
      </c>
      <c r="L2131" s="12">
        <v>0</v>
      </c>
      <c r="M2131" s="12">
        <v>0</v>
      </c>
      <c r="N2131" s="12"/>
      <c r="O2131" s="12"/>
    </row>
    <row r="2132" spans="1:15" x14ac:dyDescent="0.35">
      <c r="A2132" s="11" t="str">
        <f t="shared" si="33"/>
        <v>DISTRIBUCION VOLUMEN X CRITERIO (kg ó litros)Rosado10-30MIL</v>
      </c>
      <c r="B2132" s="11" t="s">
        <v>119</v>
      </c>
      <c r="C2132" s="11" t="s">
        <v>135</v>
      </c>
      <c r="D2132" s="11" t="s">
        <v>12</v>
      </c>
      <c r="E2132" s="12">
        <v>23.235549761922801</v>
      </c>
      <c r="F2132" s="12">
        <v>17.885769061697999</v>
      </c>
      <c r="G2132" s="12">
        <v>20.785060939189101</v>
      </c>
      <c r="H2132" s="12">
        <v>21.470108431422499</v>
      </c>
      <c r="I2132" s="12">
        <v>0</v>
      </c>
      <c r="J2132" s="12">
        <v>0</v>
      </c>
      <c r="K2132" s="12">
        <v>0</v>
      </c>
      <c r="L2132" s="12">
        <v>0</v>
      </c>
      <c r="M2132" s="12">
        <v>0</v>
      </c>
      <c r="N2132" s="12"/>
      <c r="O2132" s="12"/>
    </row>
    <row r="2133" spans="1:15" x14ac:dyDescent="0.35">
      <c r="A2133" s="11" t="str">
        <f t="shared" si="33"/>
        <v>DISTRIBUCION VOLUMEN X CRITERIO (kg ó litros)Rosado30-100MIL</v>
      </c>
      <c r="B2133" s="11" t="s">
        <v>119</v>
      </c>
      <c r="C2133" s="11" t="s">
        <v>135</v>
      </c>
      <c r="D2133" s="11" t="s">
        <v>13</v>
      </c>
      <c r="E2133" s="12">
        <v>19.479347004772901</v>
      </c>
      <c r="F2133" s="12">
        <v>17.352035957382899</v>
      </c>
      <c r="G2133" s="12">
        <v>15.2340781040817</v>
      </c>
      <c r="H2133" s="12">
        <v>18.6708444524253</v>
      </c>
      <c r="I2133" s="12">
        <v>0</v>
      </c>
      <c r="J2133" s="12">
        <v>0</v>
      </c>
      <c r="K2133" s="12">
        <v>0</v>
      </c>
      <c r="L2133" s="12">
        <v>0</v>
      </c>
      <c r="M2133" s="12">
        <v>0</v>
      </c>
      <c r="N2133" s="12"/>
      <c r="O2133" s="12"/>
    </row>
    <row r="2134" spans="1:15" x14ac:dyDescent="0.35">
      <c r="A2134" s="11" t="str">
        <f t="shared" si="33"/>
        <v>DISTRIBUCION VOLUMEN X CRITERIO (kg ó litros)Rosado100-200MIL</v>
      </c>
      <c r="B2134" s="11" t="s">
        <v>119</v>
      </c>
      <c r="C2134" s="11" t="s">
        <v>135</v>
      </c>
      <c r="D2134" s="11" t="s">
        <v>14</v>
      </c>
      <c r="E2134" s="12">
        <v>6.9866071266052003</v>
      </c>
      <c r="F2134" s="12">
        <v>11.2186570191976</v>
      </c>
      <c r="G2134" s="12">
        <v>11.742006224745399</v>
      </c>
      <c r="H2134" s="12">
        <v>10.159536145718899</v>
      </c>
      <c r="I2134" s="12">
        <v>0</v>
      </c>
      <c r="J2134" s="12">
        <v>0</v>
      </c>
      <c r="K2134" s="12">
        <v>0</v>
      </c>
      <c r="L2134" s="12">
        <v>0</v>
      </c>
      <c r="M2134" s="12">
        <v>0</v>
      </c>
      <c r="N2134" s="12"/>
      <c r="O2134" s="12"/>
    </row>
    <row r="2135" spans="1:15" x14ac:dyDescent="0.35">
      <c r="A2135" s="11" t="str">
        <f t="shared" si="33"/>
        <v>DISTRIBUCION VOLUMEN X CRITERIO (kg ó litros)Rosado200-500MIL</v>
      </c>
      <c r="B2135" s="11" t="s">
        <v>119</v>
      </c>
      <c r="C2135" s="11" t="s">
        <v>135</v>
      </c>
      <c r="D2135" s="11" t="s">
        <v>15</v>
      </c>
      <c r="E2135" s="12">
        <v>7.8450168763339496</v>
      </c>
      <c r="F2135" s="12">
        <v>11.3421841045437</v>
      </c>
      <c r="G2135" s="12">
        <v>10.667508089596399</v>
      </c>
      <c r="H2135" s="12">
        <v>9.5594909590799393</v>
      </c>
      <c r="I2135" s="12">
        <v>0</v>
      </c>
      <c r="J2135" s="12">
        <v>0</v>
      </c>
      <c r="K2135" s="12">
        <v>0</v>
      </c>
      <c r="L2135" s="12">
        <v>0</v>
      </c>
      <c r="M2135" s="12">
        <v>0</v>
      </c>
      <c r="N2135" s="12"/>
      <c r="O2135" s="12"/>
    </row>
    <row r="2136" spans="1:15" x14ac:dyDescent="0.35">
      <c r="A2136" s="11" t="str">
        <f t="shared" si="33"/>
        <v>DISTRIBUCION VOLUMEN X CRITERIO (kg ó litros)Rosado&gt;500MIL</v>
      </c>
      <c r="B2136" s="11" t="s">
        <v>119</v>
      </c>
      <c r="C2136" s="11" t="s">
        <v>135</v>
      </c>
      <c r="D2136" s="11" t="s">
        <v>16</v>
      </c>
      <c r="E2136" s="12">
        <v>23.494510731933001</v>
      </c>
      <c r="F2136" s="12">
        <v>21.755667714140401</v>
      </c>
      <c r="G2136" s="12">
        <v>18.882321271213801</v>
      </c>
      <c r="H2136" s="12">
        <v>20.244876017653201</v>
      </c>
      <c r="I2136" s="12">
        <v>0</v>
      </c>
      <c r="J2136" s="12">
        <v>0</v>
      </c>
      <c r="K2136" s="12">
        <v>0</v>
      </c>
      <c r="L2136" s="12">
        <v>0</v>
      </c>
      <c r="M2136" s="12">
        <v>0</v>
      </c>
      <c r="N2136" s="12"/>
      <c r="O2136" s="12"/>
    </row>
    <row r="2137" spans="1:15" x14ac:dyDescent="0.35">
      <c r="A2137" s="11" t="str">
        <f t="shared" si="33"/>
        <v>DISTRIBUCION VOLUMEN X CRITERIO (kg ó litros)RosadoDE 15 A 19 AÑOS</v>
      </c>
      <c r="B2137" s="11" t="s">
        <v>119</v>
      </c>
      <c r="C2137" s="11" t="s">
        <v>135</v>
      </c>
      <c r="D2137" s="11" t="s">
        <v>39</v>
      </c>
      <c r="E2137" s="12">
        <v>0.50326197641609005</v>
      </c>
      <c r="F2137" s="12">
        <v>1.2117788940231899</v>
      </c>
      <c r="G2137" s="12" t="s">
        <v>213</v>
      </c>
      <c r="H2137" s="12">
        <v>2.38227778323435</v>
      </c>
      <c r="I2137" s="12">
        <v>0</v>
      </c>
      <c r="J2137" s="12">
        <v>0</v>
      </c>
      <c r="K2137" s="12">
        <v>0</v>
      </c>
      <c r="L2137" s="12">
        <v>0</v>
      </c>
      <c r="M2137" s="12">
        <v>0</v>
      </c>
      <c r="N2137" s="12"/>
      <c r="O2137" s="12"/>
    </row>
    <row r="2138" spans="1:15" x14ac:dyDescent="0.35">
      <c r="A2138" s="11" t="str">
        <f t="shared" si="33"/>
        <v>DISTRIBUCION VOLUMEN X CRITERIO (kg ó litros)RosadoDE 20 A 24 AÑOS</v>
      </c>
      <c r="B2138" s="11" t="s">
        <v>119</v>
      </c>
      <c r="C2138" s="11" t="s">
        <v>135</v>
      </c>
      <c r="D2138" s="11" t="s">
        <v>40</v>
      </c>
      <c r="E2138" s="12">
        <v>0.36994185058514201</v>
      </c>
      <c r="F2138" s="12">
        <v>0.90292830826454296</v>
      </c>
      <c r="G2138" s="12">
        <v>0.36861190242798703</v>
      </c>
      <c r="H2138" s="12">
        <v>0.10563776951503</v>
      </c>
      <c r="I2138" s="12">
        <v>0</v>
      </c>
      <c r="J2138" s="12">
        <v>0</v>
      </c>
      <c r="K2138" s="12">
        <v>0</v>
      </c>
      <c r="L2138" s="12">
        <v>0</v>
      </c>
      <c r="M2138" s="12">
        <v>0</v>
      </c>
      <c r="N2138" s="12"/>
      <c r="O2138" s="12"/>
    </row>
    <row r="2139" spans="1:15" x14ac:dyDescent="0.35">
      <c r="A2139" s="11" t="str">
        <f t="shared" si="33"/>
        <v>DISTRIBUCION VOLUMEN X CRITERIO (kg ó litros)RosadoDE 25 A 34 AÑOS</v>
      </c>
      <c r="B2139" s="11" t="s">
        <v>119</v>
      </c>
      <c r="C2139" s="11" t="s">
        <v>135</v>
      </c>
      <c r="D2139" s="11" t="s">
        <v>41</v>
      </c>
      <c r="E2139" s="12">
        <v>5.5502672152949604</v>
      </c>
      <c r="F2139" s="12">
        <v>2.6456847825463199</v>
      </c>
      <c r="G2139" s="12">
        <v>6.4731583374428299</v>
      </c>
      <c r="H2139" s="12">
        <v>6.6547138241261603</v>
      </c>
      <c r="I2139" s="12">
        <v>0</v>
      </c>
      <c r="J2139" s="12">
        <v>0</v>
      </c>
      <c r="K2139" s="12">
        <v>0</v>
      </c>
      <c r="L2139" s="12">
        <v>0</v>
      </c>
      <c r="M2139" s="12">
        <v>0</v>
      </c>
      <c r="N2139" s="12"/>
      <c r="O2139" s="12"/>
    </row>
    <row r="2140" spans="1:15" x14ac:dyDescent="0.35">
      <c r="A2140" s="11" t="str">
        <f t="shared" si="33"/>
        <v>DISTRIBUCION VOLUMEN X CRITERIO (kg ó litros)RosadoDE 35 A 49 AÑOS</v>
      </c>
      <c r="B2140" s="11" t="s">
        <v>119</v>
      </c>
      <c r="C2140" s="11" t="s">
        <v>135</v>
      </c>
      <c r="D2140" s="11" t="s">
        <v>42</v>
      </c>
      <c r="E2140" s="12">
        <v>19.337397661878899</v>
      </c>
      <c r="F2140" s="12">
        <v>18.589987148655801</v>
      </c>
      <c r="G2140" s="12">
        <v>13.6625285008015</v>
      </c>
      <c r="H2140" s="12">
        <v>15.3404639881542</v>
      </c>
      <c r="I2140" s="12">
        <v>0</v>
      </c>
      <c r="J2140" s="12">
        <v>0</v>
      </c>
      <c r="K2140" s="12">
        <v>0</v>
      </c>
      <c r="L2140" s="12">
        <v>0</v>
      </c>
      <c r="M2140" s="12">
        <v>0</v>
      </c>
      <c r="N2140" s="12"/>
      <c r="O2140" s="12"/>
    </row>
    <row r="2141" spans="1:15" x14ac:dyDescent="0.35">
      <c r="A2141" s="11" t="str">
        <f t="shared" si="33"/>
        <v>DISTRIBUCION VOLUMEN X CRITERIO (kg ó litros)RosadoDE 50 A 59 AÑOS</v>
      </c>
      <c r="B2141" s="11" t="s">
        <v>119</v>
      </c>
      <c r="C2141" s="11" t="s">
        <v>135</v>
      </c>
      <c r="D2141" s="11" t="s">
        <v>43</v>
      </c>
      <c r="E2141" s="12">
        <v>27.9905535050192</v>
      </c>
      <c r="F2141" s="12">
        <v>22.763445601050201</v>
      </c>
      <c r="G2141" s="12">
        <v>26.912662066445002</v>
      </c>
      <c r="H2141" s="12">
        <v>23.732699633040401</v>
      </c>
      <c r="I2141" s="12">
        <v>0</v>
      </c>
      <c r="J2141" s="12">
        <v>0</v>
      </c>
      <c r="K2141" s="12">
        <v>0</v>
      </c>
      <c r="L2141" s="12">
        <v>0</v>
      </c>
      <c r="M2141" s="12">
        <v>0</v>
      </c>
      <c r="N2141" s="12"/>
      <c r="O2141" s="12"/>
    </row>
    <row r="2142" spans="1:15" x14ac:dyDescent="0.35">
      <c r="A2142" s="11" t="str">
        <f t="shared" si="33"/>
        <v>DISTRIBUCION VOLUMEN X CRITERIO (kg ó litros)RosadoDE 60 A 75 AÑOS</v>
      </c>
      <c r="B2142" s="11" t="s">
        <v>119</v>
      </c>
      <c r="C2142" s="11" t="s">
        <v>135</v>
      </c>
      <c r="D2142" s="11" t="s">
        <v>44</v>
      </c>
      <c r="E2142" s="12">
        <v>46.248566942305899</v>
      </c>
      <c r="F2142" s="12">
        <v>53.886169738752798</v>
      </c>
      <c r="G2142" s="12">
        <v>52.583034535159499</v>
      </c>
      <c r="H2142" s="12">
        <v>51.784215368999597</v>
      </c>
      <c r="I2142" s="12">
        <v>0</v>
      </c>
      <c r="J2142" s="12">
        <v>0</v>
      </c>
      <c r="K2142" s="12">
        <v>0</v>
      </c>
      <c r="L2142" s="12">
        <v>0</v>
      </c>
      <c r="M2142" s="12">
        <v>0</v>
      </c>
      <c r="N2142" s="12"/>
      <c r="O2142" s="12"/>
    </row>
    <row r="2143" spans="1:15" x14ac:dyDescent="0.35">
      <c r="A2143" s="11" t="str">
        <f t="shared" si="33"/>
        <v>DISTRIBUCION VOLUMEN X CRITERIO (kg ó litros)RosadoALTA Y MEDIA ALTA</v>
      </c>
      <c r="B2143" s="11" t="s">
        <v>119</v>
      </c>
      <c r="C2143" s="11" t="s">
        <v>135</v>
      </c>
      <c r="D2143" s="11" t="s">
        <v>17</v>
      </c>
      <c r="E2143" s="12">
        <v>19.824095580961899</v>
      </c>
      <c r="F2143" s="12">
        <v>22.108697760332301</v>
      </c>
      <c r="G2143" s="12">
        <v>22.069200059445102</v>
      </c>
      <c r="H2143" s="12">
        <v>23.333028139816602</v>
      </c>
      <c r="I2143" s="12">
        <v>0</v>
      </c>
      <c r="J2143" s="12">
        <v>0</v>
      </c>
      <c r="K2143" s="12">
        <v>0</v>
      </c>
      <c r="L2143" s="12">
        <v>0</v>
      </c>
      <c r="M2143" s="12">
        <v>0</v>
      </c>
      <c r="N2143" s="12"/>
      <c r="O2143" s="12"/>
    </row>
    <row r="2144" spans="1:15" x14ac:dyDescent="0.35">
      <c r="A2144" s="11" t="str">
        <f t="shared" si="33"/>
        <v>DISTRIBUCION VOLUMEN X CRITERIO (kg ó litros)RosadoMEDIA</v>
      </c>
      <c r="B2144" s="11" t="s">
        <v>119</v>
      </c>
      <c r="C2144" s="11" t="s">
        <v>135</v>
      </c>
      <c r="D2144" s="11" t="s">
        <v>18</v>
      </c>
      <c r="E2144" s="12">
        <v>37.006060161265502</v>
      </c>
      <c r="F2144" s="12">
        <v>43.052351152858698</v>
      </c>
      <c r="G2144" s="12">
        <v>43.5301461120536</v>
      </c>
      <c r="H2144" s="12">
        <v>37.0683804686443</v>
      </c>
      <c r="I2144" s="12">
        <v>0</v>
      </c>
      <c r="J2144" s="12">
        <v>0</v>
      </c>
      <c r="K2144" s="12">
        <v>0</v>
      </c>
      <c r="L2144" s="12">
        <v>0</v>
      </c>
      <c r="M2144" s="12">
        <v>0</v>
      </c>
      <c r="N2144" s="12"/>
      <c r="O2144" s="12"/>
    </row>
    <row r="2145" spans="1:15" x14ac:dyDescent="0.35">
      <c r="A2145" s="11" t="str">
        <f t="shared" si="33"/>
        <v>DISTRIBUCION VOLUMEN X CRITERIO (kg ó litros)RosadoMEDIA BAJA</v>
      </c>
      <c r="B2145" s="11" t="s">
        <v>119</v>
      </c>
      <c r="C2145" s="11" t="s">
        <v>135</v>
      </c>
      <c r="D2145" s="11" t="s">
        <v>19</v>
      </c>
      <c r="E2145" s="12">
        <v>32.076683894666701</v>
      </c>
      <c r="F2145" s="12">
        <v>25.7122672753143</v>
      </c>
      <c r="G2145" s="12">
        <v>20.707550874042301</v>
      </c>
      <c r="H2145" s="12">
        <v>25.575512157263098</v>
      </c>
      <c r="I2145" s="12">
        <v>0</v>
      </c>
      <c r="J2145" s="12">
        <v>0</v>
      </c>
      <c r="K2145" s="12">
        <v>0</v>
      </c>
      <c r="L2145" s="12">
        <v>0</v>
      </c>
      <c r="M2145" s="12">
        <v>0</v>
      </c>
      <c r="N2145" s="12"/>
      <c r="O2145" s="12"/>
    </row>
    <row r="2146" spans="1:15" x14ac:dyDescent="0.35">
      <c r="A2146" s="11" t="str">
        <f t="shared" si="33"/>
        <v>DISTRIBUCION VOLUMEN X CRITERIO (kg ó litros)RosadoBAJA</v>
      </c>
      <c r="B2146" s="11" t="s">
        <v>119</v>
      </c>
      <c r="C2146" s="11" t="s">
        <v>135</v>
      </c>
      <c r="D2146" s="11" t="s">
        <v>20</v>
      </c>
      <c r="E2146" s="12">
        <v>11.0931727405888</v>
      </c>
      <c r="F2146" s="12">
        <v>9.1266665405349308</v>
      </c>
      <c r="G2146" s="12">
        <v>13.6930939044786</v>
      </c>
      <c r="H2146" s="12">
        <v>14.023078899593299</v>
      </c>
      <c r="I2146" s="12">
        <v>0</v>
      </c>
      <c r="J2146" s="12">
        <v>0</v>
      </c>
      <c r="K2146" s="12">
        <v>0</v>
      </c>
      <c r="L2146" s="12">
        <v>0</v>
      </c>
      <c r="M2146" s="12">
        <v>0</v>
      </c>
      <c r="N2146" s="12"/>
      <c r="O2146" s="12"/>
    </row>
    <row r="2147" spans="1:15" x14ac:dyDescent="0.35">
      <c r="A2147" s="11" t="str">
        <f t="shared" si="33"/>
        <v>DISTRIBUCION VOLUMEN X CRITERIO (kg ó litros)RosadoHOMBRE</v>
      </c>
      <c r="B2147" s="11" t="s">
        <v>119</v>
      </c>
      <c r="C2147" s="11" t="s">
        <v>135</v>
      </c>
      <c r="D2147" s="11" t="s">
        <v>21</v>
      </c>
      <c r="E2147" s="12">
        <v>63.024140897111202</v>
      </c>
      <c r="F2147" s="12">
        <v>64.521874296870493</v>
      </c>
      <c r="G2147" s="12">
        <v>63.0940014944293</v>
      </c>
      <c r="H2147" s="12">
        <v>65.516824749247803</v>
      </c>
      <c r="I2147" s="12">
        <v>0</v>
      </c>
      <c r="J2147" s="12">
        <v>0</v>
      </c>
      <c r="K2147" s="12">
        <v>0</v>
      </c>
      <c r="L2147" s="12">
        <v>0</v>
      </c>
      <c r="M2147" s="12">
        <v>0</v>
      </c>
      <c r="N2147" s="12"/>
      <c r="O2147" s="12"/>
    </row>
    <row r="2148" spans="1:15" x14ac:dyDescent="0.35">
      <c r="A2148" s="11" t="str">
        <f t="shared" si="33"/>
        <v>DISTRIBUCION VOLUMEN X CRITERIO (kg ó litros)RosadoMUJER</v>
      </c>
      <c r="B2148" s="11" t="s">
        <v>119</v>
      </c>
      <c r="C2148" s="11" t="s">
        <v>135</v>
      </c>
      <c r="D2148" s="11" t="s">
        <v>22</v>
      </c>
      <c r="E2148" s="12">
        <v>36.975834347922898</v>
      </c>
      <c r="F2148" s="12">
        <v>35.478120521841603</v>
      </c>
      <c r="G2148" s="12">
        <v>36.9059985055707</v>
      </c>
      <c r="H2148" s="12">
        <v>34.483169895827501</v>
      </c>
      <c r="I2148" s="12">
        <v>0</v>
      </c>
      <c r="J2148" s="12">
        <v>0</v>
      </c>
      <c r="K2148" s="12">
        <v>0</v>
      </c>
      <c r="L2148" s="12">
        <v>0</v>
      </c>
      <c r="M2148" s="12">
        <v>0</v>
      </c>
      <c r="N2148" s="12"/>
      <c r="O2148" s="12"/>
    </row>
    <row r="2149" spans="1:15" x14ac:dyDescent="0.35">
      <c r="A2149" s="11" t="str">
        <f t="shared" si="33"/>
        <v>DISTRIBUCION VOLUMEN X CRITERIO (kg ó litros)Resto vinoT.ESPAÑA</v>
      </c>
      <c r="B2149" s="11" t="s">
        <v>119</v>
      </c>
      <c r="C2149" s="11" t="s">
        <v>136</v>
      </c>
      <c r="D2149" s="11" t="s">
        <v>36</v>
      </c>
      <c r="E2149" s="12">
        <v>100</v>
      </c>
      <c r="F2149" s="12">
        <v>100</v>
      </c>
      <c r="G2149" s="12">
        <v>100</v>
      </c>
      <c r="H2149" s="12">
        <v>100</v>
      </c>
      <c r="I2149" s="12">
        <v>0</v>
      </c>
      <c r="J2149" s="12">
        <v>0</v>
      </c>
      <c r="K2149" s="12">
        <v>0</v>
      </c>
      <c r="L2149" s="12">
        <v>0</v>
      </c>
      <c r="M2149" s="12">
        <v>0</v>
      </c>
      <c r="N2149" s="12"/>
      <c r="O2149" s="12"/>
    </row>
    <row r="2150" spans="1:15" x14ac:dyDescent="0.35">
      <c r="A2150" s="11" t="str">
        <f t="shared" si="33"/>
        <v>DISTRIBUCION VOLUMEN X CRITERIO (kg ó litros)Resto vinoBCN AM</v>
      </c>
      <c r="B2150" s="11" t="s">
        <v>119</v>
      </c>
      <c r="C2150" s="11" t="s">
        <v>136</v>
      </c>
      <c r="D2150" s="11" t="s">
        <v>1</v>
      </c>
      <c r="E2150" s="12">
        <v>7.0986304571271699</v>
      </c>
      <c r="F2150" s="12">
        <v>11.735817411771601</v>
      </c>
      <c r="G2150" s="12">
        <v>6.6132799090742704</v>
      </c>
      <c r="H2150" s="12">
        <v>12.374697842405</v>
      </c>
      <c r="I2150" s="12">
        <v>0</v>
      </c>
      <c r="J2150" s="12">
        <v>0</v>
      </c>
      <c r="K2150" s="12">
        <v>0</v>
      </c>
      <c r="L2150" s="12">
        <v>0</v>
      </c>
      <c r="M2150" s="12">
        <v>0</v>
      </c>
      <c r="N2150" s="12"/>
      <c r="O2150" s="12"/>
    </row>
    <row r="2151" spans="1:15" x14ac:dyDescent="0.35">
      <c r="A2151" s="11" t="str">
        <f t="shared" si="33"/>
        <v>DISTRIBUCION VOLUMEN X CRITERIO (kg ó litros)Resto vinoREST.CAT ARAGON</v>
      </c>
      <c r="B2151" s="11" t="s">
        <v>119</v>
      </c>
      <c r="C2151" s="11" t="s">
        <v>136</v>
      </c>
      <c r="D2151" s="11" t="s">
        <v>2</v>
      </c>
      <c r="E2151" s="12">
        <v>6.2055431941020602</v>
      </c>
      <c r="F2151" s="12">
        <v>9.2152129548594601</v>
      </c>
      <c r="G2151" s="12">
        <v>19.494563155372798</v>
      </c>
      <c r="H2151" s="12">
        <v>6.7355086333131604</v>
      </c>
      <c r="I2151" s="12">
        <v>0</v>
      </c>
      <c r="J2151" s="12">
        <v>0</v>
      </c>
      <c r="K2151" s="12">
        <v>0</v>
      </c>
      <c r="L2151" s="12">
        <v>0</v>
      </c>
      <c r="M2151" s="12">
        <v>0</v>
      </c>
      <c r="N2151" s="12"/>
      <c r="O2151" s="12"/>
    </row>
    <row r="2152" spans="1:15" x14ac:dyDescent="0.35">
      <c r="A2152" s="11" t="str">
        <f t="shared" si="33"/>
        <v>DISTRIBUCION VOLUMEN X CRITERIO (kg ó litros)Resto vinoLEVANTE</v>
      </c>
      <c r="B2152" s="11" t="s">
        <v>119</v>
      </c>
      <c r="C2152" s="11" t="s">
        <v>136</v>
      </c>
      <c r="D2152" s="11" t="s">
        <v>3</v>
      </c>
      <c r="E2152" s="12">
        <v>5.8768912699474596</v>
      </c>
      <c r="F2152" s="12">
        <v>2.33152878456157</v>
      </c>
      <c r="G2152" s="12">
        <v>8.4890915249009602</v>
      </c>
      <c r="H2152" s="12">
        <v>4.3592246981619702</v>
      </c>
      <c r="I2152" s="12">
        <v>0</v>
      </c>
      <c r="J2152" s="12">
        <v>0</v>
      </c>
      <c r="K2152" s="12">
        <v>0</v>
      </c>
      <c r="L2152" s="12">
        <v>0</v>
      </c>
      <c r="M2152" s="12">
        <v>0</v>
      </c>
      <c r="N2152" s="12"/>
      <c r="O2152" s="12"/>
    </row>
    <row r="2153" spans="1:15" x14ac:dyDescent="0.35">
      <c r="A2153" s="11" t="str">
        <f t="shared" si="33"/>
        <v>DISTRIBUCION VOLUMEN X CRITERIO (kg ó litros)Resto vinoANDALUCIA</v>
      </c>
      <c r="B2153" s="11" t="s">
        <v>119</v>
      </c>
      <c r="C2153" s="11" t="s">
        <v>136</v>
      </c>
      <c r="D2153" s="11" t="s">
        <v>4</v>
      </c>
      <c r="E2153" s="12">
        <v>52.273845124221303</v>
      </c>
      <c r="F2153" s="12">
        <v>45.704844539547302</v>
      </c>
      <c r="G2153" s="12">
        <v>39.9964408705114</v>
      </c>
      <c r="H2153" s="12">
        <v>42.574937161601902</v>
      </c>
      <c r="I2153" s="12">
        <v>0</v>
      </c>
      <c r="J2153" s="12">
        <v>0</v>
      </c>
      <c r="K2153" s="12">
        <v>0</v>
      </c>
      <c r="L2153" s="12">
        <v>0</v>
      </c>
      <c r="M2153" s="12">
        <v>0</v>
      </c>
      <c r="N2153" s="12"/>
      <c r="O2153" s="12"/>
    </row>
    <row r="2154" spans="1:15" x14ac:dyDescent="0.35">
      <c r="A2154" s="11" t="str">
        <f t="shared" si="33"/>
        <v>DISTRIBUCION VOLUMEN X CRITERIO (kg ó litros)Resto vinoMDD AM</v>
      </c>
      <c r="B2154" s="11" t="s">
        <v>119</v>
      </c>
      <c r="C2154" s="11" t="s">
        <v>136</v>
      </c>
      <c r="D2154" s="11" t="s">
        <v>5</v>
      </c>
      <c r="E2154" s="12">
        <v>6.5325388963461304</v>
      </c>
      <c r="F2154" s="12">
        <v>8.5637281767173103</v>
      </c>
      <c r="G2154" s="12">
        <v>7.6895504320298498</v>
      </c>
      <c r="H2154" s="12">
        <v>6.8694690920833699</v>
      </c>
      <c r="I2154" s="12">
        <v>0</v>
      </c>
      <c r="J2154" s="12">
        <v>0</v>
      </c>
      <c r="K2154" s="12">
        <v>0</v>
      </c>
      <c r="L2154" s="12">
        <v>0</v>
      </c>
      <c r="M2154" s="12">
        <v>0</v>
      </c>
      <c r="N2154" s="12"/>
      <c r="O2154" s="12"/>
    </row>
    <row r="2155" spans="1:15" x14ac:dyDescent="0.35">
      <c r="A2155" s="11" t="str">
        <f t="shared" si="33"/>
        <v>DISTRIBUCION VOLUMEN X CRITERIO (kg ó litros)Resto vinoRTO CENTRO</v>
      </c>
      <c r="B2155" s="11" t="s">
        <v>119</v>
      </c>
      <c r="C2155" s="11" t="s">
        <v>136</v>
      </c>
      <c r="D2155" s="11" t="s">
        <v>6</v>
      </c>
      <c r="E2155" s="12">
        <v>3.2802746997957901</v>
      </c>
      <c r="F2155" s="12">
        <v>3.1511603174606102</v>
      </c>
      <c r="G2155" s="12">
        <v>2.4496173316933199</v>
      </c>
      <c r="H2155" s="12">
        <v>2.0998191193179698</v>
      </c>
      <c r="I2155" s="12">
        <v>0</v>
      </c>
      <c r="J2155" s="12">
        <v>0</v>
      </c>
      <c r="K2155" s="12">
        <v>0</v>
      </c>
      <c r="L2155" s="12">
        <v>0</v>
      </c>
      <c r="M2155" s="12">
        <v>0</v>
      </c>
      <c r="N2155" s="12"/>
      <c r="O2155" s="12"/>
    </row>
    <row r="2156" spans="1:15" x14ac:dyDescent="0.35">
      <c r="A2156" s="11" t="str">
        <f t="shared" si="33"/>
        <v>DISTRIBUCION VOLUMEN X CRITERIO (kg ó litros)Resto vinoNORTE-CENTRO</v>
      </c>
      <c r="B2156" s="11" t="s">
        <v>119</v>
      </c>
      <c r="C2156" s="11" t="s">
        <v>136</v>
      </c>
      <c r="D2156" s="11" t="s">
        <v>7</v>
      </c>
      <c r="E2156" s="12">
        <v>13.0937601979447</v>
      </c>
      <c r="F2156" s="12">
        <v>13.219810133963</v>
      </c>
      <c r="G2156" s="12">
        <v>11.774619723104699</v>
      </c>
      <c r="H2156" s="12">
        <v>16.297159091702699</v>
      </c>
      <c r="I2156" s="12">
        <v>0</v>
      </c>
      <c r="J2156" s="12">
        <v>0</v>
      </c>
      <c r="K2156" s="12">
        <v>0</v>
      </c>
      <c r="L2156" s="12">
        <v>0</v>
      </c>
      <c r="M2156" s="12">
        <v>0</v>
      </c>
      <c r="N2156" s="12"/>
      <c r="O2156" s="12"/>
    </row>
    <row r="2157" spans="1:15" x14ac:dyDescent="0.35">
      <c r="A2157" s="11" t="str">
        <f t="shared" si="33"/>
        <v>DISTRIBUCION VOLUMEN X CRITERIO (kg ó litros)Resto vinoNOROESTE</v>
      </c>
      <c r="B2157" s="11" t="s">
        <v>119</v>
      </c>
      <c r="C2157" s="11" t="s">
        <v>136</v>
      </c>
      <c r="D2157" s="11" t="s">
        <v>8</v>
      </c>
      <c r="E2157" s="12">
        <v>5.6385194678709096</v>
      </c>
      <c r="F2157" s="12">
        <v>6.0778969003835801</v>
      </c>
      <c r="G2157" s="12">
        <v>3.4928220896726998</v>
      </c>
      <c r="H2157" s="12">
        <v>8.6891788305636002</v>
      </c>
      <c r="I2157" s="12">
        <v>0</v>
      </c>
      <c r="J2157" s="12">
        <v>0</v>
      </c>
      <c r="K2157" s="12">
        <v>0</v>
      </c>
      <c r="L2157" s="12">
        <v>0</v>
      </c>
      <c r="M2157" s="12">
        <v>0</v>
      </c>
      <c r="N2157" s="12"/>
      <c r="O2157" s="12"/>
    </row>
    <row r="2158" spans="1:15" x14ac:dyDescent="0.35">
      <c r="A2158" s="11" t="str">
        <f t="shared" si="33"/>
        <v>DISTRIBUCION VOLUMEN X CRITERIO (kg ó litros)Resto vino&lt;2MIL</v>
      </c>
      <c r="B2158" s="11" t="s">
        <v>119</v>
      </c>
      <c r="C2158" s="11" t="s">
        <v>136</v>
      </c>
      <c r="D2158" s="11" t="s">
        <v>9</v>
      </c>
      <c r="E2158" s="12">
        <v>2.0711154211890599</v>
      </c>
      <c r="F2158" s="12">
        <v>0.59960768559196498</v>
      </c>
      <c r="G2158" s="12">
        <v>0.75312183096429297</v>
      </c>
      <c r="H2158" s="12">
        <v>0.767466088579422</v>
      </c>
      <c r="I2158" s="12">
        <v>0</v>
      </c>
      <c r="J2158" s="12">
        <v>0</v>
      </c>
      <c r="K2158" s="12">
        <v>0</v>
      </c>
      <c r="L2158" s="12">
        <v>0</v>
      </c>
      <c r="M2158" s="12">
        <v>0</v>
      </c>
      <c r="N2158" s="12"/>
      <c r="O2158" s="12"/>
    </row>
    <row r="2159" spans="1:15" x14ac:dyDescent="0.35">
      <c r="A2159" s="11" t="str">
        <f t="shared" si="33"/>
        <v>DISTRIBUCION VOLUMEN X CRITERIO (kg ó litros)Resto vino2-5MIL</v>
      </c>
      <c r="B2159" s="11" t="s">
        <v>119</v>
      </c>
      <c r="C2159" s="11" t="s">
        <v>136</v>
      </c>
      <c r="D2159" s="11" t="s">
        <v>10</v>
      </c>
      <c r="E2159" s="12">
        <v>5.1709219739610903</v>
      </c>
      <c r="F2159" s="12">
        <v>2.4767804173203301</v>
      </c>
      <c r="G2159" s="12">
        <v>3.4748908457881602</v>
      </c>
      <c r="H2159" s="12">
        <v>6.6014046989808302</v>
      </c>
      <c r="I2159" s="12">
        <v>0</v>
      </c>
      <c r="J2159" s="12">
        <v>0</v>
      </c>
      <c r="K2159" s="12">
        <v>0</v>
      </c>
      <c r="L2159" s="12">
        <v>0</v>
      </c>
      <c r="M2159" s="12">
        <v>0</v>
      </c>
      <c r="N2159" s="12"/>
      <c r="O2159" s="12"/>
    </row>
    <row r="2160" spans="1:15" x14ac:dyDescent="0.35">
      <c r="A2160" s="11" t="str">
        <f t="shared" si="33"/>
        <v>DISTRIBUCION VOLUMEN X CRITERIO (kg ó litros)Resto vino5-10MIL</v>
      </c>
      <c r="B2160" s="11" t="s">
        <v>119</v>
      </c>
      <c r="C2160" s="11" t="s">
        <v>136</v>
      </c>
      <c r="D2160" s="11" t="s">
        <v>11</v>
      </c>
      <c r="E2160" s="12">
        <v>3.15935065619334</v>
      </c>
      <c r="F2160" s="12">
        <v>3.5407614092203801</v>
      </c>
      <c r="G2160" s="12">
        <v>3.9175818225691401</v>
      </c>
      <c r="H2160" s="12">
        <v>2.8892086207435601</v>
      </c>
      <c r="I2160" s="12">
        <v>0</v>
      </c>
      <c r="J2160" s="12">
        <v>0</v>
      </c>
      <c r="K2160" s="12">
        <v>0</v>
      </c>
      <c r="L2160" s="12">
        <v>0</v>
      </c>
      <c r="M2160" s="12">
        <v>0</v>
      </c>
      <c r="N2160" s="12"/>
      <c r="O2160" s="12"/>
    </row>
    <row r="2161" spans="1:15" x14ac:dyDescent="0.35">
      <c r="A2161" s="11" t="str">
        <f t="shared" si="33"/>
        <v>DISTRIBUCION VOLUMEN X CRITERIO (kg ó litros)Resto vino10-30MIL</v>
      </c>
      <c r="B2161" s="11" t="s">
        <v>119</v>
      </c>
      <c r="C2161" s="11" t="s">
        <v>136</v>
      </c>
      <c r="D2161" s="11" t="s">
        <v>12</v>
      </c>
      <c r="E2161" s="12">
        <v>29.289841556551401</v>
      </c>
      <c r="F2161" s="12">
        <v>28.7214219234654</v>
      </c>
      <c r="G2161" s="12">
        <v>35.066843134166497</v>
      </c>
      <c r="H2161" s="12">
        <v>20.536087837504098</v>
      </c>
      <c r="I2161" s="12">
        <v>0</v>
      </c>
      <c r="J2161" s="12">
        <v>0</v>
      </c>
      <c r="K2161" s="12">
        <v>0</v>
      </c>
      <c r="L2161" s="12">
        <v>0</v>
      </c>
      <c r="M2161" s="12">
        <v>0</v>
      </c>
      <c r="N2161" s="12"/>
      <c r="O2161" s="12"/>
    </row>
    <row r="2162" spans="1:15" x14ac:dyDescent="0.35">
      <c r="A2162" s="11" t="str">
        <f t="shared" si="33"/>
        <v>DISTRIBUCION VOLUMEN X CRITERIO (kg ó litros)Resto vino30-100MIL</v>
      </c>
      <c r="B2162" s="11" t="s">
        <v>119</v>
      </c>
      <c r="C2162" s="11" t="s">
        <v>136</v>
      </c>
      <c r="D2162" s="11" t="s">
        <v>13</v>
      </c>
      <c r="E2162" s="12">
        <v>19.410793839882299</v>
      </c>
      <c r="F2162" s="12">
        <v>15.7376263239876</v>
      </c>
      <c r="G2162" s="12">
        <v>15.0287364698675</v>
      </c>
      <c r="H2162" s="12">
        <v>17.562801720994599</v>
      </c>
      <c r="I2162" s="12">
        <v>0</v>
      </c>
      <c r="J2162" s="12">
        <v>0</v>
      </c>
      <c r="K2162" s="12">
        <v>0</v>
      </c>
      <c r="L2162" s="12">
        <v>0</v>
      </c>
      <c r="M2162" s="12">
        <v>0</v>
      </c>
      <c r="N2162" s="12"/>
      <c r="O2162" s="12"/>
    </row>
    <row r="2163" spans="1:15" x14ac:dyDescent="0.35">
      <c r="A2163" s="11" t="str">
        <f t="shared" si="33"/>
        <v>DISTRIBUCION VOLUMEN X CRITERIO (kg ó litros)Resto vino100-200MIL</v>
      </c>
      <c r="B2163" s="11" t="s">
        <v>119</v>
      </c>
      <c r="C2163" s="11" t="s">
        <v>136</v>
      </c>
      <c r="D2163" s="11" t="s">
        <v>14</v>
      </c>
      <c r="E2163" s="12">
        <v>8.5573078349447407</v>
      </c>
      <c r="F2163" s="12">
        <v>11.376089344045001</v>
      </c>
      <c r="G2163" s="12">
        <v>8.3497079891834698</v>
      </c>
      <c r="H2163" s="12">
        <v>15.299780047759</v>
      </c>
      <c r="I2163" s="12">
        <v>0</v>
      </c>
      <c r="J2163" s="12">
        <v>0</v>
      </c>
      <c r="K2163" s="12">
        <v>0</v>
      </c>
      <c r="L2163" s="12">
        <v>0</v>
      </c>
      <c r="M2163" s="12">
        <v>0</v>
      </c>
      <c r="N2163" s="12"/>
      <c r="O2163" s="12"/>
    </row>
    <row r="2164" spans="1:15" x14ac:dyDescent="0.35">
      <c r="A2164" s="11" t="str">
        <f t="shared" si="33"/>
        <v>DISTRIBUCION VOLUMEN X CRITERIO (kg ó litros)Resto vino200-500MIL</v>
      </c>
      <c r="B2164" s="11" t="s">
        <v>119</v>
      </c>
      <c r="C2164" s="11" t="s">
        <v>136</v>
      </c>
      <c r="D2164" s="11" t="s">
        <v>15</v>
      </c>
      <c r="E2164" s="12">
        <v>14.780452521040701</v>
      </c>
      <c r="F2164" s="12">
        <v>19.658080770371502</v>
      </c>
      <c r="G2164" s="12">
        <v>18.439176331792599</v>
      </c>
      <c r="H2164" s="12">
        <v>23.233252887667302</v>
      </c>
      <c r="I2164" s="12">
        <v>0</v>
      </c>
      <c r="J2164" s="12">
        <v>0</v>
      </c>
      <c r="K2164" s="12">
        <v>0</v>
      </c>
      <c r="L2164" s="12">
        <v>0</v>
      </c>
      <c r="M2164" s="12">
        <v>0</v>
      </c>
      <c r="N2164" s="12"/>
      <c r="O2164" s="12"/>
    </row>
    <row r="2165" spans="1:15" x14ac:dyDescent="0.35">
      <c r="A2165" s="11" t="str">
        <f t="shared" si="33"/>
        <v>DISTRIBUCION VOLUMEN X CRITERIO (kg ó litros)Resto vino&gt;500MIL</v>
      </c>
      <c r="B2165" s="11" t="s">
        <v>119</v>
      </c>
      <c r="C2165" s="11" t="s">
        <v>136</v>
      </c>
      <c r="D2165" s="11" t="s">
        <v>16</v>
      </c>
      <c r="E2165" s="12">
        <v>17.560225100656201</v>
      </c>
      <c r="F2165" s="12">
        <v>17.889628612687801</v>
      </c>
      <c r="G2165" s="12">
        <v>14.9699328745888</v>
      </c>
      <c r="H2165" s="12">
        <v>13.1099880973408</v>
      </c>
      <c r="I2165" s="12">
        <v>0</v>
      </c>
      <c r="J2165" s="12">
        <v>0</v>
      </c>
      <c r="K2165" s="12">
        <v>0</v>
      </c>
      <c r="L2165" s="12">
        <v>0</v>
      </c>
      <c r="M2165" s="12">
        <v>0</v>
      </c>
      <c r="N2165" s="12"/>
      <c r="O2165" s="12"/>
    </row>
    <row r="2166" spans="1:15" x14ac:dyDescent="0.35">
      <c r="A2166" s="11" t="str">
        <f t="shared" si="33"/>
        <v>DISTRIBUCION VOLUMEN X CRITERIO (kg ó litros)Resto vinoDE 15 A 19 AÑOS</v>
      </c>
      <c r="B2166" s="11" t="s">
        <v>119</v>
      </c>
      <c r="C2166" s="11" t="s">
        <v>136</v>
      </c>
      <c r="D2166" s="11" t="s">
        <v>39</v>
      </c>
      <c r="E2166" s="12" t="s">
        <v>213</v>
      </c>
      <c r="F2166" s="12" t="s">
        <v>213</v>
      </c>
      <c r="G2166" s="12">
        <v>3.0820516975658401</v>
      </c>
      <c r="H2166" s="12" t="s">
        <v>213</v>
      </c>
      <c r="I2166" s="12">
        <v>0</v>
      </c>
      <c r="J2166" s="12">
        <v>0</v>
      </c>
      <c r="K2166" s="12">
        <v>0</v>
      </c>
      <c r="L2166" s="12">
        <v>0</v>
      </c>
      <c r="M2166" s="12">
        <v>0</v>
      </c>
      <c r="N2166" s="12"/>
      <c r="O2166" s="12"/>
    </row>
    <row r="2167" spans="1:15" x14ac:dyDescent="0.35">
      <c r="A2167" s="11" t="str">
        <f t="shared" si="33"/>
        <v>DISTRIBUCION VOLUMEN X CRITERIO (kg ó litros)Resto vinoDE 20 A 24 AÑOS</v>
      </c>
      <c r="B2167" s="11" t="s">
        <v>119</v>
      </c>
      <c r="C2167" s="11" t="s">
        <v>136</v>
      </c>
      <c r="D2167" s="11" t="s">
        <v>40</v>
      </c>
      <c r="E2167" s="12">
        <v>0.71845807419248298</v>
      </c>
      <c r="F2167" s="12">
        <v>0.69924419333791599</v>
      </c>
      <c r="G2167" s="12">
        <v>0.28995577302219699</v>
      </c>
      <c r="H2167" s="12">
        <v>2.2831794794878499</v>
      </c>
      <c r="I2167" s="12">
        <v>0</v>
      </c>
      <c r="J2167" s="12">
        <v>0</v>
      </c>
      <c r="K2167" s="12">
        <v>0</v>
      </c>
      <c r="L2167" s="12">
        <v>0</v>
      </c>
      <c r="M2167" s="12">
        <v>0</v>
      </c>
      <c r="N2167" s="12"/>
      <c r="O2167" s="12"/>
    </row>
    <row r="2168" spans="1:15" x14ac:dyDescent="0.35">
      <c r="A2168" s="11" t="str">
        <f t="shared" si="33"/>
        <v>DISTRIBUCION VOLUMEN X CRITERIO (kg ó litros)Resto vinoDE 25 A 34 AÑOS</v>
      </c>
      <c r="B2168" s="11" t="s">
        <v>119</v>
      </c>
      <c r="C2168" s="11" t="s">
        <v>136</v>
      </c>
      <c r="D2168" s="11" t="s">
        <v>41</v>
      </c>
      <c r="E2168" s="12">
        <v>11.521307752820601</v>
      </c>
      <c r="F2168" s="12">
        <v>5.4899874179261499</v>
      </c>
      <c r="G2168" s="12">
        <v>6.6956373821581003</v>
      </c>
      <c r="H2168" s="12">
        <v>5.74837896921969</v>
      </c>
      <c r="I2168" s="12">
        <v>0</v>
      </c>
      <c r="J2168" s="12">
        <v>0</v>
      </c>
      <c r="K2168" s="12">
        <v>0</v>
      </c>
      <c r="L2168" s="12">
        <v>0</v>
      </c>
      <c r="M2168" s="12">
        <v>0</v>
      </c>
      <c r="N2168" s="12"/>
      <c r="O2168" s="12"/>
    </row>
    <row r="2169" spans="1:15" x14ac:dyDescent="0.35">
      <c r="A2169" s="11" t="str">
        <f t="shared" si="33"/>
        <v>DISTRIBUCION VOLUMEN X CRITERIO (kg ó litros)Resto vinoDE 35 A 49 AÑOS</v>
      </c>
      <c r="B2169" s="11" t="s">
        <v>119</v>
      </c>
      <c r="C2169" s="11" t="s">
        <v>136</v>
      </c>
      <c r="D2169" s="11" t="s">
        <v>42</v>
      </c>
      <c r="E2169" s="12">
        <v>18.603101734741099</v>
      </c>
      <c r="F2169" s="12">
        <v>27.3161333301653</v>
      </c>
      <c r="G2169" s="12">
        <v>34.749540256015699</v>
      </c>
      <c r="H2169" s="12">
        <v>14.2265239425818</v>
      </c>
      <c r="I2169" s="12">
        <v>0</v>
      </c>
      <c r="J2169" s="12">
        <v>0</v>
      </c>
      <c r="K2169" s="12">
        <v>0</v>
      </c>
      <c r="L2169" s="12">
        <v>0</v>
      </c>
      <c r="M2169" s="12">
        <v>0</v>
      </c>
      <c r="N2169" s="12"/>
      <c r="O2169" s="12"/>
    </row>
    <row r="2170" spans="1:15" x14ac:dyDescent="0.35">
      <c r="A2170" s="11" t="str">
        <f t="shared" si="33"/>
        <v>DISTRIBUCION VOLUMEN X CRITERIO (kg ó litros)Resto vinoDE 50 A 59 AÑOS</v>
      </c>
      <c r="B2170" s="11" t="s">
        <v>119</v>
      </c>
      <c r="C2170" s="11" t="s">
        <v>136</v>
      </c>
      <c r="D2170" s="11" t="s">
        <v>43</v>
      </c>
      <c r="E2170" s="12">
        <v>28.716160632358299</v>
      </c>
      <c r="F2170" s="12">
        <v>28.8198039713571</v>
      </c>
      <c r="G2170" s="12">
        <v>20.2704762911839</v>
      </c>
      <c r="H2170" s="12">
        <v>25.319263065788601</v>
      </c>
      <c r="I2170" s="12">
        <v>0</v>
      </c>
      <c r="J2170" s="12">
        <v>0</v>
      </c>
      <c r="K2170" s="12">
        <v>0</v>
      </c>
      <c r="L2170" s="12">
        <v>0</v>
      </c>
      <c r="M2170" s="12">
        <v>0</v>
      </c>
      <c r="N2170" s="12"/>
      <c r="O2170" s="12"/>
    </row>
    <row r="2171" spans="1:15" x14ac:dyDescent="0.35">
      <c r="A2171" s="11" t="str">
        <f t="shared" si="33"/>
        <v>DISTRIBUCION VOLUMEN X CRITERIO (kg ó litros)Resto vinoDE 60 A 75 AÑOS</v>
      </c>
      <c r="B2171" s="11" t="s">
        <v>119</v>
      </c>
      <c r="C2171" s="11" t="s">
        <v>136</v>
      </c>
      <c r="D2171" s="11" t="s">
        <v>44</v>
      </c>
      <c r="E2171" s="12">
        <v>40.440970228533402</v>
      </c>
      <c r="F2171" s="12">
        <v>37.674818074954402</v>
      </c>
      <c r="G2171" s="12">
        <v>34.912324338412198</v>
      </c>
      <c r="H2171" s="12">
        <v>52.422655971555002</v>
      </c>
      <c r="I2171" s="12">
        <v>0</v>
      </c>
      <c r="J2171" s="12">
        <v>0</v>
      </c>
      <c r="K2171" s="12">
        <v>0</v>
      </c>
      <c r="L2171" s="12">
        <v>0</v>
      </c>
      <c r="M2171" s="12">
        <v>0</v>
      </c>
      <c r="N2171" s="12"/>
      <c r="O2171" s="12"/>
    </row>
    <row r="2172" spans="1:15" x14ac:dyDescent="0.35">
      <c r="A2172" s="11" t="str">
        <f t="shared" si="33"/>
        <v>DISTRIBUCION VOLUMEN X CRITERIO (kg ó litros)Resto vinoALTA Y MEDIA ALTA</v>
      </c>
      <c r="B2172" s="11" t="s">
        <v>119</v>
      </c>
      <c r="C2172" s="11" t="s">
        <v>136</v>
      </c>
      <c r="D2172" s="11" t="s">
        <v>17</v>
      </c>
      <c r="E2172" s="12">
        <v>12.640246441749699</v>
      </c>
      <c r="F2172" s="12">
        <v>27.287152426618501</v>
      </c>
      <c r="G2172" s="12">
        <v>24.7380854972142</v>
      </c>
      <c r="H2172" s="12">
        <v>27.357583436511</v>
      </c>
      <c r="I2172" s="12">
        <v>0</v>
      </c>
      <c r="J2172" s="12">
        <v>0</v>
      </c>
      <c r="K2172" s="12">
        <v>0</v>
      </c>
      <c r="L2172" s="12">
        <v>0</v>
      </c>
      <c r="M2172" s="12">
        <v>0</v>
      </c>
      <c r="N2172" s="12"/>
      <c r="O2172" s="12"/>
    </row>
    <row r="2173" spans="1:15" x14ac:dyDescent="0.35">
      <c r="A2173" s="11" t="str">
        <f t="shared" si="33"/>
        <v>DISTRIBUCION VOLUMEN X CRITERIO (kg ó litros)Resto vinoMEDIA</v>
      </c>
      <c r="B2173" s="11" t="s">
        <v>119</v>
      </c>
      <c r="C2173" s="11" t="s">
        <v>136</v>
      </c>
      <c r="D2173" s="11" t="s">
        <v>18</v>
      </c>
      <c r="E2173" s="12">
        <v>39.687725083038202</v>
      </c>
      <c r="F2173" s="12">
        <v>30.5818486323973</v>
      </c>
      <c r="G2173" s="12">
        <v>44.913637074535202</v>
      </c>
      <c r="H2173" s="12">
        <v>42.412268936801297</v>
      </c>
      <c r="I2173" s="12">
        <v>0</v>
      </c>
      <c r="J2173" s="12">
        <v>0</v>
      </c>
      <c r="K2173" s="12">
        <v>0</v>
      </c>
      <c r="L2173" s="12">
        <v>0</v>
      </c>
      <c r="M2173" s="12">
        <v>0</v>
      </c>
      <c r="N2173" s="12"/>
      <c r="O2173" s="12"/>
    </row>
    <row r="2174" spans="1:15" x14ac:dyDescent="0.35">
      <c r="A2174" s="11" t="str">
        <f t="shared" si="33"/>
        <v>DISTRIBUCION VOLUMEN X CRITERIO (kg ó litros)Resto vinoMEDIA BAJA</v>
      </c>
      <c r="B2174" s="11" t="s">
        <v>119</v>
      </c>
      <c r="C2174" s="11" t="s">
        <v>136</v>
      </c>
      <c r="D2174" s="11" t="s">
        <v>19</v>
      </c>
      <c r="E2174" s="12">
        <v>21.668603377771699</v>
      </c>
      <c r="F2174" s="12">
        <v>14.4789138032301</v>
      </c>
      <c r="G2174" s="12">
        <v>16.8772032343483</v>
      </c>
      <c r="H2174" s="12">
        <v>16.844249370036</v>
      </c>
      <c r="I2174" s="12">
        <v>0</v>
      </c>
      <c r="J2174" s="12">
        <v>0</v>
      </c>
      <c r="K2174" s="12">
        <v>0</v>
      </c>
      <c r="L2174" s="12">
        <v>0</v>
      </c>
      <c r="M2174" s="12">
        <v>0</v>
      </c>
      <c r="N2174" s="12"/>
      <c r="O2174" s="12"/>
    </row>
    <row r="2175" spans="1:15" x14ac:dyDescent="0.35">
      <c r="A2175" s="11" t="str">
        <f t="shared" si="33"/>
        <v>DISTRIBUCION VOLUMEN X CRITERIO (kg ó litros)Resto vinoBAJA</v>
      </c>
      <c r="B2175" s="11" t="s">
        <v>119</v>
      </c>
      <c r="C2175" s="11" t="s">
        <v>136</v>
      </c>
      <c r="D2175" s="11" t="s">
        <v>20</v>
      </c>
      <c r="E2175" s="12">
        <v>26.0034357827431</v>
      </c>
      <c r="F2175" s="12">
        <v>27.652070824269099</v>
      </c>
      <c r="G2175" s="12">
        <v>13.47106532656</v>
      </c>
      <c r="H2175" s="12">
        <v>13.3858833580514</v>
      </c>
      <c r="I2175" s="12">
        <v>0</v>
      </c>
      <c r="J2175" s="12">
        <v>0</v>
      </c>
      <c r="K2175" s="12">
        <v>0</v>
      </c>
      <c r="L2175" s="12">
        <v>0</v>
      </c>
      <c r="M2175" s="12">
        <v>0</v>
      </c>
      <c r="N2175" s="12"/>
      <c r="O2175" s="12"/>
    </row>
    <row r="2176" spans="1:15" x14ac:dyDescent="0.35">
      <c r="A2176" s="11" t="str">
        <f t="shared" si="33"/>
        <v>DISTRIBUCION VOLUMEN X CRITERIO (kg ó litros)Resto vinoHOMBRE</v>
      </c>
      <c r="B2176" s="11" t="s">
        <v>119</v>
      </c>
      <c r="C2176" s="11" t="s">
        <v>136</v>
      </c>
      <c r="D2176" s="11" t="s">
        <v>21</v>
      </c>
      <c r="E2176" s="12">
        <v>57.075757803571904</v>
      </c>
      <c r="F2176" s="12">
        <v>64.662816061593603</v>
      </c>
      <c r="G2176" s="12">
        <v>51.268259012258603</v>
      </c>
      <c r="H2176" s="12">
        <v>48.687176850532303</v>
      </c>
      <c r="I2176" s="12">
        <v>0</v>
      </c>
      <c r="J2176" s="12">
        <v>0</v>
      </c>
      <c r="K2176" s="12">
        <v>0</v>
      </c>
      <c r="L2176" s="12">
        <v>0</v>
      </c>
      <c r="M2176" s="12">
        <v>0</v>
      </c>
      <c r="N2176" s="12"/>
      <c r="O2176" s="12"/>
    </row>
    <row r="2177" spans="1:15" x14ac:dyDescent="0.35">
      <c r="A2177" s="11" t="str">
        <f t="shared" si="33"/>
        <v>DISTRIBUCION VOLUMEN X CRITERIO (kg ó litros)Resto vinoMUJER</v>
      </c>
      <c r="B2177" s="11" t="s">
        <v>119</v>
      </c>
      <c r="C2177" s="11" t="s">
        <v>136</v>
      </c>
      <c r="D2177" s="11" t="s">
        <v>22</v>
      </c>
      <c r="E2177" s="12">
        <v>42.924267637624901</v>
      </c>
      <c r="F2177" s="12">
        <v>35.337173528599102</v>
      </c>
      <c r="G2177" s="12">
        <v>48.731746529830303</v>
      </c>
      <c r="H2177" s="12">
        <v>51.3128027404262</v>
      </c>
      <c r="I2177" s="12">
        <v>0</v>
      </c>
      <c r="J2177" s="12">
        <v>0</v>
      </c>
      <c r="K2177" s="12">
        <v>0</v>
      </c>
      <c r="L2177" s="12">
        <v>0</v>
      </c>
      <c r="M2177" s="12">
        <v>0</v>
      </c>
      <c r="N2177" s="12"/>
      <c r="O2177" s="12"/>
    </row>
    <row r="2178" spans="1:15" x14ac:dyDescent="0.35">
      <c r="A2178" s="11" t="str">
        <f t="shared" si="33"/>
        <v>DISTRIBUCION VOLUMEN X CRITERIO (kg ó litros)CavaT.ESPAÑA</v>
      </c>
      <c r="B2178" s="11" t="s">
        <v>119</v>
      </c>
      <c r="C2178" s="11" t="s">
        <v>137</v>
      </c>
      <c r="D2178" s="11" t="s">
        <v>36</v>
      </c>
      <c r="E2178" s="12">
        <v>100</v>
      </c>
      <c r="F2178" s="12">
        <v>100</v>
      </c>
      <c r="G2178" s="12">
        <v>100</v>
      </c>
      <c r="H2178" s="12">
        <v>100</v>
      </c>
      <c r="I2178" s="12">
        <v>0</v>
      </c>
      <c r="J2178" s="12">
        <v>0</v>
      </c>
      <c r="K2178" s="12">
        <v>0</v>
      </c>
      <c r="L2178" s="12">
        <v>0</v>
      </c>
      <c r="M2178" s="12">
        <v>0</v>
      </c>
      <c r="N2178" s="12"/>
      <c r="O2178" s="12"/>
    </row>
    <row r="2179" spans="1:15" x14ac:dyDescent="0.35">
      <c r="A2179" s="11" t="str">
        <f t="shared" si="33"/>
        <v>DISTRIBUCION VOLUMEN X CRITERIO (kg ó litros)CavaBCN AM</v>
      </c>
      <c r="B2179" s="11" t="s">
        <v>119</v>
      </c>
      <c r="C2179" s="11" t="s">
        <v>137</v>
      </c>
      <c r="D2179" s="11" t="s">
        <v>1</v>
      </c>
      <c r="E2179" s="12">
        <v>33.660874720329197</v>
      </c>
      <c r="F2179" s="12">
        <v>24.3737334130929</v>
      </c>
      <c r="G2179" s="12">
        <v>32.985268016329201</v>
      </c>
      <c r="H2179" s="12">
        <v>27.221464672965499</v>
      </c>
      <c r="I2179" s="12">
        <v>0</v>
      </c>
      <c r="J2179" s="12">
        <v>0</v>
      </c>
      <c r="K2179" s="12">
        <v>0</v>
      </c>
      <c r="L2179" s="12">
        <v>0</v>
      </c>
      <c r="M2179" s="12">
        <v>0</v>
      </c>
      <c r="N2179" s="12"/>
      <c r="O2179" s="12"/>
    </row>
    <row r="2180" spans="1:15" x14ac:dyDescent="0.35">
      <c r="A2180" s="11" t="str">
        <f t="shared" ref="A2180:A2243" si="34">B2180&amp;C2180&amp;D2180</f>
        <v>DISTRIBUCION VOLUMEN X CRITERIO (kg ó litros)CavaREST.CAT ARAGON</v>
      </c>
      <c r="B2180" s="11" t="s">
        <v>119</v>
      </c>
      <c r="C2180" s="11" t="s">
        <v>137</v>
      </c>
      <c r="D2180" s="11" t="s">
        <v>2</v>
      </c>
      <c r="E2180" s="12">
        <v>23.7024840049001</v>
      </c>
      <c r="F2180" s="12">
        <v>21.274770379544901</v>
      </c>
      <c r="G2180" s="12">
        <v>23.174675034787501</v>
      </c>
      <c r="H2180" s="12">
        <v>33.015426696953597</v>
      </c>
      <c r="I2180" s="12">
        <v>0</v>
      </c>
      <c r="J2180" s="12">
        <v>0</v>
      </c>
      <c r="K2180" s="12">
        <v>0</v>
      </c>
      <c r="L2180" s="12">
        <v>0</v>
      </c>
      <c r="M2180" s="12">
        <v>0</v>
      </c>
      <c r="N2180" s="12"/>
      <c r="O2180" s="12"/>
    </row>
    <row r="2181" spans="1:15" x14ac:dyDescent="0.35">
      <c r="A2181" s="11" t="str">
        <f t="shared" si="34"/>
        <v>DISTRIBUCION VOLUMEN X CRITERIO (kg ó litros)CavaLEVANTE</v>
      </c>
      <c r="B2181" s="11" t="s">
        <v>119</v>
      </c>
      <c r="C2181" s="11" t="s">
        <v>137</v>
      </c>
      <c r="D2181" s="11" t="s">
        <v>3</v>
      </c>
      <c r="E2181" s="12">
        <v>13.055533632587</v>
      </c>
      <c r="F2181" s="12">
        <v>12.8856093009432</v>
      </c>
      <c r="G2181" s="12">
        <v>12.069040289476799</v>
      </c>
      <c r="H2181" s="12">
        <v>9.8471318259833396</v>
      </c>
      <c r="I2181" s="12">
        <v>0</v>
      </c>
      <c r="J2181" s="12">
        <v>0</v>
      </c>
      <c r="K2181" s="12">
        <v>0</v>
      </c>
      <c r="L2181" s="12">
        <v>0</v>
      </c>
      <c r="M2181" s="12">
        <v>0</v>
      </c>
      <c r="N2181" s="12"/>
      <c r="O2181" s="12"/>
    </row>
    <row r="2182" spans="1:15" x14ac:dyDescent="0.35">
      <c r="A2182" s="11" t="str">
        <f t="shared" si="34"/>
        <v>DISTRIBUCION VOLUMEN X CRITERIO (kg ó litros)CavaANDALUCIA</v>
      </c>
      <c r="B2182" s="11" t="s">
        <v>119</v>
      </c>
      <c r="C2182" s="11" t="s">
        <v>137</v>
      </c>
      <c r="D2182" s="11" t="s">
        <v>4</v>
      </c>
      <c r="E2182" s="12">
        <v>5.7037653769231298</v>
      </c>
      <c r="F2182" s="12">
        <v>6.1808462061948903</v>
      </c>
      <c r="G2182" s="12">
        <v>7.6069308663324202</v>
      </c>
      <c r="H2182" s="12">
        <v>5.8544961526352699</v>
      </c>
      <c r="I2182" s="12">
        <v>0</v>
      </c>
      <c r="J2182" s="12">
        <v>0</v>
      </c>
      <c r="K2182" s="12">
        <v>0</v>
      </c>
      <c r="L2182" s="12">
        <v>0</v>
      </c>
      <c r="M2182" s="12">
        <v>0</v>
      </c>
      <c r="N2182" s="12"/>
      <c r="O2182" s="12"/>
    </row>
    <row r="2183" spans="1:15" x14ac:dyDescent="0.35">
      <c r="A2183" s="11" t="str">
        <f t="shared" si="34"/>
        <v>DISTRIBUCION VOLUMEN X CRITERIO (kg ó litros)CavaMDD AM</v>
      </c>
      <c r="B2183" s="11" t="s">
        <v>119</v>
      </c>
      <c r="C2183" s="11" t="s">
        <v>137</v>
      </c>
      <c r="D2183" s="11" t="s">
        <v>5</v>
      </c>
      <c r="E2183" s="12">
        <v>3.9776685504104901</v>
      </c>
      <c r="F2183" s="12">
        <v>8.3968215367908599</v>
      </c>
      <c r="G2183" s="12">
        <v>4.23275539264435</v>
      </c>
      <c r="H2183" s="12">
        <v>3.7670558604183499</v>
      </c>
      <c r="I2183" s="12">
        <v>0</v>
      </c>
      <c r="J2183" s="12">
        <v>0</v>
      </c>
      <c r="K2183" s="12">
        <v>0</v>
      </c>
      <c r="L2183" s="12">
        <v>0</v>
      </c>
      <c r="M2183" s="12">
        <v>0</v>
      </c>
      <c r="N2183" s="12"/>
      <c r="O2183" s="12"/>
    </row>
    <row r="2184" spans="1:15" x14ac:dyDescent="0.35">
      <c r="A2184" s="11" t="str">
        <f t="shared" si="34"/>
        <v>DISTRIBUCION VOLUMEN X CRITERIO (kg ó litros)CavaRTO CENTRO</v>
      </c>
      <c r="B2184" s="11" t="s">
        <v>119</v>
      </c>
      <c r="C2184" s="11" t="s">
        <v>137</v>
      </c>
      <c r="D2184" s="11" t="s">
        <v>6</v>
      </c>
      <c r="E2184" s="12">
        <v>3.1598155860274599</v>
      </c>
      <c r="F2184" s="12">
        <v>4.0102567024773101</v>
      </c>
      <c r="G2184" s="12">
        <v>3.5217499244977999</v>
      </c>
      <c r="H2184" s="12">
        <v>5.2140969610388703</v>
      </c>
      <c r="I2184" s="12">
        <v>0</v>
      </c>
      <c r="J2184" s="12">
        <v>0</v>
      </c>
      <c r="K2184" s="12">
        <v>0</v>
      </c>
      <c r="L2184" s="12">
        <v>0</v>
      </c>
      <c r="M2184" s="12">
        <v>0</v>
      </c>
      <c r="N2184" s="12"/>
      <c r="O2184" s="12"/>
    </row>
    <row r="2185" spans="1:15" x14ac:dyDescent="0.35">
      <c r="A2185" s="11" t="str">
        <f t="shared" si="34"/>
        <v>DISTRIBUCION VOLUMEN X CRITERIO (kg ó litros)CavaNORTE-CENTRO</v>
      </c>
      <c r="B2185" s="11" t="s">
        <v>119</v>
      </c>
      <c r="C2185" s="11" t="s">
        <v>137</v>
      </c>
      <c r="D2185" s="11" t="s">
        <v>7</v>
      </c>
      <c r="E2185" s="12">
        <v>12.4084853716698</v>
      </c>
      <c r="F2185" s="12">
        <v>18.317000486238801</v>
      </c>
      <c r="G2185" s="12">
        <v>13.675507440612</v>
      </c>
      <c r="H2185" s="12">
        <v>11.2506267836166</v>
      </c>
      <c r="I2185" s="12">
        <v>0</v>
      </c>
      <c r="J2185" s="12">
        <v>0</v>
      </c>
      <c r="K2185" s="12">
        <v>0</v>
      </c>
      <c r="L2185" s="12">
        <v>0</v>
      </c>
      <c r="M2185" s="12">
        <v>0</v>
      </c>
      <c r="N2185" s="12"/>
      <c r="O2185" s="12"/>
    </row>
    <row r="2186" spans="1:15" x14ac:dyDescent="0.35">
      <c r="A2186" s="11" t="str">
        <f t="shared" si="34"/>
        <v>DISTRIBUCION VOLUMEN X CRITERIO (kg ó litros)CavaNOROESTE</v>
      </c>
      <c r="B2186" s="11" t="s">
        <v>119</v>
      </c>
      <c r="C2186" s="11" t="s">
        <v>137</v>
      </c>
      <c r="D2186" s="11" t="s">
        <v>8</v>
      </c>
      <c r="E2186" s="12">
        <v>4.3313751024006599</v>
      </c>
      <c r="F2186" s="12">
        <v>4.5609664931988103</v>
      </c>
      <c r="G2186" s="12">
        <v>2.7340914992525001</v>
      </c>
      <c r="H2186" s="12">
        <v>3.8297017234433701</v>
      </c>
      <c r="I2186" s="12">
        <v>0</v>
      </c>
      <c r="J2186" s="12">
        <v>0</v>
      </c>
      <c r="K2186" s="12">
        <v>0</v>
      </c>
      <c r="L2186" s="12">
        <v>0</v>
      </c>
      <c r="M2186" s="12">
        <v>0</v>
      </c>
      <c r="N2186" s="12"/>
      <c r="O2186" s="12"/>
    </row>
    <row r="2187" spans="1:15" x14ac:dyDescent="0.35">
      <c r="A2187" s="11" t="str">
        <f t="shared" si="34"/>
        <v>DISTRIBUCION VOLUMEN X CRITERIO (kg ó litros)Cava&lt;2MIL</v>
      </c>
      <c r="B2187" s="11" t="s">
        <v>119</v>
      </c>
      <c r="C2187" s="11" t="s">
        <v>137</v>
      </c>
      <c r="D2187" s="11" t="s">
        <v>9</v>
      </c>
      <c r="E2187" s="12">
        <v>8.3435362829209101</v>
      </c>
      <c r="F2187" s="12">
        <v>4.2890125084125303</v>
      </c>
      <c r="G2187" s="12">
        <v>5.6572897134491802</v>
      </c>
      <c r="H2187" s="12">
        <v>3.09443156159338</v>
      </c>
      <c r="I2187" s="12">
        <v>0</v>
      </c>
      <c r="J2187" s="12">
        <v>0</v>
      </c>
      <c r="K2187" s="12">
        <v>0</v>
      </c>
      <c r="L2187" s="12">
        <v>0</v>
      </c>
      <c r="M2187" s="12">
        <v>0</v>
      </c>
      <c r="N2187" s="12"/>
      <c r="O2187" s="12"/>
    </row>
    <row r="2188" spans="1:15" x14ac:dyDescent="0.35">
      <c r="A2188" s="11" t="str">
        <f t="shared" si="34"/>
        <v>DISTRIBUCION VOLUMEN X CRITERIO (kg ó litros)Cava2-5MIL</v>
      </c>
      <c r="B2188" s="11" t="s">
        <v>119</v>
      </c>
      <c r="C2188" s="11" t="s">
        <v>137</v>
      </c>
      <c r="D2188" s="11" t="s">
        <v>10</v>
      </c>
      <c r="E2188" s="12">
        <v>4.2748952642920903</v>
      </c>
      <c r="F2188" s="12">
        <v>6.8719783594848796</v>
      </c>
      <c r="G2188" s="12">
        <v>3.5744062963656398</v>
      </c>
      <c r="H2188" s="12">
        <v>4.4186980233380799</v>
      </c>
      <c r="I2188" s="12">
        <v>0</v>
      </c>
      <c r="J2188" s="12">
        <v>0</v>
      </c>
      <c r="K2188" s="12">
        <v>0</v>
      </c>
      <c r="L2188" s="12">
        <v>0</v>
      </c>
      <c r="M2188" s="12">
        <v>0</v>
      </c>
      <c r="N2188" s="12"/>
      <c r="O2188" s="12"/>
    </row>
    <row r="2189" spans="1:15" x14ac:dyDescent="0.35">
      <c r="A2189" s="11" t="str">
        <f t="shared" si="34"/>
        <v>DISTRIBUCION VOLUMEN X CRITERIO (kg ó litros)Cava5-10MIL</v>
      </c>
      <c r="B2189" s="11" t="s">
        <v>119</v>
      </c>
      <c r="C2189" s="11" t="s">
        <v>137</v>
      </c>
      <c r="D2189" s="11" t="s">
        <v>11</v>
      </c>
      <c r="E2189" s="12">
        <v>2.75094967240967</v>
      </c>
      <c r="F2189" s="12">
        <v>5.7516768022905698</v>
      </c>
      <c r="G2189" s="12">
        <v>5.1035788981477701</v>
      </c>
      <c r="H2189" s="12">
        <v>3.7248580046513702</v>
      </c>
      <c r="I2189" s="12">
        <v>0</v>
      </c>
      <c r="J2189" s="12">
        <v>0</v>
      </c>
      <c r="K2189" s="12">
        <v>0</v>
      </c>
      <c r="L2189" s="12">
        <v>0</v>
      </c>
      <c r="M2189" s="12">
        <v>0</v>
      </c>
      <c r="N2189" s="12"/>
      <c r="O2189" s="12"/>
    </row>
    <row r="2190" spans="1:15" x14ac:dyDescent="0.35">
      <c r="A2190" s="11" t="str">
        <f t="shared" si="34"/>
        <v>DISTRIBUCION VOLUMEN X CRITERIO (kg ó litros)Cava10-30MIL</v>
      </c>
      <c r="B2190" s="11" t="s">
        <v>119</v>
      </c>
      <c r="C2190" s="11" t="s">
        <v>137</v>
      </c>
      <c r="D2190" s="11" t="s">
        <v>12</v>
      </c>
      <c r="E2190" s="12">
        <v>13.7656425479343</v>
      </c>
      <c r="F2190" s="12">
        <v>13.599884427278701</v>
      </c>
      <c r="G2190" s="12">
        <v>12.2898369340746</v>
      </c>
      <c r="H2190" s="12">
        <v>17.334806379211699</v>
      </c>
      <c r="I2190" s="12">
        <v>0</v>
      </c>
      <c r="J2190" s="12">
        <v>0</v>
      </c>
      <c r="K2190" s="12">
        <v>0</v>
      </c>
      <c r="L2190" s="12">
        <v>0</v>
      </c>
      <c r="M2190" s="12">
        <v>0</v>
      </c>
      <c r="N2190" s="12"/>
      <c r="O2190" s="12"/>
    </row>
    <row r="2191" spans="1:15" x14ac:dyDescent="0.35">
      <c r="A2191" s="11" t="str">
        <f t="shared" si="34"/>
        <v>DISTRIBUCION VOLUMEN X CRITERIO (kg ó litros)Cava30-100MIL</v>
      </c>
      <c r="B2191" s="11" t="s">
        <v>119</v>
      </c>
      <c r="C2191" s="11" t="s">
        <v>137</v>
      </c>
      <c r="D2191" s="11" t="s">
        <v>13</v>
      </c>
      <c r="E2191" s="12">
        <v>16.633137270616899</v>
      </c>
      <c r="F2191" s="12">
        <v>20.3784711666896</v>
      </c>
      <c r="G2191" s="12">
        <v>20.805583140383298</v>
      </c>
      <c r="H2191" s="12">
        <v>29.618646770278598</v>
      </c>
      <c r="I2191" s="12">
        <v>0</v>
      </c>
      <c r="J2191" s="12">
        <v>0</v>
      </c>
      <c r="K2191" s="12">
        <v>0</v>
      </c>
      <c r="L2191" s="12">
        <v>0</v>
      </c>
      <c r="M2191" s="12">
        <v>0</v>
      </c>
      <c r="N2191" s="12"/>
      <c r="O2191" s="12"/>
    </row>
    <row r="2192" spans="1:15" x14ac:dyDescent="0.35">
      <c r="A2192" s="11" t="str">
        <f t="shared" si="34"/>
        <v>DISTRIBUCION VOLUMEN X CRITERIO (kg ó litros)Cava100-200MIL</v>
      </c>
      <c r="B2192" s="11" t="s">
        <v>119</v>
      </c>
      <c r="C2192" s="11" t="s">
        <v>137</v>
      </c>
      <c r="D2192" s="11" t="s">
        <v>14</v>
      </c>
      <c r="E2192" s="12">
        <v>7.7167692151760798</v>
      </c>
      <c r="F2192" s="12">
        <v>14.1526961905936</v>
      </c>
      <c r="G2192" s="12">
        <v>7.9713617350169299</v>
      </c>
      <c r="H2192" s="12">
        <v>8.16254193509074</v>
      </c>
      <c r="I2192" s="12">
        <v>0</v>
      </c>
      <c r="J2192" s="12">
        <v>0</v>
      </c>
      <c r="K2192" s="12">
        <v>0</v>
      </c>
      <c r="L2192" s="12">
        <v>0</v>
      </c>
      <c r="M2192" s="12">
        <v>0</v>
      </c>
      <c r="N2192" s="12"/>
      <c r="O2192" s="12"/>
    </row>
    <row r="2193" spans="1:15" x14ac:dyDescent="0.35">
      <c r="A2193" s="11" t="str">
        <f t="shared" si="34"/>
        <v>DISTRIBUCION VOLUMEN X CRITERIO (kg ó litros)Cava200-500MIL</v>
      </c>
      <c r="B2193" s="11" t="s">
        <v>119</v>
      </c>
      <c r="C2193" s="11" t="s">
        <v>137</v>
      </c>
      <c r="D2193" s="11" t="s">
        <v>15</v>
      </c>
      <c r="E2193" s="12">
        <v>21.3775822452913</v>
      </c>
      <c r="F2193" s="12">
        <v>19.8532353207708</v>
      </c>
      <c r="G2193" s="12">
        <v>20.2317217652366</v>
      </c>
      <c r="H2193" s="12">
        <v>11.138187591614001</v>
      </c>
      <c r="I2193" s="12">
        <v>0</v>
      </c>
      <c r="J2193" s="12">
        <v>0</v>
      </c>
      <c r="K2193" s="12">
        <v>0</v>
      </c>
      <c r="L2193" s="12">
        <v>0</v>
      </c>
      <c r="M2193" s="12">
        <v>0</v>
      </c>
      <c r="N2193" s="12"/>
      <c r="O2193" s="12"/>
    </row>
    <row r="2194" spans="1:15" x14ac:dyDescent="0.35">
      <c r="A2194" s="11" t="str">
        <f t="shared" si="34"/>
        <v>DISTRIBUCION VOLUMEN X CRITERIO (kg ó litros)Cava&gt;500MIL</v>
      </c>
      <c r="B2194" s="11" t="s">
        <v>119</v>
      </c>
      <c r="C2194" s="11" t="s">
        <v>137</v>
      </c>
      <c r="D2194" s="11" t="s">
        <v>16</v>
      </c>
      <c r="E2194" s="12">
        <v>25.137484034470699</v>
      </c>
      <c r="F2194" s="12">
        <v>15.1030383275191</v>
      </c>
      <c r="G2194" s="12">
        <v>24.366226691931299</v>
      </c>
      <c r="H2194" s="12">
        <v>22.5078270937078</v>
      </c>
      <c r="I2194" s="12">
        <v>0</v>
      </c>
      <c r="J2194" s="12">
        <v>0</v>
      </c>
      <c r="K2194" s="12">
        <v>0</v>
      </c>
      <c r="L2194" s="12">
        <v>0</v>
      </c>
      <c r="M2194" s="12">
        <v>0</v>
      </c>
      <c r="N2194" s="12"/>
      <c r="O2194" s="12"/>
    </row>
    <row r="2195" spans="1:15" x14ac:dyDescent="0.35">
      <c r="A2195" s="11" t="str">
        <f t="shared" si="34"/>
        <v>DISTRIBUCION VOLUMEN X CRITERIO (kg ó litros)CavaDE 15 A 19 AÑOS</v>
      </c>
      <c r="B2195" s="11" t="s">
        <v>119</v>
      </c>
      <c r="C2195" s="11" t="s">
        <v>137</v>
      </c>
      <c r="D2195" s="11" t="s">
        <v>39</v>
      </c>
      <c r="E2195" s="12" t="s">
        <v>213</v>
      </c>
      <c r="F2195" s="12">
        <v>0.65749707742092101</v>
      </c>
      <c r="G2195" s="12" t="s">
        <v>213</v>
      </c>
      <c r="H2195" s="12">
        <v>1.1050005924230799</v>
      </c>
      <c r="I2195" s="12">
        <v>0</v>
      </c>
      <c r="J2195" s="12">
        <v>0</v>
      </c>
      <c r="K2195" s="12">
        <v>0</v>
      </c>
      <c r="L2195" s="12">
        <v>0</v>
      </c>
      <c r="M2195" s="12">
        <v>0</v>
      </c>
      <c r="N2195" s="12"/>
      <c r="O2195" s="12"/>
    </row>
    <row r="2196" spans="1:15" x14ac:dyDescent="0.35">
      <c r="A2196" s="11" t="str">
        <f t="shared" si="34"/>
        <v>DISTRIBUCION VOLUMEN X CRITERIO (kg ó litros)CavaDE 20 A 24 AÑOS</v>
      </c>
      <c r="B2196" s="11" t="s">
        <v>119</v>
      </c>
      <c r="C2196" s="11" t="s">
        <v>137</v>
      </c>
      <c r="D2196" s="11" t="s">
        <v>40</v>
      </c>
      <c r="E2196" s="12">
        <v>0.82963599918670905</v>
      </c>
      <c r="F2196" s="12">
        <v>0.18293142902758</v>
      </c>
      <c r="G2196" s="12">
        <v>0.60535225890337896</v>
      </c>
      <c r="H2196" s="12">
        <v>0.33312106758024002</v>
      </c>
      <c r="I2196" s="12">
        <v>0</v>
      </c>
      <c r="J2196" s="12">
        <v>0</v>
      </c>
      <c r="K2196" s="12">
        <v>0</v>
      </c>
      <c r="L2196" s="12">
        <v>0</v>
      </c>
      <c r="M2196" s="12">
        <v>0</v>
      </c>
      <c r="N2196" s="12"/>
      <c r="O2196" s="12"/>
    </row>
    <row r="2197" spans="1:15" x14ac:dyDescent="0.35">
      <c r="A2197" s="11" t="str">
        <f t="shared" si="34"/>
        <v>DISTRIBUCION VOLUMEN X CRITERIO (kg ó litros)CavaDE 25 A 34 AÑOS</v>
      </c>
      <c r="B2197" s="11" t="s">
        <v>119</v>
      </c>
      <c r="C2197" s="11" t="s">
        <v>137</v>
      </c>
      <c r="D2197" s="11" t="s">
        <v>41</v>
      </c>
      <c r="E2197" s="12">
        <v>3.8868260395106899</v>
      </c>
      <c r="F2197" s="12">
        <v>5.2489262957813203</v>
      </c>
      <c r="G2197" s="12">
        <v>1.4709011422235601</v>
      </c>
      <c r="H2197" s="12">
        <v>4.8336536931654699</v>
      </c>
      <c r="I2197" s="12">
        <v>0</v>
      </c>
      <c r="J2197" s="12">
        <v>0</v>
      </c>
      <c r="K2197" s="12">
        <v>0</v>
      </c>
      <c r="L2197" s="12">
        <v>0</v>
      </c>
      <c r="M2197" s="12">
        <v>0</v>
      </c>
      <c r="N2197" s="12"/>
      <c r="O2197" s="12"/>
    </row>
    <row r="2198" spans="1:15" x14ac:dyDescent="0.35">
      <c r="A2198" s="11" t="str">
        <f t="shared" si="34"/>
        <v>DISTRIBUCION VOLUMEN X CRITERIO (kg ó litros)CavaDE 35 A 49 AÑOS</v>
      </c>
      <c r="B2198" s="11" t="s">
        <v>119</v>
      </c>
      <c r="C2198" s="11" t="s">
        <v>137</v>
      </c>
      <c r="D2198" s="11" t="s">
        <v>42</v>
      </c>
      <c r="E2198" s="12">
        <v>14.066880451299101</v>
      </c>
      <c r="F2198" s="12">
        <v>21.077711233372298</v>
      </c>
      <c r="G2198" s="12">
        <v>14.131027944750301</v>
      </c>
      <c r="H2198" s="12">
        <v>9.83989410860638</v>
      </c>
      <c r="I2198" s="12">
        <v>0</v>
      </c>
      <c r="J2198" s="12">
        <v>0</v>
      </c>
      <c r="K2198" s="12">
        <v>0</v>
      </c>
      <c r="L2198" s="12">
        <v>0</v>
      </c>
      <c r="M2198" s="12">
        <v>0</v>
      </c>
      <c r="N2198" s="12"/>
      <c r="O2198" s="12"/>
    </row>
    <row r="2199" spans="1:15" x14ac:dyDescent="0.35">
      <c r="A2199" s="11" t="str">
        <f t="shared" si="34"/>
        <v>DISTRIBUCION VOLUMEN X CRITERIO (kg ó litros)CavaDE 50 A 59 AÑOS</v>
      </c>
      <c r="B2199" s="11" t="s">
        <v>119</v>
      </c>
      <c r="C2199" s="11" t="s">
        <v>137</v>
      </c>
      <c r="D2199" s="11" t="s">
        <v>43</v>
      </c>
      <c r="E2199" s="12">
        <v>27.175313187450801</v>
      </c>
      <c r="F2199" s="12">
        <v>23.717984988097601</v>
      </c>
      <c r="G2199" s="12">
        <v>23.1788053106504</v>
      </c>
      <c r="H2199" s="12">
        <v>21.9610490289339</v>
      </c>
      <c r="I2199" s="12">
        <v>0</v>
      </c>
      <c r="J2199" s="12">
        <v>0</v>
      </c>
      <c r="K2199" s="12">
        <v>0</v>
      </c>
      <c r="L2199" s="12">
        <v>0</v>
      </c>
      <c r="M2199" s="12">
        <v>0</v>
      </c>
      <c r="N2199" s="12"/>
      <c r="O2199" s="12"/>
    </row>
    <row r="2200" spans="1:15" x14ac:dyDescent="0.35">
      <c r="A2200" s="11" t="str">
        <f t="shared" si="34"/>
        <v>DISTRIBUCION VOLUMEN X CRITERIO (kg ó litros)CavaDE 60 A 75 AÑOS</v>
      </c>
      <c r="B2200" s="11" t="s">
        <v>119</v>
      </c>
      <c r="C2200" s="11" t="s">
        <v>137</v>
      </c>
      <c r="D2200" s="11" t="s">
        <v>44</v>
      </c>
      <c r="E2200" s="12">
        <v>54.041356507644601</v>
      </c>
      <c r="F2200" s="12">
        <v>49.114958082296098</v>
      </c>
      <c r="G2200" s="12">
        <v>60.613918112341601</v>
      </c>
      <c r="H2200" s="12">
        <v>61.927278205262702</v>
      </c>
      <c r="I2200" s="12">
        <v>0</v>
      </c>
      <c r="J2200" s="12">
        <v>0</v>
      </c>
      <c r="K2200" s="12">
        <v>0</v>
      </c>
      <c r="L2200" s="12">
        <v>0</v>
      </c>
      <c r="M2200" s="12">
        <v>0</v>
      </c>
      <c r="N2200" s="12"/>
      <c r="O2200" s="12"/>
    </row>
    <row r="2201" spans="1:15" x14ac:dyDescent="0.35">
      <c r="A2201" s="11" t="str">
        <f t="shared" si="34"/>
        <v>DISTRIBUCION VOLUMEN X CRITERIO (kg ó litros)CavaALTA Y MEDIA ALTA</v>
      </c>
      <c r="B2201" s="11" t="s">
        <v>119</v>
      </c>
      <c r="C2201" s="11" t="s">
        <v>137</v>
      </c>
      <c r="D2201" s="11" t="s">
        <v>17</v>
      </c>
      <c r="E2201" s="12">
        <v>25.6264044720409</v>
      </c>
      <c r="F2201" s="12">
        <v>24.866242900021799</v>
      </c>
      <c r="G2201" s="12">
        <v>35.3619101302777</v>
      </c>
      <c r="H2201" s="12">
        <v>40.817925029705798</v>
      </c>
      <c r="I2201" s="12">
        <v>0</v>
      </c>
      <c r="J2201" s="12">
        <v>0</v>
      </c>
      <c r="K2201" s="12">
        <v>0</v>
      </c>
      <c r="L2201" s="12">
        <v>0</v>
      </c>
      <c r="M2201" s="12">
        <v>0</v>
      </c>
      <c r="N2201" s="12"/>
      <c r="O2201" s="12"/>
    </row>
    <row r="2202" spans="1:15" x14ac:dyDescent="0.35">
      <c r="A2202" s="11" t="str">
        <f t="shared" si="34"/>
        <v>DISTRIBUCION VOLUMEN X CRITERIO (kg ó litros)CavaMEDIA</v>
      </c>
      <c r="B2202" s="11" t="s">
        <v>119</v>
      </c>
      <c r="C2202" s="11" t="s">
        <v>137</v>
      </c>
      <c r="D2202" s="11" t="s">
        <v>18</v>
      </c>
      <c r="E2202" s="12">
        <v>24.936702271607</v>
      </c>
      <c r="F2202" s="12">
        <v>37.491629512613997</v>
      </c>
      <c r="G2202" s="12">
        <v>33.354152103288897</v>
      </c>
      <c r="H2202" s="12">
        <v>28.964864233556899</v>
      </c>
      <c r="I2202" s="12">
        <v>0</v>
      </c>
      <c r="J2202" s="12">
        <v>0</v>
      </c>
      <c r="K2202" s="12">
        <v>0</v>
      </c>
      <c r="L2202" s="12">
        <v>0</v>
      </c>
      <c r="M2202" s="12">
        <v>0</v>
      </c>
      <c r="N2202" s="12"/>
      <c r="O2202" s="12"/>
    </row>
    <row r="2203" spans="1:15" x14ac:dyDescent="0.35">
      <c r="A2203" s="11" t="str">
        <f t="shared" si="34"/>
        <v>DISTRIBUCION VOLUMEN X CRITERIO (kg ó litros)CavaMEDIA BAJA</v>
      </c>
      <c r="B2203" s="11" t="s">
        <v>119</v>
      </c>
      <c r="C2203" s="11" t="s">
        <v>137</v>
      </c>
      <c r="D2203" s="11" t="s">
        <v>19</v>
      </c>
      <c r="E2203" s="12">
        <v>28.5144450949958</v>
      </c>
      <c r="F2203" s="12">
        <v>26.913305899455199</v>
      </c>
      <c r="G2203" s="12">
        <v>16.5026024736495</v>
      </c>
      <c r="H2203" s="12">
        <v>13.9897663144853</v>
      </c>
      <c r="I2203" s="12">
        <v>0</v>
      </c>
      <c r="J2203" s="12">
        <v>0</v>
      </c>
      <c r="K2203" s="12">
        <v>0</v>
      </c>
      <c r="L2203" s="12">
        <v>0</v>
      </c>
      <c r="M2203" s="12">
        <v>0</v>
      </c>
      <c r="N2203" s="12"/>
      <c r="O2203" s="12"/>
    </row>
    <row r="2204" spans="1:15" x14ac:dyDescent="0.35">
      <c r="A2204" s="11" t="str">
        <f t="shared" si="34"/>
        <v>DISTRIBUCION VOLUMEN X CRITERIO (kg ó litros)CavaBAJA</v>
      </c>
      <c r="B2204" s="11" t="s">
        <v>119</v>
      </c>
      <c r="C2204" s="11" t="s">
        <v>137</v>
      </c>
      <c r="D2204" s="11" t="s">
        <v>20</v>
      </c>
      <c r="E2204" s="12">
        <v>20.9224481613563</v>
      </c>
      <c r="F2204" s="12">
        <v>10.7288304738456</v>
      </c>
      <c r="G2204" s="12">
        <v>14.781352933483699</v>
      </c>
      <c r="H2204" s="12">
        <v>16.227441714032299</v>
      </c>
      <c r="I2204" s="12">
        <v>0</v>
      </c>
      <c r="J2204" s="12">
        <v>0</v>
      </c>
      <c r="K2204" s="12">
        <v>0</v>
      </c>
      <c r="L2204" s="12">
        <v>0</v>
      </c>
      <c r="M2204" s="12">
        <v>0</v>
      </c>
      <c r="N2204" s="12"/>
      <c r="O2204" s="12"/>
    </row>
    <row r="2205" spans="1:15" x14ac:dyDescent="0.35">
      <c r="A2205" s="11" t="str">
        <f t="shared" si="34"/>
        <v>DISTRIBUCION VOLUMEN X CRITERIO (kg ó litros)CavaHOMBRE</v>
      </c>
      <c r="B2205" s="11" t="s">
        <v>119</v>
      </c>
      <c r="C2205" s="11" t="s">
        <v>137</v>
      </c>
      <c r="D2205" s="11" t="s">
        <v>21</v>
      </c>
      <c r="E2205" s="12">
        <v>43.637897919724402</v>
      </c>
      <c r="F2205" s="12">
        <v>41.537725933499502</v>
      </c>
      <c r="G2205" s="12">
        <v>42.888585808597902</v>
      </c>
      <c r="H2205" s="12">
        <v>56.543786158965702</v>
      </c>
      <c r="I2205" s="12">
        <v>0</v>
      </c>
      <c r="J2205" s="12">
        <v>0</v>
      </c>
      <c r="K2205" s="12">
        <v>0</v>
      </c>
      <c r="L2205" s="12">
        <v>0</v>
      </c>
      <c r="M2205" s="12">
        <v>0</v>
      </c>
      <c r="N2205" s="12"/>
      <c r="O2205" s="12"/>
    </row>
    <row r="2206" spans="1:15" x14ac:dyDescent="0.35">
      <c r="A2206" s="11" t="str">
        <f t="shared" si="34"/>
        <v>DISTRIBUCION VOLUMEN X CRITERIO (kg ó litros)CavaMUJER</v>
      </c>
      <c r="B2206" s="11" t="s">
        <v>119</v>
      </c>
      <c r="C2206" s="11" t="s">
        <v>137</v>
      </c>
      <c r="D2206" s="11" t="s">
        <v>22</v>
      </c>
      <c r="E2206" s="12">
        <v>56.362117375369998</v>
      </c>
      <c r="F2206" s="12">
        <v>58.462271556232899</v>
      </c>
      <c r="G2206" s="12">
        <v>57.111415955472097</v>
      </c>
      <c r="H2206" s="12">
        <v>43.456214518089197</v>
      </c>
      <c r="I2206" s="12">
        <v>0</v>
      </c>
      <c r="J2206" s="12">
        <v>0</v>
      </c>
      <c r="K2206" s="12">
        <v>0</v>
      </c>
      <c r="L2206" s="12">
        <v>0</v>
      </c>
      <c r="M2206" s="12">
        <v>0</v>
      </c>
      <c r="N2206" s="12"/>
      <c r="O2206" s="12"/>
    </row>
    <row r="2207" spans="1:15" x14ac:dyDescent="0.35">
      <c r="A2207" s="11" t="str">
        <f t="shared" si="34"/>
        <v>DISTRIBUCION VOLUMEN X CRITERIO (kg ó litros)Otr.Bebidas Deri.VinoT.ESPAÑA</v>
      </c>
      <c r="B2207" s="11" t="s">
        <v>119</v>
      </c>
      <c r="C2207" s="11" t="s">
        <v>138</v>
      </c>
      <c r="D2207" s="11" t="s">
        <v>36</v>
      </c>
      <c r="E2207" s="12">
        <v>100</v>
      </c>
      <c r="F2207" s="12">
        <v>100</v>
      </c>
      <c r="G2207" s="12">
        <v>100</v>
      </c>
      <c r="H2207" s="12">
        <v>100</v>
      </c>
      <c r="I2207" s="12">
        <v>0</v>
      </c>
      <c r="J2207" s="12">
        <v>0</v>
      </c>
      <c r="K2207" s="12">
        <v>0</v>
      </c>
      <c r="L2207" s="12">
        <v>0</v>
      </c>
      <c r="M2207" s="12">
        <v>0</v>
      </c>
      <c r="N2207" s="12"/>
      <c r="O2207" s="12"/>
    </row>
    <row r="2208" spans="1:15" x14ac:dyDescent="0.35">
      <c r="A2208" s="11" t="str">
        <f t="shared" si="34"/>
        <v>DISTRIBUCION VOLUMEN X CRITERIO (kg ó litros)Otr.Bebidas Deri.VinoBCN AM</v>
      </c>
      <c r="B2208" s="11" t="s">
        <v>119</v>
      </c>
      <c r="C2208" s="11" t="s">
        <v>138</v>
      </c>
      <c r="D2208" s="11" t="s">
        <v>1</v>
      </c>
      <c r="E2208" s="12">
        <v>3.88714288785676</v>
      </c>
      <c r="F2208" s="12">
        <v>5.3650390084373498</v>
      </c>
      <c r="G2208" s="12">
        <v>5.6974293038881099</v>
      </c>
      <c r="H2208" s="12">
        <v>5.6383692897934399</v>
      </c>
      <c r="I2208" s="12">
        <v>0</v>
      </c>
      <c r="J2208" s="12">
        <v>0</v>
      </c>
      <c r="K2208" s="12">
        <v>0</v>
      </c>
      <c r="L2208" s="12">
        <v>0</v>
      </c>
      <c r="M2208" s="12">
        <v>0</v>
      </c>
      <c r="N2208" s="12"/>
      <c r="O2208" s="12"/>
    </row>
    <row r="2209" spans="1:15" x14ac:dyDescent="0.35">
      <c r="A2209" s="11" t="str">
        <f t="shared" si="34"/>
        <v>DISTRIBUCION VOLUMEN X CRITERIO (kg ó litros)Otr.Bebidas Deri.VinoREST.CAT ARAGON</v>
      </c>
      <c r="B2209" s="11" t="s">
        <v>119</v>
      </c>
      <c r="C2209" s="11" t="s">
        <v>138</v>
      </c>
      <c r="D2209" s="11" t="s">
        <v>2</v>
      </c>
      <c r="E2209" s="12">
        <v>8.4819703447993309</v>
      </c>
      <c r="F2209" s="12">
        <v>8.6571900274052194</v>
      </c>
      <c r="G2209" s="12">
        <v>7.7150898733566997</v>
      </c>
      <c r="H2209" s="12">
        <v>8.0532560640627402</v>
      </c>
      <c r="I2209" s="12">
        <v>0</v>
      </c>
      <c r="J2209" s="12">
        <v>0</v>
      </c>
      <c r="K2209" s="12">
        <v>0</v>
      </c>
      <c r="L2209" s="12">
        <v>0</v>
      </c>
      <c r="M2209" s="12">
        <v>0</v>
      </c>
      <c r="N2209" s="12"/>
      <c r="O2209" s="12"/>
    </row>
    <row r="2210" spans="1:15" x14ac:dyDescent="0.35">
      <c r="A2210" s="11" t="str">
        <f t="shared" si="34"/>
        <v>DISTRIBUCION VOLUMEN X CRITERIO (kg ó litros)Otr.Bebidas Deri.VinoLEVANTE</v>
      </c>
      <c r="B2210" s="11" t="s">
        <v>119</v>
      </c>
      <c r="C2210" s="11" t="s">
        <v>138</v>
      </c>
      <c r="D2210" s="11" t="s">
        <v>3</v>
      </c>
      <c r="E2210" s="12">
        <v>13.3792108117679</v>
      </c>
      <c r="F2210" s="12">
        <v>14.183635687855899</v>
      </c>
      <c r="G2210" s="12">
        <v>14.6441444835149</v>
      </c>
      <c r="H2210" s="12">
        <v>10.483727058806799</v>
      </c>
      <c r="I2210" s="12">
        <v>0</v>
      </c>
      <c r="J2210" s="12">
        <v>0</v>
      </c>
      <c r="K2210" s="12">
        <v>0</v>
      </c>
      <c r="L2210" s="12">
        <v>0</v>
      </c>
      <c r="M2210" s="12">
        <v>0</v>
      </c>
      <c r="N2210" s="12"/>
      <c r="O2210" s="12"/>
    </row>
    <row r="2211" spans="1:15" x14ac:dyDescent="0.35">
      <c r="A2211" s="11" t="str">
        <f t="shared" si="34"/>
        <v>DISTRIBUCION VOLUMEN X CRITERIO (kg ó litros)Otr.Bebidas Deri.VinoANDALUCIA</v>
      </c>
      <c r="B2211" s="11" t="s">
        <v>119</v>
      </c>
      <c r="C2211" s="11" t="s">
        <v>138</v>
      </c>
      <c r="D2211" s="11" t="s">
        <v>4</v>
      </c>
      <c r="E2211" s="12">
        <v>38.399061227411998</v>
      </c>
      <c r="F2211" s="12">
        <v>31.8606462069198</v>
      </c>
      <c r="G2211" s="12">
        <v>34.9874778811444</v>
      </c>
      <c r="H2211" s="12">
        <v>34.787861001895998</v>
      </c>
      <c r="I2211" s="12">
        <v>0</v>
      </c>
      <c r="J2211" s="12">
        <v>0</v>
      </c>
      <c r="K2211" s="12">
        <v>0</v>
      </c>
      <c r="L2211" s="12">
        <v>0</v>
      </c>
      <c r="M2211" s="12">
        <v>0</v>
      </c>
      <c r="N2211" s="12"/>
      <c r="O2211" s="12"/>
    </row>
    <row r="2212" spans="1:15" x14ac:dyDescent="0.35">
      <c r="A2212" s="11" t="str">
        <f t="shared" si="34"/>
        <v>DISTRIBUCION VOLUMEN X CRITERIO (kg ó litros)Otr.Bebidas Deri.VinoMDD AM</v>
      </c>
      <c r="B2212" s="11" t="s">
        <v>119</v>
      </c>
      <c r="C2212" s="11" t="s">
        <v>138</v>
      </c>
      <c r="D2212" s="11" t="s">
        <v>5</v>
      </c>
      <c r="E2212" s="12">
        <v>17.574649062515199</v>
      </c>
      <c r="F2212" s="12">
        <v>18.095567108078001</v>
      </c>
      <c r="G2212" s="12">
        <v>15.612416839897801</v>
      </c>
      <c r="H2212" s="12">
        <v>17.5971320816302</v>
      </c>
      <c r="I2212" s="12">
        <v>0</v>
      </c>
      <c r="J2212" s="12">
        <v>0</v>
      </c>
      <c r="K2212" s="12">
        <v>0</v>
      </c>
      <c r="L2212" s="12">
        <v>0</v>
      </c>
      <c r="M2212" s="12">
        <v>0</v>
      </c>
      <c r="N2212" s="12"/>
      <c r="O2212" s="12"/>
    </row>
    <row r="2213" spans="1:15" x14ac:dyDescent="0.35">
      <c r="A2213" s="11" t="str">
        <f t="shared" si="34"/>
        <v>DISTRIBUCION VOLUMEN X CRITERIO (kg ó litros)Otr.Bebidas Deri.VinoRTO CENTRO</v>
      </c>
      <c r="B2213" s="11" t="s">
        <v>119</v>
      </c>
      <c r="C2213" s="11" t="s">
        <v>138</v>
      </c>
      <c r="D2213" s="11" t="s">
        <v>6</v>
      </c>
      <c r="E2213" s="12">
        <v>9.3427095414491603</v>
      </c>
      <c r="F2213" s="12">
        <v>11.5928606560259</v>
      </c>
      <c r="G2213" s="12">
        <v>8.0089678310206196</v>
      </c>
      <c r="H2213" s="12">
        <v>7.08470597737427</v>
      </c>
      <c r="I2213" s="12">
        <v>0</v>
      </c>
      <c r="J2213" s="12">
        <v>0</v>
      </c>
      <c r="K2213" s="12">
        <v>0</v>
      </c>
      <c r="L2213" s="12">
        <v>0</v>
      </c>
      <c r="M2213" s="12">
        <v>0</v>
      </c>
      <c r="N2213" s="12"/>
      <c r="O2213" s="12"/>
    </row>
    <row r="2214" spans="1:15" x14ac:dyDescent="0.35">
      <c r="A2214" s="11" t="str">
        <f t="shared" si="34"/>
        <v>DISTRIBUCION VOLUMEN X CRITERIO (kg ó litros)Otr.Bebidas Deri.VinoNORTE-CENTRO</v>
      </c>
      <c r="B2214" s="11" t="s">
        <v>119</v>
      </c>
      <c r="C2214" s="11" t="s">
        <v>138</v>
      </c>
      <c r="D2214" s="11" t="s">
        <v>7</v>
      </c>
      <c r="E2214" s="12">
        <v>5.7927097765956699</v>
      </c>
      <c r="F2214" s="12">
        <v>6.85266984111143</v>
      </c>
      <c r="G2214" s="12">
        <v>10.5402049676562</v>
      </c>
      <c r="H2214" s="12">
        <v>13.201624998063499</v>
      </c>
      <c r="I2214" s="12">
        <v>0</v>
      </c>
      <c r="J2214" s="12">
        <v>0</v>
      </c>
      <c r="K2214" s="12">
        <v>0</v>
      </c>
      <c r="L2214" s="12">
        <v>0</v>
      </c>
      <c r="M2214" s="12">
        <v>0</v>
      </c>
      <c r="N2214" s="12"/>
      <c r="O2214" s="12"/>
    </row>
    <row r="2215" spans="1:15" x14ac:dyDescent="0.35">
      <c r="A2215" s="11" t="str">
        <f t="shared" si="34"/>
        <v>DISTRIBUCION VOLUMEN X CRITERIO (kg ó litros)Otr.Bebidas Deri.VinoNOROESTE</v>
      </c>
      <c r="B2215" s="11" t="s">
        <v>119</v>
      </c>
      <c r="C2215" s="11" t="s">
        <v>138</v>
      </c>
      <c r="D2215" s="11" t="s">
        <v>8</v>
      </c>
      <c r="E2215" s="12">
        <v>3.1425501490305598</v>
      </c>
      <c r="F2215" s="12">
        <v>3.3923946763364801</v>
      </c>
      <c r="G2215" s="12">
        <v>2.794270421362</v>
      </c>
      <c r="H2215" s="12">
        <v>3.1533292306386</v>
      </c>
      <c r="I2215" s="12">
        <v>0</v>
      </c>
      <c r="J2215" s="12">
        <v>0</v>
      </c>
      <c r="K2215" s="12">
        <v>0</v>
      </c>
      <c r="L2215" s="12">
        <v>0</v>
      </c>
      <c r="M2215" s="12">
        <v>0</v>
      </c>
      <c r="N2215" s="12"/>
      <c r="O2215" s="12"/>
    </row>
    <row r="2216" spans="1:15" x14ac:dyDescent="0.35">
      <c r="A2216" s="11" t="str">
        <f t="shared" si="34"/>
        <v>DISTRIBUCION VOLUMEN X CRITERIO (kg ó litros)Otr.Bebidas Deri.Vino&lt;2MIL</v>
      </c>
      <c r="B2216" s="11" t="s">
        <v>119</v>
      </c>
      <c r="C2216" s="11" t="s">
        <v>138</v>
      </c>
      <c r="D2216" s="11" t="s">
        <v>9</v>
      </c>
      <c r="E2216" s="12">
        <v>4.4826695085276098</v>
      </c>
      <c r="F2216" s="12">
        <v>5.4743533489346801</v>
      </c>
      <c r="G2216" s="12">
        <v>4.7793350213427699</v>
      </c>
      <c r="H2216" s="12">
        <v>3.58973678069114</v>
      </c>
      <c r="I2216" s="12">
        <v>0</v>
      </c>
      <c r="J2216" s="12">
        <v>0</v>
      </c>
      <c r="K2216" s="12">
        <v>0</v>
      </c>
      <c r="L2216" s="12">
        <v>0</v>
      </c>
      <c r="M2216" s="12">
        <v>0</v>
      </c>
      <c r="N2216" s="12"/>
      <c r="O2216" s="12"/>
    </row>
    <row r="2217" spans="1:15" x14ac:dyDescent="0.35">
      <c r="A2217" s="11" t="str">
        <f t="shared" si="34"/>
        <v>DISTRIBUCION VOLUMEN X CRITERIO (kg ó litros)Otr.Bebidas Deri.Vino2-5MIL</v>
      </c>
      <c r="B2217" s="11" t="s">
        <v>119</v>
      </c>
      <c r="C2217" s="11" t="s">
        <v>138</v>
      </c>
      <c r="D2217" s="11" t="s">
        <v>10</v>
      </c>
      <c r="E2217" s="12">
        <v>5.7956638645902796</v>
      </c>
      <c r="F2217" s="12">
        <v>7.4327745085448704</v>
      </c>
      <c r="G2217" s="12">
        <v>5.8255899344452304</v>
      </c>
      <c r="H2217" s="12">
        <v>5.1188909598974597</v>
      </c>
      <c r="I2217" s="12">
        <v>0</v>
      </c>
      <c r="J2217" s="12">
        <v>0</v>
      </c>
      <c r="K2217" s="12">
        <v>0</v>
      </c>
      <c r="L2217" s="12">
        <v>0</v>
      </c>
      <c r="M2217" s="12">
        <v>0</v>
      </c>
      <c r="N2217" s="12"/>
      <c r="O2217" s="12"/>
    </row>
    <row r="2218" spans="1:15" x14ac:dyDescent="0.35">
      <c r="A2218" s="11" t="str">
        <f t="shared" si="34"/>
        <v>DISTRIBUCION VOLUMEN X CRITERIO (kg ó litros)Otr.Bebidas Deri.Vino5-10MIL</v>
      </c>
      <c r="B2218" s="11" t="s">
        <v>119</v>
      </c>
      <c r="C2218" s="11" t="s">
        <v>138</v>
      </c>
      <c r="D2218" s="11" t="s">
        <v>11</v>
      </c>
      <c r="E2218" s="12">
        <v>6.8338692483561303</v>
      </c>
      <c r="F2218" s="12">
        <v>8.4697679993908306</v>
      </c>
      <c r="G2218" s="12">
        <v>8.0452965946808508</v>
      </c>
      <c r="H2218" s="12">
        <v>8.3079188442998593</v>
      </c>
      <c r="I2218" s="12">
        <v>0</v>
      </c>
      <c r="J2218" s="12">
        <v>0</v>
      </c>
      <c r="K2218" s="12">
        <v>0</v>
      </c>
      <c r="L2218" s="12">
        <v>0</v>
      </c>
      <c r="M2218" s="12">
        <v>0</v>
      </c>
      <c r="N2218" s="12"/>
      <c r="O2218" s="12"/>
    </row>
    <row r="2219" spans="1:15" x14ac:dyDescent="0.35">
      <c r="A2219" s="11" t="str">
        <f t="shared" si="34"/>
        <v>DISTRIBUCION VOLUMEN X CRITERIO (kg ó litros)Otr.Bebidas Deri.Vino10-30MIL</v>
      </c>
      <c r="B2219" s="11" t="s">
        <v>119</v>
      </c>
      <c r="C2219" s="11" t="s">
        <v>138</v>
      </c>
      <c r="D2219" s="11" t="s">
        <v>12</v>
      </c>
      <c r="E2219" s="12">
        <v>21.762012607248501</v>
      </c>
      <c r="F2219" s="12">
        <v>16.532701087562099</v>
      </c>
      <c r="G2219" s="12">
        <v>20.2163541956503</v>
      </c>
      <c r="H2219" s="12">
        <v>17.209455143368299</v>
      </c>
      <c r="I2219" s="12">
        <v>0</v>
      </c>
      <c r="J2219" s="12">
        <v>0</v>
      </c>
      <c r="K2219" s="12">
        <v>0</v>
      </c>
      <c r="L2219" s="12">
        <v>0</v>
      </c>
      <c r="M2219" s="12">
        <v>0</v>
      </c>
      <c r="N2219" s="12"/>
      <c r="O2219" s="12"/>
    </row>
    <row r="2220" spans="1:15" x14ac:dyDescent="0.35">
      <c r="A2220" s="11" t="str">
        <f t="shared" si="34"/>
        <v>DISTRIBUCION VOLUMEN X CRITERIO (kg ó litros)Otr.Bebidas Deri.Vino30-100MIL</v>
      </c>
      <c r="B2220" s="11" t="s">
        <v>119</v>
      </c>
      <c r="C2220" s="11" t="s">
        <v>138</v>
      </c>
      <c r="D2220" s="11" t="s">
        <v>13</v>
      </c>
      <c r="E2220" s="12">
        <v>18.973754674644098</v>
      </c>
      <c r="F2220" s="12">
        <v>19.124628286302599</v>
      </c>
      <c r="G2220" s="12">
        <v>18.895092768254401</v>
      </c>
      <c r="H2220" s="12">
        <v>20.1959362189993</v>
      </c>
      <c r="I2220" s="12">
        <v>0</v>
      </c>
      <c r="J2220" s="12">
        <v>0</v>
      </c>
      <c r="K2220" s="12">
        <v>0</v>
      </c>
      <c r="L2220" s="12">
        <v>0</v>
      </c>
      <c r="M2220" s="12">
        <v>0</v>
      </c>
      <c r="N2220" s="12"/>
      <c r="O2220" s="12"/>
    </row>
    <row r="2221" spans="1:15" x14ac:dyDescent="0.35">
      <c r="A2221" s="11" t="str">
        <f t="shared" si="34"/>
        <v>DISTRIBUCION VOLUMEN X CRITERIO (kg ó litros)Otr.Bebidas Deri.Vino100-200MIL</v>
      </c>
      <c r="B2221" s="11" t="s">
        <v>119</v>
      </c>
      <c r="C2221" s="11" t="s">
        <v>138</v>
      </c>
      <c r="D2221" s="11" t="s">
        <v>14</v>
      </c>
      <c r="E2221" s="12">
        <v>10.2200009007218</v>
      </c>
      <c r="F2221" s="12">
        <v>10.236845338793</v>
      </c>
      <c r="G2221" s="12">
        <v>11.9300995445042</v>
      </c>
      <c r="H2221" s="12">
        <v>12.7026543129108</v>
      </c>
      <c r="I2221" s="12">
        <v>0</v>
      </c>
      <c r="J2221" s="12">
        <v>0</v>
      </c>
      <c r="K2221" s="12">
        <v>0</v>
      </c>
      <c r="L2221" s="12">
        <v>0</v>
      </c>
      <c r="M2221" s="12">
        <v>0</v>
      </c>
      <c r="N2221" s="12"/>
      <c r="O2221" s="12"/>
    </row>
    <row r="2222" spans="1:15" x14ac:dyDescent="0.35">
      <c r="A2222" s="11" t="str">
        <f t="shared" si="34"/>
        <v>DISTRIBUCION VOLUMEN X CRITERIO (kg ó litros)Otr.Bebidas Deri.Vino200-500MIL</v>
      </c>
      <c r="B2222" s="11" t="s">
        <v>119</v>
      </c>
      <c r="C2222" s="11" t="s">
        <v>138</v>
      </c>
      <c r="D2222" s="11" t="s">
        <v>15</v>
      </c>
      <c r="E2222" s="12">
        <v>10.4702151995235</v>
      </c>
      <c r="F2222" s="12">
        <v>11.3104146627175</v>
      </c>
      <c r="G2222" s="12">
        <v>10.746020113969999</v>
      </c>
      <c r="H2222" s="12">
        <v>11.129329278647599</v>
      </c>
      <c r="I2222" s="12">
        <v>0</v>
      </c>
      <c r="J2222" s="12">
        <v>0</v>
      </c>
      <c r="K2222" s="12">
        <v>0</v>
      </c>
      <c r="L2222" s="12">
        <v>0</v>
      </c>
      <c r="M2222" s="12">
        <v>0</v>
      </c>
      <c r="N2222" s="12"/>
      <c r="O2222" s="12"/>
    </row>
    <row r="2223" spans="1:15" x14ac:dyDescent="0.35">
      <c r="A2223" s="11" t="str">
        <f t="shared" si="34"/>
        <v>DISTRIBUCION VOLUMEN X CRITERIO (kg ó litros)Otr.Bebidas Deri.Vino&gt;500MIL</v>
      </c>
      <c r="B2223" s="11" t="s">
        <v>119</v>
      </c>
      <c r="C2223" s="11" t="s">
        <v>138</v>
      </c>
      <c r="D2223" s="11" t="s">
        <v>16</v>
      </c>
      <c r="E2223" s="12">
        <v>21.461816899785099</v>
      </c>
      <c r="F2223" s="12">
        <v>21.418517003000101</v>
      </c>
      <c r="G2223" s="12">
        <v>19.5622179076544</v>
      </c>
      <c r="H2223" s="12">
        <v>21.746082121280001</v>
      </c>
      <c r="I2223" s="12">
        <v>0</v>
      </c>
      <c r="J2223" s="12">
        <v>0</v>
      </c>
      <c r="K2223" s="12">
        <v>0</v>
      </c>
      <c r="L2223" s="12">
        <v>0</v>
      </c>
      <c r="M2223" s="12">
        <v>0</v>
      </c>
      <c r="N2223" s="12"/>
      <c r="O2223" s="12"/>
    </row>
    <row r="2224" spans="1:15" x14ac:dyDescent="0.35">
      <c r="A2224" s="11" t="str">
        <f t="shared" si="34"/>
        <v>DISTRIBUCION VOLUMEN X CRITERIO (kg ó litros)Otr.Bebidas Deri.VinoDE 15 A 19 AÑOS</v>
      </c>
      <c r="B2224" s="11" t="s">
        <v>119</v>
      </c>
      <c r="C2224" s="11" t="s">
        <v>138</v>
      </c>
      <c r="D2224" s="11" t="s">
        <v>39</v>
      </c>
      <c r="E2224" s="12">
        <v>1.6417284932977101</v>
      </c>
      <c r="F2224" s="12">
        <v>6.2226602889206903</v>
      </c>
      <c r="G2224" s="12">
        <v>0.97864924985443902</v>
      </c>
      <c r="H2224" s="12">
        <v>0.64530761320929597</v>
      </c>
      <c r="I2224" s="12">
        <v>0</v>
      </c>
      <c r="J2224" s="12">
        <v>0</v>
      </c>
      <c r="K2224" s="12">
        <v>0</v>
      </c>
      <c r="L2224" s="12">
        <v>0</v>
      </c>
      <c r="M2224" s="12">
        <v>0</v>
      </c>
      <c r="N2224" s="12"/>
      <c r="O2224" s="12"/>
    </row>
    <row r="2225" spans="1:15" x14ac:dyDescent="0.35">
      <c r="A2225" s="11" t="str">
        <f t="shared" si="34"/>
        <v>DISTRIBUCION VOLUMEN X CRITERIO (kg ó litros)Otr.Bebidas Deri.VinoDE 20 A 24 AÑOS</v>
      </c>
      <c r="B2225" s="11" t="s">
        <v>119</v>
      </c>
      <c r="C2225" s="11" t="s">
        <v>138</v>
      </c>
      <c r="D2225" s="11" t="s">
        <v>40</v>
      </c>
      <c r="E2225" s="12">
        <v>5.3709149099728304</v>
      </c>
      <c r="F2225" s="12">
        <v>2.3666481649431499</v>
      </c>
      <c r="G2225" s="12">
        <v>2.69286890865714</v>
      </c>
      <c r="H2225" s="12">
        <v>3.7570407906474199</v>
      </c>
      <c r="I2225" s="12">
        <v>0</v>
      </c>
      <c r="J2225" s="12">
        <v>0</v>
      </c>
      <c r="K2225" s="12">
        <v>0</v>
      </c>
      <c r="L2225" s="12">
        <v>0</v>
      </c>
      <c r="M2225" s="12">
        <v>0</v>
      </c>
      <c r="N2225" s="12"/>
      <c r="O2225" s="12"/>
    </row>
    <row r="2226" spans="1:15" x14ac:dyDescent="0.35">
      <c r="A2226" s="11" t="str">
        <f t="shared" si="34"/>
        <v>DISTRIBUCION VOLUMEN X CRITERIO (kg ó litros)Otr.Bebidas Deri.VinoDE 25 A 34 AÑOS</v>
      </c>
      <c r="B2226" s="11" t="s">
        <v>119</v>
      </c>
      <c r="C2226" s="11" t="s">
        <v>138</v>
      </c>
      <c r="D2226" s="11" t="s">
        <v>41</v>
      </c>
      <c r="E2226" s="12">
        <v>11.9622974519555</v>
      </c>
      <c r="F2226" s="12">
        <v>9.5817975374714504</v>
      </c>
      <c r="G2226" s="12">
        <v>10.3185875455603</v>
      </c>
      <c r="H2226" s="12">
        <v>9.0987581352677704</v>
      </c>
      <c r="I2226" s="12">
        <v>0</v>
      </c>
      <c r="J2226" s="12">
        <v>0</v>
      </c>
      <c r="K2226" s="12">
        <v>0</v>
      </c>
      <c r="L2226" s="12">
        <v>0</v>
      </c>
      <c r="M2226" s="12">
        <v>0</v>
      </c>
      <c r="N2226" s="12"/>
      <c r="O2226" s="12"/>
    </row>
    <row r="2227" spans="1:15" x14ac:dyDescent="0.35">
      <c r="A2227" s="11" t="str">
        <f t="shared" si="34"/>
        <v>DISTRIBUCION VOLUMEN X CRITERIO (kg ó litros)Otr.Bebidas Deri.VinoDE 35 A 49 AÑOS</v>
      </c>
      <c r="B2227" s="11" t="s">
        <v>119</v>
      </c>
      <c r="C2227" s="11" t="s">
        <v>138</v>
      </c>
      <c r="D2227" s="11" t="s">
        <v>42</v>
      </c>
      <c r="E2227" s="12">
        <v>21.542562876904999</v>
      </c>
      <c r="F2227" s="12">
        <v>24.207452032138399</v>
      </c>
      <c r="G2227" s="12">
        <v>23.7284088016618</v>
      </c>
      <c r="H2227" s="12">
        <v>21.962926608124199</v>
      </c>
      <c r="I2227" s="12">
        <v>0</v>
      </c>
      <c r="J2227" s="12">
        <v>0</v>
      </c>
      <c r="K2227" s="12">
        <v>0</v>
      </c>
      <c r="L2227" s="12">
        <v>0</v>
      </c>
      <c r="M2227" s="12">
        <v>0</v>
      </c>
      <c r="N2227" s="12"/>
      <c r="O2227" s="12"/>
    </row>
    <row r="2228" spans="1:15" x14ac:dyDescent="0.35">
      <c r="A2228" s="11" t="str">
        <f t="shared" si="34"/>
        <v>DISTRIBUCION VOLUMEN X CRITERIO (kg ó litros)Otr.Bebidas Deri.VinoDE 50 A 59 AÑOS</v>
      </c>
      <c r="B2228" s="11" t="s">
        <v>119</v>
      </c>
      <c r="C2228" s="11" t="s">
        <v>138</v>
      </c>
      <c r="D2228" s="11" t="s">
        <v>43</v>
      </c>
      <c r="E2228" s="12">
        <v>22.819426908756402</v>
      </c>
      <c r="F2228" s="12">
        <v>25.189047905723701</v>
      </c>
      <c r="G2228" s="12">
        <v>25.344272000985701</v>
      </c>
      <c r="H2228" s="12">
        <v>27.3142801059902</v>
      </c>
      <c r="I2228" s="12">
        <v>0</v>
      </c>
      <c r="J2228" s="12">
        <v>0</v>
      </c>
      <c r="K2228" s="12">
        <v>0</v>
      </c>
      <c r="L2228" s="12">
        <v>0</v>
      </c>
      <c r="M2228" s="12">
        <v>0</v>
      </c>
      <c r="N2228" s="12"/>
      <c r="O2228" s="12"/>
    </row>
    <row r="2229" spans="1:15" x14ac:dyDescent="0.35">
      <c r="A2229" s="11" t="str">
        <f t="shared" si="34"/>
        <v>DISTRIBUCION VOLUMEN X CRITERIO (kg ó litros)Otr.Bebidas Deri.VinoDE 60 A 75 AÑOS</v>
      </c>
      <c r="B2229" s="11" t="s">
        <v>119</v>
      </c>
      <c r="C2229" s="11" t="s">
        <v>138</v>
      </c>
      <c r="D2229" s="11" t="s">
        <v>44</v>
      </c>
      <c r="E2229" s="12">
        <v>36.6630731040866</v>
      </c>
      <c r="F2229" s="12">
        <v>32.4323997564764</v>
      </c>
      <c r="G2229" s="12">
        <v>36.9372223308293</v>
      </c>
      <c r="H2229" s="12">
        <v>37.2216863555565</v>
      </c>
      <c r="I2229" s="12">
        <v>0</v>
      </c>
      <c r="J2229" s="12">
        <v>0</v>
      </c>
      <c r="K2229" s="12">
        <v>0</v>
      </c>
      <c r="L2229" s="12">
        <v>0</v>
      </c>
      <c r="M2229" s="12">
        <v>0</v>
      </c>
      <c r="N2229" s="12"/>
      <c r="O2229" s="12"/>
    </row>
    <row r="2230" spans="1:15" x14ac:dyDescent="0.35">
      <c r="A2230" s="11" t="str">
        <f t="shared" si="34"/>
        <v>DISTRIBUCION VOLUMEN X CRITERIO (kg ó litros)Otr.Bebidas Deri.VinoALTA Y MEDIA ALTA</v>
      </c>
      <c r="B2230" s="11" t="s">
        <v>119</v>
      </c>
      <c r="C2230" s="11" t="s">
        <v>138</v>
      </c>
      <c r="D2230" s="11" t="s">
        <v>17</v>
      </c>
      <c r="E2230" s="12">
        <v>26.479660098789601</v>
      </c>
      <c r="F2230" s="12">
        <v>28.020279856534302</v>
      </c>
      <c r="G2230" s="12">
        <v>29.1299087328849</v>
      </c>
      <c r="H2230" s="12">
        <v>31.7745452272294</v>
      </c>
      <c r="I2230" s="12">
        <v>0</v>
      </c>
      <c r="J2230" s="12">
        <v>0</v>
      </c>
      <c r="K2230" s="12">
        <v>0</v>
      </c>
      <c r="L2230" s="12">
        <v>0</v>
      </c>
      <c r="M2230" s="12">
        <v>0</v>
      </c>
      <c r="N2230" s="12"/>
      <c r="O2230" s="12"/>
    </row>
    <row r="2231" spans="1:15" x14ac:dyDescent="0.35">
      <c r="A2231" s="11" t="str">
        <f t="shared" si="34"/>
        <v>DISTRIBUCION VOLUMEN X CRITERIO (kg ó litros)Otr.Bebidas Deri.VinoMEDIA</v>
      </c>
      <c r="B2231" s="11" t="s">
        <v>119</v>
      </c>
      <c r="C2231" s="11" t="s">
        <v>138</v>
      </c>
      <c r="D2231" s="11" t="s">
        <v>18</v>
      </c>
      <c r="E2231" s="12">
        <v>31.162936895853999</v>
      </c>
      <c r="F2231" s="12">
        <v>33.4779959444827</v>
      </c>
      <c r="G2231" s="12">
        <v>29.459908232442899</v>
      </c>
      <c r="H2231" s="12">
        <v>28.769216246727002</v>
      </c>
      <c r="I2231" s="12">
        <v>0</v>
      </c>
      <c r="J2231" s="12">
        <v>0</v>
      </c>
      <c r="K2231" s="12">
        <v>0</v>
      </c>
      <c r="L2231" s="12">
        <v>0</v>
      </c>
      <c r="M2231" s="12">
        <v>0</v>
      </c>
      <c r="N2231" s="12"/>
      <c r="O2231" s="12"/>
    </row>
    <row r="2232" spans="1:15" x14ac:dyDescent="0.35">
      <c r="A2232" s="11" t="str">
        <f t="shared" si="34"/>
        <v>DISTRIBUCION VOLUMEN X CRITERIO (kg ó litros)Otr.Bebidas Deri.VinoMEDIA BAJA</v>
      </c>
      <c r="B2232" s="11" t="s">
        <v>119</v>
      </c>
      <c r="C2232" s="11" t="s">
        <v>138</v>
      </c>
      <c r="D2232" s="11" t="s">
        <v>19</v>
      </c>
      <c r="E2232" s="12">
        <v>19.806990628953699</v>
      </c>
      <c r="F2232" s="12">
        <v>19.5565454208629</v>
      </c>
      <c r="G2232" s="12">
        <v>22.598126974114301</v>
      </c>
      <c r="H2232" s="12">
        <v>21.647286977045901</v>
      </c>
      <c r="I2232" s="12">
        <v>0</v>
      </c>
      <c r="J2232" s="12">
        <v>0</v>
      </c>
      <c r="K2232" s="12">
        <v>0</v>
      </c>
      <c r="L2232" s="12">
        <v>0</v>
      </c>
      <c r="M2232" s="12">
        <v>0</v>
      </c>
      <c r="N2232" s="12"/>
      <c r="O2232" s="12"/>
    </row>
    <row r="2233" spans="1:15" x14ac:dyDescent="0.35">
      <c r="A2233" s="11" t="str">
        <f t="shared" si="34"/>
        <v>DISTRIBUCION VOLUMEN X CRITERIO (kg ó litros)Otr.Bebidas Deri.VinoBAJA</v>
      </c>
      <c r="B2233" s="11" t="s">
        <v>119</v>
      </c>
      <c r="C2233" s="11" t="s">
        <v>138</v>
      </c>
      <c r="D2233" s="11" t="s">
        <v>20</v>
      </c>
      <c r="E2233" s="12">
        <v>22.550413482872401</v>
      </c>
      <c r="F2233" s="12">
        <v>18.945183192862999</v>
      </c>
      <c r="G2233" s="12">
        <v>18.812058905476199</v>
      </c>
      <c r="H2233" s="12">
        <v>17.808954888693901</v>
      </c>
      <c r="I2233" s="12">
        <v>0</v>
      </c>
      <c r="J2233" s="12">
        <v>0</v>
      </c>
      <c r="K2233" s="12">
        <v>0</v>
      </c>
      <c r="L2233" s="12">
        <v>0</v>
      </c>
      <c r="M2233" s="12">
        <v>0</v>
      </c>
      <c r="N2233" s="12"/>
      <c r="O2233" s="12"/>
    </row>
    <row r="2234" spans="1:15" x14ac:dyDescent="0.35">
      <c r="A2234" s="11" t="str">
        <f t="shared" si="34"/>
        <v>DISTRIBUCION VOLUMEN X CRITERIO (kg ó litros)Otr.Bebidas Deri.VinoHOMBRE</v>
      </c>
      <c r="B2234" s="11" t="s">
        <v>119</v>
      </c>
      <c r="C2234" s="11" t="s">
        <v>138</v>
      </c>
      <c r="D2234" s="11" t="s">
        <v>21</v>
      </c>
      <c r="E2234" s="12">
        <v>47.102630367034898</v>
      </c>
      <c r="F2234" s="12">
        <v>48.034798387399</v>
      </c>
      <c r="G2234" s="12">
        <v>46.909716152433901</v>
      </c>
      <c r="H2234" s="12">
        <v>49.627782450744597</v>
      </c>
      <c r="I2234" s="12">
        <v>0</v>
      </c>
      <c r="J2234" s="12">
        <v>0</v>
      </c>
      <c r="K2234" s="12">
        <v>0</v>
      </c>
      <c r="L2234" s="12">
        <v>0</v>
      </c>
      <c r="M2234" s="12">
        <v>0</v>
      </c>
      <c r="N2234" s="12"/>
      <c r="O2234" s="12"/>
    </row>
    <row r="2235" spans="1:15" x14ac:dyDescent="0.35">
      <c r="A2235" s="11" t="str">
        <f t="shared" si="34"/>
        <v>DISTRIBUCION VOLUMEN X CRITERIO (kg ó litros)Otr.Bebidas Deri.VinoMUJER</v>
      </c>
      <c r="B2235" s="11" t="s">
        <v>119</v>
      </c>
      <c r="C2235" s="11" t="s">
        <v>138</v>
      </c>
      <c r="D2235" s="11" t="s">
        <v>22</v>
      </c>
      <c r="E2235" s="12">
        <v>52.897377475524401</v>
      </c>
      <c r="F2235" s="12">
        <v>51.965206312722501</v>
      </c>
      <c r="G2235" s="12">
        <v>53.090287771012299</v>
      </c>
      <c r="H2235" s="12">
        <v>50.372219638630597</v>
      </c>
      <c r="I2235" s="12">
        <v>0</v>
      </c>
      <c r="J2235" s="12">
        <v>0</v>
      </c>
      <c r="K2235" s="12">
        <v>0</v>
      </c>
      <c r="L2235" s="12">
        <v>0</v>
      </c>
      <c r="M2235" s="12">
        <v>0</v>
      </c>
      <c r="N2235" s="12"/>
      <c r="O2235" s="12"/>
    </row>
    <row r="2236" spans="1:15" x14ac:dyDescent="0.35">
      <c r="A2236" s="11" t="str">
        <f t="shared" si="34"/>
        <v>DISTRIBUCION VOLUMEN X CRITERIO (kg ó litros)Tinto de VeranoT.ESPAÑA</v>
      </c>
      <c r="B2236" s="11" t="s">
        <v>119</v>
      </c>
      <c r="C2236" s="11" t="s">
        <v>139</v>
      </c>
      <c r="D2236" s="11" t="s">
        <v>36</v>
      </c>
      <c r="E2236" s="12">
        <v>100</v>
      </c>
      <c r="F2236" s="12">
        <v>100</v>
      </c>
      <c r="G2236" s="12">
        <v>100</v>
      </c>
      <c r="H2236" s="12">
        <v>100</v>
      </c>
      <c r="I2236" s="12">
        <v>0</v>
      </c>
      <c r="J2236" s="12">
        <v>0</v>
      </c>
      <c r="K2236" s="12">
        <v>0</v>
      </c>
      <c r="L2236" s="12">
        <v>0</v>
      </c>
      <c r="M2236" s="12">
        <v>0</v>
      </c>
      <c r="N2236" s="12"/>
      <c r="O2236" s="12"/>
    </row>
    <row r="2237" spans="1:15" x14ac:dyDescent="0.35">
      <c r="A2237" s="11" t="str">
        <f t="shared" si="34"/>
        <v>DISTRIBUCION VOLUMEN X CRITERIO (kg ó litros)Tinto de VeranoBCN AM</v>
      </c>
      <c r="B2237" s="11" t="s">
        <v>119</v>
      </c>
      <c r="C2237" s="11" t="s">
        <v>139</v>
      </c>
      <c r="D2237" s="11" t="s">
        <v>1</v>
      </c>
      <c r="E2237" s="12">
        <v>1.49612610116921</v>
      </c>
      <c r="F2237" s="12">
        <v>2.2309647882984001</v>
      </c>
      <c r="G2237" s="12">
        <v>2.9732661941336702</v>
      </c>
      <c r="H2237" s="12">
        <v>1.2972542870799999</v>
      </c>
      <c r="I2237" s="12">
        <v>0</v>
      </c>
      <c r="J2237" s="12">
        <v>0</v>
      </c>
      <c r="K2237" s="12">
        <v>0</v>
      </c>
      <c r="L2237" s="12">
        <v>0</v>
      </c>
      <c r="M2237" s="12">
        <v>0</v>
      </c>
      <c r="N2237" s="12"/>
      <c r="O2237" s="12"/>
    </row>
    <row r="2238" spans="1:15" x14ac:dyDescent="0.35">
      <c r="A2238" s="11" t="str">
        <f t="shared" si="34"/>
        <v>DISTRIBUCION VOLUMEN X CRITERIO (kg ó litros)Tinto de VeranoREST.CAT ARAGON</v>
      </c>
      <c r="B2238" s="11" t="s">
        <v>119</v>
      </c>
      <c r="C2238" s="11" t="s">
        <v>139</v>
      </c>
      <c r="D2238" s="11" t="s">
        <v>2</v>
      </c>
      <c r="E2238" s="12">
        <v>3.19781475153655</v>
      </c>
      <c r="F2238" s="12">
        <v>4.4973875797277296</v>
      </c>
      <c r="G2238" s="12">
        <v>3.0606812246437398</v>
      </c>
      <c r="H2238" s="12">
        <v>4.5858545090530098</v>
      </c>
      <c r="I2238" s="12">
        <v>0</v>
      </c>
      <c r="J2238" s="12">
        <v>0</v>
      </c>
      <c r="K2238" s="12">
        <v>0</v>
      </c>
      <c r="L2238" s="12">
        <v>0</v>
      </c>
      <c r="M2238" s="12">
        <v>0</v>
      </c>
      <c r="N2238" s="12"/>
      <c r="O2238" s="12"/>
    </row>
    <row r="2239" spans="1:15" x14ac:dyDescent="0.35">
      <c r="A2239" s="11" t="str">
        <f t="shared" si="34"/>
        <v>DISTRIBUCION VOLUMEN X CRITERIO (kg ó litros)Tinto de VeranoLEVANTE</v>
      </c>
      <c r="B2239" s="11" t="s">
        <v>119</v>
      </c>
      <c r="C2239" s="11" t="s">
        <v>139</v>
      </c>
      <c r="D2239" s="11" t="s">
        <v>3</v>
      </c>
      <c r="E2239" s="12">
        <v>12.897581933322099</v>
      </c>
      <c r="F2239" s="12">
        <v>11.8770794767852</v>
      </c>
      <c r="G2239" s="12">
        <v>12.271879999620699</v>
      </c>
      <c r="H2239" s="12">
        <v>10.429119973696899</v>
      </c>
      <c r="I2239" s="12">
        <v>0</v>
      </c>
      <c r="J2239" s="12">
        <v>0</v>
      </c>
      <c r="K2239" s="12">
        <v>0</v>
      </c>
      <c r="L2239" s="12">
        <v>0</v>
      </c>
      <c r="M2239" s="12">
        <v>0</v>
      </c>
      <c r="N2239" s="12"/>
      <c r="O2239" s="12"/>
    </row>
    <row r="2240" spans="1:15" x14ac:dyDescent="0.35">
      <c r="A2240" s="11" t="str">
        <f t="shared" si="34"/>
        <v>DISTRIBUCION VOLUMEN X CRITERIO (kg ó litros)Tinto de VeranoANDALUCIA</v>
      </c>
      <c r="B2240" s="11" t="s">
        <v>119</v>
      </c>
      <c r="C2240" s="11" t="s">
        <v>139</v>
      </c>
      <c r="D2240" s="11" t="s">
        <v>4</v>
      </c>
      <c r="E2240" s="12">
        <v>47.907112201563898</v>
      </c>
      <c r="F2240" s="12">
        <v>40.013701172176802</v>
      </c>
      <c r="G2240" s="12">
        <v>44.786617993005997</v>
      </c>
      <c r="H2240" s="12">
        <v>42.948478743975997</v>
      </c>
      <c r="I2240" s="12">
        <v>0</v>
      </c>
      <c r="J2240" s="12">
        <v>0</v>
      </c>
      <c r="K2240" s="12">
        <v>0</v>
      </c>
      <c r="L2240" s="12">
        <v>0</v>
      </c>
      <c r="M2240" s="12">
        <v>0</v>
      </c>
      <c r="N2240" s="12"/>
      <c r="O2240" s="12"/>
    </row>
    <row r="2241" spans="1:15" x14ac:dyDescent="0.35">
      <c r="A2241" s="11" t="str">
        <f t="shared" si="34"/>
        <v>DISTRIBUCION VOLUMEN X CRITERIO (kg ó litros)Tinto de VeranoMDD AM</v>
      </c>
      <c r="B2241" s="11" t="s">
        <v>119</v>
      </c>
      <c r="C2241" s="11" t="s">
        <v>139</v>
      </c>
      <c r="D2241" s="11" t="s">
        <v>5</v>
      </c>
      <c r="E2241" s="12">
        <v>21.145095060455901</v>
      </c>
      <c r="F2241" s="12">
        <v>22.4012565435903</v>
      </c>
      <c r="G2241" s="12">
        <v>19.076333782117299</v>
      </c>
      <c r="H2241" s="12">
        <v>21.838554762435798</v>
      </c>
      <c r="I2241" s="12">
        <v>0</v>
      </c>
      <c r="J2241" s="12">
        <v>0</v>
      </c>
      <c r="K2241" s="12">
        <v>0</v>
      </c>
      <c r="L2241" s="12">
        <v>0</v>
      </c>
      <c r="M2241" s="12">
        <v>0</v>
      </c>
      <c r="N2241" s="12"/>
      <c r="O2241" s="12"/>
    </row>
    <row r="2242" spans="1:15" x14ac:dyDescent="0.35">
      <c r="A2242" s="11" t="str">
        <f t="shared" si="34"/>
        <v>DISTRIBUCION VOLUMEN X CRITERIO (kg ó litros)Tinto de VeranoRTO CENTRO</v>
      </c>
      <c r="B2242" s="11" t="s">
        <v>119</v>
      </c>
      <c r="C2242" s="11" t="s">
        <v>139</v>
      </c>
      <c r="D2242" s="11" t="s">
        <v>6</v>
      </c>
      <c r="E2242" s="12">
        <v>9.75840329621475</v>
      </c>
      <c r="F2242" s="12">
        <v>13.6879944619797</v>
      </c>
      <c r="G2242" s="12">
        <v>9.0755675222792096</v>
      </c>
      <c r="H2242" s="12">
        <v>7.6207990071996301</v>
      </c>
      <c r="I2242" s="12">
        <v>0</v>
      </c>
      <c r="J2242" s="12">
        <v>0</v>
      </c>
      <c r="K2242" s="12">
        <v>0</v>
      </c>
      <c r="L2242" s="12">
        <v>0</v>
      </c>
      <c r="M2242" s="12">
        <v>0</v>
      </c>
      <c r="N2242" s="12"/>
      <c r="O2242" s="12"/>
    </row>
    <row r="2243" spans="1:15" x14ac:dyDescent="0.35">
      <c r="A2243" s="11" t="str">
        <f t="shared" si="34"/>
        <v>DISTRIBUCION VOLUMEN X CRITERIO (kg ó litros)Tinto de VeranoNORTE-CENTRO</v>
      </c>
      <c r="B2243" s="11" t="s">
        <v>119</v>
      </c>
      <c r="C2243" s="11" t="s">
        <v>139</v>
      </c>
      <c r="D2243" s="11" t="s">
        <v>7</v>
      </c>
      <c r="E2243" s="12">
        <v>1.92002083869776</v>
      </c>
      <c r="F2243" s="12">
        <v>3.60964304696782</v>
      </c>
      <c r="G2243" s="12">
        <v>7.0283368822202101</v>
      </c>
      <c r="H2243" s="12">
        <v>9.3601580940210702</v>
      </c>
      <c r="I2243" s="12">
        <v>0</v>
      </c>
      <c r="J2243" s="12">
        <v>0</v>
      </c>
      <c r="K2243" s="12">
        <v>0</v>
      </c>
      <c r="L2243" s="12">
        <v>0</v>
      </c>
      <c r="M2243" s="12">
        <v>0</v>
      </c>
      <c r="N2243" s="12"/>
      <c r="O2243" s="12"/>
    </row>
    <row r="2244" spans="1:15" x14ac:dyDescent="0.35">
      <c r="A2244" s="11" t="str">
        <f t="shared" ref="A2244:A2307" si="35">B2244&amp;C2244&amp;D2244</f>
        <v>DISTRIBUCION VOLUMEN X CRITERIO (kg ó litros)Tinto de VeranoNOROESTE</v>
      </c>
      <c r="B2244" s="11" t="s">
        <v>119</v>
      </c>
      <c r="C2244" s="11" t="s">
        <v>139</v>
      </c>
      <c r="D2244" s="11" t="s">
        <v>8</v>
      </c>
      <c r="E2244" s="12">
        <v>1.6778487968782001</v>
      </c>
      <c r="F2244" s="12">
        <v>1.6819780819022301</v>
      </c>
      <c r="G2244" s="12">
        <v>1.72732037924397</v>
      </c>
      <c r="H2244" s="12">
        <v>1.9197929599499</v>
      </c>
      <c r="I2244" s="12">
        <v>0</v>
      </c>
      <c r="J2244" s="12">
        <v>0</v>
      </c>
      <c r="K2244" s="12">
        <v>0</v>
      </c>
      <c r="L2244" s="12">
        <v>0</v>
      </c>
      <c r="M2244" s="12">
        <v>0</v>
      </c>
      <c r="N2244" s="12"/>
      <c r="O2244" s="12"/>
    </row>
    <row r="2245" spans="1:15" x14ac:dyDescent="0.35">
      <c r="A2245" s="11" t="str">
        <f t="shared" si="35"/>
        <v>DISTRIBUCION VOLUMEN X CRITERIO (kg ó litros)Tinto de Verano&lt;2MIL</v>
      </c>
      <c r="B2245" s="11" t="s">
        <v>119</v>
      </c>
      <c r="C2245" s="11" t="s">
        <v>139</v>
      </c>
      <c r="D2245" s="11" t="s">
        <v>9</v>
      </c>
      <c r="E2245" s="12">
        <v>3.3130104914495102</v>
      </c>
      <c r="F2245" s="12">
        <v>4.6045638562767097</v>
      </c>
      <c r="G2245" s="12">
        <v>3.39554305796428</v>
      </c>
      <c r="H2245" s="12">
        <v>2.8874778532543699</v>
      </c>
      <c r="I2245" s="12">
        <v>0</v>
      </c>
      <c r="J2245" s="12">
        <v>0</v>
      </c>
      <c r="K2245" s="12">
        <v>0</v>
      </c>
      <c r="L2245" s="12">
        <v>0</v>
      </c>
      <c r="M2245" s="12">
        <v>0</v>
      </c>
      <c r="N2245" s="12"/>
      <c r="O2245" s="12"/>
    </row>
    <row r="2246" spans="1:15" x14ac:dyDescent="0.35">
      <c r="A2246" s="11" t="str">
        <f t="shared" si="35"/>
        <v>DISTRIBUCION VOLUMEN X CRITERIO (kg ó litros)Tinto de Verano2-5MIL</v>
      </c>
      <c r="B2246" s="11" t="s">
        <v>119</v>
      </c>
      <c r="C2246" s="11" t="s">
        <v>139</v>
      </c>
      <c r="D2246" s="11" t="s">
        <v>10</v>
      </c>
      <c r="E2246" s="12">
        <v>5.3657710980038704</v>
      </c>
      <c r="F2246" s="12">
        <v>6.7601490613641504</v>
      </c>
      <c r="G2246" s="12">
        <v>3.4138364079075099</v>
      </c>
      <c r="H2246" s="12">
        <v>4.5923614858185102</v>
      </c>
      <c r="I2246" s="12">
        <v>0</v>
      </c>
      <c r="J2246" s="12">
        <v>0</v>
      </c>
      <c r="K2246" s="12">
        <v>0</v>
      </c>
      <c r="L2246" s="12">
        <v>0</v>
      </c>
      <c r="M2246" s="12">
        <v>0</v>
      </c>
      <c r="N2246" s="12"/>
      <c r="O2246" s="12"/>
    </row>
    <row r="2247" spans="1:15" x14ac:dyDescent="0.35">
      <c r="A2247" s="11" t="str">
        <f t="shared" si="35"/>
        <v>DISTRIBUCION VOLUMEN X CRITERIO (kg ó litros)Tinto de Verano5-10MIL</v>
      </c>
      <c r="B2247" s="11" t="s">
        <v>119</v>
      </c>
      <c r="C2247" s="11" t="s">
        <v>139</v>
      </c>
      <c r="D2247" s="11" t="s">
        <v>11</v>
      </c>
      <c r="E2247" s="12">
        <v>4.8057897756311201</v>
      </c>
      <c r="F2247" s="12">
        <v>8.2046256083441307</v>
      </c>
      <c r="G2247" s="12">
        <v>9.0840108577420207</v>
      </c>
      <c r="H2247" s="12">
        <v>8.4963374222842791</v>
      </c>
      <c r="I2247" s="12">
        <v>0</v>
      </c>
      <c r="J2247" s="12">
        <v>0</v>
      </c>
      <c r="K2247" s="12">
        <v>0</v>
      </c>
      <c r="L2247" s="12">
        <v>0</v>
      </c>
      <c r="M2247" s="12">
        <v>0</v>
      </c>
      <c r="N2247" s="12"/>
      <c r="O2247" s="12"/>
    </row>
    <row r="2248" spans="1:15" x14ac:dyDescent="0.35">
      <c r="A2248" s="11" t="str">
        <f t="shared" si="35"/>
        <v>DISTRIBUCION VOLUMEN X CRITERIO (kg ó litros)Tinto de Verano10-30MIL</v>
      </c>
      <c r="B2248" s="11" t="s">
        <v>119</v>
      </c>
      <c r="C2248" s="11" t="s">
        <v>139</v>
      </c>
      <c r="D2248" s="11" t="s">
        <v>12</v>
      </c>
      <c r="E2248" s="12">
        <v>22.600158185868899</v>
      </c>
      <c r="F2248" s="12">
        <v>16.056018329034501</v>
      </c>
      <c r="G2248" s="12">
        <v>21.427864157252301</v>
      </c>
      <c r="H2248" s="12">
        <v>18.114649654897701</v>
      </c>
      <c r="I2248" s="12">
        <v>0</v>
      </c>
      <c r="J2248" s="12">
        <v>0</v>
      </c>
      <c r="K2248" s="12">
        <v>0</v>
      </c>
      <c r="L2248" s="12">
        <v>0</v>
      </c>
      <c r="M2248" s="12">
        <v>0</v>
      </c>
      <c r="N2248" s="12"/>
      <c r="O2248" s="12"/>
    </row>
    <row r="2249" spans="1:15" x14ac:dyDescent="0.35">
      <c r="A2249" s="11" t="str">
        <f t="shared" si="35"/>
        <v>DISTRIBUCION VOLUMEN X CRITERIO (kg ó litros)Tinto de Verano30-100MIL</v>
      </c>
      <c r="B2249" s="11" t="s">
        <v>119</v>
      </c>
      <c r="C2249" s="11" t="s">
        <v>139</v>
      </c>
      <c r="D2249" s="11" t="s">
        <v>13</v>
      </c>
      <c r="E2249" s="12">
        <v>20.1887296711555</v>
      </c>
      <c r="F2249" s="12">
        <v>19.753667380796202</v>
      </c>
      <c r="G2249" s="12">
        <v>18.719240231694499</v>
      </c>
      <c r="H2249" s="12">
        <v>19.718153585343</v>
      </c>
      <c r="I2249" s="12">
        <v>0</v>
      </c>
      <c r="J2249" s="12">
        <v>0</v>
      </c>
      <c r="K2249" s="12">
        <v>0</v>
      </c>
      <c r="L2249" s="12">
        <v>0</v>
      </c>
      <c r="M2249" s="12">
        <v>0</v>
      </c>
      <c r="N2249" s="12"/>
      <c r="O2249" s="12"/>
    </row>
    <row r="2250" spans="1:15" x14ac:dyDescent="0.35">
      <c r="A2250" s="11" t="str">
        <f t="shared" si="35"/>
        <v>DISTRIBUCION VOLUMEN X CRITERIO (kg ó litros)Tinto de Verano100-200MIL</v>
      </c>
      <c r="B2250" s="11" t="s">
        <v>119</v>
      </c>
      <c r="C2250" s="11" t="s">
        <v>139</v>
      </c>
      <c r="D2250" s="11" t="s">
        <v>14</v>
      </c>
      <c r="E2250" s="12">
        <v>10.571859302161</v>
      </c>
      <c r="F2250" s="12">
        <v>10.7402126005253</v>
      </c>
      <c r="G2250" s="12">
        <v>12.8316853510083</v>
      </c>
      <c r="H2250" s="12">
        <v>13.673700234477501</v>
      </c>
      <c r="I2250" s="12">
        <v>0</v>
      </c>
      <c r="J2250" s="12">
        <v>0</v>
      </c>
      <c r="K2250" s="12">
        <v>0</v>
      </c>
      <c r="L2250" s="12">
        <v>0</v>
      </c>
      <c r="M2250" s="12">
        <v>0</v>
      </c>
      <c r="N2250" s="12"/>
      <c r="O2250" s="12"/>
    </row>
    <row r="2251" spans="1:15" x14ac:dyDescent="0.35">
      <c r="A2251" s="11" t="str">
        <f t="shared" si="35"/>
        <v>DISTRIBUCION VOLUMEN X CRITERIO (kg ó litros)Tinto de Verano200-500MIL</v>
      </c>
      <c r="B2251" s="11" t="s">
        <v>119</v>
      </c>
      <c r="C2251" s="11" t="s">
        <v>139</v>
      </c>
      <c r="D2251" s="11" t="s">
        <v>15</v>
      </c>
      <c r="E2251" s="12">
        <v>8.5694403151715495</v>
      </c>
      <c r="F2251" s="12">
        <v>9.4082038409644895</v>
      </c>
      <c r="G2251" s="12">
        <v>9.1225993150068199</v>
      </c>
      <c r="H2251" s="12">
        <v>8.3580710795771598</v>
      </c>
      <c r="I2251" s="12">
        <v>0</v>
      </c>
      <c r="J2251" s="12">
        <v>0</v>
      </c>
      <c r="K2251" s="12">
        <v>0</v>
      </c>
      <c r="L2251" s="12">
        <v>0</v>
      </c>
      <c r="M2251" s="12">
        <v>0</v>
      </c>
      <c r="N2251" s="12"/>
      <c r="O2251" s="12"/>
    </row>
    <row r="2252" spans="1:15" x14ac:dyDescent="0.35">
      <c r="A2252" s="11" t="str">
        <f t="shared" si="35"/>
        <v>DISTRIBUCION VOLUMEN X CRITERIO (kg ó litros)Tinto de Verano&gt;500MIL</v>
      </c>
      <c r="B2252" s="11" t="s">
        <v>119</v>
      </c>
      <c r="C2252" s="11" t="s">
        <v>139</v>
      </c>
      <c r="D2252" s="11" t="s">
        <v>16</v>
      </c>
      <c r="E2252" s="12">
        <v>24.585244025787802</v>
      </c>
      <c r="F2252" s="12">
        <v>24.472564474122699</v>
      </c>
      <c r="G2252" s="12">
        <v>22.005230962312901</v>
      </c>
      <c r="H2252" s="12">
        <v>24.1592598777302</v>
      </c>
      <c r="I2252" s="12">
        <v>0</v>
      </c>
      <c r="J2252" s="12">
        <v>0</v>
      </c>
      <c r="K2252" s="12">
        <v>0</v>
      </c>
      <c r="L2252" s="12">
        <v>0</v>
      </c>
      <c r="M2252" s="12">
        <v>0</v>
      </c>
      <c r="N2252" s="12"/>
      <c r="O2252" s="12"/>
    </row>
    <row r="2253" spans="1:15" x14ac:dyDescent="0.35">
      <c r="A2253" s="11" t="str">
        <f t="shared" si="35"/>
        <v>DISTRIBUCION VOLUMEN X CRITERIO (kg ó litros)Tinto de VeranoDE 15 A 19 AÑOS</v>
      </c>
      <c r="B2253" s="11" t="s">
        <v>119</v>
      </c>
      <c r="C2253" s="11" t="s">
        <v>139</v>
      </c>
      <c r="D2253" s="11" t="s">
        <v>39</v>
      </c>
      <c r="E2253" s="12">
        <v>1.50109875238406</v>
      </c>
      <c r="F2253" s="12">
        <v>5.0397308416736797</v>
      </c>
      <c r="G2253" s="12">
        <v>1.0776246590927201</v>
      </c>
      <c r="H2253" s="12">
        <v>0.59508412802441402</v>
      </c>
      <c r="I2253" s="12">
        <v>0</v>
      </c>
      <c r="J2253" s="12">
        <v>0</v>
      </c>
      <c r="K2253" s="12">
        <v>0</v>
      </c>
      <c r="L2253" s="12">
        <v>0</v>
      </c>
      <c r="M2253" s="12">
        <v>0</v>
      </c>
      <c r="N2253" s="12"/>
      <c r="O2253" s="12"/>
    </row>
    <row r="2254" spans="1:15" x14ac:dyDescent="0.35">
      <c r="A2254" s="11" t="str">
        <f t="shared" si="35"/>
        <v>DISTRIBUCION VOLUMEN X CRITERIO (kg ó litros)Tinto de VeranoDE 20 A 24 AÑOS</v>
      </c>
      <c r="B2254" s="11" t="s">
        <v>119</v>
      </c>
      <c r="C2254" s="11" t="s">
        <v>139</v>
      </c>
      <c r="D2254" s="11" t="s">
        <v>40</v>
      </c>
      <c r="E2254" s="12">
        <v>5.1253962425819104</v>
      </c>
      <c r="F2254" s="12">
        <v>1.3912601249174299</v>
      </c>
      <c r="G2254" s="12">
        <v>2.0431828185723901</v>
      </c>
      <c r="H2254" s="12">
        <v>2.75692671421533</v>
      </c>
      <c r="I2254" s="12">
        <v>0</v>
      </c>
      <c r="J2254" s="12">
        <v>0</v>
      </c>
      <c r="K2254" s="12">
        <v>0</v>
      </c>
      <c r="L2254" s="12">
        <v>0</v>
      </c>
      <c r="M2254" s="12">
        <v>0</v>
      </c>
      <c r="N2254" s="12"/>
      <c r="O2254" s="12"/>
    </row>
    <row r="2255" spans="1:15" x14ac:dyDescent="0.35">
      <c r="A2255" s="11" t="str">
        <f t="shared" si="35"/>
        <v>DISTRIBUCION VOLUMEN X CRITERIO (kg ó litros)Tinto de VeranoDE 25 A 34 AÑOS</v>
      </c>
      <c r="B2255" s="11" t="s">
        <v>119</v>
      </c>
      <c r="C2255" s="11" t="s">
        <v>139</v>
      </c>
      <c r="D2255" s="11" t="s">
        <v>41</v>
      </c>
      <c r="E2255" s="12">
        <v>11.739879405709701</v>
      </c>
      <c r="F2255" s="12">
        <v>9.8962197798809193</v>
      </c>
      <c r="G2255" s="12">
        <v>10.8002922589636</v>
      </c>
      <c r="H2255" s="12">
        <v>9.6281950019290896</v>
      </c>
      <c r="I2255" s="12">
        <v>0</v>
      </c>
      <c r="J2255" s="12">
        <v>0</v>
      </c>
      <c r="K2255" s="12">
        <v>0</v>
      </c>
      <c r="L2255" s="12">
        <v>0</v>
      </c>
      <c r="M2255" s="12">
        <v>0</v>
      </c>
      <c r="N2255" s="12"/>
      <c r="O2255" s="12"/>
    </row>
    <row r="2256" spans="1:15" x14ac:dyDescent="0.35">
      <c r="A2256" s="11" t="str">
        <f t="shared" si="35"/>
        <v>DISTRIBUCION VOLUMEN X CRITERIO (kg ó litros)Tinto de VeranoDE 35 A 49 AÑOS</v>
      </c>
      <c r="B2256" s="11" t="s">
        <v>119</v>
      </c>
      <c r="C2256" s="11" t="s">
        <v>139</v>
      </c>
      <c r="D2256" s="11" t="s">
        <v>42</v>
      </c>
      <c r="E2256" s="12">
        <v>20.644180782992201</v>
      </c>
      <c r="F2256" s="12">
        <v>24.307912177042599</v>
      </c>
      <c r="G2256" s="12">
        <v>23.222946947042001</v>
      </c>
      <c r="H2256" s="12">
        <v>21.8440740877823</v>
      </c>
      <c r="I2256" s="12">
        <v>0</v>
      </c>
      <c r="J2256" s="12">
        <v>0</v>
      </c>
      <c r="K2256" s="12">
        <v>0</v>
      </c>
      <c r="L2256" s="12">
        <v>0</v>
      </c>
      <c r="M2256" s="12">
        <v>0</v>
      </c>
      <c r="N2256" s="12"/>
      <c r="O2256" s="12"/>
    </row>
    <row r="2257" spans="1:15" x14ac:dyDescent="0.35">
      <c r="A2257" s="11" t="str">
        <f t="shared" si="35"/>
        <v>DISTRIBUCION VOLUMEN X CRITERIO (kg ó litros)Tinto de VeranoDE 50 A 59 AÑOS</v>
      </c>
      <c r="B2257" s="11" t="s">
        <v>119</v>
      </c>
      <c r="C2257" s="11" t="s">
        <v>139</v>
      </c>
      <c r="D2257" s="11" t="s">
        <v>43</v>
      </c>
      <c r="E2257" s="12">
        <v>23.654382615127499</v>
      </c>
      <c r="F2257" s="12">
        <v>25.031991498661299</v>
      </c>
      <c r="G2257" s="12">
        <v>25.247970529040501</v>
      </c>
      <c r="H2257" s="12">
        <v>28.218634781459901</v>
      </c>
      <c r="I2257" s="12">
        <v>0</v>
      </c>
      <c r="J2257" s="12">
        <v>0</v>
      </c>
      <c r="K2257" s="12">
        <v>0</v>
      </c>
      <c r="L2257" s="12">
        <v>0</v>
      </c>
      <c r="M2257" s="12">
        <v>0</v>
      </c>
      <c r="N2257" s="12"/>
      <c r="O2257" s="12"/>
    </row>
    <row r="2258" spans="1:15" x14ac:dyDescent="0.35">
      <c r="A2258" s="11" t="str">
        <f t="shared" si="35"/>
        <v>DISTRIBUCION VOLUMEN X CRITERIO (kg ó litros)Tinto de VeranoDE 60 A 75 AÑOS</v>
      </c>
      <c r="B2258" s="11" t="s">
        <v>119</v>
      </c>
      <c r="C2258" s="11" t="s">
        <v>139</v>
      </c>
      <c r="D2258" s="11" t="s">
        <v>44</v>
      </c>
      <c r="E2258" s="12">
        <v>37.335066086455399</v>
      </c>
      <c r="F2258" s="12">
        <v>34.332895067297002</v>
      </c>
      <c r="G2258" s="12">
        <v>37.607995466809001</v>
      </c>
      <c r="H2258" s="12">
        <v>36.957090586984897</v>
      </c>
      <c r="I2258" s="12">
        <v>0</v>
      </c>
      <c r="J2258" s="12">
        <v>0</v>
      </c>
      <c r="K2258" s="12">
        <v>0</v>
      </c>
      <c r="L2258" s="12">
        <v>0</v>
      </c>
      <c r="M2258" s="12">
        <v>0</v>
      </c>
      <c r="N2258" s="12"/>
      <c r="O2258" s="12"/>
    </row>
    <row r="2259" spans="1:15" x14ac:dyDescent="0.35">
      <c r="A2259" s="11" t="str">
        <f t="shared" si="35"/>
        <v>DISTRIBUCION VOLUMEN X CRITERIO (kg ó litros)Tinto de VeranoALTA Y MEDIA ALTA</v>
      </c>
      <c r="B2259" s="11" t="s">
        <v>119</v>
      </c>
      <c r="C2259" s="11" t="s">
        <v>139</v>
      </c>
      <c r="D2259" s="11" t="s">
        <v>17</v>
      </c>
      <c r="E2259" s="12">
        <v>26.0744297394385</v>
      </c>
      <c r="F2259" s="12">
        <v>29.148665851951701</v>
      </c>
      <c r="G2259" s="12">
        <v>30.597645446505901</v>
      </c>
      <c r="H2259" s="12">
        <v>32.605156872090497</v>
      </c>
      <c r="I2259" s="12">
        <v>0</v>
      </c>
      <c r="J2259" s="12">
        <v>0</v>
      </c>
      <c r="K2259" s="12">
        <v>0</v>
      </c>
      <c r="L2259" s="12">
        <v>0</v>
      </c>
      <c r="M2259" s="12">
        <v>0</v>
      </c>
      <c r="N2259" s="12"/>
      <c r="O2259" s="12"/>
    </row>
    <row r="2260" spans="1:15" x14ac:dyDescent="0.35">
      <c r="A2260" s="11" t="str">
        <f t="shared" si="35"/>
        <v>DISTRIBUCION VOLUMEN X CRITERIO (kg ó litros)Tinto de VeranoMEDIA</v>
      </c>
      <c r="B2260" s="11" t="s">
        <v>119</v>
      </c>
      <c r="C2260" s="11" t="s">
        <v>139</v>
      </c>
      <c r="D2260" s="11" t="s">
        <v>18</v>
      </c>
      <c r="E2260" s="12">
        <v>31.347505972083301</v>
      </c>
      <c r="F2260" s="12">
        <v>34.916779626792</v>
      </c>
      <c r="G2260" s="12">
        <v>30.239863431544599</v>
      </c>
      <c r="H2260" s="12">
        <v>29.909729401042</v>
      </c>
      <c r="I2260" s="12">
        <v>0</v>
      </c>
      <c r="J2260" s="12">
        <v>0</v>
      </c>
      <c r="K2260" s="12">
        <v>0</v>
      </c>
      <c r="L2260" s="12">
        <v>0</v>
      </c>
      <c r="M2260" s="12">
        <v>0</v>
      </c>
      <c r="N2260" s="12"/>
      <c r="O2260" s="12"/>
    </row>
    <row r="2261" spans="1:15" x14ac:dyDescent="0.35">
      <c r="A2261" s="11" t="str">
        <f t="shared" si="35"/>
        <v>DISTRIBUCION VOLUMEN X CRITERIO (kg ó litros)Tinto de VeranoMEDIA BAJA</v>
      </c>
      <c r="B2261" s="11" t="s">
        <v>119</v>
      </c>
      <c r="C2261" s="11" t="s">
        <v>139</v>
      </c>
      <c r="D2261" s="11" t="s">
        <v>19</v>
      </c>
      <c r="E2261" s="12">
        <v>19.607262338430701</v>
      </c>
      <c r="F2261" s="12">
        <v>18.7183053297932</v>
      </c>
      <c r="G2261" s="12">
        <v>22.1423169393872</v>
      </c>
      <c r="H2261" s="12">
        <v>20.8687839493344</v>
      </c>
      <c r="I2261" s="12">
        <v>0</v>
      </c>
      <c r="J2261" s="12">
        <v>0</v>
      </c>
      <c r="K2261" s="12">
        <v>0</v>
      </c>
      <c r="L2261" s="12">
        <v>0</v>
      </c>
      <c r="M2261" s="12">
        <v>0</v>
      </c>
      <c r="N2261" s="12"/>
      <c r="O2261" s="12"/>
    </row>
    <row r="2262" spans="1:15" x14ac:dyDescent="0.35">
      <c r="A2262" s="11" t="str">
        <f t="shared" si="35"/>
        <v>DISTRIBUCION VOLUMEN X CRITERIO (kg ó litros)Tinto de VeranoBAJA</v>
      </c>
      <c r="B2262" s="11" t="s">
        <v>119</v>
      </c>
      <c r="C2262" s="11" t="s">
        <v>139</v>
      </c>
      <c r="D2262" s="11" t="s">
        <v>20</v>
      </c>
      <c r="E2262" s="12">
        <v>22.9708030961392</v>
      </c>
      <c r="F2262" s="12">
        <v>17.216254614019</v>
      </c>
      <c r="G2262" s="12">
        <v>17.020179750733</v>
      </c>
      <c r="H2262" s="12">
        <v>16.616339654047302</v>
      </c>
      <c r="I2262" s="12">
        <v>0</v>
      </c>
      <c r="J2262" s="12">
        <v>0</v>
      </c>
      <c r="K2262" s="12">
        <v>0</v>
      </c>
      <c r="L2262" s="12">
        <v>0</v>
      </c>
      <c r="M2262" s="12">
        <v>0</v>
      </c>
      <c r="N2262" s="12"/>
      <c r="O2262" s="12"/>
    </row>
    <row r="2263" spans="1:15" x14ac:dyDescent="0.35">
      <c r="A2263" s="11" t="str">
        <f t="shared" si="35"/>
        <v>DISTRIBUCION VOLUMEN X CRITERIO (kg ó litros)Tinto de VeranoHOMBRE</v>
      </c>
      <c r="B2263" s="11" t="s">
        <v>119</v>
      </c>
      <c r="C2263" s="11" t="s">
        <v>139</v>
      </c>
      <c r="D2263" s="11" t="s">
        <v>21</v>
      </c>
      <c r="E2263" s="12">
        <v>47.696557964567702</v>
      </c>
      <c r="F2263" s="12">
        <v>50.362140429974502</v>
      </c>
      <c r="G2263" s="12">
        <v>49.637735607599097</v>
      </c>
      <c r="H2263" s="12">
        <v>50.867891688581601</v>
      </c>
      <c r="I2263" s="12">
        <v>0</v>
      </c>
      <c r="J2263" s="12">
        <v>0</v>
      </c>
      <c r="K2263" s="12">
        <v>0</v>
      </c>
      <c r="L2263" s="12">
        <v>0</v>
      </c>
      <c r="M2263" s="12">
        <v>0</v>
      </c>
      <c r="N2263" s="12"/>
      <c r="O2263" s="12"/>
    </row>
    <row r="2264" spans="1:15" x14ac:dyDescent="0.35">
      <c r="A2264" s="11" t="str">
        <f t="shared" si="35"/>
        <v>DISTRIBUCION VOLUMEN X CRITERIO (kg ó litros)Tinto de VeranoMUJER</v>
      </c>
      <c r="B2264" s="11" t="s">
        <v>119</v>
      </c>
      <c r="C2264" s="11" t="s">
        <v>139</v>
      </c>
      <c r="D2264" s="11" t="s">
        <v>22</v>
      </c>
      <c r="E2264" s="12">
        <v>52.303451204165903</v>
      </c>
      <c r="F2264" s="12">
        <v>49.637865896340799</v>
      </c>
      <c r="G2264" s="12">
        <v>50.362267574212702</v>
      </c>
      <c r="H2264" s="12">
        <v>49.132119834018297</v>
      </c>
      <c r="I2264" s="12">
        <v>0</v>
      </c>
      <c r="J2264" s="12">
        <v>0</v>
      </c>
      <c r="K2264" s="12">
        <v>0</v>
      </c>
      <c r="L2264" s="12">
        <v>0</v>
      </c>
      <c r="M2264" s="12">
        <v>0</v>
      </c>
      <c r="N2264" s="12"/>
      <c r="O2264" s="12"/>
    </row>
    <row r="2265" spans="1:15" x14ac:dyDescent="0.35">
      <c r="A2265" s="11" t="str">
        <f t="shared" si="35"/>
        <v>DISTRIBUCION VOLUMEN X CRITERIO (kg ó litros)Sangria de VinoT.ESPAÑA</v>
      </c>
      <c r="B2265" s="11" t="s">
        <v>119</v>
      </c>
      <c r="C2265" s="11" t="s">
        <v>140</v>
      </c>
      <c r="D2265" s="11" t="s">
        <v>36</v>
      </c>
      <c r="E2265" s="12">
        <v>100</v>
      </c>
      <c r="F2265" s="12">
        <v>100</v>
      </c>
      <c r="G2265" s="12">
        <v>100</v>
      </c>
      <c r="H2265" s="12">
        <v>100</v>
      </c>
      <c r="I2265" s="12">
        <v>0</v>
      </c>
      <c r="J2265" s="12">
        <v>0</v>
      </c>
      <c r="K2265" s="12">
        <v>0</v>
      </c>
      <c r="L2265" s="12">
        <v>0</v>
      </c>
      <c r="M2265" s="12">
        <v>0</v>
      </c>
      <c r="N2265" s="12"/>
      <c r="O2265" s="12"/>
    </row>
    <row r="2266" spans="1:15" x14ac:dyDescent="0.35">
      <c r="A2266" s="11" t="str">
        <f t="shared" si="35"/>
        <v>DISTRIBUCION VOLUMEN X CRITERIO (kg ó litros)Sangria de VinoBCN AM</v>
      </c>
      <c r="B2266" s="11" t="s">
        <v>119</v>
      </c>
      <c r="C2266" s="11" t="s">
        <v>140</v>
      </c>
      <c r="D2266" s="11" t="s">
        <v>1</v>
      </c>
      <c r="E2266" s="12">
        <v>13.4450285097689</v>
      </c>
      <c r="F2266" s="12">
        <v>17.2339592054891</v>
      </c>
      <c r="G2266" s="12">
        <v>10.6734551942015</v>
      </c>
      <c r="H2266" s="12">
        <v>17.132006895860702</v>
      </c>
      <c r="I2266" s="12">
        <v>0</v>
      </c>
      <c r="J2266" s="12">
        <v>0</v>
      </c>
      <c r="K2266" s="12">
        <v>0</v>
      </c>
      <c r="L2266" s="12">
        <v>0</v>
      </c>
      <c r="M2266" s="12">
        <v>0</v>
      </c>
      <c r="N2266" s="12"/>
      <c r="O2266" s="12"/>
    </row>
    <row r="2267" spans="1:15" x14ac:dyDescent="0.35">
      <c r="A2267" s="11" t="str">
        <f t="shared" si="35"/>
        <v>DISTRIBUCION VOLUMEN X CRITERIO (kg ó litros)Sangria de VinoREST.CAT ARAGON</v>
      </c>
      <c r="B2267" s="11" t="s">
        <v>119</v>
      </c>
      <c r="C2267" s="11" t="s">
        <v>140</v>
      </c>
      <c r="D2267" s="11" t="s">
        <v>2</v>
      </c>
      <c r="E2267" s="12">
        <v>24.237734966324801</v>
      </c>
      <c r="F2267" s="12">
        <v>16.449483583942499</v>
      </c>
      <c r="G2267" s="12">
        <v>14.892813380319099</v>
      </c>
      <c r="H2267" s="12">
        <v>18.086261573945599</v>
      </c>
      <c r="I2267" s="12">
        <v>0</v>
      </c>
      <c r="J2267" s="12">
        <v>0</v>
      </c>
      <c r="K2267" s="12">
        <v>0</v>
      </c>
      <c r="L2267" s="12">
        <v>0</v>
      </c>
      <c r="M2267" s="12">
        <v>0</v>
      </c>
      <c r="N2267" s="12"/>
      <c r="O2267" s="12"/>
    </row>
    <row r="2268" spans="1:15" x14ac:dyDescent="0.35">
      <c r="A2268" s="11" t="str">
        <f t="shared" si="35"/>
        <v>DISTRIBUCION VOLUMEN X CRITERIO (kg ó litros)Sangria de VinoLEVANTE</v>
      </c>
      <c r="B2268" s="11" t="s">
        <v>119</v>
      </c>
      <c r="C2268" s="11" t="s">
        <v>140</v>
      </c>
      <c r="D2268" s="11" t="s">
        <v>3</v>
      </c>
      <c r="E2268" s="12">
        <v>25.592971221015699</v>
      </c>
      <c r="F2268" s="12">
        <v>29.427081572054099</v>
      </c>
      <c r="G2268" s="12">
        <v>35.402751369486303</v>
      </c>
      <c r="H2268" s="12">
        <v>17.869665120365401</v>
      </c>
      <c r="I2268" s="12">
        <v>0</v>
      </c>
      <c r="J2268" s="12">
        <v>0</v>
      </c>
      <c r="K2268" s="12">
        <v>0</v>
      </c>
      <c r="L2268" s="12">
        <v>0</v>
      </c>
      <c r="M2268" s="12">
        <v>0</v>
      </c>
      <c r="N2268" s="12"/>
      <c r="O2268" s="12"/>
    </row>
    <row r="2269" spans="1:15" x14ac:dyDescent="0.35">
      <c r="A2269" s="11" t="str">
        <f t="shared" si="35"/>
        <v>DISTRIBUCION VOLUMEN X CRITERIO (kg ó litros)Sangria de VinoANDALUCIA</v>
      </c>
      <c r="B2269" s="11" t="s">
        <v>119</v>
      </c>
      <c r="C2269" s="11" t="s">
        <v>140</v>
      </c>
      <c r="D2269" s="11" t="s">
        <v>4</v>
      </c>
      <c r="E2269" s="12">
        <v>12.3687094472723</v>
      </c>
      <c r="F2269" s="12">
        <v>7.5232110345359198</v>
      </c>
      <c r="G2269" s="12">
        <v>6.6234727375136204</v>
      </c>
      <c r="H2269" s="12">
        <v>7.9319233808681497</v>
      </c>
      <c r="I2269" s="12">
        <v>0</v>
      </c>
      <c r="J2269" s="12">
        <v>0</v>
      </c>
      <c r="K2269" s="12">
        <v>0</v>
      </c>
      <c r="L2269" s="12">
        <v>0</v>
      </c>
      <c r="M2269" s="12">
        <v>0</v>
      </c>
      <c r="N2269" s="12"/>
      <c r="O2269" s="12"/>
    </row>
    <row r="2270" spans="1:15" x14ac:dyDescent="0.35">
      <c r="A2270" s="11" t="str">
        <f t="shared" si="35"/>
        <v>DISTRIBUCION VOLUMEN X CRITERIO (kg ó litros)Sangria de VinoMDD AM</v>
      </c>
      <c r="B2270" s="11" t="s">
        <v>119</v>
      </c>
      <c r="C2270" s="11" t="s">
        <v>140</v>
      </c>
      <c r="D2270" s="11" t="s">
        <v>5</v>
      </c>
      <c r="E2270" s="12">
        <v>5.4542186816636198</v>
      </c>
      <c r="F2270" s="12">
        <v>10.9718065046308</v>
      </c>
      <c r="G2270" s="12">
        <v>10.0608307287802</v>
      </c>
      <c r="H2270" s="12">
        <v>11.245336313570601</v>
      </c>
      <c r="I2270" s="12">
        <v>0</v>
      </c>
      <c r="J2270" s="12">
        <v>0</v>
      </c>
      <c r="K2270" s="12">
        <v>0</v>
      </c>
      <c r="L2270" s="12">
        <v>0</v>
      </c>
      <c r="M2270" s="12">
        <v>0</v>
      </c>
      <c r="N2270" s="12"/>
      <c r="O2270" s="12"/>
    </row>
    <row r="2271" spans="1:15" x14ac:dyDescent="0.35">
      <c r="A2271" s="11" t="str">
        <f t="shared" si="35"/>
        <v>DISTRIBUCION VOLUMEN X CRITERIO (kg ó litros)Sangria de VinoRTO CENTRO</v>
      </c>
      <c r="B2271" s="11" t="s">
        <v>119</v>
      </c>
      <c r="C2271" s="11" t="s">
        <v>140</v>
      </c>
      <c r="D2271" s="11" t="s">
        <v>6</v>
      </c>
      <c r="E2271" s="12">
        <v>7.9437986332528201</v>
      </c>
      <c r="F2271" s="12">
        <v>5.1931823820608303</v>
      </c>
      <c r="G2271" s="12">
        <v>6.4665737472178204</v>
      </c>
      <c r="H2271" s="12">
        <v>8.6381000079830503</v>
      </c>
      <c r="I2271" s="12">
        <v>0</v>
      </c>
      <c r="J2271" s="12">
        <v>0</v>
      </c>
      <c r="K2271" s="12">
        <v>0</v>
      </c>
      <c r="L2271" s="12">
        <v>0</v>
      </c>
      <c r="M2271" s="12">
        <v>0</v>
      </c>
      <c r="N2271" s="12"/>
      <c r="O2271" s="12"/>
    </row>
    <row r="2272" spans="1:15" x14ac:dyDescent="0.35">
      <c r="A2272" s="11" t="str">
        <f t="shared" si="35"/>
        <v>DISTRIBUCION VOLUMEN X CRITERIO (kg ó litros)Sangria de VinoNORTE-CENTRO</v>
      </c>
      <c r="B2272" s="11" t="s">
        <v>119</v>
      </c>
      <c r="C2272" s="11" t="s">
        <v>140</v>
      </c>
      <c r="D2272" s="11" t="s">
        <v>7</v>
      </c>
      <c r="E2272" s="12">
        <v>3.5421960572050102</v>
      </c>
      <c r="F2272" s="12">
        <v>6.3760724585978696</v>
      </c>
      <c r="G2272" s="12">
        <v>7.8938900143296404</v>
      </c>
      <c r="H2272" s="12">
        <v>9.0789050763392094</v>
      </c>
      <c r="I2272" s="12">
        <v>0</v>
      </c>
      <c r="J2272" s="12">
        <v>0</v>
      </c>
      <c r="K2272" s="12">
        <v>0</v>
      </c>
      <c r="L2272" s="12">
        <v>0</v>
      </c>
      <c r="M2272" s="12">
        <v>0</v>
      </c>
      <c r="N2272" s="12"/>
      <c r="O2272" s="12"/>
    </row>
    <row r="2273" spans="1:15" x14ac:dyDescent="0.35">
      <c r="A2273" s="11" t="str">
        <f t="shared" si="35"/>
        <v>DISTRIBUCION VOLUMEN X CRITERIO (kg ó litros)Sangria de VinoNOROESTE</v>
      </c>
      <c r="B2273" s="11" t="s">
        <v>119</v>
      </c>
      <c r="C2273" s="11" t="s">
        <v>140</v>
      </c>
      <c r="D2273" s="11" t="s">
        <v>8</v>
      </c>
      <c r="E2273" s="12">
        <v>7.4153550543075504</v>
      </c>
      <c r="F2273" s="12">
        <v>6.8251905468261196</v>
      </c>
      <c r="G2273" s="12">
        <v>7.9862062536143403</v>
      </c>
      <c r="H2273" s="12">
        <v>10.0177824076675</v>
      </c>
      <c r="I2273" s="12">
        <v>0</v>
      </c>
      <c r="J2273" s="12">
        <v>0</v>
      </c>
      <c r="K2273" s="12">
        <v>0</v>
      </c>
      <c r="L2273" s="12">
        <v>0</v>
      </c>
      <c r="M2273" s="12">
        <v>0</v>
      </c>
      <c r="N2273" s="12"/>
      <c r="O2273" s="12"/>
    </row>
    <row r="2274" spans="1:15" x14ac:dyDescent="0.35">
      <c r="A2274" s="11" t="str">
        <f t="shared" si="35"/>
        <v>DISTRIBUCION VOLUMEN X CRITERIO (kg ó litros)Sangria de Vino&lt;2MIL</v>
      </c>
      <c r="B2274" s="11" t="s">
        <v>119</v>
      </c>
      <c r="C2274" s="11" t="s">
        <v>140</v>
      </c>
      <c r="D2274" s="11" t="s">
        <v>9</v>
      </c>
      <c r="E2274" s="12">
        <v>11.372482133962601</v>
      </c>
      <c r="F2274" s="12">
        <v>8.8937585790735305</v>
      </c>
      <c r="G2274" s="12">
        <v>8.6224991555541894</v>
      </c>
      <c r="H2274" s="12">
        <v>4.1979305323542997</v>
      </c>
      <c r="I2274" s="12">
        <v>0</v>
      </c>
      <c r="J2274" s="12">
        <v>0</v>
      </c>
      <c r="K2274" s="12">
        <v>0</v>
      </c>
      <c r="L2274" s="12">
        <v>0</v>
      </c>
      <c r="M2274" s="12">
        <v>0</v>
      </c>
      <c r="N2274" s="12"/>
      <c r="O2274" s="12"/>
    </row>
    <row r="2275" spans="1:15" x14ac:dyDescent="0.35">
      <c r="A2275" s="11" t="str">
        <f t="shared" si="35"/>
        <v>DISTRIBUCION VOLUMEN X CRITERIO (kg ó litros)Sangria de Vino2-5MIL</v>
      </c>
      <c r="B2275" s="11" t="s">
        <v>119</v>
      </c>
      <c r="C2275" s="11" t="s">
        <v>140</v>
      </c>
      <c r="D2275" s="11" t="s">
        <v>10</v>
      </c>
      <c r="E2275" s="12">
        <v>5.6027143949205698</v>
      </c>
      <c r="F2275" s="12">
        <v>15.9214262447249</v>
      </c>
      <c r="G2275" s="12">
        <v>24.8544160433716</v>
      </c>
      <c r="H2275" s="12">
        <v>8.1613130833124199</v>
      </c>
      <c r="I2275" s="12">
        <v>0</v>
      </c>
      <c r="J2275" s="12">
        <v>0</v>
      </c>
      <c r="K2275" s="12">
        <v>0</v>
      </c>
      <c r="L2275" s="12">
        <v>0</v>
      </c>
      <c r="M2275" s="12">
        <v>0</v>
      </c>
      <c r="N2275" s="12"/>
      <c r="O2275" s="12"/>
    </row>
    <row r="2276" spans="1:15" x14ac:dyDescent="0.35">
      <c r="A2276" s="11" t="str">
        <f t="shared" si="35"/>
        <v>DISTRIBUCION VOLUMEN X CRITERIO (kg ó litros)Sangria de Vino5-10MIL</v>
      </c>
      <c r="B2276" s="11" t="s">
        <v>119</v>
      </c>
      <c r="C2276" s="11" t="s">
        <v>140</v>
      </c>
      <c r="D2276" s="11" t="s">
        <v>11</v>
      </c>
      <c r="E2276" s="12">
        <v>11.9241330661456</v>
      </c>
      <c r="F2276" s="12">
        <v>6.3269226389659101</v>
      </c>
      <c r="G2276" s="12">
        <v>3.7068651992122499</v>
      </c>
      <c r="H2276" s="12">
        <v>6.0441325015551302</v>
      </c>
      <c r="I2276" s="12">
        <v>0</v>
      </c>
      <c r="J2276" s="12">
        <v>0</v>
      </c>
      <c r="K2276" s="12">
        <v>0</v>
      </c>
      <c r="L2276" s="12">
        <v>0</v>
      </c>
      <c r="M2276" s="12">
        <v>0</v>
      </c>
      <c r="N2276" s="12"/>
      <c r="O2276" s="12"/>
    </row>
    <row r="2277" spans="1:15" x14ac:dyDescent="0.35">
      <c r="A2277" s="11" t="str">
        <f t="shared" si="35"/>
        <v>DISTRIBUCION VOLUMEN X CRITERIO (kg ó litros)Sangria de Vino10-30MIL</v>
      </c>
      <c r="B2277" s="11" t="s">
        <v>119</v>
      </c>
      <c r="C2277" s="11" t="s">
        <v>140</v>
      </c>
      <c r="D2277" s="11" t="s">
        <v>12</v>
      </c>
      <c r="E2277" s="12">
        <v>9.6739460185065695</v>
      </c>
      <c r="F2277" s="12">
        <v>18.052529276618099</v>
      </c>
      <c r="G2277" s="12">
        <v>9.9419569260366192</v>
      </c>
      <c r="H2277" s="12">
        <v>9.4186756168375201</v>
      </c>
      <c r="I2277" s="12">
        <v>0</v>
      </c>
      <c r="J2277" s="12">
        <v>0</v>
      </c>
      <c r="K2277" s="12">
        <v>0</v>
      </c>
      <c r="L2277" s="12">
        <v>0</v>
      </c>
      <c r="M2277" s="12">
        <v>0</v>
      </c>
      <c r="N2277" s="12"/>
      <c r="O2277" s="12"/>
    </row>
    <row r="2278" spans="1:15" x14ac:dyDescent="0.35">
      <c r="A2278" s="11" t="str">
        <f t="shared" si="35"/>
        <v>DISTRIBUCION VOLUMEN X CRITERIO (kg ó litros)Sangria de Vino30-100MIL</v>
      </c>
      <c r="B2278" s="11" t="s">
        <v>119</v>
      </c>
      <c r="C2278" s="11" t="s">
        <v>140</v>
      </c>
      <c r="D2278" s="11" t="s">
        <v>13</v>
      </c>
      <c r="E2278" s="12">
        <v>19.794601136871801</v>
      </c>
      <c r="F2278" s="12">
        <v>14.9190471488364</v>
      </c>
      <c r="G2278" s="12">
        <v>19.170174224833001</v>
      </c>
      <c r="H2278" s="12">
        <v>24.0640729647025</v>
      </c>
      <c r="I2278" s="12">
        <v>0</v>
      </c>
      <c r="J2278" s="12">
        <v>0</v>
      </c>
      <c r="K2278" s="12">
        <v>0</v>
      </c>
      <c r="L2278" s="12">
        <v>0</v>
      </c>
      <c r="M2278" s="12">
        <v>0</v>
      </c>
      <c r="N2278" s="12"/>
      <c r="O2278" s="12"/>
    </row>
    <row r="2279" spans="1:15" x14ac:dyDescent="0.35">
      <c r="A2279" s="11" t="str">
        <f t="shared" si="35"/>
        <v>DISTRIBUCION VOLUMEN X CRITERIO (kg ó litros)Sangria de Vino100-200MIL</v>
      </c>
      <c r="B2279" s="11" t="s">
        <v>119</v>
      </c>
      <c r="C2279" s="11" t="s">
        <v>140</v>
      </c>
      <c r="D2279" s="11" t="s">
        <v>14</v>
      </c>
      <c r="E2279" s="12">
        <v>7.7791164213579798</v>
      </c>
      <c r="F2279" s="12">
        <v>6.5255134162714699</v>
      </c>
      <c r="G2279" s="12">
        <v>9.8490444475626209</v>
      </c>
      <c r="H2279" s="12">
        <v>8.6302572422728492</v>
      </c>
      <c r="I2279" s="12">
        <v>0</v>
      </c>
      <c r="J2279" s="12">
        <v>0</v>
      </c>
      <c r="K2279" s="12">
        <v>0</v>
      </c>
      <c r="L2279" s="12">
        <v>0</v>
      </c>
      <c r="M2279" s="12">
        <v>0</v>
      </c>
      <c r="N2279" s="12"/>
      <c r="O2279" s="12"/>
    </row>
    <row r="2280" spans="1:15" x14ac:dyDescent="0.35">
      <c r="A2280" s="11" t="str">
        <f t="shared" si="35"/>
        <v>DISTRIBUCION VOLUMEN X CRITERIO (kg ó litros)Sangria de Vino200-500MIL</v>
      </c>
      <c r="B2280" s="11" t="s">
        <v>119</v>
      </c>
      <c r="C2280" s="11" t="s">
        <v>140</v>
      </c>
      <c r="D2280" s="11" t="s">
        <v>15</v>
      </c>
      <c r="E2280" s="12">
        <v>22.665464915350402</v>
      </c>
      <c r="F2280" s="12">
        <v>17.6233750539513</v>
      </c>
      <c r="G2280" s="12">
        <v>10.1647672845148</v>
      </c>
      <c r="H2280" s="12">
        <v>22.667958982604599</v>
      </c>
      <c r="I2280" s="12">
        <v>0</v>
      </c>
      <c r="J2280" s="12">
        <v>0</v>
      </c>
      <c r="K2280" s="12">
        <v>0</v>
      </c>
      <c r="L2280" s="12">
        <v>0</v>
      </c>
      <c r="M2280" s="12">
        <v>0</v>
      </c>
      <c r="N2280" s="12"/>
      <c r="O2280" s="12"/>
    </row>
    <row r="2281" spans="1:15" x14ac:dyDescent="0.35">
      <c r="A2281" s="11" t="str">
        <f t="shared" si="35"/>
        <v>DISTRIBUCION VOLUMEN X CRITERIO (kg ó litros)Sangria de Vino&gt;500MIL</v>
      </c>
      <c r="B2281" s="11" t="s">
        <v>119</v>
      </c>
      <c r="C2281" s="11" t="s">
        <v>140</v>
      </c>
      <c r="D2281" s="11" t="s">
        <v>16</v>
      </c>
      <c r="E2281" s="12">
        <v>11.1875469821263</v>
      </c>
      <c r="F2281" s="12">
        <v>11.737417279056899</v>
      </c>
      <c r="G2281" s="12">
        <v>13.6902720861594</v>
      </c>
      <c r="H2281" s="12">
        <v>16.815639395260799</v>
      </c>
      <c r="I2281" s="12">
        <v>0</v>
      </c>
      <c r="J2281" s="12">
        <v>0</v>
      </c>
      <c r="K2281" s="12">
        <v>0</v>
      </c>
      <c r="L2281" s="12">
        <v>0</v>
      </c>
      <c r="M2281" s="12">
        <v>0</v>
      </c>
      <c r="N2281" s="12"/>
      <c r="O2281" s="12"/>
    </row>
    <row r="2282" spans="1:15" x14ac:dyDescent="0.35">
      <c r="A2282" s="11" t="str">
        <f t="shared" si="35"/>
        <v>DISTRIBUCION VOLUMEN X CRITERIO (kg ó litros)Sangria de VinoDE 15 A 19 AÑOS</v>
      </c>
      <c r="B2282" s="11" t="s">
        <v>119</v>
      </c>
      <c r="C2282" s="11" t="s">
        <v>140</v>
      </c>
      <c r="D2282" s="11" t="s">
        <v>39</v>
      </c>
      <c r="E2282" s="12">
        <v>0.52863395966772497</v>
      </c>
      <c r="F2282" s="12">
        <v>1.44085284622045</v>
      </c>
      <c r="G2282" s="12">
        <v>1.08749132390409</v>
      </c>
      <c r="H2282" s="12" t="s">
        <v>213</v>
      </c>
      <c r="I2282" s="12">
        <v>0</v>
      </c>
      <c r="J2282" s="12">
        <v>0</v>
      </c>
      <c r="K2282" s="12">
        <v>0</v>
      </c>
      <c r="L2282" s="12">
        <v>0</v>
      </c>
      <c r="M2282" s="12">
        <v>0</v>
      </c>
      <c r="N2282" s="12"/>
      <c r="O2282" s="12"/>
    </row>
    <row r="2283" spans="1:15" x14ac:dyDescent="0.35">
      <c r="A2283" s="11" t="str">
        <f t="shared" si="35"/>
        <v>DISTRIBUCION VOLUMEN X CRITERIO (kg ó litros)Sangria de VinoDE 20 A 24 AÑOS</v>
      </c>
      <c r="B2283" s="11" t="s">
        <v>119</v>
      </c>
      <c r="C2283" s="11" t="s">
        <v>140</v>
      </c>
      <c r="D2283" s="11" t="s">
        <v>40</v>
      </c>
      <c r="E2283" s="12">
        <v>4.2619125679203096</v>
      </c>
      <c r="F2283" s="12">
        <v>6.3090882991212203</v>
      </c>
      <c r="G2283" s="12">
        <v>2.69736078294769</v>
      </c>
      <c r="H2283" s="12">
        <v>4.8590924869423002</v>
      </c>
      <c r="I2283" s="12">
        <v>0</v>
      </c>
      <c r="J2283" s="12">
        <v>0</v>
      </c>
      <c r="K2283" s="12">
        <v>0</v>
      </c>
      <c r="L2283" s="12">
        <v>0</v>
      </c>
      <c r="M2283" s="12">
        <v>0</v>
      </c>
      <c r="N2283" s="12"/>
      <c r="O2283" s="12"/>
    </row>
    <row r="2284" spans="1:15" x14ac:dyDescent="0.35">
      <c r="A2284" s="11" t="str">
        <f t="shared" si="35"/>
        <v>DISTRIBUCION VOLUMEN X CRITERIO (kg ó litros)Sangria de VinoDE 25 A 34 AÑOS</v>
      </c>
      <c r="B2284" s="11" t="s">
        <v>119</v>
      </c>
      <c r="C2284" s="11" t="s">
        <v>140</v>
      </c>
      <c r="D2284" s="11" t="s">
        <v>41</v>
      </c>
      <c r="E2284" s="12">
        <v>15.6934812742715</v>
      </c>
      <c r="F2284" s="12">
        <v>10.6541344154569</v>
      </c>
      <c r="G2284" s="12">
        <v>6.8465491354116397</v>
      </c>
      <c r="H2284" s="12">
        <v>8.3604782614052109</v>
      </c>
      <c r="I2284" s="12">
        <v>0</v>
      </c>
      <c r="J2284" s="12">
        <v>0</v>
      </c>
      <c r="K2284" s="12">
        <v>0</v>
      </c>
      <c r="L2284" s="12">
        <v>0</v>
      </c>
      <c r="M2284" s="12">
        <v>0</v>
      </c>
      <c r="N2284" s="12"/>
      <c r="O2284" s="12"/>
    </row>
    <row r="2285" spans="1:15" x14ac:dyDescent="0.35">
      <c r="A2285" s="11" t="str">
        <f t="shared" si="35"/>
        <v>DISTRIBUCION VOLUMEN X CRITERIO (kg ó litros)Sangria de VinoDE 35 A 49 AÑOS</v>
      </c>
      <c r="B2285" s="11" t="s">
        <v>119</v>
      </c>
      <c r="C2285" s="11" t="s">
        <v>140</v>
      </c>
      <c r="D2285" s="11" t="s">
        <v>42</v>
      </c>
      <c r="E2285" s="12">
        <v>26.219944609552801</v>
      </c>
      <c r="F2285" s="12">
        <v>23.587787644751401</v>
      </c>
      <c r="G2285" s="12">
        <v>22.8520180598567</v>
      </c>
      <c r="H2285" s="12">
        <v>25.9357930054821</v>
      </c>
      <c r="I2285" s="12">
        <v>0</v>
      </c>
      <c r="J2285" s="12">
        <v>0</v>
      </c>
      <c r="K2285" s="12">
        <v>0</v>
      </c>
      <c r="L2285" s="12">
        <v>0</v>
      </c>
      <c r="M2285" s="12">
        <v>0</v>
      </c>
      <c r="N2285" s="12"/>
      <c r="O2285" s="12"/>
    </row>
    <row r="2286" spans="1:15" x14ac:dyDescent="0.35">
      <c r="A2286" s="11" t="str">
        <f t="shared" si="35"/>
        <v>DISTRIBUCION VOLUMEN X CRITERIO (kg ó litros)Sangria de VinoDE 50 A 59 AÑOS</v>
      </c>
      <c r="B2286" s="11" t="s">
        <v>119</v>
      </c>
      <c r="C2286" s="11" t="s">
        <v>140</v>
      </c>
      <c r="D2286" s="11" t="s">
        <v>43</v>
      </c>
      <c r="E2286" s="12">
        <v>20.397533588757199</v>
      </c>
      <c r="F2286" s="12">
        <v>28.8558054819548</v>
      </c>
      <c r="G2286" s="12">
        <v>20.9276242612539</v>
      </c>
      <c r="H2286" s="12">
        <v>27.3019390040761</v>
      </c>
      <c r="I2286" s="12">
        <v>0</v>
      </c>
      <c r="J2286" s="12">
        <v>0</v>
      </c>
      <c r="K2286" s="12">
        <v>0</v>
      </c>
      <c r="L2286" s="12">
        <v>0</v>
      </c>
      <c r="M2286" s="12">
        <v>0</v>
      </c>
      <c r="N2286" s="12"/>
      <c r="O2286" s="12"/>
    </row>
    <row r="2287" spans="1:15" x14ac:dyDescent="0.35">
      <c r="A2287" s="11" t="str">
        <f t="shared" si="35"/>
        <v>DISTRIBUCION VOLUMEN X CRITERIO (kg ó litros)Sangria de VinoDE 60 A 75 AÑOS</v>
      </c>
      <c r="B2287" s="11" t="s">
        <v>119</v>
      </c>
      <c r="C2287" s="11" t="s">
        <v>140</v>
      </c>
      <c r="D2287" s="11" t="s">
        <v>44</v>
      </c>
      <c r="E2287" s="12">
        <v>32.898502626634503</v>
      </c>
      <c r="F2287" s="12">
        <v>29.152314226233099</v>
      </c>
      <c r="G2287" s="12">
        <v>45.588954296079002</v>
      </c>
      <c r="H2287" s="12">
        <v>33.542675394547899</v>
      </c>
      <c r="I2287" s="12">
        <v>0</v>
      </c>
      <c r="J2287" s="12">
        <v>0</v>
      </c>
      <c r="K2287" s="12">
        <v>0</v>
      </c>
      <c r="L2287" s="12">
        <v>0</v>
      </c>
      <c r="M2287" s="12">
        <v>0</v>
      </c>
      <c r="N2287" s="12"/>
      <c r="O2287" s="12"/>
    </row>
    <row r="2288" spans="1:15" x14ac:dyDescent="0.35">
      <c r="A2288" s="11" t="str">
        <f t="shared" si="35"/>
        <v>DISTRIBUCION VOLUMEN X CRITERIO (kg ó litros)Sangria de VinoALTA Y MEDIA ALTA</v>
      </c>
      <c r="B2288" s="11" t="s">
        <v>119</v>
      </c>
      <c r="C2288" s="11" t="s">
        <v>140</v>
      </c>
      <c r="D2288" s="11" t="s">
        <v>17</v>
      </c>
      <c r="E2288" s="12">
        <v>18.496289513817299</v>
      </c>
      <c r="F2288" s="12">
        <v>23.532803103902999</v>
      </c>
      <c r="G2288" s="12">
        <v>21.320680991193999</v>
      </c>
      <c r="H2288" s="12">
        <v>30.911247355686001</v>
      </c>
      <c r="I2288" s="12">
        <v>0</v>
      </c>
      <c r="J2288" s="12">
        <v>0</v>
      </c>
      <c r="K2288" s="12">
        <v>0</v>
      </c>
      <c r="L2288" s="12">
        <v>0</v>
      </c>
      <c r="M2288" s="12">
        <v>0</v>
      </c>
      <c r="N2288" s="12"/>
      <c r="O2288" s="12"/>
    </row>
    <row r="2289" spans="1:15" x14ac:dyDescent="0.35">
      <c r="A2289" s="11" t="str">
        <f t="shared" si="35"/>
        <v>DISTRIBUCION VOLUMEN X CRITERIO (kg ó litros)Sangria de VinoMEDIA</v>
      </c>
      <c r="B2289" s="11" t="s">
        <v>119</v>
      </c>
      <c r="C2289" s="11" t="s">
        <v>140</v>
      </c>
      <c r="D2289" s="11" t="s">
        <v>18</v>
      </c>
      <c r="E2289" s="12">
        <v>43.404272032025098</v>
      </c>
      <c r="F2289" s="12">
        <v>27.227581046212599</v>
      </c>
      <c r="G2289" s="12">
        <v>24.516508520671799</v>
      </c>
      <c r="H2289" s="12">
        <v>26.922389375532099</v>
      </c>
      <c r="I2289" s="12">
        <v>0</v>
      </c>
      <c r="J2289" s="12">
        <v>0</v>
      </c>
      <c r="K2289" s="12">
        <v>0</v>
      </c>
      <c r="L2289" s="12">
        <v>0</v>
      </c>
      <c r="M2289" s="12">
        <v>0</v>
      </c>
      <c r="N2289" s="12"/>
      <c r="O2289" s="12"/>
    </row>
    <row r="2290" spans="1:15" x14ac:dyDescent="0.35">
      <c r="A2290" s="11" t="str">
        <f t="shared" si="35"/>
        <v>DISTRIBUCION VOLUMEN X CRITERIO (kg ó litros)Sangria de VinoMEDIA BAJA</v>
      </c>
      <c r="B2290" s="11" t="s">
        <v>119</v>
      </c>
      <c r="C2290" s="11" t="s">
        <v>140</v>
      </c>
      <c r="D2290" s="11" t="s">
        <v>19</v>
      </c>
      <c r="E2290" s="12">
        <v>15.0109348435673</v>
      </c>
      <c r="F2290" s="12">
        <v>20.646531661622902</v>
      </c>
      <c r="G2290" s="12">
        <v>20.5263876346019</v>
      </c>
      <c r="H2290" s="12">
        <v>20.6126955222866</v>
      </c>
      <c r="I2290" s="12">
        <v>0</v>
      </c>
      <c r="J2290" s="12">
        <v>0</v>
      </c>
      <c r="K2290" s="12">
        <v>0</v>
      </c>
      <c r="L2290" s="12">
        <v>0</v>
      </c>
      <c r="M2290" s="12">
        <v>0</v>
      </c>
      <c r="N2290" s="12"/>
      <c r="O2290" s="12"/>
    </row>
    <row r="2291" spans="1:15" x14ac:dyDescent="0.35">
      <c r="A2291" s="11" t="str">
        <f t="shared" si="35"/>
        <v>DISTRIBUCION VOLUMEN X CRITERIO (kg ó litros)Sangria de VinoBAJA</v>
      </c>
      <c r="B2291" s="11" t="s">
        <v>119</v>
      </c>
      <c r="C2291" s="11" t="s">
        <v>140</v>
      </c>
      <c r="D2291" s="11" t="s">
        <v>20</v>
      </c>
      <c r="E2291" s="12">
        <v>23.0885158858846</v>
      </c>
      <c r="F2291" s="12">
        <v>28.593071294461801</v>
      </c>
      <c r="G2291" s="12">
        <v>33.6364157693409</v>
      </c>
      <c r="H2291" s="12">
        <v>21.553645471762302</v>
      </c>
      <c r="I2291" s="12">
        <v>0</v>
      </c>
      <c r="J2291" s="12">
        <v>0</v>
      </c>
      <c r="K2291" s="12">
        <v>0</v>
      </c>
      <c r="L2291" s="12">
        <v>0</v>
      </c>
      <c r="M2291" s="12">
        <v>0</v>
      </c>
      <c r="N2291" s="12"/>
      <c r="O2291" s="12"/>
    </row>
    <row r="2292" spans="1:15" x14ac:dyDescent="0.35">
      <c r="A2292" s="11" t="str">
        <f t="shared" si="35"/>
        <v>DISTRIBUCION VOLUMEN X CRITERIO (kg ó litros)Sangria de VinoHOMBRE</v>
      </c>
      <c r="B2292" s="11" t="s">
        <v>119</v>
      </c>
      <c r="C2292" s="11" t="s">
        <v>140</v>
      </c>
      <c r="D2292" s="11" t="s">
        <v>21</v>
      </c>
      <c r="E2292" s="12">
        <v>52.828876247836199</v>
      </c>
      <c r="F2292" s="12">
        <v>43.750058882344398</v>
      </c>
      <c r="G2292" s="12">
        <v>36.410118602411998</v>
      </c>
      <c r="H2292" s="12">
        <v>49.693491662441502</v>
      </c>
      <c r="I2292" s="12">
        <v>0</v>
      </c>
      <c r="J2292" s="12">
        <v>0</v>
      </c>
      <c r="K2292" s="12">
        <v>0</v>
      </c>
      <c r="L2292" s="12">
        <v>0</v>
      </c>
      <c r="M2292" s="12">
        <v>0</v>
      </c>
      <c r="N2292" s="12"/>
      <c r="O2292" s="12"/>
    </row>
    <row r="2293" spans="1:15" x14ac:dyDescent="0.35">
      <c r="A2293" s="11" t="str">
        <f t="shared" si="35"/>
        <v>DISTRIBUCION VOLUMEN X CRITERIO (kg ó litros)Sangria de VinoMUJER</v>
      </c>
      <c r="B2293" s="11" t="s">
        <v>119</v>
      </c>
      <c r="C2293" s="11" t="s">
        <v>140</v>
      </c>
      <c r="D2293" s="11" t="s">
        <v>22</v>
      </c>
      <c r="E2293" s="12">
        <v>47.171137391379702</v>
      </c>
      <c r="F2293" s="12">
        <v>56.249939931109601</v>
      </c>
      <c r="G2293" s="12">
        <v>63.5898822130345</v>
      </c>
      <c r="H2293" s="12">
        <v>50.306475535725497</v>
      </c>
      <c r="I2293" s="12">
        <v>0</v>
      </c>
      <c r="J2293" s="12">
        <v>0</v>
      </c>
      <c r="K2293" s="12">
        <v>0</v>
      </c>
      <c r="L2293" s="12">
        <v>0</v>
      </c>
      <c r="M2293" s="12">
        <v>0</v>
      </c>
      <c r="N2293" s="12"/>
      <c r="O2293" s="12"/>
    </row>
    <row r="2294" spans="1:15" x14ac:dyDescent="0.35">
      <c r="A2294" s="11" t="str">
        <f t="shared" si="35"/>
        <v>DISTRIBUCION VOLUMEN X CRITERIO (kg ó litros)Sangria de CavaT.ESPAÑA</v>
      </c>
      <c r="B2294" s="11" t="s">
        <v>119</v>
      </c>
      <c r="C2294" s="11" t="s">
        <v>141</v>
      </c>
      <c r="D2294" s="11" t="s">
        <v>36</v>
      </c>
      <c r="E2294" s="12">
        <v>100</v>
      </c>
      <c r="F2294" s="12">
        <v>100</v>
      </c>
      <c r="G2294" s="12">
        <v>100</v>
      </c>
      <c r="H2294" s="12">
        <v>100</v>
      </c>
      <c r="I2294" s="12">
        <v>0</v>
      </c>
      <c r="J2294" s="12">
        <v>0</v>
      </c>
      <c r="K2294" s="12">
        <v>0</v>
      </c>
      <c r="L2294" s="12">
        <v>0</v>
      </c>
      <c r="M2294" s="12">
        <v>0</v>
      </c>
      <c r="N2294" s="12"/>
      <c r="O2294" s="12"/>
    </row>
    <row r="2295" spans="1:15" x14ac:dyDescent="0.35">
      <c r="A2295" s="11" t="str">
        <f t="shared" si="35"/>
        <v>DISTRIBUCION VOLUMEN X CRITERIO (kg ó litros)Sangria de CavaBCN AM</v>
      </c>
      <c r="B2295" s="11" t="s">
        <v>119</v>
      </c>
      <c r="C2295" s="11" t="s">
        <v>141</v>
      </c>
      <c r="D2295" s="11" t="s">
        <v>1</v>
      </c>
      <c r="E2295" s="12">
        <v>34.076294016698199</v>
      </c>
      <c r="F2295" s="12">
        <v>36.870678271598599</v>
      </c>
      <c r="G2295" s="12">
        <v>33.817852611309</v>
      </c>
      <c r="H2295" s="12">
        <v>44.310693161991701</v>
      </c>
      <c r="I2295" s="12">
        <v>0</v>
      </c>
      <c r="J2295" s="12">
        <v>0</v>
      </c>
      <c r="K2295" s="12">
        <v>0</v>
      </c>
      <c r="L2295" s="12">
        <v>0</v>
      </c>
      <c r="M2295" s="12">
        <v>0</v>
      </c>
      <c r="N2295" s="12"/>
      <c r="O2295" s="12"/>
    </row>
    <row r="2296" spans="1:15" x14ac:dyDescent="0.35">
      <c r="A2296" s="11" t="str">
        <f t="shared" si="35"/>
        <v>DISTRIBUCION VOLUMEN X CRITERIO (kg ó litros)Sangria de CavaREST.CAT ARAGON</v>
      </c>
      <c r="B2296" s="11" t="s">
        <v>119</v>
      </c>
      <c r="C2296" s="11" t="s">
        <v>141</v>
      </c>
      <c r="D2296" s="11" t="s">
        <v>2</v>
      </c>
      <c r="E2296" s="12">
        <v>18.434571628433901</v>
      </c>
      <c r="F2296" s="12">
        <v>22.423910000855301</v>
      </c>
      <c r="G2296" s="12">
        <v>28.9345491809778</v>
      </c>
      <c r="H2296" s="12">
        <v>25.755372345208499</v>
      </c>
      <c r="I2296" s="12">
        <v>0</v>
      </c>
      <c r="J2296" s="12">
        <v>0</v>
      </c>
      <c r="K2296" s="12">
        <v>0</v>
      </c>
      <c r="L2296" s="12">
        <v>0</v>
      </c>
      <c r="M2296" s="12">
        <v>0</v>
      </c>
      <c r="N2296" s="12"/>
      <c r="O2296" s="12"/>
    </row>
    <row r="2297" spans="1:15" x14ac:dyDescent="0.35">
      <c r="A2297" s="11" t="str">
        <f t="shared" si="35"/>
        <v>DISTRIBUCION VOLUMEN X CRITERIO (kg ó litros)Sangria de CavaLEVANTE</v>
      </c>
      <c r="B2297" s="11" t="s">
        <v>119</v>
      </c>
      <c r="C2297" s="11" t="s">
        <v>141</v>
      </c>
      <c r="D2297" s="11" t="s">
        <v>3</v>
      </c>
      <c r="E2297" s="12">
        <v>18.796246792544601</v>
      </c>
      <c r="F2297" s="12">
        <v>15.854971406084401</v>
      </c>
      <c r="G2297" s="12">
        <v>15.4726000668108</v>
      </c>
      <c r="H2297" s="12">
        <v>10.875598846923699</v>
      </c>
      <c r="I2297" s="12">
        <v>0</v>
      </c>
      <c r="J2297" s="12">
        <v>0</v>
      </c>
      <c r="K2297" s="12">
        <v>0</v>
      </c>
      <c r="L2297" s="12">
        <v>0</v>
      </c>
      <c r="M2297" s="12">
        <v>0</v>
      </c>
      <c r="N2297" s="12"/>
      <c r="O2297" s="12"/>
    </row>
    <row r="2298" spans="1:15" x14ac:dyDescent="0.35">
      <c r="A2298" s="11" t="str">
        <f t="shared" si="35"/>
        <v>DISTRIBUCION VOLUMEN X CRITERIO (kg ó litros)Sangria de CavaANDALUCIA</v>
      </c>
      <c r="B2298" s="11" t="s">
        <v>119</v>
      </c>
      <c r="C2298" s="11" t="s">
        <v>141</v>
      </c>
      <c r="D2298" s="11" t="s">
        <v>4</v>
      </c>
      <c r="E2298" s="12">
        <v>2.6629602442844802</v>
      </c>
      <c r="F2298" s="12">
        <v>5.7866898013593504</v>
      </c>
      <c r="G2298" s="12">
        <v>4.9550547867367696</v>
      </c>
      <c r="H2298" s="12">
        <v>3.4138936380609501</v>
      </c>
      <c r="I2298" s="12">
        <v>0</v>
      </c>
      <c r="J2298" s="12">
        <v>0</v>
      </c>
      <c r="K2298" s="12">
        <v>0</v>
      </c>
      <c r="L2298" s="12">
        <v>0</v>
      </c>
      <c r="M2298" s="12">
        <v>0</v>
      </c>
      <c r="N2298" s="12"/>
      <c r="O2298" s="12"/>
    </row>
    <row r="2299" spans="1:15" x14ac:dyDescent="0.35">
      <c r="A2299" s="11" t="str">
        <f t="shared" si="35"/>
        <v>DISTRIBUCION VOLUMEN X CRITERIO (kg ó litros)Sangria de CavaMDD AM</v>
      </c>
      <c r="B2299" s="11" t="s">
        <v>119</v>
      </c>
      <c r="C2299" s="11" t="s">
        <v>141</v>
      </c>
      <c r="D2299" s="11" t="s">
        <v>5</v>
      </c>
      <c r="E2299" s="12">
        <v>4.36481851021101</v>
      </c>
      <c r="F2299" s="12">
        <v>4.95904714909401</v>
      </c>
      <c r="G2299" s="12">
        <v>5.5101045773230801</v>
      </c>
      <c r="H2299" s="12">
        <v>3.7515232081076699</v>
      </c>
      <c r="I2299" s="12">
        <v>0</v>
      </c>
      <c r="J2299" s="12">
        <v>0</v>
      </c>
      <c r="K2299" s="12">
        <v>0</v>
      </c>
      <c r="L2299" s="12">
        <v>0</v>
      </c>
      <c r="M2299" s="12">
        <v>0</v>
      </c>
      <c r="N2299" s="12"/>
      <c r="O2299" s="12"/>
    </row>
    <row r="2300" spans="1:15" x14ac:dyDescent="0.35">
      <c r="A2300" s="11" t="str">
        <f t="shared" si="35"/>
        <v>DISTRIBUCION VOLUMEN X CRITERIO (kg ó litros)Sangria de CavaRTO CENTRO</v>
      </c>
      <c r="B2300" s="11" t="s">
        <v>119</v>
      </c>
      <c r="C2300" s="11" t="s">
        <v>141</v>
      </c>
      <c r="D2300" s="11" t="s">
        <v>6</v>
      </c>
      <c r="E2300" s="12">
        <v>15.209380641761999</v>
      </c>
      <c r="F2300" s="12">
        <v>3.4242294111362002</v>
      </c>
      <c r="G2300" s="12">
        <v>6.21423152240365</v>
      </c>
      <c r="H2300" s="12">
        <v>6.6149566240606603</v>
      </c>
      <c r="I2300" s="12">
        <v>0</v>
      </c>
      <c r="J2300" s="12">
        <v>0</v>
      </c>
      <c r="K2300" s="12">
        <v>0</v>
      </c>
      <c r="L2300" s="12">
        <v>0</v>
      </c>
      <c r="M2300" s="12">
        <v>0</v>
      </c>
      <c r="N2300" s="12"/>
      <c r="O2300" s="12"/>
    </row>
    <row r="2301" spans="1:15" x14ac:dyDescent="0.35">
      <c r="A2301" s="11" t="str">
        <f t="shared" si="35"/>
        <v>DISTRIBUCION VOLUMEN X CRITERIO (kg ó litros)Sangria de CavaNORTE-CENTRO</v>
      </c>
      <c r="B2301" s="11" t="s">
        <v>119</v>
      </c>
      <c r="C2301" s="11" t="s">
        <v>141</v>
      </c>
      <c r="D2301" s="11" t="s">
        <v>7</v>
      </c>
      <c r="E2301" s="12" t="s">
        <v>213</v>
      </c>
      <c r="F2301" s="12">
        <v>2.2031636778032899</v>
      </c>
      <c r="G2301" s="12">
        <v>3.5364148089024701</v>
      </c>
      <c r="H2301" s="12">
        <v>3.6681157937343198</v>
      </c>
      <c r="I2301" s="12">
        <v>0</v>
      </c>
      <c r="J2301" s="12">
        <v>0</v>
      </c>
      <c r="K2301" s="12">
        <v>0</v>
      </c>
      <c r="L2301" s="12">
        <v>0</v>
      </c>
      <c r="M2301" s="12">
        <v>0</v>
      </c>
      <c r="N2301" s="12"/>
      <c r="O2301" s="12"/>
    </row>
    <row r="2302" spans="1:15" x14ac:dyDescent="0.35">
      <c r="A2302" s="11" t="str">
        <f t="shared" si="35"/>
        <v>DISTRIBUCION VOLUMEN X CRITERIO (kg ó litros)Sangria de CavaNOROESTE</v>
      </c>
      <c r="B2302" s="11" t="s">
        <v>119</v>
      </c>
      <c r="C2302" s="11" t="s">
        <v>141</v>
      </c>
      <c r="D2302" s="11" t="s">
        <v>8</v>
      </c>
      <c r="E2302" s="12">
        <v>6.4557319371994701</v>
      </c>
      <c r="F2302" s="12">
        <v>8.4773190886722993</v>
      </c>
      <c r="G2302" s="12">
        <v>1.5592041952159901</v>
      </c>
      <c r="H2302" s="12">
        <v>1.60984583588592</v>
      </c>
      <c r="I2302" s="12">
        <v>0</v>
      </c>
      <c r="J2302" s="12">
        <v>0</v>
      </c>
      <c r="K2302" s="12">
        <v>0</v>
      </c>
      <c r="L2302" s="12">
        <v>0</v>
      </c>
      <c r="M2302" s="12">
        <v>0</v>
      </c>
      <c r="N2302" s="12"/>
      <c r="O2302" s="12"/>
    </row>
    <row r="2303" spans="1:15" x14ac:dyDescent="0.35">
      <c r="A2303" s="11" t="str">
        <f t="shared" si="35"/>
        <v>DISTRIBUCION VOLUMEN X CRITERIO (kg ó litros)Sangria de Cava&lt;2MIL</v>
      </c>
      <c r="B2303" s="11" t="s">
        <v>119</v>
      </c>
      <c r="C2303" s="11" t="s">
        <v>141</v>
      </c>
      <c r="D2303" s="11" t="s">
        <v>9</v>
      </c>
      <c r="E2303" s="12">
        <v>0.77205563431264201</v>
      </c>
      <c r="F2303" s="12">
        <v>9.1341647705325499</v>
      </c>
      <c r="G2303" s="12">
        <v>15.907138527981701</v>
      </c>
      <c r="H2303" s="12">
        <v>10.143718007478499</v>
      </c>
      <c r="I2303" s="12">
        <v>0</v>
      </c>
      <c r="J2303" s="12">
        <v>0</v>
      </c>
      <c r="K2303" s="12">
        <v>0</v>
      </c>
      <c r="L2303" s="12">
        <v>0</v>
      </c>
      <c r="M2303" s="12">
        <v>0</v>
      </c>
      <c r="N2303" s="12"/>
      <c r="O2303" s="12"/>
    </row>
    <row r="2304" spans="1:15" x14ac:dyDescent="0.35">
      <c r="A2304" s="11" t="str">
        <f t="shared" si="35"/>
        <v>DISTRIBUCION VOLUMEN X CRITERIO (kg ó litros)Sangria de Cava2-5MIL</v>
      </c>
      <c r="B2304" s="11" t="s">
        <v>119</v>
      </c>
      <c r="C2304" s="11" t="s">
        <v>141</v>
      </c>
      <c r="D2304" s="11" t="s">
        <v>10</v>
      </c>
      <c r="E2304" s="12">
        <v>8.5532401739395496</v>
      </c>
      <c r="F2304" s="12">
        <v>11.6151727671296</v>
      </c>
      <c r="G2304" s="12">
        <v>3.81652189414292</v>
      </c>
      <c r="H2304" s="12">
        <v>6.1556679536959598</v>
      </c>
      <c r="I2304" s="12">
        <v>0</v>
      </c>
      <c r="J2304" s="12">
        <v>0</v>
      </c>
      <c r="K2304" s="12">
        <v>0</v>
      </c>
      <c r="L2304" s="12">
        <v>0</v>
      </c>
      <c r="M2304" s="12">
        <v>0</v>
      </c>
      <c r="N2304" s="12"/>
      <c r="O2304" s="12"/>
    </row>
    <row r="2305" spans="1:15" x14ac:dyDescent="0.35">
      <c r="A2305" s="11" t="str">
        <f t="shared" si="35"/>
        <v>DISTRIBUCION VOLUMEN X CRITERIO (kg ó litros)Sangria de Cava5-10MIL</v>
      </c>
      <c r="B2305" s="11" t="s">
        <v>119</v>
      </c>
      <c r="C2305" s="11" t="s">
        <v>141</v>
      </c>
      <c r="D2305" s="11" t="s">
        <v>11</v>
      </c>
      <c r="E2305" s="12">
        <v>11.5028751175824</v>
      </c>
      <c r="F2305" s="12">
        <v>4.1086951215397702</v>
      </c>
      <c r="G2305" s="12">
        <v>3.0091923790766502</v>
      </c>
      <c r="H2305" s="12">
        <v>6.13497064107806</v>
      </c>
      <c r="I2305" s="12">
        <v>0</v>
      </c>
      <c r="J2305" s="12">
        <v>0</v>
      </c>
      <c r="K2305" s="12">
        <v>0</v>
      </c>
      <c r="L2305" s="12">
        <v>0</v>
      </c>
      <c r="M2305" s="12">
        <v>0</v>
      </c>
      <c r="N2305" s="12"/>
      <c r="O2305" s="12"/>
    </row>
    <row r="2306" spans="1:15" x14ac:dyDescent="0.35">
      <c r="A2306" s="11" t="str">
        <f t="shared" si="35"/>
        <v>DISTRIBUCION VOLUMEN X CRITERIO (kg ó litros)Sangria de Cava10-30MIL</v>
      </c>
      <c r="B2306" s="11" t="s">
        <v>119</v>
      </c>
      <c r="C2306" s="11" t="s">
        <v>141</v>
      </c>
      <c r="D2306" s="11" t="s">
        <v>12</v>
      </c>
      <c r="E2306" s="12">
        <v>10.810083134906201</v>
      </c>
      <c r="F2306" s="12">
        <v>8.6522265446068705</v>
      </c>
      <c r="G2306" s="12">
        <v>14.624802443292101</v>
      </c>
      <c r="H2306" s="12">
        <v>7.0362199622536998</v>
      </c>
      <c r="I2306" s="12">
        <v>0</v>
      </c>
      <c r="J2306" s="12">
        <v>0</v>
      </c>
      <c r="K2306" s="12">
        <v>0</v>
      </c>
      <c r="L2306" s="12">
        <v>0</v>
      </c>
      <c r="M2306" s="12">
        <v>0</v>
      </c>
      <c r="N2306" s="12"/>
      <c r="O2306" s="12"/>
    </row>
    <row r="2307" spans="1:15" x14ac:dyDescent="0.35">
      <c r="A2307" s="11" t="str">
        <f t="shared" si="35"/>
        <v>DISTRIBUCION VOLUMEN X CRITERIO (kg ó litros)Sangria de Cava30-100MIL</v>
      </c>
      <c r="B2307" s="11" t="s">
        <v>119</v>
      </c>
      <c r="C2307" s="11" t="s">
        <v>141</v>
      </c>
      <c r="D2307" s="11" t="s">
        <v>13</v>
      </c>
      <c r="E2307" s="12">
        <v>22.317209966628099</v>
      </c>
      <c r="F2307" s="12">
        <v>19.158445796139699</v>
      </c>
      <c r="G2307" s="12">
        <v>21.093900344595401</v>
      </c>
      <c r="H2307" s="12">
        <v>31.772201378888099</v>
      </c>
      <c r="I2307" s="12">
        <v>0</v>
      </c>
      <c r="J2307" s="12">
        <v>0</v>
      </c>
      <c r="K2307" s="12">
        <v>0</v>
      </c>
      <c r="L2307" s="12">
        <v>0</v>
      </c>
      <c r="M2307" s="12">
        <v>0</v>
      </c>
      <c r="N2307" s="12"/>
      <c r="O2307" s="12"/>
    </row>
    <row r="2308" spans="1:15" x14ac:dyDescent="0.35">
      <c r="A2308" s="11" t="str">
        <f t="shared" ref="A2308:A2371" si="36">B2308&amp;C2308&amp;D2308</f>
        <v>DISTRIBUCION VOLUMEN X CRITERIO (kg ó litros)Sangria de Cava100-200MIL</v>
      </c>
      <c r="B2308" s="11" t="s">
        <v>119</v>
      </c>
      <c r="C2308" s="11" t="s">
        <v>141</v>
      </c>
      <c r="D2308" s="11" t="s">
        <v>14</v>
      </c>
      <c r="E2308" s="12">
        <v>14.7751707765826</v>
      </c>
      <c r="F2308" s="12">
        <v>6.71452487321943</v>
      </c>
      <c r="G2308" s="12">
        <v>6.3087342562283899</v>
      </c>
      <c r="H2308" s="12">
        <v>6.8990185244359097</v>
      </c>
      <c r="I2308" s="12">
        <v>0</v>
      </c>
      <c r="J2308" s="12">
        <v>0</v>
      </c>
      <c r="K2308" s="12">
        <v>0</v>
      </c>
      <c r="L2308" s="12">
        <v>0</v>
      </c>
      <c r="M2308" s="12">
        <v>0</v>
      </c>
      <c r="N2308" s="12"/>
      <c r="O2308" s="12"/>
    </row>
    <row r="2309" spans="1:15" x14ac:dyDescent="0.35">
      <c r="A2309" s="11" t="str">
        <f t="shared" si="36"/>
        <v>DISTRIBUCION VOLUMEN X CRITERIO (kg ó litros)Sangria de Cava200-500MIL</v>
      </c>
      <c r="B2309" s="11" t="s">
        <v>119</v>
      </c>
      <c r="C2309" s="11" t="s">
        <v>141</v>
      </c>
      <c r="D2309" s="11" t="s">
        <v>15</v>
      </c>
      <c r="E2309" s="12">
        <v>16.178757841700602</v>
      </c>
      <c r="F2309" s="12">
        <v>26.9363937634288</v>
      </c>
      <c r="G2309" s="12">
        <v>25.614681088684701</v>
      </c>
      <c r="H2309" s="12">
        <v>16.711935086052598</v>
      </c>
      <c r="I2309" s="12">
        <v>0</v>
      </c>
      <c r="J2309" s="12">
        <v>0</v>
      </c>
      <c r="K2309" s="12">
        <v>0</v>
      </c>
      <c r="L2309" s="12">
        <v>0</v>
      </c>
      <c r="M2309" s="12">
        <v>0</v>
      </c>
      <c r="N2309" s="12"/>
      <c r="O2309" s="12"/>
    </row>
    <row r="2310" spans="1:15" x14ac:dyDescent="0.35">
      <c r="A2310" s="11" t="str">
        <f t="shared" si="36"/>
        <v>DISTRIBUCION VOLUMEN X CRITERIO (kg ó litros)Sangria de Cava&gt;500MIL</v>
      </c>
      <c r="B2310" s="11" t="s">
        <v>119</v>
      </c>
      <c r="C2310" s="11" t="s">
        <v>141</v>
      </c>
      <c r="D2310" s="11" t="s">
        <v>16</v>
      </c>
      <c r="E2310" s="12">
        <v>15.090601750762101</v>
      </c>
      <c r="F2310" s="12">
        <v>13.6803761087222</v>
      </c>
      <c r="G2310" s="12">
        <v>9.6250398213180208</v>
      </c>
      <c r="H2310" s="12">
        <v>15.1462584734053</v>
      </c>
      <c r="I2310" s="12">
        <v>0</v>
      </c>
      <c r="J2310" s="12">
        <v>0</v>
      </c>
      <c r="K2310" s="12">
        <v>0</v>
      </c>
      <c r="L2310" s="12">
        <v>0</v>
      </c>
      <c r="M2310" s="12">
        <v>0</v>
      </c>
      <c r="N2310" s="12"/>
      <c r="O2310" s="12"/>
    </row>
    <row r="2311" spans="1:15" x14ac:dyDescent="0.35">
      <c r="A2311" s="11" t="str">
        <f t="shared" si="36"/>
        <v>DISTRIBUCION VOLUMEN X CRITERIO (kg ó litros)Sangria de CavaDE 15 A 19 AÑOS</v>
      </c>
      <c r="B2311" s="11" t="s">
        <v>119</v>
      </c>
      <c r="C2311" s="11" t="s">
        <v>141</v>
      </c>
      <c r="D2311" s="11" t="s">
        <v>39</v>
      </c>
      <c r="E2311" s="12" t="s">
        <v>213</v>
      </c>
      <c r="F2311" s="12">
        <v>1.7993921674229401</v>
      </c>
      <c r="G2311" s="12" t="s">
        <v>213</v>
      </c>
      <c r="H2311" s="12" t="s">
        <v>213</v>
      </c>
      <c r="I2311" s="12">
        <v>0</v>
      </c>
      <c r="J2311" s="12">
        <v>0</v>
      </c>
      <c r="K2311" s="12">
        <v>0</v>
      </c>
      <c r="L2311" s="12">
        <v>0</v>
      </c>
      <c r="M2311" s="12">
        <v>0</v>
      </c>
      <c r="N2311" s="12"/>
      <c r="O2311" s="12"/>
    </row>
    <row r="2312" spans="1:15" x14ac:dyDescent="0.35">
      <c r="A2312" s="11" t="str">
        <f t="shared" si="36"/>
        <v>DISTRIBUCION VOLUMEN X CRITERIO (kg ó litros)Sangria de CavaDE 20 A 24 AÑOS</v>
      </c>
      <c r="B2312" s="11" t="s">
        <v>119</v>
      </c>
      <c r="C2312" s="11" t="s">
        <v>141</v>
      </c>
      <c r="D2312" s="11" t="s">
        <v>40</v>
      </c>
      <c r="E2312" s="12">
        <v>4.3486004048391598</v>
      </c>
      <c r="F2312" s="12">
        <v>2.2601030608523298</v>
      </c>
      <c r="G2312" s="12">
        <v>2.1851658387623898</v>
      </c>
      <c r="H2312" s="12">
        <v>1.03034267639069</v>
      </c>
      <c r="I2312" s="12">
        <v>0</v>
      </c>
      <c r="J2312" s="12">
        <v>0</v>
      </c>
      <c r="K2312" s="12">
        <v>0</v>
      </c>
      <c r="L2312" s="12">
        <v>0</v>
      </c>
      <c r="M2312" s="12">
        <v>0</v>
      </c>
      <c r="N2312" s="12"/>
      <c r="O2312" s="12"/>
    </row>
    <row r="2313" spans="1:15" x14ac:dyDescent="0.35">
      <c r="A2313" s="11" t="str">
        <f t="shared" si="36"/>
        <v>DISTRIBUCION VOLUMEN X CRITERIO (kg ó litros)Sangria de CavaDE 25 A 34 AÑOS</v>
      </c>
      <c r="B2313" s="11" t="s">
        <v>119</v>
      </c>
      <c r="C2313" s="11" t="s">
        <v>141</v>
      </c>
      <c r="D2313" s="11" t="s">
        <v>41</v>
      </c>
      <c r="E2313" s="12">
        <v>18.956077819201202</v>
      </c>
      <c r="F2313" s="12">
        <v>6.7546566993608801</v>
      </c>
      <c r="G2313" s="12">
        <v>16.213359732705499</v>
      </c>
      <c r="H2313" s="12">
        <v>2.92933606299919</v>
      </c>
      <c r="I2313" s="12">
        <v>0</v>
      </c>
      <c r="J2313" s="12">
        <v>0</v>
      </c>
      <c r="K2313" s="12">
        <v>0</v>
      </c>
      <c r="L2313" s="12">
        <v>0</v>
      </c>
      <c r="M2313" s="12">
        <v>0</v>
      </c>
      <c r="N2313" s="12"/>
      <c r="O2313" s="12"/>
    </row>
    <row r="2314" spans="1:15" x14ac:dyDescent="0.35">
      <c r="A2314" s="11" t="str">
        <f t="shared" si="36"/>
        <v>DISTRIBUCION VOLUMEN X CRITERIO (kg ó litros)Sangria de CavaDE 35 A 49 AÑOS</v>
      </c>
      <c r="B2314" s="11" t="s">
        <v>119</v>
      </c>
      <c r="C2314" s="11" t="s">
        <v>141</v>
      </c>
      <c r="D2314" s="11" t="s">
        <v>42</v>
      </c>
      <c r="E2314" s="12">
        <v>20.203395560579001</v>
      </c>
      <c r="F2314" s="12">
        <v>17.699165741202599</v>
      </c>
      <c r="G2314" s="12">
        <v>13.7983554486892</v>
      </c>
      <c r="H2314" s="12">
        <v>14.9011247859061</v>
      </c>
      <c r="I2314" s="12">
        <v>0</v>
      </c>
      <c r="J2314" s="12">
        <v>0</v>
      </c>
      <c r="K2314" s="12">
        <v>0</v>
      </c>
      <c r="L2314" s="12">
        <v>0</v>
      </c>
      <c r="M2314" s="12">
        <v>0</v>
      </c>
      <c r="N2314" s="12"/>
      <c r="O2314" s="12"/>
    </row>
    <row r="2315" spans="1:15" x14ac:dyDescent="0.35">
      <c r="A2315" s="11" t="str">
        <f t="shared" si="36"/>
        <v>DISTRIBUCION VOLUMEN X CRITERIO (kg ó litros)Sangria de CavaDE 50 A 59 AÑOS</v>
      </c>
      <c r="B2315" s="11" t="s">
        <v>119</v>
      </c>
      <c r="C2315" s="11" t="s">
        <v>141</v>
      </c>
      <c r="D2315" s="11" t="s">
        <v>43</v>
      </c>
      <c r="E2315" s="12">
        <v>40.775737057442903</v>
      </c>
      <c r="F2315" s="12">
        <v>35.754288336696497</v>
      </c>
      <c r="G2315" s="12">
        <v>37.8184918831681</v>
      </c>
      <c r="H2315" s="12">
        <v>23.695517467946601</v>
      </c>
      <c r="I2315" s="12">
        <v>0</v>
      </c>
      <c r="J2315" s="12">
        <v>0</v>
      </c>
      <c r="K2315" s="12">
        <v>0</v>
      </c>
      <c r="L2315" s="12">
        <v>0</v>
      </c>
      <c r="M2315" s="12">
        <v>0</v>
      </c>
      <c r="N2315" s="12"/>
      <c r="O2315" s="12"/>
    </row>
    <row r="2316" spans="1:15" x14ac:dyDescent="0.35">
      <c r="A2316" s="11" t="str">
        <f t="shared" si="36"/>
        <v>DISTRIBUCION VOLUMEN X CRITERIO (kg ó litros)Sangria de CavaDE 60 A 75 AÑOS</v>
      </c>
      <c r="B2316" s="11" t="s">
        <v>119</v>
      </c>
      <c r="C2316" s="11" t="s">
        <v>141</v>
      </c>
      <c r="D2316" s="11" t="s">
        <v>44</v>
      </c>
      <c r="E2316" s="12">
        <v>15.716189795312401</v>
      </c>
      <c r="F2316" s="12">
        <v>35.732399570639899</v>
      </c>
      <c r="G2316" s="12">
        <v>29.984635112431999</v>
      </c>
      <c r="H2316" s="12">
        <v>57.443657886861502</v>
      </c>
      <c r="I2316" s="12">
        <v>0</v>
      </c>
      <c r="J2316" s="12">
        <v>0</v>
      </c>
      <c r="K2316" s="12">
        <v>0</v>
      </c>
      <c r="L2316" s="12">
        <v>0</v>
      </c>
      <c r="M2316" s="12">
        <v>0</v>
      </c>
      <c r="N2316" s="12"/>
      <c r="O2316" s="12"/>
    </row>
    <row r="2317" spans="1:15" x14ac:dyDescent="0.35">
      <c r="A2317" s="11" t="str">
        <f t="shared" si="36"/>
        <v>DISTRIBUCION VOLUMEN X CRITERIO (kg ó litros)Sangria de CavaALTA Y MEDIA ALTA</v>
      </c>
      <c r="B2317" s="11" t="s">
        <v>119</v>
      </c>
      <c r="C2317" s="11" t="s">
        <v>141</v>
      </c>
      <c r="D2317" s="11" t="s">
        <v>17</v>
      </c>
      <c r="E2317" s="12">
        <v>15.765441065945399</v>
      </c>
      <c r="F2317" s="12">
        <v>21.2352386011151</v>
      </c>
      <c r="G2317" s="12">
        <v>15.4259149776342</v>
      </c>
      <c r="H2317" s="12">
        <v>18.1794563124752</v>
      </c>
      <c r="I2317" s="12">
        <v>0</v>
      </c>
      <c r="J2317" s="12">
        <v>0</v>
      </c>
      <c r="K2317" s="12">
        <v>0</v>
      </c>
      <c r="L2317" s="12">
        <v>0</v>
      </c>
      <c r="M2317" s="12">
        <v>0</v>
      </c>
      <c r="N2317" s="12"/>
      <c r="O2317" s="12"/>
    </row>
    <row r="2318" spans="1:15" x14ac:dyDescent="0.35">
      <c r="A2318" s="11" t="str">
        <f t="shared" si="36"/>
        <v>DISTRIBUCION VOLUMEN X CRITERIO (kg ó litros)Sangria de CavaMEDIA</v>
      </c>
      <c r="B2318" s="11" t="s">
        <v>119</v>
      </c>
      <c r="C2318" s="11" t="s">
        <v>141</v>
      </c>
      <c r="D2318" s="11" t="s">
        <v>18</v>
      </c>
      <c r="E2318" s="12">
        <v>25.0701072595384</v>
      </c>
      <c r="F2318" s="12">
        <v>23.065364233010701</v>
      </c>
      <c r="G2318" s="12">
        <v>38.016405698131898</v>
      </c>
      <c r="H2318" s="12">
        <v>31.681102716542</v>
      </c>
      <c r="I2318" s="12">
        <v>0</v>
      </c>
      <c r="J2318" s="12">
        <v>0</v>
      </c>
      <c r="K2318" s="12">
        <v>0</v>
      </c>
      <c r="L2318" s="12">
        <v>0</v>
      </c>
      <c r="M2318" s="12">
        <v>0</v>
      </c>
      <c r="N2318" s="12"/>
      <c r="O2318" s="12"/>
    </row>
    <row r="2319" spans="1:15" x14ac:dyDescent="0.35">
      <c r="A2319" s="11" t="str">
        <f t="shared" si="36"/>
        <v>DISTRIBUCION VOLUMEN X CRITERIO (kg ó litros)Sangria de CavaMEDIA BAJA</v>
      </c>
      <c r="B2319" s="11" t="s">
        <v>119</v>
      </c>
      <c r="C2319" s="11" t="s">
        <v>141</v>
      </c>
      <c r="D2319" s="11" t="s">
        <v>19</v>
      </c>
      <c r="E2319" s="12">
        <v>25.406156136617</v>
      </c>
      <c r="F2319" s="12">
        <v>27.243515414350899</v>
      </c>
      <c r="G2319" s="12">
        <v>18.849264486799399</v>
      </c>
      <c r="H2319" s="12">
        <v>19.175770406414401</v>
      </c>
      <c r="I2319" s="12">
        <v>0</v>
      </c>
      <c r="J2319" s="12">
        <v>0</v>
      </c>
      <c r="K2319" s="12">
        <v>0</v>
      </c>
      <c r="L2319" s="12">
        <v>0</v>
      </c>
      <c r="M2319" s="12">
        <v>0</v>
      </c>
      <c r="N2319" s="12"/>
      <c r="O2319" s="12"/>
    </row>
    <row r="2320" spans="1:15" x14ac:dyDescent="0.35">
      <c r="A2320" s="11" t="str">
        <f t="shared" si="36"/>
        <v>DISTRIBUCION VOLUMEN X CRITERIO (kg ó litros)Sangria de CavaBAJA</v>
      </c>
      <c r="B2320" s="11" t="s">
        <v>119</v>
      </c>
      <c r="C2320" s="11" t="s">
        <v>141</v>
      </c>
      <c r="D2320" s="11" t="s">
        <v>20</v>
      </c>
      <c r="E2320" s="12">
        <v>33.758297423465898</v>
      </c>
      <c r="F2320" s="12">
        <v>28.4558919655748</v>
      </c>
      <c r="G2320" s="12">
        <v>27.708421128282001</v>
      </c>
      <c r="H2320" s="12">
        <v>30.963659747060699</v>
      </c>
      <c r="I2320" s="12">
        <v>0</v>
      </c>
      <c r="J2320" s="12">
        <v>0</v>
      </c>
      <c r="K2320" s="12">
        <v>0</v>
      </c>
      <c r="L2320" s="12">
        <v>0</v>
      </c>
      <c r="M2320" s="12">
        <v>0</v>
      </c>
      <c r="N2320" s="12"/>
      <c r="O2320" s="12"/>
    </row>
    <row r="2321" spans="1:15" x14ac:dyDescent="0.35">
      <c r="A2321" s="11" t="str">
        <f t="shared" si="36"/>
        <v>DISTRIBUCION VOLUMEN X CRITERIO (kg ó litros)Sangria de CavaHOMBRE</v>
      </c>
      <c r="B2321" s="11" t="s">
        <v>119</v>
      </c>
      <c r="C2321" s="11" t="s">
        <v>141</v>
      </c>
      <c r="D2321" s="11" t="s">
        <v>21</v>
      </c>
      <c r="E2321" s="12">
        <v>43.556895252248999</v>
      </c>
      <c r="F2321" s="12">
        <v>35.022750057239598</v>
      </c>
      <c r="G2321" s="12">
        <v>47.722370575173898</v>
      </c>
      <c r="H2321" s="12">
        <v>42.683983552772801</v>
      </c>
      <c r="I2321" s="12">
        <v>0</v>
      </c>
      <c r="J2321" s="12">
        <v>0</v>
      </c>
      <c r="K2321" s="12">
        <v>0</v>
      </c>
      <c r="L2321" s="12">
        <v>0</v>
      </c>
      <c r="M2321" s="12">
        <v>0</v>
      </c>
      <c r="N2321" s="12"/>
      <c r="O2321" s="12"/>
    </row>
    <row r="2322" spans="1:15" x14ac:dyDescent="0.35">
      <c r="A2322" s="11" t="str">
        <f t="shared" si="36"/>
        <v>DISTRIBUCION VOLUMEN X CRITERIO (kg ó litros)Sangria de CavaMUJER</v>
      </c>
      <c r="B2322" s="11" t="s">
        <v>119</v>
      </c>
      <c r="C2322" s="11" t="s">
        <v>141</v>
      </c>
      <c r="D2322" s="11" t="s">
        <v>22</v>
      </c>
      <c r="E2322" s="12">
        <v>56.443103951032597</v>
      </c>
      <c r="F2322" s="12">
        <v>64.977255036381905</v>
      </c>
      <c r="G2322" s="12">
        <v>52.277668793355303</v>
      </c>
      <c r="H2322" s="12">
        <v>57.3159926487102</v>
      </c>
      <c r="I2322" s="12">
        <v>0</v>
      </c>
      <c r="J2322" s="12">
        <v>0</v>
      </c>
      <c r="K2322" s="12">
        <v>0</v>
      </c>
      <c r="L2322" s="12">
        <v>0</v>
      </c>
      <c r="M2322" s="12">
        <v>0</v>
      </c>
      <c r="N2322" s="12"/>
      <c r="O2322" s="12"/>
    </row>
    <row r="2323" spans="1:15" x14ac:dyDescent="0.35">
      <c r="A2323" s="11" t="str">
        <f t="shared" si="36"/>
        <v>DISTRIBUCION VOLUMEN X CRITERIO (kg ó litros)CalimochoT.ESPAÑA</v>
      </c>
      <c r="B2323" s="11" t="s">
        <v>119</v>
      </c>
      <c r="C2323" s="11" t="s">
        <v>142</v>
      </c>
      <c r="D2323" s="11" t="s">
        <v>36</v>
      </c>
      <c r="E2323" s="12">
        <v>100</v>
      </c>
      <c r="F2323" s="12">
        <v>100</v>
      </c>
      <c r="G2323" s="12">
        <v>100</v>
      </c>
      <c r="H2323" s="12">
        <v>100</v>
      </c>
      <c r="I2323" s="12">
        <v>0</v>
      </c>
      <c r="J2323" s="12">
        <v>0</v>
      </c>
      <c r="K2323" s="12">
        <v>0</v>
      </c>
      <c r="L2323" s="12">
        <v>0</v>
      </c>
      <c r="M2323" s="12">
        <v>0</v>
      </c>
      <c r="N2323" s="12"/>
      <c r="O2323" s="12"/>
    </row>
    <row r="2324" spans="1:15" x14ac:dyDescent="0.35">
      <c r="A2324" s="11" t="str">
        <f t="shared" si="36"/>
        <v>DISTRIBUCION VOLUMEN X CRITERIO (kg ó litros)CalimochoBCN AM</v>
      </c>
      <c r="B2324" s="11" t="s">
        <v>119</v>
      </c>
      <c r="C2324" s="11" t="s">
        <v>142</v>
      </c>
      <c r="D2324" s="11" t="s">
        <v>1</v>
      </c>
      <c r="E2324" s="12">
        <v>0.638142962271396</v>
      </c>
      <c r="F2324" s="12">
        <v>1.1543443651873699</v>
      </c>
      <c r="G2324" s="12">
        <v>1.6283686234017101</v>
      </c>
      <c r="H2324" s="12">
        <v>0.22791961235896299</v>
      </c>
      <c r="I2324" s="12">
        <v>0</v>
      </c>
      <c r="J2324" s="12">
        <v>0</v>
      </c>
      <c r="K2324" s="12">
        <v>0</v>
      </c>
      <c r="L2324" s="12">
        <v>0</v>
      </c>
      <c r="M2324" s="12">
        <v>0</v>
      </c>
      <c r="N2324" s="12"/>
      <c r="O2324" s="12"/>
    </row>
    <row r="2325" spans="1:15" x14ac:dyDescent="0.35">
      <c r="A2325" s="11" t="str">
        <f t="shared" si="36"/>
        <v>DISTRIBUCION VOLUMEN X CRITERIO (kg ó litros)CalimochoREST.CAT ARAGON</v>
      </c>
      <c r="B2325" s="11" t="s">
        <v>119</v>
      </c>
      <c r="C2325" s="11" t="s">
        <v>142</v>
      </c>
      <c r="D2325" s="11" t="s">
        <v>2</v>
      </c>
      <c r="E2325" s="12">
        <v>12.413968473306401</v>
      </c>
      <c r="F2325" s="12">
        <v>20.8170958233028</v>
      </c>
      <c r="G2325" s="12">
        <v>16.2351704324679</v>
      </c>
      <c r="H2325" s="12">
        <v>10.366788071903001</v>
      </c>
      <c r="I2325" s="12">
        <v>0</v>
      </c>
      <c r="J2325" s="12">
        <v>0</v>
      </c>
      <c r="K2325" s="12">
        <v>0</v>
      </c>
      <c r="L2325" s="12">
        <v>0</v>
      </c>
      <c r="M2325" s="12">
        <v>0</v>
      </c>
      <c r="N2325" s="12"/>
      <c r="O2325" s="12"/>
    </row>
    <row r="2326" spans="1:15" x14ac:dyDescent="0.35">
      <c r="A2326" s="11" t="str">
        <f t="shared" si="36"/>
        <v>DISTRIBUCION VOLUMEN X CRITERIO (kg ó litros)CalimochoLEVANTE</v>
      </c>
      <c r="B2326" s="11" t="s">
        <v>119</v>
      </c>
      <c r="C2326" s="11" t="s">
        <v>142</v>
      </c>
      <c r="D2326" s="11" t="s">
        <v>3</v>
      </c>
      <c r="E2326" s="12">
        <v>0.22472523475964601</v>
      </c>
      <c r="F2326" s="12">
        <v>1.82968826159427</v>
      </c>
      <c r="G2326" s="12">
        <v>2.0091133990416901</v>
      </c>
      <c r="H2326" s="12">
        <v>2.05354478283438</v>
      </c>
      <c r="I2326" s="12">
        <v>0</v>
      </c>
      <c r="J2326" s="12">
        <v>0</v>
      </c>
      <c r="K2326" s="12">
        <v>0</v>
      </c>
      <c r="L2326" s="12">
        <v>0</v>
      </c>
      <c r="M2326" s="12">
        <v>0</v>
      </c>
      <c r="N2326" s="12"/>
      <c r="O2326" s="12"/>
    </row>
    <row r="2327" spans="1:15" x14ac:dyDescent="0.35">
      <c r="A2327" s="11" t="str">
        <f t="shared" si="36"/>
        <v>DISTRIBUCION VOLUMEN X CRITERIO (kg ó litros)CalimochoANDALUCIA</v>
      </c>
      <c r="B2327" s="11" t="s">
        <v>119</v>
      </c>
      <c r="C2327" s="11" t="s">
        <v>142</v>
      </c>
      <c r="D2327" s="11" t="s">
        <v>4</v>
      </c>
      <c r="E2327" s="12">
        <v>0.88517990908363697</v>
      </c>
      <c r="F2327" s="12">
        <v>0.84027960763813203</v>
      </c>
      <c r="G2327" s="12">
        <v>0.56047873125322201</v>
      </c>
      <c r="H2327" s="12">
        <v>2.44798011839287</v>
      </c>
      <c r="I2327" s="12">
        <v>0</v>
      </c>
      <c r="J2327" s="12">
        <v>0</v>
      </c>
      <c r="K2327" s="12">
        <v>0</v>
      </c>
      <c r="L2327" s="12">
        <v>0</v>
      </c>
      <c r="M2327" s="12">
        <v>0</v>
      </c>
      <c r="N2327" s="12"/>
      <c r="O2327" s="12"/>
    </row>
    <row r="2328" spans="1:15" x14ac:dyDescent="0.35">
      <c r="A2328" s="11" t="str">
        <f t="shared" si="36"/>
        <v>DISTRIBUCION VOLUMEN X CRITERIO (kg ó litros)CalimochoMDD AM</v>
      </c>
      <c r="B2328" s="11" t="s">
        <v>119</v>
      </c>
      <c r="C2328" s="11" t="s">
        <v>142</v>
      </c>
      <c r="D2328" s="11" t="s">
        <v>5</v>
      </c>
      <c r="E2328" s="12">
        <v>1.31491431402151</v>
      </c>
      <c r="F2328" s="12">
        <v>0.79213002563707502</v>
      </c>
      <c r="G2328" s="12">
        <v>5.2488787741143401</v>
      </c>
      <c r="H2328" s="12">
        <v>3.9125181966920901</v>
      </c>
      <c r="I2328" s="12">
        <v>0</v>
      </c>
      <c r="J2328" s="12">
        <v>0</v>
      </c>
      <c r="K2328" s="12">
        <v>0</v>
      </c>
      <c r="L2328" s="12">
        <v>0</v>
      </c>
      <c r="M2328" s="12">
        <v>0</v>
      </c>
      <c r="N2328" s="12"/>
      <c r="O2328" s="12"/>
    </row>
    <row r="2329" spans="1:15" x14ac:dyDescent="0.35">
      <c r="A2329" s="11" t="str">
        <f t="shared" si="36"/>
        <v>DISTRIBUCION VOLUMEN X CRITERIO (kg ó litros)CalimochoRTO CENTRO</v>
      </c>
      <c r="B2329" s="11" t="s">
        <v>119</v>
      </c>
      <c r="C2329" s="11" t="s">
        <v>142</v>
      </c>
      <c r="D2329" s="11" t="s">
        <v>6</v>
      </c>
      <c r="E2329" s="12">
        <v>4.3346122395895197</v>
      </c>
      <c r="F2329" s="12">
        <v>4.1781032014207904</v>
      </c>
      <c r="G2329" s="12">
        <v>2.5921106923212802</v>
      </c>
      <c r="H2329" s="12">
        <v>3.86109663229478</v>
      </c>
      <c r="I2329" s="12">
        <v>0</v>
      </c>
      <c r="J2329" s="12">
        <v>0</v>
      </c>
      <c r="K2329" s="12">
        <v>0</v>
      </c>
      <c r="L2329" s="12">
        <v>0</v>
      </c>
      <c r="M2329" s="12">
        <v>0</v>
      </c>
      <c r="N2329" s="12"/>
      <c r="O2329" s="12"/>
    </row>
    <row r="2330" spans="1:15" x14ac:dyDescent="0.35">
      <c r="A2330" s="11" t="str">
        <f t="shared" si="36"/>
        <v>DISTRIBUCION VOLUMEN X CRITERIO (kg ó litros)CalimochoNORTE-CENTRO</v>
      </c>
      <c r="B2330" s="11" t="s">
        <v>119</v>
      </c>
      <c r="C2330" s="11" t="s">
        <v>142</v>
      </c>
      <c r="D2330" s="11" t="s">
        <v>7</v>
      </c>
      <c r="E2330" s="12">
        <v>71.248099258132498</v>
      </c>
      <c r="F2330" s="12">
        <v>55.7245442099439</v>
      </c>
      <c r="G2330" s="12">
        <v>69.251903946361594</v>
      </c>
      <c r="H2330" s="12">
        <v>68.591843805709402</v>
      </c>
      <c r="I2330" s="12">
        <v>0</v>
      </c>
      <c r="J2330" s="12">
        <v>0</v>
      </c>
      <c r="K2330" s="12">
        <v>0</v>
      </c>
      <c r="L2330" s="12">
        <v>0</v>
      </c>
      <c r="M2330" s="12">
        <v>0</v>
      </c>
      <c r="N2330" s="12"/>
      <c r="O2330" s="12"/>
    </row>
    <row r="2331" spans="1:15" x14ac:dyDescent="0.35">
      <c r="A2331" s="11" t="str">
        <f t="shared" si="36"/>
        <v>DISTRIBUCION VOLUMEN X CRITERIO (kg ó litros)CalimochoNOROESTE</v>
      </c>
      <c r="B2331" s="11" t="s">
        <v>119</v>
      </c>
      <c r="C2331" s="11" t="s">
        <v>142</v>
      </c>
      <c r="D2331" s="11" t="s">
        <v>8</v>
      </c>
      <c r="E2331" s="12">
        <v>8.9403610099004496</v>
      </c>
      <c r="F2331" s="12">
        <v>14.6638188626464</v>
      </c>
      <c r="G2331" s="12">
        <v>2.4739542350547401</v>
      </c>
      <c r="H2331" s="12">
        <v>8.5382868809059307</v>
      </c>
      <c r="I2331" s="12">
        <v>0</v>
      </c>
      <c r="J2331" s="12">
        <v>0</v>
      </c>
      <c r="K2331" s="12">
        <v>0</v>
      </c>
      <c r="L2331" s="12">
        <v>0</v>
      </c>
      <c r="M2331" s="12">
        <v>0</v>
      </c>
      <c r="N2331" s="12"/>
      <c r="O2331" s="12"/>
    </row>
    <row r="2332" spans="1:15" x14ac:dyDescent="0.35">
      <c r="A2332" s="11" t="str">
        <f t="shared" si="36"/>
        <v>DISTRIBUCION VOLUMEN X CRITERIO (kg ó litros)Calimocho&lt;2MIL</v>
      </c>
      <c r="B2332" s="11" t="s">
        <v>119</v>
      </c>
      <c r="C2332" s="11" t="s">
        <v>142</v>
      </c>
      <c r="D2332" s="11" t="s">
        <v>9</v>
      </c>
      <c r="E2332" s="12">
        <v>2.8495721188127101</v>
      </c>
      <c r="F2332" s="12">
        <v>5.3243372590419398</v>
      </c>
      <c r="G2332" s="12">
        <v>5.3932621699294199</v>
      </c>
      <c r="H2332" s="12">
        <v>3.8519462492373302</v>
      </c>
      <c r="I2332" s="12">
        <v>0</v>
      </c>
      <c r="J2332" s="12">
        <v>0</v>
      </c>
      <c r="K2332" s="12">
        <v>0</v>
      </c>
      <c r="L2332" s="12">
        <v>0</v>
      </c>
      <c r="M2332" s="12">
        <v>0</v>
      </c>
      <c r="N2332" s="12"/>
      <c r="O2332" s="12"/>
    </row>
    <row r="2333" spans="1:15" x14ac:dyDescent="0.35">
      <c r="A2333" s="11" t="str">
        <f t="shared" si="36"/>
        <v>DISTRIBUCION VOLUMEN X CRITERIO (kg ó litros)Calimocho2-5MIL</v>
      </c>
      <c r="B2333" s="11" t="s">
        <v>119</v>
      </c>
      <c r="C2333" s="11" t="s">
        <v>142</v>
      </c>
      <c r="D2333" s="11" t="s">
        <v>10</v>
      </c>
      <c r="E2333" s="12">
        <v>13.7547102483068</v>
      </c>
      <c r="F2333" s="12">
        <v>2.4929676877963201</v>
      </c>
      <c r="G2333" s="12">
        <v>3.0744363143817202</v>
      </c>
      <c r="H2333" s="12">
        <v>6.4363450764965702</v>
      </c>
      <c r="I2333" s="12">
        <v>0</v>
      </c>
      <c r="J2333" s="12">
        <v>0</v>
      </c>
      <c r="K2333" s="12">
        <v>0</v>
      </c>
      <c r="L2333" s="12">
        <v>0</v>
      </c>
      <c r="M2333" s="12">
        <v>0</v>
      </c>
      <c r="N2333" s="12"/>
      <c r="O2333" s="12"/>
    </row>
    <row r="2334" spans="1:15" x14ac:dyDescent="0.35">
      <c r="A2334" s="11" t="str">
        <f t="shared" si="36"/>
        <v>DISTRIBUCION VOLUMEN X CRITERIO (kg ó litros)Calimocho5-10MIL</v>
      </c>
      <c r="B2334" s="11" t="s">
        <v>119</v>
      </c>
      <c r="C2334" s="11" t="s">
        <v>142</v>
      </c>
      <c r="D2334" s="11" t="s">
        <v>11</v>
      </c>
      <c r="E2334" s="12">
        <v>29.5164329485021</v>
      </c>
      <c r="F2334" s="12">
        <v>8.1497759645736103</v>
      </c>
      <c r="G2334" s="12">
        <v>8.6049627737251697</v>
      </c>
      <c r="H2334" s="12">
        <v>9.1196556364104708</v>
      </c>
      <c r="I2334" s="12">
        <v>0</v>
      </c>
      <c r="J2334" s="12">
        <v>0</v>
      </c>
      <c r="K2334" s="12">
        <v>0</v>
      </c>
      <c r="L2334" s="12">
        <v>0</v>
      </c>
      <c r="M2334" s="12">
        <v>0</v>
      </c>
      <c r="N2334" s="12"/>
      <c r="O2334" s="12"/>
    </row>
    <row r="2335" spans="1:15" x14ac:dyDescent="0.35">
      <c r="A2335" s="11" t="str">
        <f t="shared" si="36"/>
        <v>DISTRIBUCION VOLUMEN X CRITERIO (kg ó litros)Calimocho10-30MIL</v>
      </c>
      <c r="B2335" s="11" t="s">
        <v>119</v>
      </c>
      <c r="C2335" s="11" t="s">
        <v>142</v>
      </c>
      <c r="D2335" s="11" t="s">
        <v>12</v>
      </c>
      <c r="E2335" s="12">
        <v>1.5046574637777499</v>
      </c>
      <c r="F2335" s="12">
        <v>11.6104185581388</v>
      </c>
      <c r="G2335" s="12">
        <v>11.5502459403102</v>
      </c>
      <c r="H2335" s="12">
        <v>14.4375764022565</v>
      </c>
      <c r="I2335" s="12">
        <v>0</v>
      </c>
      <c r="J2335" s="12">
        <v>0</v>
      </c>
      <c r="K2335" s="12">
        <v>0</v>
      </c>
      <c r="L2335" s="12">
        <v>0</v>
      </c>
      <c r="M2335" s="12">
        <v>0</v>
      </c>
      <c r="N2335" s="12"/>
      <c r="O2335" s="12"/>
    </row>
    <row r="2336" spans="1:15" x14ac:dyDescent="0.35">
      <c r="A2336" s="11" t="str">
        <f t="shared" si="36"/>
        <v>DISTRIBUCION VOLUMEN X CRITERIO (kg ó litros)Calimocho30-100MIL</v>
      </c>
      <c r="B2336" s="11" t="s">
        <v>119</v>
      </c>
      <c r="C2336" s="11" t="s">
        <v>142</v>
      </c>
      <c r="D2336" s="11" t="s">
        <v>13</v>
      </c>
      <c r="E2336" s="12">
        <v>12.2462302141909</v>
      </c>
      <c r="F2336" s="12">
        <v>19.889150606830398</v>
      </c>
      <c r="G2336" s="12">
        <v>20.547711915089799</v>
      </c>
      <c r="H2336" s="12">
        <v>18.5353652195897</v>
      </c>
      <c r="I2336" s="12">
        <v>0</v>
      </c>
      <c r="J2336" s="12">
        <v>0</v>
      </c>
      <c r="K2336" s="12">
        <v>0</v>
      </c>
      <c r="L2336" s="12">
        <v>0</v>
      </c>
      <c r="M2336" s="12">
        <v>0</v>
      </c>
      <c r="N2336" s="12"/>
      <c r="O2336" s="12"/>
    </row>
    <row r="2337" spans="1:15" x14ac:dyDescent="0.35">
      <c r="A2337" s="11" t="str">
        <f t="shared" si="36"/>
        <v>DISTRIBUCION VOLUMEN X CRITERIO (kg ó litros)Calimocho100-200MIL</v>
      </c>
      <c r="B2337" s="11" t="s">
        <v>119</v>
      </c>
      <c r="C2337" s="11" t="s">
        <v>142</v>
      </c>
      <c r="D2337" s="11" t="s">
        <v>14</v>
      </c>
      <c r="E2337" s="12">
        <v>9.8559059448621102</v>
      </c>
      <c r="F2337" s="12">
        <v>15.360893783883901</v>
      </c>
      <c r="G2337" s="12">
        <v>20.479972349528801</v>
      </c>
      <c r="H2337" s="12">
        <v>24.679965881066799</v>
      </c>
      <c r="I2337" s="12">
        <v>0</v>
      </c>
      <c r="J2337" s="12">
        <v>0</v>
      </c>
      <c r="K2337" s="12">
        <v>0</v>
      </c>
      <c r="L2337" s="12">
        <v>0</v>
      </c>
      <c r="M2337" s="12">
        <v>0</v>
      </c>
      <c r="N2337" s="12"/>
      <c r="O2337" s="12"/>
    </row>
    <row r="2338" spans="1:15" x14ac:dyDescent="0.35">
      <c r="A2338" s="11" t="str">
        <f t="shared" si="36"/>
        <v>DISTRIBUCION VOLUMEN X CRITERIO (kg ó litros)Calimocho200-500MIL</v>
      </c>
      <c r="B2338" s="11" t="s">
        <v>119</v>
      </c>
      <c r="C2338" s="11" t="s">
        <v>142</v>
      </c>
      <c r="D2338" s="11" t="s">
        <v>15</v>
      </c>
      <c r="E2338" s="12">
        <v>23.935501568208402</v>
      </c>
      <c r="F2338" s="12">
        <v>16.966327388871001</v>
      </c>
      <c r="G2338" s="12">
        <v>11.9903526409195</v>
      </c>
      <c r="H2338" s="12">
        <v>11.2798251209535</v>
      </c>
      <c r="I2338" s="12">
        <v>0</v>
      </c>
      <c r="J2338" s="12">
        <v>0</v>
      </c>
      <c r="K2338" s="12">
        <v>0</v>
      </c>
      <c r="L2338" s="12">
        <v>0</v>
      </c>
      <c r="M2338" s="12">
        <v>0</v>
      </c>
      <c r="N2338" s="12"/>
      <c r="O2338" s="12"/>
    </row>
    <row r="2339" spans="1:15" x14ac:dyDescent="0.35">
      <c r="A2339" s="11" t="str">
        <f t="shared" si="36"/>
        <v>DISTRIBUCION VOLUMEN X CRITERIO (kg ó litros)Calimocho&gt;500MIL</v>
      </c>
      <c r="B2339" s="11" t="s">
        <v>119</v>
      </c>
      <c r="C2339" s="11" t="s">
        <v>142</v>
      </c>
      <c r="D2339" s="11" t="s">
        <v>16</v>
      </c>
      <c r="E2339" s="12">
        <v>6.3369908537652702</v>
      </c>
      <c r="F2339" s="12">
        <v>20.206125134851501</v>
      </c>
      <c r="G2339" s="12">
        <v>18.359032565429001</v>
      </c>
      <c r="H2339" s="12">
        <v>11.659290601118499</v>
      </c>
      <c r="I2339" s="12">
        <v>0</v>
      </c>
      <c r="J2339" s="12">
        <v>0</v>
      </c>
      <c r="K2339" s="12">
        <v>0</v>
      </c>
      <c r="L2339" s="12">
        <v>0</v>
      </c>
      <c r="M2339" s="12">
        <v>0</v>
      </c>
      <c r="N2339" s="12"/>
      <c r="O2339" s="12"/>
    </row>
    <row r="2340" spans="1:15" x14ac:dyDescent="0.35">
      <c r="A2340" s="11" t="str">
        <f t="shared" si="36"/>
        <v>DISTRIBUCION VOLUMEN X CRITERIO (kg ó litros)CalimochoDE 15 A 19 AÑOS</v>
      </c>
      <c r="B2340" s="11" t="s">
        <v>119</v>
      </c>
      <c r="C2340" s="11" t="s">
        <v>142</v>
      </c>
      <c r="D2340" s="11" t="s">
        <v>39</v>
      </c>
      <c r="E2340" s="12" t="s">
        <v>213</v>
      </c>
      <c r="F2340" s="12">
        <v>17.779715664614599</v>
      </c>
      <c r="G2340" s="12">
        <v>2.1699716267585698</v>
      </c>
      <c r="H2340" s="12">
        <v>2.9770200225407</v>
      </c>
      <c r="I2340" s="12">
        <v>0</v>
      </c>
      <c r="J2340" s="12">
        <v>0</v>
      </c>
      <c r="K2340" s="12">
        <v>0</v>
      </c>
      <c r="L2340" s="12">
        <v>0</v>
      </c>
      <c r="M2340" s="12">
        <v>0</v>
      </c>
      <c r="N2340" s="12"/>
      <c r="O2340" s="12"/>
    </row>
    <row r="2341" spans="1:15" x14ac:dyDescent="0.35">
      <c r="A2341" s="11" t="str">
        <f t="shared" si="36"/>
        <v>DISTRIBUCION VOLUMEN X CRITERIO (kg ó litros)CalimochoDE 20 A 24 AÑOS</v>
      </c>
      <c r="B2341" s="11" t="s">
        <v>119</v>
      </c>
      <c r="C2341" s="11" t="s">
        <v>142</v>
      </c>
      <c r="D2341" s="11" t="s">
        <v>40</v>
      </c>
      <c r="E2341" s="12">
        <v>16.1090142915473</v>
      </c>
      <c r="F2341" s="12">
        <v>7.5800921051341597</v>
      </c>
      <c r="G2341" s="12">
        <v>1.501354202031</v>
      </c>
      <c r="H2341" s="12">
        <v>5.0737433820847899</v>
      </c>
      <c r="I2341" s="12">
        <v>0</v>
      </c>
      <c r="J2341" s="12">
        <v>0</v>
      </c>
      <c r="K2341" s="12">
        <v>0</v>
      </c>
      <c r="L2341" s="12">
        <v>0</v>
      </c>
      <c r="M2341" s="12">
        <v>0</v>
      </c>
      <c r="N2341" s="12"/>
      <c r="O2341" s="12"/>
    </row>
    <row r="2342" spans="1:15" x14ac:dyDescent="0.35">
      <c r="A2342" s="11" t="str">
        <f t="shared" si="36"/>
        <v>DISTRIBUCION VOLUMEN X CRITERIO (kg ó litros)CalimochoDE 25 A 34 AÑOS</v>
      </c>
      <c r="B2342" s="11" t="s">
        <v>119</v>
      </c>
      <c r="C2342" s="11" t="s">
        <v>142</v>
      </c>
      <c r="D2342" s="11" t="s">
        <v>41</v>
      </c>
      <c r="E2342" s="12">
        <v>6.9591082244282099</v>
      </c>
      <c r="F2342" s="12">
        <v>12.394646945852299</v>
      </c>
      <c r="G2342" s="12">
        <v>10.4718446118562</v>
      </c>
      <c r="H2342" s="12">
        <v>12.6080938799706</v>
      </c>
      <c r="I2342" s="12">
        <v>0</v>
      </c>
      <c r="J2342" s="12">
        <v>0</v>
      </c>
      <c r="K2342" s="12">
        <v>0</v>
      </c>
      <c r="L2342" s="12">
        <v>0</v>
      </c>
      <c r="M2342" s="12">
        <v>0</v>
      </c>
      <c r="N2342" s="12"/>
      <c r="O2342" s="12"/>
    </row>
    <row r="2343" spans="1:15" x14ac:dyDescent="0.35">
      <c r="A2343" s="11" t="str">
        <f t="shared" si="36"/>
        <v>DISTRIBUCION VOLUMEN X CRITERIO (kg ó litros)CalimochoDE 35 A 49 AÑOS</v>
      </c>
      <c r="B2343" s="11" t="s">
        <v>119</v>
      </c>
      <c r="C2343" s="11" t="s">
        <v>142</v>
      </c>
      <c r="D2343" s="11" t="s">
        <v>42</v>
      </c>
      <c r="E2343" s="12">
        <v>44.598451218479198</v>
      </c>
      <c r="F2343" s="12">
        <v>36.897492127381</v>
      </c>
      <c r="G2343" s="12">
        <v>53.283060514629298</v>
      </c>
      <c r="H2343" s="12">
        <v>39.1221659885232</v>
      </c>
      <c r="I2343" s="12">
        <v>0</v>
      </c>
      <c r="J2343" s="12">
        <v>0</v>
      </c>
      <c r="K2343" s="12">
        <v>0</v>
      </c>
      <c r="L2343" s="12">
        <v>0</v>
      </c>
      <c r="M2343" s="12">
        <v>0</v>
      </c>
      <c r="N2343" s="12"/>
      <c r="O2343" s="12"/>
    </row>
    <row r="2344" spans="1:15" x14ac:dyDescent="0.35">
      <c r="A2344" s="11" t="str">
        <f t="shared" si="36"/>
        <v>DISTRIBUCION VOLUMEN X CRITERIO (kg ó litros)CalimochoDE 50 A 59 AÑOS</v>
      </c>
      <c r="B2344" s="11" t="s">
        <v>119</v>
      </c>
      <c r="C2344" s="11" t="s">
        <v>142</v>
      </c>
      <c r="D2344" s="11" t="s">
        <v>43</v>
      </c>
      <c r="E2344" s="12">
        <v>5.7026872404193796</v>
      </c>
      <c r="F2344" s="12">
        <v>14.4082999197639</v>
      </c>
      <c r="G2344" s="12">
        <v>25.677876099383401</v>
      </c>
      <c r="H2344" s="12">
        <v>27.197447064266999</v>
      </c>
      <c r="I2344" s="12">
        <v>0</v>
      </c>
      <c r="J2344" s="12">
        <v>0</v>
      </c>
      <c r="K2344" s="12">
        <v>0</v>
      </c>
      <c r="L2344" s="12">
        <v>0</v>
      </c>
      <c r="M2344" s="12">
        <v>0</v>
      </c>
      <c r="N2344" s="12"/>
      <c r="O2344" s="12"/>
    </row>
    <row r="2345" spans="1:15" x14ac:dyDescent="0.35">
      <c r="A2345" s="11" t="str">
        <f t="shared" si="36"/>
        <v>DISTRIBUCION VOLUMEN X CRITERIO (kg ó litros)CalimochoDE 60 A 75 AÑOS</v>
      </c>
      <c r="B2345" s="11" t="s">
        <v>119</v>
      </c>
      <c r="C2345" s="11" t="s">
        <v>142</v>
      </c>
      <c r="D2345" s="11" t="s">
        <v>44</v>
      </c>
      <c r="E2345" s="12">
        <v>26.630747187682001</v>
      </c>
      <c r="F2345" s="12">
        <v>10.939754750230099</v>
      </c>
      <c r="G2345" s="12">
        <v>6.8958752669349197</v>
      </c>
      <c r="H2345" s="12">
        <v>13.0215164365402</v>
      </c>
      <c r="I2345" s="12">
        <v>0</v>
      </c>
      <c r="J2345" s="12">
        <v>0</v>
      </c>
      <c r="K2345" s="12">
        <v>0</v>
      </c>
      <c r="L2345" s="12">
        <v>0</v>
      </c>
      <c r="M2345" s="12">
        <v>0</v>
      </c>
      <c r="N2345" s="12"/>
      <c r="O2345" s="12"/>
    </row>
    <row r="2346" spans="1:15" x14ac:dyDescent="0.35">
      <c r="A2346" s="11" t="str">
        <f t="shared" si="36"/>
        <v>DISTRIBUCION VOLUMEN X CRITERIO (kg ó litros)CalimochoALTA Y MEDIA ALTA</v>
      </c>
      <c r="B2346" s="11" t="s">
        <v>119</v>
      </c>
      <c r="C2346" s="11" t="s">
        <v>142</v>
      </c>
      <c r="D2346" s="11" t="s">
        <v>17</v>
      </c>
      <c r="E2346" s="12">
        <v>13.8739563491898</v>
      </c>
      <c r="F2346" s="12">
        <v>18.439665182054</v>
      </c>
      <c r="G2346" s="12">
        <v>24.337775904908899</v>
      </c>
      <c r="H2346" s="12">
        <v>24.9576472940104</v>
      </c>
      <c r="I2346" s="12">
        <v>0</v>
      </c>
      <c r="J2346" s="12">
        <v>0</v>
      </c>
      <c r="K2346" s="12">
        <v>0</v>
      </c>
      <c r="L2346" s="12">
        <v>0</v>
      </c>
      <c r="M2346" s="12">
        <v>0</v>
      </c>
      <c r="N2346" s="12"/>
      <c r="O2346" s="12"/>
    </row>
    <row r="2347" spans="1:15" x14ac:dyDescent="0.35">
      <c r="A2347" s="11" t="str">
        <f t="shared" si="36"/>
        <v>DISTRIBUCION VOLUMEN X CRITERIO (kg ó litros)CalimochoMEDIA</v>
      </c>
      <c r="B2347" s="11" t="s">
        <v>119</v>
      </c>
      <c r="C2347" s="11" t="s">
        <v>142</v>
      </c>
      <c r="D2347" s="11" t="s">
        <v>18</v>
      </c>
      <c r="E2347" s="12">
        <v>19.817187313791699</v>
      </c>
      <c r="F2347" s="12">
        <v>22.3535841734485</v>
      </c>
      <c r="G2347" s="12">
        <v>22.975154382398902</v>
      </c>
      <c r="H2347" s="12">
        <v>26.360934775510199</v>
      </c>
      <c r="I2347" s="12">
        <v>0</v>
      </c>
      <c r="J2347" s="12">
        <v>0</v>
      </c>
      <c r="K2347" s="12">
        <v>0</v>
      </c>
      <c r="L2347" s="12">
        <v>0</v>
      </c>
      <c r="M2347" s="12">
        <v>0</v>
      </c>
      <c r="N2347" s="12"/>
      <c r="O2347" s="12"/>
    </row>
    <row r="2348" spans="1:15" x14ac:dyDescent="0.35">
      <c r="A2348" s="11" t="str">
        <f t="shared" si="36"/>
        <v>DISTRIBUCION VOLUMEN X CRITERIO (kg ó litros)CalimochoMEDIA BAJA</v>
      </c>
      <c r="B2348" s="11" t="s">
        <v>119</v>
      </c>
      <c r="C2348" s="11" t="s">
        <v>142</v>
      </c>
      <c r="D2348" s="11" t="s">
        <v>19</v>
      </c>
      <c r="E2348" s="12">
        <v>40.678710185545803</v>
      </c>
      <c r="F2348" s="12">
        <v>41.080831284662999</v>
      </c>
      <c r="G2348" s="12">
        <v>42.705060798686397</v>
      </c>
      <c r="H2348" s="12">
        <v>32.052951127273403</v>
      </c>
      <c r="I2348" s="12">
        <v>0</v>
      </c>
      <c r="J2348" s="12">
        <v>0</v>
      </c>
      <c r="K2348" s="12">
        <v>0</v>
      </c>
      <c r="L2348" s="12">
        <v>0</v>
      </c>
      <c r="M2348" s="12">
        <v>0</v>
      </c>
      <c r="N2348" s="12"/>
      <c r="O2348" s="12"/>
    </row>
    <row r="2349" spans="1:15" x14ac:dyDescent="0.35">
      <c r="A2349" s="11" t="str">
        <f t="shared" si="36"/>
        <v>DISTRIBUCION VOLUMEN X CRITERIO (kg ó litros)CalimochoBAJA</v>
      </c>
      <c r="B2349" s="11" t="s">
        <v>119</v>
      </c>
      <c r="C2349" s="11" t="s">
        <v>142</v>
      </c>
      <c r="D2349" s="11" t="s">
        <v>20</v>
      </c>
      <c r="E2349" s="12">
        <v>25.630142523670099</v>
      </c>
      <c r="F2349" s="12">
        <v>18.125914820906601</v>
      </c>
      <c r="G2349" s="12">
        <v>9.9819846212293104</v>
      </c>
      <c r="H2349" s="12">
        <v>16.6284483734315</v>
      </c>
      <c r="I2349" s="12">
        <v>0</v>
      </c>
      <c r="J2349" s="12">
        <v>0</v>
      </c>
      <c r="K2349" s="12">
        <v>0</v>
      </c>
      <c r="L2349" s="12">
        <v>0</v>
      </c>
      <c r="M2349" s="12">
        <v>0</v>
      </c>
      <c r="N2349" s="12"/>
      <c r="O2349" s="12"/>
    </row>
    <row r="2350" spans="1:15" x14ac:dyDescent="0.35">
      <c r="A2350" s="11" t="str">
        <f t="shared" si="36"/>
        <v>DISTRIBUCION VOLUMEN X CRITERIO (kg ó litros)CalimochoHOMBRE</v>
      </c>
      <c r="B2350" s="11" t="s">
        <v>119</v>
      </c>
      <c r="C2350" s="11" t="s">
        <v>142</v>
      </c>
      <c r="D2350" s="11" t="s">
        <v>21</v>
      </c>
      <c r="E2350" s="12">
        <v>57.4338710522931</v>
      </c>
      <c r="F2350" s="12">
        <v>48.459388033909498</v>
      </c>
      <c r="G2350" s="12">
        <v>44.124170242334898</v>
      </c>
      <c r="H2350" s="12">
        <v>55.342633358932702</v>
      </c>
      <c r="I2350" s="12">
        <v>0</v>
      </c>
      <c r="J2350" s="12">
        <v>0</v>
      </c>
      <c r="K2350" s="12">
        <v>0</v>
      </c>
      <c r="L2350" s="12">
        <v>0</v>
      </c>
      <c r="M2350" s="12">
        <v>0</v>
      </c>
      <c r="N2350" s="12"/>
      <c r="O2350" s="12"/>
    </row>
    <row r="2351" spans="1:15" x14ac:dyDescent="0.35">
      <c r="A2351" s="11" t="str">
        <f t="shared" si="36"/>
        <v>DISTRIBUCION VOLUMEN X CRITERIO (kg ó litros)CalimochoMUJER</v>
      </c>
      <c r="B2351" s="11" t="s">
        <v>119</v>
      </c>
      <c r="C2351" s="11" t="s">
        <v>142</v>
      </c>
      <c r="D2351" s="11" t="s">
        <v>22</v>
      </c>
      <c r="E2351" s="12">
        <v>42.5661289477069</v>
      </c>
      <c r="F2351" s="12">
        <v>51.540610453114503</v>
      </c>
      <c r="G2351" s="12">
        <v>55.875817731538099</v>
      </c>
      <c r="H2351" s="12">
        <v>44.657334117935797</v>
      </c>
      <c r="I2351" s="12">
        <v>0</v>
      </c>
      <c r="J2351" s="12">
        <v>0</v>
      </c>
      <c r="K2351" s="12">
        <v>0</v>
      </c>
      <c r="L2351" s="12">
        <v>0</v>
      </c>
      <c r="M2351" s="12">
        <v>0</v>
      </c>
      <c r="N2351" s="12"/>
      <c r="O2351" s="12"/>
    </row>
    <row r="2352" spans="1:15" x14ac:dyDescent="0.35">
      <c r="A2352" s="11" t="str">
        <f t="shared" si="36"/>
        <v>DISTRIBUCION VOLUMEN X CRITERIO (kg ó litros)RebujitoT.ESPAÑA</v>
      </c>
      <c r="B2352" s="11" t="s">
        <v>119</v>
      </c>
      <c r="C2352" s="11" t="s">
        <v>176</v>
      </c>
      <c r="D2352" s="11" t="s">
        <v>36</v>
      </c>
      <c r="E2352" s="12">
        <v>100</v>
      </c>
      <c r="F2352" s="12">
        <v>100</v>
      </c>
      <c r="G2352" s="12">
        <v>100</v>
      </c>
      <c r="H2352" s="12">
        <v>100</v>
      </c>
      <c r="I2352" s="12">
        <v>0</v>
      </c>
      <c r="J2352" s="12">
        <v>0</v>
      </c>
      <c r="K2352" s="12">
        <v>0</v>
      </c>
      <c r="L2352" s="12">
        <v>0</v>
      </c>
      <c r="M2352" s="12">
        <v>0</v>
      </c>
      <c r="N2352" s="12"/>
      <c r="O2352" s="12"/>
    </row>
    <row r="2353" spans="1:15" x14ac:dyDescent="0.35">
      <c r="A2353" s="11" t="str">
        <f t="shared" si="36"/>
        <v>DISTRIBUCION VOLUMEN X CRITERIO (kg ó litros)RebujitoBCN AM</v>
      </c>
      <c r="B2353" s="11" t="s">
        <v>119</v>
      </c>
      <c r="C2353" s="11" t="s">
        <v>176</v>
      </c>
      <c r="D2353" s="11" t="s">
        <v>1</v>
      </c>
      <c r="E2353" s="12">
        <v>10.1612524589199</v>
      </c>
      <c r="F2353" s="12">
        <v>3.1265383357943</v>
      </c>
      <c r="G2353" s="12" t="s">
        <v>213</v>
      </c>
      <c r="H2353" s="12">
        <v>0.32352120464488998</v>
      </c>
      <c r="I2353" s="12">
        <v>0</v>
      </c>
      <c r="J2353" s="12">
        <v>0</v>
      </c>
      <c r="K2353" s="12">
        <v>0</v>
      </c>
      <c r="L2353" s="12">
        <v>0</v>
      </c>
      <c r="M2353" s="12">
        <v>0</v>
      </c>
      <c r="N2353" s="12"/>
      <c r="O2353" s="12"/>
    </row>
    <row r="2354" spans="1:15" x14ac:dyDescent="0.35">
      <c r="A2354" s="11" t="str">
        <f t="shared" si="36"/>
        <v>DISTRIBUCION VOLUMEN X CRITERIO (kg ó litros)RebujitoREST.CAT ARAGON</v>
      </c>
      <c r="B2354" s="11" t="s">
        <v>119</v>
      </c>
      <c r="C2354" s="11" t="s">
        <v>176</v>
      </c>
      <c r="D2354" s="11" t="s">
        <v>2</v>
      </c>
      <c r="E2354" s="12">
        <v>17.296561424767301</v>
      </c>
      <c r="F2354" s="12">
        <v>16.126773511600099</v>
      </c>
      <c r="G2354" s="12">
        <v>0.27829231816384697</v>
      </c>
      <c r="H2354" s="12">
        <v>4.5230661608057199</v>
      </c>
      <c r="I2354" s="12">
        <v>0</v>
      </c>
      <c r="J2354" s="12">
        <v>0</v>
      </c>
      <c r="K2354" s="12">
        <v>0</v>
      </c>
      <c r="L2354" s="12">
        <v>0</v>
      </c>
      <c r="M2354" s="12">
        <v>0</v>
      </c>
      <c r="N2354" s="12"/>
      <c r="O2354" s="12"/>
    </row>
    <row r="2355" spans="1:15" x14ac:dyDescent="0.35">
      <c r="A2355" s="11" t="str">
        <f t="shared" si="36"/>
        <v>DISTRIBUCION VOLUMEN X CRITERIO (kg ó litros)RebujitoLEVANTE</v>
      </c>
      <c r="B2355" s="11" t="s">
        <v>119</v>
      </c>
      <c r="C2355" s="11" t="s">
        <v>176</v>
      </c>
      <c r="D2355" s="11" t="s">
        <v>3</v>
      </c>
      <c r="E2355" s="12" t="s">
        <v>213</v>
      </c>
      <c r="F2355" s="12">
        <v>3.1996182640188802</v>
      </c>
      <c r="G2355" s="12">
        <v>1.8279153009640501</v>
      </c>
      <c r="H2355" s="12">
        <v>0.121060856431283</v>
      </c>
      <c r="I2355" s="12">
        <v>0</v>
      </c>
      <c r="J2355" s="12">
        <v>0</v>
      </c>
      <c r="K2355" s="12">
        <v>0</v>
      </c>
      <c r="L2355" s="12">
        <v>0</v>
      </c>
      <c r="M2355" s="12">
        <v>0</v>
      </c>
      <c r="N2355" s="12"/>
      <c r="O2355" s="12"/>
    </row>
    <row r="2356" spans="1:15" x14ac:dyDescent="0.35">
      <c r="A2356" s="11" t="str">
        <f t="shared" si="36"/>
        <v>DISTRIBUCION VOLUMEN X CRITERIO (kg ó litros)RebujitoANDALUCIA</v>
      </c>
      <c r="B2356" s="11" t="s">
        <v>119</v>
      </c>
      <c r="C2356" s="11" t="s">
        <v>176</v>
      </c>
      <c r="D2356" s="11" t="s">
        <v>4</v>
      </c>
      <c r="E2356" s="12">
        <v>27.721327967806801</v>
      </c>
      <c r="F2356" s="12">
        <v>60.268476006462897</v>
      </c>
      <c r="G2356" s="12">
        <v>87.217913347982602</v>
      </c>
      <c r="H2356" s="12">
        <v>90.807268704418505</v>
      </c>
      <c r="I2356" s="12">
        <v>0</v>
      </c>
      <c r="J2356" s="12">
        <v>0</v>
      </c>
      <c r="K2356" s="12">
        <v>0</v>
      </c>
      <c r="L2356" s="12">
        <v>0</v>
      </c>
      <c r="M2356" s="12">
        <v>0</v>
      </c>
      <c r="N2356" s="12"/>
      <c r="O2356" s="12"/>
    </row>
    <row r="2357" spans="1:15" x14ac:dyDescent="0.35">
      <c r="A2357" s="11" t="str">
        <f t="shared" si="36"/>
        <v>DISTRIBUCION VOLUMEN X CRITERIO (kg ó litros)RebujitoMDD AM</v>
      </c>
      <c r="B2357" s="11" t="s">
        <v>119</v>
      </c>
      <c r="C2357" s="11" t="s">
        <v>176</v>
      </c>
      <c r="D2357" s="11" t="s">
        <v>5</v>
      </c>
      <c r="E2357" s="12">
        <v>1.3756468344142601</v>
      </c>
      <c r="F2357" s="12">
        <v>3.3966158490464902</v>
      </c>
      <c r="G2357" s="12">
        <v>3.9225842133909201</v>
      </c>
      <c r="H2357" s="12">
        <v>1.5164791633030501</v>
      </c>
      <c r="I2357" s="12">
        <v>0</v>
      </c>
      <c r="J2357" s="12">
        <v>0</v>
      </c>
      <c r="K2357" s="12">
        <v>0</v>
      </c>
      <c r="L2357" s="12">
        <v>0</v>
      </c>
      <c r="M2357" s="12">
        <v>0</v>
      </c>
      <c r="N2357" s="12"/>
      <c r="O2357" s="12"/>
    </row>
    <row r="2358" spans="1:15" x14ac:dyDescent="0.35">
      <c r="A2358" s="11" t="str">
        <f t="shared" si="36"/>
        <v>DISTRIBUCION VOLUMEN X CRITERIO (kg ó litros)RebujitoRTO CENTRO</v>
      </c>
      <c r="B2358" s="11" t="s">
        <v>119</v>
      </c>
      <c r="C2358" s="11" t="s">
        <v>176</v>
      </c>
      <c r="D2358" s="11" t="s">
        <v>6</v>
      </c>
      <c r="E2358" s="12">
        <v>27.273231224079201</v>
      </c>
      <c r="F2358" s="12">
        <v>5.1243143931869097</v>
      </c>
      <c r="G2358" s="12">
        <v>2.2694192273609</v>
      </c>
      <c r="H2358" s="12">
        <v>0.74422323592144801</v>
      </c>
      <c r="I2358" s="12">
        <v>0</v>
      </c>
      <c r="J2358" s="12">
        <v>0</v>
      </c>
      <c r="K2358" s="12">
        <v>0</v>
      </c>
      <c r="L2358" s="12">
        <v>0</v>
      </c>
      <c r="M2358" s="12">
        <v>0</v>
      </c>
      <c r="N2358" s="12"/>
      <c r="O2358" s="12"/>
    </row>
    <row r="2359" spans="1:15" x14ac:dyDescent="0.35">
      <c r="A2359" s="11" t="str">
        <f t="shared" si="36"/>
        <v>DISTRIBUCION VOLUMEN X CRITERIO (kg ó litros)RebujitoNORTE-CENTRO</v>
      </c>
      <c r="B2359" s="11" t="s">
        <v>119</v>
      </c>
      <c r="C2359" s="11" t="s">
        <v>176</v>
      </c>
      <c r="D2359" s="11" t="s">
        <v>7</v>
      </c>
      <c r="E2359" s="12">
        <v>4.4297359048398999</v>
      </c>
      <c r="F2359" s="12" t="s">
        <v>213</v>
      </c>
      <c r="G2359" s="12">
        <v>3.8955974923158898</v>
      </c>
      <c r="H2359" s="12">
        <v>1.9643838597849199</v>
      </c>
      <c r="I2359" s="12">
        <v>0</v>
      </c>
      <c r="J2359" s="12">
        <v>0</v>
      </c>
      <c r="K2359" s="12">
        <v>0</v>
      </c>
      <c r="L2359" s="12">
        <v>0</v>
      </c>
      <c r="M2359" s="12">
        <v>0</v>
      </c>
      <c r="N2359" s="12"/>
      <c r="O2359" s="12"/>
    </row>
    <row r="2360" spans="1:15" x14ac:dyDescent="0.35">
      <c r="A2360" s="11" t="str">
        <f t="shared" si="36"/>
        <v>DISTRIBUCION VOLUMEN X CRITERIO (kg ó litros)RebujitoNOROESTE</v>
      </c>
      <c r="B2360" s="11" t="s">
        <v>119</v>
      </c>
      <c r="C2360" s="11" t="s">
        <v>176</v>
      </c>
      <c r="D2360" s="11" t="s">
        <v>8</v>
      </c>
      <c r="E2360" s="12">
        <v>11.742232369961</v>
      </c>
      <c r="F2360" s="12">
        <v>8.7576442248853894</v>
      </c>
      <c r="G2360" s="12">
        <v>0.58827644539282697</v>
      </c>
      <c r="H2360" s="12" t="s">
        <v>213</v>
      </c>
      <c r="I2360" s="12">
        <v>0</v>
      </c>
      <c r="J2360" s="12">
        <v>0</v>
      </c>
      <c r="K2360" s="12">
        <v>0</v>
      </c>
      <c r="L2360" s="12">
        <v>0</v>
      </c>
      <c r="M2360" s="12">
        <v>0</v>
      </c>
      <c r="N2360" s="12"/>
      <c r="O2360" s="12"/>
    </row>
    <row r="2361" spans="1:15" x14ac:dyDescent="0.35">
      <c r="A2361" s="11" t="str">
        <f t="shared" si="36"/>
        <v>DISTRIBUCION VOLUMEN X CRITERIO (kg ó litros)Rebujito&lt;2MIL</v>
      </c>
      <c r="B2361" s="11" t="s">
        <v>119</v>
      </c>
      <c r="C2361" s="11" t="s">
        <v>176</v>
      </c>
      <c r="D2361" s="11" t="s">
        <v>9</v>
      </c>
      <c r="E2361" s="12">
        <v>28.339748928689598</v>
      </c>
      <c r="F2361" s="12" t="s">
        <v>213</v>
      </c>
      <c r="G2361" s="12">
        <v>0.637794582355942</v>
      </c>
      <c r="H2361" s="12">
        <v>0.51601394433391201</v>
      </c>
      <c r="I2361" s="12">
        <v>0</v>
      </c>
      <c r="J2361" s="12">
        <v>0</v>
      </c>
      <c r="K2361" s="12">
        <v>0</v>
      </c>
      <c r="L2361" s="12">
        <v>0</v>
      </c>
      <c r="M2361" s="12">
        <v>0</v>
      </c>
      <c r="N2361" s="12"/>
      <c r="O2361" s="12"/>
    </row>
    <row r="2362" spans="1:15" x14ac:dyDescent="0.35">
      <c r="A2362" s="11" t="str">
        <f t="shared" si="36"/>
        <v>DISTRIBUCION VOLUMEN X CRITERIO (kg ó litros)Rebujito2-5MIL</v>
      </c>
      <c r="B2362" s="11" t="s">
        <v>119</v>
      </c>
      <c r="C2362" s="11" t="s">
        <v>176</v>
      </c>
      <c r="D2362" s="11" t="s">
        <v>10</v>
      </c>
      <c r="E2362" s="12">
        <v>1.60373329697089</v>
      </c>
      <c r="F2362" s="12">
        <v>16.126773511600099</v>
      </c>
      <c r="G2362" s="12" t="s">
        <v>213</v>
      </c>
      <c r="H2362" s="12">
        <v>3.99189371389074</v>
      </c>
      <c r="I2362" s="12">
        <v>0</v>
      </c>
      <c r="J2362" s="12">
        <v>0</v>
      </c>
      <c r="K2362" s="12">
        <v>0</v>
      </c>
      <c r="L2362" s="12">
        <v>0</v>
      </c>
      <c r="M2362" s="12">
        <v>0</v>
      </c>
      <c r="N2362" s="12"/>
      <c r="O2362" s="12"/>
    </row>
    <row r="2363" spans="1:15" x14ac:dyDescent="0.35">
      <c r="A2363" s="11" t="str">
        <f t="shared" si="36"/>
        <v>DISTRIBUCION VOLUMEN X CRITERIO (kg ó litros)Rebujito5-10MIL</v>
      </c>
      <c r="B2363" s="11" t="s">
        <v>119</v>
      </c>
      <c r="C2363" s="11" t="s">
        <v>176</v>
      </c>
      <c r="D2363" s="11" t="s">
        <v>11</v>
      </c>
      <c r="E2363" s="12">
        <v>1.9111222978998399</v>
      </c>
      <c r="F2363" s="12" t="s">
        <v>213</v>
      </c>
      <c r="G2363" s="12">
        <v>3.6715277517200202</v>
      </c>
      <c r="H2363" s="12">
        <v>16.061427777631501</v>
      </c>
      <c r="I2363" s="12">
        <v>0</v>
      </c>
      <c r="J2363" s="12">
        <v>0</v>
      </c>
      <c r="K2363" s="12">
        <v>0</v>
      </c>
      <c r="L2363" s="12">
        <v>0</v>
      </c>
      <c r="M2363" s="12">
        <v>0</v>
      </c>
      <c r="N2363" s="12"/>
      <c r="O2363" s="12"/>
    </row>
    <row r="2364" spans="1:15" x14ac:dyDescent="0.35">
      <c r="A2364" s="11" t="str">
        <f t="shared" si="36"/>
        <v>DISTRIBUCION VOLUMEN X CRITERIO (kg ó litros)Rebujito10-30MIL</v>
      </c>
      <c r="B2364" s="11" t="s">
        <v>119</v>
      </c>
      <c r="C2364" s="11" t="s">
        <v>176</v>
      </c>
      <c r="D2364" s="11" t="s">
        <v>12</v>
      </c>
      <c r="E2364" s="12">
        <v>10.321970327936</v>
      </c>
      <c r="F2364" s="12">
        <v>7.3969320362723101</v>
      </c>
      <c r="G2364" s="12">
        <v>31.015228914034399</v>
      </c>
      <c r="H2364" s="12">
        <v>29.6916841845064</v>
      </c>
      <c r="I2364" s="12">
        <v>0</v>
      </c>
      <c r="J2364" s="12">
        <v>0</v>
      </c>
      <c r="K2364" s="12">
        <v>0</v>
      </c>
      <c r="L2364" s="12">
        <v>0</v>
      </c>
      <c r="M2364" s="12">
        <v>0</v>
      </c>
      <c r="N2364" s="12"/>
      <c r="O2364" s="12"/>
    </row>
    <row r="2365" spans="1:15" x14ac:dyDescent="0.35">
      <c r="A2365" s="11" t="str">
        <f t="shared" si="36"/>
        <v>DISTRIBUCION VOLUMEN X CRITERIO (kg ó litros)Rebujito30-100MIL</v>
      </c>
      <c r="B2365" s="11" t="s">
        <v>119</v>
      </c>
      <c r="C2365" s="11" t="s">
        <v>176</v>
      </c>
      <c r="D2365" s="11" t="s">
        <v>13</v>
      </c>
      <c r="E2365" s="12">
        <v>1.3756468344142601</v>
      </c>
      <c r="F2365" s="12">
        <v>15.6279269131378</v>
      </c>
      <c r="G2365" s="12">
        <v>17.465078305074499</v>
      </c>
      <c r="H2365" s="12">
        <v>17.895620611258899</v>
      </c>
      <c r="I2365" s="12">
        <v>0</v>
      </c>
      <c r="J2365" s="12">
        <v>0</v>
      </c>
      <c r="K2365" s="12">
        <v>0</v>
      </c>
      <c r="L2365" s="12">
        <v>0</v>
      </c>
      <c r="M2365" s="12">
        <v>0</v>
      </c>
      <c r="N2365" s="12"/>
      <c r="O2365" s="12"/>
    </row>
    <row r="2366" spans="1:15" x14ac:dyDescent="0.35">
      <c r="A2366" s="11" t="str">
        <f t="shared" si="36"/>
        <v>DISTRIBUCION VOLUMEN X CRITERIO (kg ó litros)Rebujito100-200MIL</v>
      </c>
      <c r="B2366" s="11" t="s">
        <v>119</v>
      </c>
      <c r="C2366" s="11" t="s">
        <v>176</v>
      </c>
      <c r="D2366" s="11" t="s">
        <v>14</v>
      </c>
      <c r="E2366" s="12">
        <v>32.544568527840099</v>
      </c>
      <c r="F2366" s="12">
        <v>27.290486959530501</v>
      </c>
      <c r="G2366" s="12">
        <v>3.9644272387352002</v>
      </c>
      <c r="H2366" s="12" t="s">
        <v>213</v>
      </c>
      <c r="I2366" s="12">
        <v>0</v>
      </c>
      <c r="J2366" s="12">
        <v>0</v>
      </c>
      <c r="K2366" s="12">
        <v>0</v>
      </c>
      <c r="L2366" s="12">
        <v>0</v>
      </c>
      <c r="M2366" s="12">
        <v>0</v>
      </c>
      <c r="N2366" s="12"/>
      <c r="O2366" s="12"/>
    </row>
    <row r="2367" spans="1:15" x14ac:dyDescent="0.35">
      <c r="A2367" s="11" t="str">
        <f t="shared" si="36"/>
        <v>DISTRIBUCION VOLUMEN X CRITERIO (kg ó litros)Rebujito200-500MIL</v>
      </c>
      <c r="B2367" s="11" t="s">
        <v>119</v>
      </c>
      <c r="C2367" s="11" t="s">
        <v>176</v>
      </c>
      <c r="D2367" s="11" t="s">
        <v>15</v>
      </c>
      <c r="E2367" s="12">
        <v>13.741949192265601</v>
      </c>
      <c r="F2367" s="12">
        <v>5.0838019803536296</v>
      </c>
      <c r="G2367" s="12">
        <v>14.632830123068</v>
      </c>
      <c r="H2367" s="12">
        <v>1.7147865521636101</v>
      </c>
      <c r="I2367" s="12">
        <v>0</v>
      </c>
      <c r="J2367" s="12">
        <v>0</v>
      </c>
      <c r="K2367" s="12">
        <v>0</v>
      </c>
      <c r="L2367" s="12">
        <v>0</v>
      </c>
      <c r="M2367" s="12">
        <v>0</v>
      </c>
      <c r="N2367" s="12"/>
      <c r="O2367" s="12"/>
    </row>
    <row r="2368" spans="1:15" x14ac:dyDescent="0.35">
      <c r="A2368" s="11" t="str">
        <f t="shared" si="36"/>
        <v>DISTRIBUCION VOLUMEN X CRITERIO (kg ó litros)Rebujito&gt;500MIL</v>
      </c>
      <c r="B2368" s="11" t="s">
        <v>119</v>
      </c>
      <c r="C2368" s="11" t="s">
        <v>176</v>
      </c>
      <c r="D2368" s="11" t="s">
        <v>16</v>
      </c>
      <c r="E2368" s="12">
        <v>10.1612524589199</v>
      </c>
      <c r="F2368" s="12">
        <v>28.474059646362601</v>
      </c>
      <c r="G2368" s="12">
        <v>28.613099885546202</v>
      </c>
      <c r="H2368" s="12">
        <v>30.128576520601801</v>
      </c>
      <c r="I2368" s="12">
        <v>0</v>
      </c>
      <c r="J2368" s="12">
        <v>0</v>
      </c>
      <c r="K2368" s="12">
        <v>0</v>
      </c>
      <c r="L2368" s="12">
        <v>0</v>
      </c>
      <c r="M2368" s="12">
        <v>0</v>
      </c>
      <c r="N2368" s="12"/>
      <c r="O2368" s="12"/>
    </row>
    <row r="2369" spans="1:15" x14ac:dyDescent="0.35">
      <c r="A2369" s="11" t="str">
        <f t="shared" si="36"/>
        <v>DISTRIBUCION VOLUMEN X CRITERIO (kg ó litros)RebujitoDE 15 A 19 AÑOS</v>
      </c>
      <c r="B2369" s="11" t="s">
        <v>119</v>
      </c>
      <c r="C2369" s="11" t="s">
        <v>176</v>
      </c>
      <c r="D2369" s="11" t="s">
        <v>39</v>
      </c>
      <c r="E2369" s="12" t="s">
        <v>213</v>
      </c>
      <c r="F2369" s="12" t="s">
        <v>213</v>
      </c>
      <c r="G2369" s="12" t="s">
        <v>213</v>
      </c>
      <c r="H2369" s="12" t="s">
        <v>213</v>
      </c>
      <c r="I2369" s="12">
        <v>0</v>
      </c>
      <c r="J2369" s="12">
        <v>0</v>
      </c>
      <c r="K2369" s="12">
        <v>0</v>
      </c>
      <c r="L2369" s="12">
        <v>0</v>
      </c>
      <c r="M2369" s="12">
        <v>0</v>
      </c>
      <c r="N2369" s="12"/>
      <c r="O2369" s="12"/>
    </row>
    <row r="2370" spans="1:15" x14ac:dyDescent="0.35">
      <c r="A2370" s="11" t="str">
        <f t="shared" si="36"/>
        <v>DISTRIBUCION VOLUMEN X CRITERIO (kg ó litros)RebujitoDE 20 A 24 AÑOS</v>
      </c>
      <c r="B2370" s="11" t="s">
        <v>119</v>
      </c>
      <c r="C2370" s="11" t="s">
        <v>176</v>
      </c>
      <c r="D2370" s="11" t="s">
        <v>40</v>
      </c>
      <c r="E2370" s="12">
        <v>11.2942421568301</v>
      </c>
      <c r="F2370" s="12">
        <v>1.1915161974880499</v>
      </c>
      <c r="G2370" s="12">
        <v>10.055167688079299</v>
      </c>
      <c r="H2370" s="12">
        <v>2.9121055274696701</v>
      </c>
      <c r="I2370" s="12">
        <v>0</v>
      </c>
      <c r="J2370" s="12">
        <v>0</v>
      </c>
      <c r="K2370" s="12">
        <v>0</v>
      </c>
      <c r="L2370" s="12">
        <v>0</v>
      </c>
      <c r="M2370" s="12">
        <v>0</v>
      </c>
      <c r="N2370" s="12"/>
      <c r="O2370" s="12"/>
    </row>
    <row r="2371" spans="1:15" x14ac:dyDescent="0.35">
      <c r="A2371" s="11" t="str">
        <f t="shared" si="36"/>
        <v>DISTRIBUCION VOLUMEN X CRITERIO (kg ó litros)RebujitoDE 25 A 34 AÑOS</v>
      </c>
      <c r="B2371" s="11" t="s">
        <v>119</v>
      </c>
      <c r="C2371" s="11" t="s">
        <v>176</v>
      </c>
      <c r="D2371" s="11" t="s">
        <v>41</v>
      </c>
      <c r="E2371" s="12">
        <v>21.491346229087998</v>
      </c>
      <c r="F2371" s="12">
        <v>18.466914924487799</v>
      </c>
      <c r="G2371" s="12">
        <v>19.195183335884</v>
      </c>
      <c r="H2371" s="12">
        <v>7.2237820234716503</v>
      </c>
      <c r="I2371" s="12">
        <v>0</v>
      </c>
      <c r="J2371" s="12">
        <v>0</v>
      </c>
      <c r="K2371" s="12">
        <v>0</v>
      </c>
      <c r="L2371" s="12">
        <v>0</v>
      </c>
      <c r="M2371" s="12">
        <v>0</v>
      </c>
      <c r="N2371" s="12"/>
      <c r="O2371" s="12"/>
    </row>
    <row r="2372" spans="1:15" x14ac:dyDescent="0.35">
      <c r="A2372" s="11" t="str">
        <f t="shared" ref="A2372:A2435" si="37">B2372&amp;C2372&amp;D2372</f>
        <v>DISTRIBUCION VOLUMEN X CRITERIO (kg ó litros)RebujitoDE 35 A 49 AÑOS</v>
      </c>
      <c r="B2372" s="11" t="s">
        <v>119</v>
      </c>
      <c r="C2372" s="11" t="s">
        <v>176</v>
      </c>
      <c r="D2372" s="11" t="s">
        <v>42</v>
      </c>
      <c r="E2372" s="12">
        <v>1.08483651233547</v>
      </c>
      <c r="F2372" s="12">
        <v>0.43768366970407502</v>
      </c>
      <c r="G2372" s="12">
        <v>11.2998078823173</v>
      </c>
      <c r="H2372" s="12">
        <v>5.8705159637831503</v>
      </c>
      <c r="I2372" s="12">
        <v>0</v>
      </c>
      <c r="J2372" s="12">
        <v>0</v>
      </c>
      <c r="K2372" s="12">
        <v>0</v>
      </c>
      <c r="L2372" s="12">
        <v>0</v>
      </c>
      <c r="M2372" s="12">
        <v>0</v>
      </c>
      <c r="N2372" s="12"/>
      <c r="O2372" s="12"/>
    </row>
    <row r="2373" spans="1:15" x14ac:dyDescent="0.35">
      <c r="A2373" s="11" t="str">
        <f t="shared" si="37"/>
        <v>DISTRIBUCION VOLUMEN X CRITERIO (kg ó litros)RebujitoDE 50 A 59 AÑOS</v>
      </c>
      <c r="B2373" s="11" t="s">
        <v>119</v>
      </c>
      <c r="C2373" s="11" t="s">
        <v>176</v>
      </c>
      <c r="D2373" s="11" t="s">
        <v>43</v>
      </c>
      <c r="E2373" s="12">
        <v>26.929520906726498</v>
      </c>
      <c r="F2373" s="12">
        <v>37.3365502147727</v>
      </c>
      <c r="G2373" s="12">
        <v>25.4479068720802</v>
      </c>
      <c r="H2373" s="12">
        <v>36.634928229387299</v>
      </c>
      <c r="I2373" s="12">
        <v>0</v>
      </c>
      <c r="J2373" s="12">
        <v>0</v>
      </c>
      <c r="K2373" s="12">
        <v>0</v>
      </c>
      <c r="L2373" s="12">
        <v>0</v>
      </c>
      <c r="M2373" s="12">
        <v>0</v>
      </c>
      <c r="N2373" s="12"/>
      <c r="O2373" s="12"/>
    </row>
    <row r="2374" spans="1:15" x14ac:dyDescent="0.35">
      <c r="A2374" s="11" t="str">
        <f t="shared" si="37"/>
        <v>DISTRIBUCION VOLUMEN X CRITERIO (kg ó litros)RebujitoDE 60 A 75 AÑOS</v>
      </c>
      <c r="B2374" s="11" t="s">
        <v>119</v>
      </c>
      <c r="C2374" s="11" t="s">
        <v>176</v>
      </c>
      <c r="D2374" s="11" t="s">
        <v>44</v>
      </c>
      <c r="E2374" s="12">
        <v>39.200040442888401</v>
      </c>
      <c r="F2374" s="12">
        <v>42.5673085290464</v>
      </c>
      <c r="G2374" s="12">
        <v>34.001927747786802</v>
      </c>
      <c r="H2374" s="12">
        <v>47.358667392579903</v>
      </c>
      <c r="I2374" s="12">
        <v>0</v>
      </c>
      <c r="J2374" s="12">
        <v>0</v>
      </c>
      <c r="K2374" s="12">
        <v>0</v>
      </c>
      <c r="L2374" s="12">
        <v>0</v>
      </c>
      <c r="M2374" s="12">
        <v>0</v>
      </c>
      <c r="N2374" s="12"/>
      <c r="O2374" s="12"/>
    </row>
    <row r="2375" spans="1:15" x14ac:dyDescent="0.35">
      <c r="A2375" s="11" t="str">
        <f t="shared" si="37"/>
        <v>DISTRIBUCION VOLUMEN X CRITERIO (kg ó litros)RebujitoALTA Y MEDIA ALTA</v>
      </c>
      <c r="B2375" s="11" t="s">
        <v>119</v>
      </c>
      <c r="C2375" s="11" t="s">
        <v>176</v>
      </c>
      <c r="D2375" s="11" t="s">
        <v>17</v>
      </c>
      <c r="E2375" s="12">
        <v>13.5366163093308</v>
      </c>
      <c r="F2375" s="12">
        <v>3.1670495929725102</v>
      </c>
      <c r="G2375" s="12">
        <v>35.544665572818197</v>
      </c>
      <c r="H2375" s="12">
        <v>44.362878416856901</v>
      </c>
      <c r="I2375" s="12">
        <v>0</v>
      </c>
      <c r="J2375" s="12">
        <v>0</v>
      </c>
      <c r="K2375" s="12">
        <v>0</v>
      </c>
      <c r="L2375" s="12">
        <v>0</v>
      </c>
      <c r="M2375" s="12">
        <v>0</v>
      </c>
      <c r="N2375" s="12"/>
      <c r="O2375" s="12"/>
    </row>
    <row r="2376" spans="1:15" x14ac:dyDescent="0.35">
      <c r="A2376" s="11" t="str">
        <f t="shared" si="37"/>
        <v>DISTRIBUCION VOLUMEN X CRITERIO (kg ó litros)RebujitoMEDIA</v>
      </c>
      <c r="B2376" s="11" t="s">
        <v>119</v>
      </c>
      <c r="C2376" s="11" t="s">
        <v>176</v>
      </c>
      <c r="D2376" s="11" t="s">
        <v>18</v>
      </c>
      <c r="E2376" s="12">
        <v>44.683836558046799</v>
      </c>
      <c r="F2376" s="12">
        <v>34.938426120300697</v>
      </c>
      <c r="G2376" s="12">
        <v>29.883247417699899</v>
      </c>
      <c r="H2376" s="12">
        <v>12.682733300094</v>
      </c>
      <c r="I2376" s="12">
        <v>0</v>
      </c>
      <c r="J2376" s="12">
        <v>0</v>
      </c>
      <c r="K2376" s="12">
        <v>0</v>
      </c>
      <c r="L2376" s="12">
        <v>0</v>
      </c>
      <c r="M2376" s="12">
        <v>0</v>
      </c>
      <c r="N2376" s="12"/>
      <c r="O2376" s="12"/>
    </row>
    <row r="2377" spans="1:15" x14ac:dyDescent="0.35">
      <c r="A2377" s="11" t="str">
        <f t="shared" si="37"/>
        <v>DISTRIBUCION VOLUMEN X CRITERIO (kg ó litros)RebujitoMEDIA BAJA</v>
      </c>
      <c r="B2377" s="11" t="s">
        <v>119</v>
      </c>
      <c r="C2377" s="11" t="s">
        <v>176</v>
      </c>
      <c r="D2377" s="11" t="s">
        <v>19</v>
      </c>
      <c r="E2377" s="12">
        <v>40.694707327523098</v>
      </c>
      <c r="F2377" s="12">
        <v>18.328696267384402</v>
      </c>
      <c r="G2377" s="12">
        <v>25.650933355613901</v>
      </c>
      <c r="H2377" s="12">
        <v>26.9579512456177</v>
      </c>
      <c r="I2377" s="12">
        <v>0</v>
      </c>
      <c r="J2377" s="12">
        <v>0</v>
      </c>
      <c r="K2377" s="12">
        <v>0</v>
      </c>
      <c r="L2377" s="12">
        <v>0</v>
      </c>
      <c r="M2377" s="12">
        <v>0</v>
      </c>
      <c r="N2377" s="12"/>
      <c r="O2377" s="12"/>
    </row>
    <row r="2378" spans="1:15" x14ac:dyDescent="0.35">
      <c r="A2378" s="11" t="str">
        <f t="shared" si="37"/>
        <v>DISTRIBUCION VOLUMEN X CRITERIO (kg ó litros)RebujitoBAJA</v>
      </c>
      <c r="B2378" s="11" t="s">
        <v>119</v>
      </c>
      <c r="C2378" s="11" t="s">
        <v>176</v>
      </c>
      <c r="D2378" s="11" t="s">
        <v>20</v>
      </c>
      <c r="E2378" s="12">
        <v>1.08483651233547</v>
      </c>
      <c r="F2378" s="12">
        <v>43.5657956610006</v>
      </c>
      <c r="G2378" s="12">
        <v>8.9211490862054905</v>
      </c>
      <c r="H2378" s="12">
        <v>15.996439121279</v>
      </c>
      <c r="I2378" s="12">
        <v>0</v>
      </c>
      <c r="J2378" s="12">
        <v>0</v>
      </c>
      <c r="K2378" s="12">
        <v>0</v>
      </c>
      <c r="L2378" s="12">
        <v>0</v>
      </c>
      <c r="M2378" s="12">
        <v>0</v>
      </c>
      <c r="N2378" s="12"/>
      <c r="O2378" s="12"/>
    </row>
    <row r="2379" spans="1:15" x14ac:dyDescent="0.35">
      <c r="A2379" s="11" t="str">
        <f t="shared" si="37"/>
        <v>DISTRIBUCION VOLUMEN X CRITERIO (kg ó litros)RebujitoHOMBRE</v>
      </c>
      <c r="B2379" s="11" t="s">
        <v>119</v>
      </c>
      <c r="C2379" s="11" t="s">
        <v>176</v>
      </c>
      <c r="D2379" s="11" t="s">
        <v>21</v>
      </c>
      <c r="E2379" s="12">
        <v>48.983206129344403</v>
      </c>
      <c r="F2379" s="12">
        <v>55.932161198627</v>
      </c>
      <c r="G2379" s="12">
        <v>34.774416582810197</v>
      </c>
      <c r="H2379" s="12">
        <v>26.0816585140348</v>
      </c>
      <c r="I2379" s="12">
        <v>0</v>
      </c>
      <c r="J2379" s="12">
        <v>0</v>
      </c>
      <c r="K2379" s="12">
        <v>0</v>
      </c>
      <c r="L2379" s="12">
        <v>0</v>
      </c>
      <c r="M2379" s="12">
        <v>0</v>
      </c>
      <c r="N2379" s="12"/>
      <c r="O2379" s="12"/>
    </row>
    <row r="2380" spans="1:15" x14ac:dyDescent="0.35">
      <c r="A2380" s="11" t="str">
        <f t="shared" si="37"/>
        <v>DISTRIBUCION VOLUMEN X CRITERIO (kg ó litros)RebujitoMUJER</v>
      </c>
      <c r="B2380" s="11" t="s">
        <v>119</v>
      </c>
      <c r="C2380" s="11" t="s">
        <v>176</v>
      </c>
      <c r="D2380" s="11" t="s">
        <v>22</v>
      </c>
      <c r="E2380" s="12">
        <v>51.016766753776402</v>
      </c>
      <c r="F2380" s="12">
        <v>44.067833254228802</v>
      </c>
      <c r="G2380" s="12">
        <v>65.225582338214394</v>
      </c>
      <c r="H2380" s="12">
        <v>73.918341218041903</v>
      </c>
      <c r="I2380" s="12">
        <v>0</v>
      </c>
      <c r="J2380" s="12">
        <v>0</v>
      </c>
      <c r="K2380" s="12">
        <v>0</v>
      </c>
      <c r="L2380" s="12">
        <v>0</v>
      </c>
      <c r="M2380" s="12">
        <v>0</v>
      </c>
      <c r="N2380" s="12"/>
      <c r="O2380" s="12"/>
    </row>
    <row r="2381" spans="1:15" x14ac:dyDescent="0.35">
      <c r="A2381" s="11" t="str">
        <f t="shared" si="37"/>
        <v>DISTRIBUCION VOLUMEN X CRITERIO (kg ó litros)Espum/Lambrusc/MoscaT.ESPAÑA</v>
      </c>
      <c r="B2381" s="11" t="s">
        <v>119</v>
      </c>
      <c r="C2381" s="11" t="s">
        <v>177</v>
      </c>
      <c r="D2381" s="11" t="s">
        <v>36</v>
      </c>
      <c r="E2381" s="12">
        <v>100</v>
      </c>
      <c r="F2381" s="12">
        <v>100</v>
      </c>
      <c r="G2381" s="12">
        <v>100</v>
      </c>
      <c r="H2381" s="12">
        <v>100</v>
      </c>
      <c r="I2381" s="12">
        <v>0</v>
      </c>
      <c r="J2381" s="12">
        <v>0</v>
      </c>
      <c r="K2381" s="12">
        <v>0</v>
      </c>
      <c r="L2381" s="12">
        <v>0</v>
      </c>
      <c r="M2381" s="12">
        <v>0</v>
      </c>
      <c r="N2381" s="12"/>
      <c r="O2381" s="12"/>
    </row>
    <row r="2382" spans="1:15" x14ac:dyDescent="0.35">
      <c r="A2382" s="11" t="str">
        <f t="shared" si="37"/>
        <v>DISTRIBUCION VOLUMEN X CRITERIO (kg ó litros)Espum/Lambrusc/MoscaBCN AM</v>
      </c>
      <c r="B2382" s="11" t="s">
        <v>119</v>
      </c>
      <c r="C2382" s="11" t="s">
        <v>177</v>
      </c>
      <c r="D2382" s="11" t="s">
        <v>1</v>
      </c>
      <c r="E2382" s="12">
        <v>5.9978301846598399</v>
      </c>
      <c r="F2382" s="12">
        <v>4.6794721464150397</v>
      </c>
      <c r="G2382" s="12">
        <v>7.09977779992367</v>
      </c>
      <c r="H2382" s="12">
        <v>11.137567317154099</v>
      </c>
      <c r="I2382" s="12">
        <v>0</v>
      </c>
      <c r="J2382" s="12">
        <v>0</v>
      </c>
      <c r="K2382" s="12">
        <v>0</v>
      </c>
      <c r="L2382" s="12">
        <v>0</v>
      </c>
      <c r="M2382" s="12">
        <v>0</v>
      </c>
      <c r="N2382" s="12"/>
      <c r="O2382" s="12"/>
    </row>
    <row r="2383" spans="1:15" x14ac:dyDescent="0.35">
      <c r="A2383" s="11" t="str">
        <f t="shared" si="37"/>
        <v>DISTRIBUCION VOLUMEN X CRITERIO (kg ó litros)Espum/Lambrusc/MoscaREST.CAT ARAGON</v>
      </c>
      <c r="B2383" s="11" t="s">
        <v>119</v>
      </c>
      <c r="C2383" s="11" t="s">
        <v>177</v>
      </c>
      <c r="D2383" s="11" t="s">
        <v>2</v>
      </c>
      <c r="E2383" s="12">
        <v>33.782717821386498</v>
      </c>
      <c r="F2383" s="12">
        <v>22.489715834161899</v>
      </c>
      <c r="G2383" s="12">
        <v>22.654870158240598</v>
      </c>
      <c r="H2383" s="12">
        <v>16.676781486529201</v>
      </c>
      <c r="I2383" s="12">
        <v>0</v>
      </c>
      <c r="J2383" s="12">
        <v>0</v>
      </c>
      <c r="K2383" s="12">
        <v>0</v>
      </c>
      <c r="L2383" s="12">
        <v>0</v>
      </c>
      <c r="M2383" s="12">
        <v>0</v>
      </c>
      <c r="N2383" s="12"/>
      <c r="O2383" s="12"/>
    </row>
    <row r="2384" spans="1:15" x14ac:dyDescent="0.35">
      <c r="A2384" s="11" t="str">
        <f t="shared" si="37"/>
        <v>DISTRIBUCION VOLUMEN X CRITERIO (kg ó litros)Espum/Lambrusc/MoscaLEVANTE</v>
      </c>
      <c r="B2384" s="11" t="s">
        <v>119</v>
      </c>
      <c r="C2384" s="11" t="s">
        <v>177</v>
      </c>
      <c r="D2384" s="11" t="s">
        <v>3</v>
      </c>
      <c r="E2384" s="12">
        <v>11.368297421563801</v>
      </c>
      <c r="F2384" s="12">
        <v>25.524212163023901</v>
      </c>
      <c r="G2384" s="12">
        <v>16.538186771786801</v>
      </c>
      <c r="H2384" s="12">
        <v>11.9610234818492</v>
      </c>
      <c r="I2384" s="12">
        <v>0</v>
      </c>
      <c r="J2384" s="12">
        <v>0</v>
      </c>
      <c r="K2384" s="12">
        <v>0</v>
      </c>
      <c r="L2384" s="12">
        <v>0</v>
      </c>
      <c r="M2384" s="12">
        <v>0</v>
      </c>
      <c r="N2384" s="12"/>
      <c r="O2384" s="12"/>
    </row>
    <row r="2385" spans="1:15" x14ac:dyDescent="0.35">
      <c r="A2385" s="11" t="str">
        <f t="shared" si="37"/>
        <v>DISTRIBUCION VOLUMEN X CRITERIO (kg ó litros)Espum/Lambrusc/MoscaANDALUCIA</v>
      </c>
      <c r="B2385" s="11" t="s">
        <v>119</v>
      </c>
      <c r="C2385" s="11" t="s">
        <v>177</v>
      </c>
      <c r="D2385" s="11" t="s">
        <v>4</v>
      </c>
      <c r="E2385" s="12">
        <v>10.0213663479443</v>
      </c>
      <c r="F2385" s="12">
        <v>14.2324117071635</v>
      </c>
      <c r="G2385" s="12">
        <v>15.740477676055599</v>
      </c>
      <c r="H2385" s="12">
        <v>16.9142514310834</v>
      </c>
      <c r="I2385" s="12">
        <v>0</v>
      </c>
      <c r="J2385" s="12">
        <v>0</v>
      </c>
      <c r="K2385" s="12">
        <v>0</v>
      </c>
      <c r="L2385" s="12">
        <v>0</v>
      </c>
      <c r="M2385" s="12">
        <v>0</v>
      </c>
      <c r="N2385" s="12"/>
      <c r="O2385" s="12"/>
    </row>
    <row r="2386" spans="1:15" x14ac:dyDescent="0.35">
      <c r="A2386" s="11" t="str">
        <f t="shared" si="37"/>
        <v>DISTRIBUCION VOLUMEN X CRITERIO (kg ó litros)Espum/Lambrusc/MoscaMDD AM</v>
      </c>
      <c r="B2386" s="11" t="s">
        <v>119</v>
      </c>
      <c r="C2386" s="11" t="s">
        <v>177</v>
      </c>
      <c r="D2386" s="11" t="s">
        <v>5</v>
      </c>
      <c r="E2386" s="12">
        <v>10.353890236254101</v>
      </c>
      <c r="F2386" s="12">
        <v>5.1430078916215196</v>
      </c>
      <c r="G2386" s="12">
        <v>6.86669626750066</v>
      </c>
      <c r="H2386" s="12">
        <v>8.2605180265569604</v>
      </c>
      <c r="I2386" s="12">
        <v>0</v>
      </c>
      <c r="J2386" s="12">
        <v>0</v>
      </c>
      <c r="K2386" s="12">
        <v>0</v>
      </c>
      <c r="L2386" s="12">
        <v>0</v>
      </c>
      <c r="M2386" s="12">
        <v>0</v>
      </c>
      <c r="N2386" s="12"/>
      <c r="O2386" s="12"/>
    </row>
    <row r="2387" spans="1:15" x14ac:dyDescent="0.35">
      <c r="A2387" s="11" t="str">
        <f t="shared" si="37"/>
        <v>DISTRIBUCION VOLUMEN X CRITERIO (kg ó litros)Espum/Lambrusc/MoscaRTO CENTRO</v>
      </c>
      <c r="B2387" s="11" t="s">
        <v>119</v>
      </c>
      <c r="C2387" s="11" t="s">
        <v>177</v>
      </c>
      <c r="D2387" s="11" t="s">
        <v>6</v>
      </c>
      <c r="E2387" s="12">
        <v>6.1474761770894801</v>
      </c>
      <c r="F2387" s="12">
        <v>8.75171027966827</v>
      </c>
      <c r="G2387" s="12">
        <v>5.9791234976621102</v>
      </c>
      <c r="H2387" s="12">
        <v>4.7069723036858599</v>
      </c>
      <c r="I2387" s="12">
        <v>0</v>
      </c>
      <c r="J2387" s="12">
        <v>0</v>
      </c>
      <c r="K2387" s="12">
        <v>0</v>
      </c>
      <c r="L2387" s="12">
        <v>0</v>
      </c>
      <c r="M2387" s="12">
        <v>0</v>
      </c>
      <c r="N2387" s="12"/>
      <c r="O2387" s="12"/>
    </row>
    <row r="2388" spans="1:15" x14ac:dyDescent="0.35">
      <c r="A2388" s="11" t="str">
        <f t="shared" si="37"/>
        <v>DISTRIBUCION VOLUMEN X CRITERIO (kg ó litros)Espum/Lambrusc/MoscaNORTE-CENTRO</v>
      </c>
      <c r="B2388" s="11" t="s">
        <v>119</v>
      </c>
      <c r="C2388" s="11" t="s">
        <v>177</v>
      </c>
      <c r="D2388" s="11" t="s">
        <v>7</v>
      </c>
      <c r="E2388" s="12">
        <v>14.596304802840701</v>
      </c>
      <c r="F2388" s="12">
        <v>13.475392693704499</v>
      </c>
      <c r="G2388" s="12">
        <v>18.027899620546201</v>
      </c>
      <c r="H2388" s="12">
        <v>24.343838052799899</v>
      </c>
      <c r="I2388" s="12">
        <v>0</v>
      </c>
      <c r="J2388" s="12">
        <v>0</v>
      </c>
      <c r="K2388" s="12">
        <v>0</v>
      </c>
      <c r="L2388" s="12">
        <v>0</v>
      </c>
      <c r="M2388" s="12">
        <v>0</v>
      </c>
      <c r="N2388" s="12"/>
      <c r="O2388" s="12"/>
    </row>
    <row r="2389" spans="1:15" x14ac:dyDescent="0.35">
      <c r="A2389" s="11" t="str">
        <f t="shared" si="37"/>
        <v>DISTRIBUCION VOLUMEN X CRITERIO (kg ó litros)Espum/Lambrusc/MoscaNOROESTE</v>
      </c>
      <c r="B2389" s="11" t="s">
        <v>119</v>
      </c>
      <c r="C2389" s="11" t="s">
        <v>177</v>
      </c>
      <c r="D2389" s="11" t="s">
        <v>8</v>
      </c>
      <c r="E2389" s="12">
        <v>7.73212123998296</v>
      </c>
      <c r="F2389" s="12">
        <v>5.7040770433003098</v>
      </c>
      <c r="G2389" s="12">
        <v>7.0929665931060599</v>
      </c>
      <c r="H2389" s="12">
        <v>5.9990412216185698</v>
      </c>
      <c r="I2389" s="12">
        <v>0</v>
      </c>
      <c r="J2389" s="12">
        <v>0</v>
      </c>
      <c r="K2389" s="12">
        <v>0</v>
      </c>
      <c r="L2389" s="12">
        <v>0</v>
      </c>
      <c r="M2389" s="12">
        <v>0</v>
      </c>
      <c r="N2389" s="12"/>
      <c r="O2389" s="12"/>
    </row>
    <row r="2390" spans="1:15" x14ac:dyDescent="0.35">
      <c r="A2390" s="11" t="str">
        <f t="shared" si="37"/>
        <v>DISTRIBUCION VOLUMEN X CRITERIO (kg ó litros)Espum/Lambrusc/Mosca&lt;2MIL</v>
      </c>
      <c r="B2390" s="11" t="s">
        <v>119</v>
      </c>
      <c r="C2390" s="11" t="s">
        <v>177</v>
      </c>
      <c r="D2390" s="11" t="s">
        <v>9</v>
      </c>
      <c r="E2390" s="12">
        <v>9.3199440374030296</v>
      </c>
      <c r="F2390" s="12">
        <v>7.9993566874786204</v>
      </c>
      <c r="G2390" s="12">
        <v>4.3993375669309698</v>
      </c>
      <c r="H2390" s="12">
        <v>5.3104807894962898</v>
      </c>
      <c r="I2390" s="12">
        <v>0</v>
      </c>
      <c r="J2390" s="12">
        <v>0</v>
      </c>
      <c r="K2390" s="12">
        <v>0</v>
      </c>
      <c r="L2390" s="12">
        <v>0</v>
      </c>
      <c r="M2390" s="12">
        <v>0</v>
      </c>
      <c r="N2390" s="12"/>
      <c r="O2390" s="12"/>
    </row>
    <row r="2391" spans="1:15" x14ac:dyDescent="0.35">
      <c r="A2391" s="11" t="str">
        <f t="shared" si="37"/>
        <v>DISTRIBUCION VOLUMEN X CRITERIO (kg ó litros)Espum/Lambrusc/Mosca2-5MIL</v>
      </c>
      <c r="B2391" s="11" t="s">
        <v>119</v>
      </c>
      <c r="C2391" s="11" t="s">
        <v>177</v>
      </c>
      <c r="D2391" s="11" t="s">
        <v>10</v>
      </c>
      <c r="E2391" s="12">
        <v>5.3999336773787299</v>
      </c>
      <c r="F2391" s="12">
        <v>4.3036419038195604</v>
      </c>
      <c r="G2391" s="12">
        <v>4.9129785551164202</v>
      </c>
      <c r="H2391" s="12">
        <v>5.5689243093015799</v>
      </c>
      <c r="I2391" s="12">
        <v>0</v>
      </c>
      <c r="J2391" s="12">
        <v>0</v>
      </c>
      <c r="K2391" s="12">
        <v>0</v>
      </c>
      <c r="L2391" s="12">
        <v>0</v>
      </c>
      <c r="M2391" s="12">
        <v>0</v>
      </c>
      <c r="N2391" s="12"/>
      <c r="O2391" s="12"/>
    </row>
    <row r="2392" spans="1:15" x14ac:dyDescent="0.35">
      <c r="A2392" s="11" t="str">
        <f t="shared" si="37"/>
        <v>DISTRIBUCION VOLUMEN X CRITERIO (kg ó litros)Espum/Lambrusc/Mosca5-10MIL</v>
      </c>
      <c r="B2392" s="11" t="s">
        <v>119</v>
      </c>
      <c r="C2392" s="11" t="s">
        <v>177</v>
      </c>
      <c r="D2392" s="11" t="s">
        <v>11</v>
      </c>
      <c r="E2392" s="12">
        <v>8.4777987044968501</v>
      </c>
      <c r="F2392" s="12">
        <v>16.373109215351501</v>
      </c>
      <c r="G2392" s="12">
        <v>8.9889202807761297</v>
      </c>
      <c r="H2392" s="12">
        <v>7.8580441099118099</v>
      </c>
      <c r="I2392" s="12">
        <v>0</v>
      </c>
      <c r="J2392" s="12">
        <v>0</v>
      </c>
      <c r="K2392" s="12">
        <v>0</v>
      </c>
      <c r="L2392" s="12">
        <v>0</v>
      </c>
      <c r="M2392" s="12">
        <v>0</v>
      </c>
      <c r="N2392" s="12"/>
      <c r="O2392" s="12"/>
    </row>
    <row r="2393" spans="1:15" x14ac:dyDescent="0.35">
      <c r="A2393" s="11" t="str">
        <f t="shared" si="37"/>
        <v>DISTRIBUCION VOLUMEN X CRITERIO (kg ó litros)Espum/Lambrusc/Mosca10-30MIL</v>
      </c>
      <c r="B2393" s="11" t="s">
        <v>119</v>
      </c>
      <c r="C2393" s="11" t="s">
        <v>177</v>
      </c>
      <c r="D2393" s="11" t="s">
        <v>12</v>
      </c>
      <c r="E2393" s="12">
        <v>38.083944664851998</v>
      </c>
      <c r="F2393" s="12">
        <v>27.195225673389999</v>
      </c>
      <c r="G2393" s="12">
        <v>32.042241111552798</v>
      </c>
      <c r="H2393" s="12">
        <v>23.135459575805001</v>
      </c>
      <c r="I2393" s="12">
        <v>0</v>
      </c>
      <c r="J2393" s="12">
        <v>0</v>
      </c>
      <c r="K2393" s="12">
        <v>0</v>
      </c>
      <c r="L2393" s="12">
        <v>0</v>
      </c>
      <c r="M2393" s="12">
        <v>0</v>
      </c>
      <c r="N2393" s="12"/>
      <c r="O2393" s="12"/>
    </row>
    <row r="2394" spans="1:15" x14ac:dyDescent="0.35">
      <c r="A2394" s="11" t="str">
        <f t="shared" si="37"/>
        <v>DISTRIBUCION VOLUMEN X CRITERIO (kg ó litros)Espum/Lambrusc/Mosca30-100MIL</v>
      </c>
      <c r="B2394" s="11" t="s">
        <v>119</v>
      </c>
      <c r="C2394" s="11" t="s">
        <v>177</v>
      </c>
      <c r="D2394" s="11" t="s">
        <v>13</v>
      </c>
      <c r="E2394" s="12">
        <v>10.600212028495999</v>
      </c>
      <c r="F2394" s="12">
        <v>17.621451942707399</v>
      </c>
      <c r="G2394" s="12">
        <v>17.7057878460095</v>
      </c>
      <c r="H2394" s="12">
        <v>13.6780587445839</v>
      </c>
      <c r="I2394" s="12">
        <v>0</v>
      </c>
      <c r="J2394" s="12">
        <v>0</v>
      </c>
      <c r="K2394" s="12">
        <v>0</v>
      </c>
      <c r="L2394" s="12">
        <v>0</v>
      </c>
      <c r="M2394" s="12">
        <v>0</v>
      </c>
      <c r="N2394" s="12"/>
      <c r="O2394" s="12"/>
    </row>
    <row r="2395" spans="1:15" x14ac:dyDescent="0.35">
      <c r="A2395" s="11" t="str">
        <f t="shared" si="37"/>
        <v>DISTRIBUCION VOLUMEN X CRITERIO (kg ó litros)Espum/Lambrusc/Mosca100-200MIL</v>
      </c>
      <c r="B2395" s="11" t="s">
        <v>119</v>
      </c>
      <c r="C2395" s="11" t="s">
        <v>177</v>
      </c>
      <c r="D2395" s="11" t="s">
        <v>14</v>
      </c>
      <c r="E2395" s="12">
        <v>6.72905314552054</v>
      </c>
      <c r="F2395" s="12">
        <v>7.7370176963147301</v>
      </c>
      <c r="G2395" s="12">
        <v>6.5956378557086897</v>
      </c>
      <c r="H2395" s="12">
        <v>6.6540259643940702</v>
      </c>
      <c r="I2395" s="12">
        <v>0</v>
      </c>
      <c r="J2395" s="12">
        <v>0</v>
      </c>
      <c r="K2395" s="12">
        <v>0</v>
      </c>
      <c r="L2395" s="12">
        <v>0</v>
      </c>
      <c r="M2395" s="12">
        <v>0</v>
      </c>
      <c r="N2395" s="12"/>
      <c r="O2395" s="12"/>
    </row>
    <row r="2396" spans="1:15" x14ac:dyDescent="0.35">
      <c r="A2396" s="11" t="str">
        <f t="shared" si="37"/>
        <v>DISTRIBUCION VOLUMEN X CRITERIO (kg ó litros)Espum/Lambrusc/Mosca200-500MIL</v>
      </c>
      <c r="B2396" s="11" t="s">
        <v>119</v>
      </c>
      <c r="C2396" s="11" t="s">
        <v>177</v>
      </c>
      <c r="D2396" s="11" t="s">
        <v>15</v>
      </c>
      <c r="E2396" s="12">
        <v>8.1601983677287393</v>
      </c>
      <c r="F2396" s="12">
        <v>9.8729124468524301</v>
      </c>
      <c r="G2396" s="12">
        <v>14.6062308409571</v>
      </c>
      <c r="H2396" s="12">
        <v>23.969814462214799</v>
      </c>
      <c r="I2396" s="12">
        <v>0</v>
      </c>
      <c r="J2396" s="12">
        <v>0</v>
      </c>
      <c r="K2396" s="12">
        <v>0</v>
      </c>
      <c r="L2396" s="12">
        <v>0</v>
      </c>
      <c r="M2396" s="12">
        <v>0</v>
      </c>
      <c r="N2396" s="12"/>
      <c r="O2396" s="12"/>
    </row>
    <row r="2397" spans="1:15" x14ac:dyDescent="0.35">
      <c r="A2397" s="11" t="str">
        <f t="shared" si="37"/>
        <v>DISTRIBUCION VOLUMEN X CRITERIO (kg ó litros)Espum/Lambrusc/Mosca&gt;500MIL</v>
      </c>
      <c r="B2397" s="11" t="s">
        <v>119</v>
      </c>
      <c r="C2397" s="11" t="s">
        <v>177</v>
      </c>
      <c r="D2397" s="11" t="s">
        <v>16</v>
      </c>
      <c r="E2397" s="12">
        <v>13.2289210484783</v>
      </c>
      <c r="F2397" s="12">
        <v>8.8972796152653792</v>
      </c>
      <c r="G2397" s="12">
        <v>10.748866104466201</v>
      </c>
      <c r="H2397" s="12">
        <v>13.825182423751199</v>
      </c>
      <c r="I2397" s="12">
        <v>0</v>
      </c>
      <c r="J2397" s="12">
        <v>0</v>
      </c>
      <c r="K2397" s="12">
        <v>0</v>
      </c>
      <c r="L2397" s="12">
        <v>0</v>
      </c>
      <c r="M2397" s="12">
        <v>0</v>
      </c>
      <c r="N2397" s="12"/>
      <c r="O2397" s="12"/>
    </row>
    <row r="2398" spans="1:15" x14ac:dyDescent="0.35">
      <c r="A2398" s="11" t="str">
        <f t="shared" si="37"/>
        <v>DISTRIBUCION VOLUMEN X CRITERIO (kg ó litros)Espum/Lambrusc/MoscaDE 15 A 19 AÑOS</v>
      </c>
      <c r="B2398" s="11" t="s">
        <v>119</v>
      </c>
      <c r="C2398" s="11" t="s">
        <v>177</v>
      </c>
      <c r="D2398" s="11" t="s">
        <v>39</v>
      </c>
      <c r="E2398" s="12">
        <v>5.1361349703813204</v>
      </c>
      <c r="F2398" s="12">
        <v>18.537754654578901</v>
      </c>
      <c r="G2398" s="12" t="s">
        <v>213</v>
      </c>
      <c r="H2398" s="12">
        <v>0.76335417805163697</v>
      </c>
      <c r="I2398" s="12">
        <v>0</v>
      </c>
      <c r="J2398" s="12">
        <v>0</v>
      </c>
      <c r="K2398" s="12">
        <v>0</v>
      </c>
      <c r="L2398" s="12">
        <v>0</v>
      </c>
      <c r="M2398" s="12">
        <v>0</v>
      </c>
      <c r="N2398" s="12"/>
      <c r="O2398" s="12"/>
    </row>
    <row r="2399" spans="1:15" x14ac:dyDescent="0.35">
      <c r="A2399" s="11" t="str">
        <f t="shared" si="37"/>
        <v>DISTRIBUCION VOLUMEN X CRITERIO (kg ó litros)Espum/Lambrusc/MoscaDE 20 A 24 AÑOS</v>
      </c>
      <c r="B2399" s="11" t="s">
        <v>119</v>
      </c>
      <c r="C2399" s="11" t="s">
        <v>177</v>
      </c>
      <c r="D2399" s="11" t="s">
        <v>40</v>
      </c>
      <c r="E2399" s="12">
        <v>3.8909330456019</v>
      </c>
      <c r="F2399" s="12">
        <v>4.4098169008881101</v>
      </c>
      <c r="G2399" s="12">
        <v>8.8328099886501406</v>
      </c>
      <c r="H2399" s="12">
        <v>13.6341408937664</v>
      </c>
      <c r="I2399" s="12">
        <v>0</v>
      </c>
      <c r="J2399" s="12">
        <v>0</v>
      </c>
      <c r="K2399" s="12">
        <v>0</v>
      </c>
      <c r="L2399" s="12">
        <v>0</v>
      </c>
      <c r="M2399" s="12">
        <v>0</v>
      </c>
      <c r="N2399" s="12"/>
      <c r="O2399" s="12"/>
    </row>
    <row r="2400" spans="1:15" x14ac:dyDescent="0.35">
      <c r="A2400" s="11" t="str">
        <f t="shared" si="37"/>
        <v>DISTRIBUCION VOLUMEN X CRITERIO (kg ó litros)Espum/Lambrusc/MoscaDE 25 A 34 AÑOS</v>
      </c>
      <c r="B2400" s="11" t="s">
        <v>119</v>
      </c>
      <c r="C2400" s="11" t="s">
        <v>177</v>
      </c>
      <c r="D2400" s="11" t="s">
        <v>41</v>
      </c>
      <c r="E2400" s="12">
        <v>9.7878358965224805</v>
      </c>
      <c r="F2400" s="12">
        <v>5.2821877123292698</v>
      </c>
      <c r="G2400" s="12">
        <v>4.1418770180643198</v>
      </c>
      <c r="H2400" s="12">
        <v>7.4419826495047197</v>
      </c>
      <c r="I2400" s="12">
        <v>0</v>
      </c>
      <c r="J2400" s="12">
        <v>0</v>
      </c>
      <c r="K2400" s="12">
        <v>0</v>
      </c>
      <c r="L2400" s="12">
        <v>0</v>
      </c>
      <c r="M2400" s="12">
        <v>0</v>
      </c>
      <c r="N2400" s="12"/>
      <c r="O2400" s="12"/>
    </row>
    <row r="2401" spans="1:15" x14ac:dyDescent="0.35">
      <c r="A2401" s="11" t="str">
        <f t="shared" si="37"/>
        <v>DISTRIBUCION VOLUMEN X CRITERIO (kg ó litros)Espum/Lambrusc/MoscaDE 35 A 49 AÑOS</v>
      </c>
      <c r="B2401" s="11" t="s">
        <v>119</v>
      </c>
      <c r="C2401" s="11" t="s">
        <v>177</v>
      </c>
      <c r="D2401" s="11" t="s">
        <v>42</v>
      </c>
      <c r="E2401" s="12">
        <v>16.844724374977101</v>
      </c>
      <c r="F2401" s="12">
        <v>22.7590099894147</v>
      </c>
      <c r="G2401" s="12">
        <v>21.096410476240202</v>
      </c>
      <c r="H2401" s="12">
        <v>16.133542114452499</v>
      </c>
      <c r="I2401" s="12">
        <v>0</v>
      </c>
      <c r="J2401" s="12">
        <v>0</v>
      </c>
      <c r="K2401" s="12">
        <v>0</v>
      </c>
      <c r="L2401" s="12">
        <v>0</v>
      </c>
      <c r="M2401" s="12">
        <v>0</v>
      </c>
      <c r="N2401" s="12"/>
      <c r="O2401" s="12"/>
    </row>
    <row r="2402" spans="1:15" x14ac:dyDescent="0.35">
      <c r="A2402" s="11" t="str">
        <f t="shared" si="37"/>
        <v>DISTRIBUCION VOLUMEN X CRITERIO (kg ó litros)Espum/Lambrusc/MoscaDE 50 A 59 AÑOS</v>
      </c>
      <c r="B2402" s="11" t="s">
        <v>119</v>
      </c>
      <c r="C2402" s="11" t="s">
        <v>177</v>
      </c>
      <c r="D2402" s="11" t="s">
        <v>43</v>
      </c>
      <c r="E2402" s="12">
        <v>18.415710690262099</v>
      </c>
      <c r="F2402" s="12">
        <v>21.4101177559075</v>
      </c>
      <c r="G2402" s="12">
        <v>23.144665704128101</v>
      </c>
      <c r="H2402" s="12">
        <v>18.9798603746185</v>
      </c>
      <c r="I2402" s="12">
        <v>0</v>
      </c>
      <c r="J2402" s="12">
        <v>0</v>
      </c>
      <c r="K2402" s="12">
        <v>0</v>
      </c>
      <c r="L2402" s="12">
        <v>0</v>
      </c>
      <c r="M2402" s="12">
        <v>0</v>
      </c>
      <c r="N2402" s="12"/>
      <c r="O2402" s="12"/>
    </row>
    <row r="2403" spans="1:15" x14ac:dyDescent="0.35">
      <c r="A2403" s="11" t="str">
        <f t="shared" si="37"/>
        <v>DISTRIBUCION VOLUMEN X CRITERIO (kg ó litros)Espum/Lambrusc/MoscaDE 60 A 75 AÑOS</v>
      </c>
      <c r="B2403" s="11" t="s">
        <v>119</v>
      </c>
      <c r="C2403" s="11" t="s">
        <v>177</v>
      </c>
      <c r="D2403" s="11" t="s">
        <v>44</v>
      </c>
      <c r="E2403" s="12">
        <v>45.924659579622698</v>
      </c>
      <c r="F2403" s="12">
        <v>27.601112504999499</v>
      </c>
      <c r="G2403" s="12">
        <v>42.784245938674601</v>
      </c>
      <c r="H2403" s="12">
        <v>43.0471123157972</v>
      </c>
      <c r="I2403" s="12">
        <v>0</v>
      </c>
      <c r="J2403" s="12">
        <v>0</v>
      </c>
      <c r="K2403" s="12">
        <v>0</v>
      </c>
      <c r="L2403" s="12">
        <v>0</v>
      </c>
      <c r="M2403" s="12">
        <v>0</v>
      </c>
      <c r="N2403" s="12"/>
      <c r="O2403" s="12"/>
    </row>
    <row r="2404" spans="1:15" x14ac:dyDescent="0.35">
      <c r="A2404" s="11" t="str">
        <f t="shared" si="37"/>
        <v>DISTRIBUCION VOLUMEN X CRITERIO (kg ó litros)Espum/Lambrusc/MoscaALTA Y MEDIA ALTA</v>
      </c>
      <c r="B2404" s="11" t="s">
        <v>119</v>
      </c>
      <c r="C2404" s="11" t="s">
        <v>177</v>
      </c>
      <c r="D2404" s="11" t="s">
        <v>17</v>
      </c>
      <c r="E2404" s="12">
        <v>46.505190254844898</v>
      </c>
      <c r="F2404" s="12">
        <v>33.427160317335399</v>
      </c>
      <c r="G2404" s="12">
        <v>39.288016491616297</v>
      </c>
      <c r="H2404" s="12">
        <v>36.779773595745198</v>
      </c>
      <c r="I2404" s="12">
        <v>0</v>
      </c>
      <c r="J2404" s="12">
        <v>0</v>
      </c>
      <c r="K2404" s="12">
        <v>0</v>
      </c>
      <c r="L2404" s="12">
        <v>0</v>
      </c>
      <c r="M2404" s="12">
        <v>0</v>
      </c>
      <c r="N2404" s="12"/>
      <c r="O2404" s="12"/>
    </row>
    <row r="2405" spans="1:15" x14ac:dyDescent="0.35">
      <c r="A2405" s="11" t="str">
        <f t="shared" si="37"/>
        <v>DISTRIBUCION VOLUMEN X CRITERIO (kg ó litros)Espum/Lambrusc/MoscaMEDIA</v>
      </c>
      <c r="B2405" s="11" t="s">
        <v>119</v>
      </c>
      <c r="C2405" s="11" t="s">
        <v>177</v>
      </c>
      <c r="D2405" s="11" t="s">
        <v>18</v>
      </c>
      <c r="E2405" s="12">
        <v>25.603538257986699</v>
      </c>
      <c r="F2405" s="12">
        <v>39.080730501044897</v>
      </c>
      <c r="G2405" s="12">
        <v>26.823883544353698</v>
      </c>
      <c r="H2405" s="12">
        <v>23.491822714762801</v>
      </c>
      <c r="I2405" s="12">
        <v>0</v>
      </c>
      <c r="J2405" s="12">
        <v>0</v>
      </c>
      <c r="K2405" s="12">
        <v>0</v>
      </c>
      <c r="L2405" s="12">
        <v>0</v>
      </c>
      <c r="M2405" s="12">
        <v>0</v>
      </c>
      <c r="N2405" s="12"/>
      <c r="O2405" s="12"/>
    </row>
    <row r="2406" spans="1:15" x14ac:dyDescent="0.35">
      <c r="A2406" s="11" t="str">
        <f t="shared" si="37"/>
        <v>DISTRIBUCION VOLUMEN X CRITERIO (kg ó litros)Espum/Lambrusc/MoscaMEDIA BAJA</v>
      </c>
      <c r="B2406" s="11" t="s">
        <v>119</v>
      </c>
      <c r="C2406" s="11" t="s">
        <v>177</v>
      </c>
      <c r="D2406" s="11" t="s">
        <v>19</v>
      </c>
      <c r="E2406" s="12">
        <v>13.6232665449021</v>
      </c>
      <c r="F2406" s="12">
        <v>9.9527787727749502</v>
      </c>
      <c r="G2406" s="12">
        <v>19.3045583399973</v>
      </c>
      <c r="H2406" s="12">
        <v>23.1036640841529</v>
      </c>
      <c r="I2406" s="12">
        <v>0</v>
      </c>
      <c r="J2406" s="12">
        <v>0</v>
      </c>
      <c r="K2406" s="12">
        <v>0</v>
      </c>
      <c r="L2406" s="12">
        <v>0</v>
      </c>
      <c r="M2406" s="12">
        <v>0</v>
      </c>
      <c r="N2406" s="12"/>
      <c r="O2406" s="12"/>
    </row>
    <row r="2407" spans="1:15" x14ac:dyDescent="0.35">
      <c r="A2407" s="11" t="str">
        <f t="shared" si="37"/>
        <v>DISTRIBUCION VOLUMEN X CRITERIO (kg ó litros)Espum/Lambrusc/MoscaBAJA</v>
      </c>
      <c r="B2407" s="11" t="s">
        <v>119</v>
      </c>
      <c r="C2407" s="11" t="s">
        <v>177</v>
      </c>
      <c r="D2407" s="11" t="s">
        <v>20</v>
      </c>
      <c r="E2407" s="12">
        <v>14.2679982099817</v>
      </c>
      <c r="F2407" s="12">
        <v>17.5393472747161</v>
      </c>
      <c r="G2407" s="12">
        <v>14.583549699924101</v>
      </c>
      <c r="H2407" s="12">
        <v>16.6247337217021</v>
      </c>
      <c r="I2407" s="12">
        <v>0</v>
      </c>
      <c r="J2407" s="12">
        <v>0</v>
      </c>
      <c r="K2407" s="12">
        <v>0</v>
      </c>
      <c r="L2407" s="12">
        <v>0</v>
      </c>
      <c r="M2407" s="12">
        <v>0</v>
      </c>
      <c r="N2407" s="12"/>
      <c r="O2407" s="12"/>
    </row>
    <row r="2408" spans="1:15" x14ac:dyDescent="0.35">
      <c r="A2408" s="11" t="str">
        <f t="shared" si="37"/>
        <v>DISTRIBUCION VOLUMEN X CRITERIO (kg ó litros)Espum/Lambrusc/MoscaHOMBRE</v>
      </c>
      <c r="B2408" s="11" t="s">
        <v>119</v>
      </c>
      <c r="C2408" s="11" t="s">
        <v>177</v>
      </c>
      <c r="D2408" s="11" t="s">
        <v>21</v>
      </c>
      <c r="E2408" s="12">
        <v>34.0817389760522</v>
      </c>
      <c r="F2408" s="12">
        <v>38.725044533931701</v>
      </c>
      <c r="G2408" s="12">
        <v>39.799454618901102</v>
      </c>
      <c r="H2408" s="12">
        <v>45.035786664670297</v>
      </c>
      <c r="I2408" s="12">
        <v>0</v>
      </c>
      <c r="J2408" s="12">
        <v>0</v>
      </c>
      <c r="K2408" s="12">
        <v>0</v>
      </c>
      <c r="L2408" s="12">
        <v>0</v>
      </c>
      <c r="M2408" s="12">
        <v>0</v>
      </c>
      <c r="N2408" s="12"/>
      <c r="O2408" s="12"/>
    </row>
    <row r="2409" spans="1:15" x14ac:dyDescent="0.35">
      <c r="A2409" s="11" t="str">
        <f t="shared" si="37"/>
        <v>DISTRIBUCION VOLUMEN X CRITERIO (kg ó litros)Espum/Lambrusc/MoscaMUJER</v>
      </c>
      <c r="B2409" s="11" t="s">
        <v>119</v>
      </c>
      <c r="C2409" s="11" t="s">
        <v>177</v>
      </c>
      <c r="D2409" s="11" t="s">
        <v>22</v>
      </c>
      <c r="E2409" s="12">
        <v>65.918261023947807</v>
      </c>
      <c r="F2409" s="12">
        <v>61.274955466068299</v>
      </c>
      <c r="G2409" s="12">
        <v>60.200545381098898</v>
      </c>
      <c r="H2409" s="12">
        <v>54.964206656606798</v>
      </c>
      <c r="I2409" s="12">
        <v>0</v>
      </c>
      <c r="J2409" s="12">
        <v>0</v>
      </c>
      <c r="K2409" s="12">
        <v>0</v>
      </c>
      <c r="L2409" s="12">
        <v>0</v>
      </c>
      <c r="M2409" s="12">
        <v>0</v>
      </c>
      <c r="N2409" s="12"/>
      <c r="O2409" s="12"/>
    </row>
    <row r="2410" spans="1:15" x14ac:dyDescent="0.35">
      <c r="A2410" s="11" t="str">
        <f t="shared" si="37"/>
        <v>DISTRIBUCION VOLUMEN X CRITERIO (kg ó litros)SidraT.ESPAÑA</v>
      </c>
      <c r="B2410" s="11" t="s">
        <v>119</v>
      </c>
      <c r="C2410" s="11" t="s">
        <v>143</v>
      </c>
      <c r="D2410" s="11" t="s">
        <v>36</v>
      </c>
      <c r="E2410" s="12">
        <v>100</v>
      </c>
      <c r="F2410" s="12">
        <v>100</v>
      </c>
      <c r="G2410" s="12">
        <v>100</v>
      </c>
      <c r="H2410" s="12">
        <v>100</v>
      </c>
      <c r="I2410" s="12">
        <v>0</v>
      </c>
      <c r="J2410" s="12">
        <v>0</v>
      </c>
      <c r="K2410" s="12">
        <v>0</v>
      </c>
      <c r="L2410" s="12">
        <v>0</v>
      </c>
      <c r="M2410" s="12">
        <v>0</v>
      </c>
      <c r="N2410" s="12"/>
      <c r="O2410" s="12"/>
    </row>
    <row r="2411" spans="1:15" x14ac:dyDescent="0.35">
      <c r="A2411" s="11" t="str">
        <f t="shared" si="37"/>
        <v>DISTRIBUCION VOLUMEN X CRITERIO (kg ó litros)SidraBCN AM</v>
      </c>
      <c r="B2411" s="11" t="s">
        <v>119</v>
      </c>
      <c r="C2411" s="11" t="s">
        <v>143</v>
      </c>
      <c r="D2411" s="11" t="s">
        <v>1</v>
      </c>
      <c r="E2411" s="12">
        <v>1.00734057959017</v>
      </c>
      <c r="F2411" s="12">
        <v>0.78697502917749496</v>
      </c>
      <c r="G2411" s="12">
        <v>1.0975204265335501</v>
      </c>
      <c r="H2411" s="12">
        <v>0.96817739305132</v>
      </c>
      <c r="I2411" s="12">
        <v>0</v>
      </c>
      <c r="J2411" s="12">
        <v>0</v>
      </c>
      <c r="K2411" s="12">
        <v>0</v>
      </c>
      <c r="L2411" s="12">
        <v>0</v>
      </c>
      <c r="M2411" s="12">
        <v>0</v>
      </c>
      <c r="N2411" s="12"/>
      <c r="O2411" s="12"/>
    </row>
    <row r="2412" spans="1:15" x14ac:dyDescent="0.35">
      <c r="A2412" s="11" t="str">
        <f t="shared" si="37"/>
        <v>DISTRIBUCION VOLUMEN X CRITERIO (kg ó litros)SidraREST.CAT ARAGON</v>
      </c>
      <c r="B2412" s="11" t="s">
        <v>119</v>
      </c>
      <c r="C2412" s="11" t="s">
        <v>143</v>
      </c>
      <c r="D2412" s="11" t="s">
        <v>2</v>
      </c>
      <c r="E2412" s="12">
        <v>2.3106650592224298</v>
      </c>
      <c r="F2412" s="12">
        <v>2.2352549616516502</v>
      </c>
      <c r="G2412" s="12">
        <v>2.2234105966982902</v>
      </c>
      <c r="H2412" s="12">
        <v>2.2732260304518599</v>
      </c>
      <c r="I2412" s="12">
        <v>0</v>
      </c>
      <c r="J2412" s="12">
        <v>0</v>
      </c>
      <c r="K2412" s="12">
        <v>0</v>
      </c>
      <c r="L2412" s="12">
        <v>0</v>
      </c>
      <c r="M2412" s="12">
        <v>0</v>
      </c>
      <c r="N2412" s="12"/>
      <c r="O2412" s="12"/>
    </row>
    <row r="2413" spans="1:15" x14ac:dyDescent="0.35">
      <c r="A2413" s="11" t="str">
        <f t="shared" si="37"/>
        <v>DISTRIBUCION VOLUMEN X CRITERIO (kg ó litros)SidraLEVANTE</v>
      </c>
      <c r="B2413" s="11" t="s">
        <v>119</v>
      </c>
      <c r="C2413" s="11" t="s">
        <v>143</v>
      </c>
      <c r="D2413" s="11" t="s">
        <v>3</v>
      </c>
      <c r="E2413" s="12">
        <v>3.5458121415086801</v>
      </c>
      <c r="F2413" s="12">
        <v>4.8050109040151501</v>
      </c>
      <c r="G2413" s="12">
        <v>2.9947018894252699</v>
      </c>
      <c r="H2413" s="12">
        <v>1.91479115243569</v>
      </c>
      <c r="I2413" s="12">
        <v>0</v>
      </c>
      <c r="J2413" s="12">
        <v>0</v>
      </c>
      <c r="K2413" s="12">
        <v>0</v>
      </c>
      <c r="L2413" s="12">
        <v>0</v>
      </c>
      <c r="M2413" s="12">
        <v>0</v>
      </c>
      <c r="N2413" s="12"/>
      <c r="O2413" s="12"/>
    </row>
    <row r="2414" spans="1:15" x14ac:dyDescent="0.35">
      <c r="A2414" s="11" t="str">
        <f t="shared" si="37"/>
        <v>DISTRIBUCION VOLUMEN X CRITERIO (kg ó litros)SidraANDALUCIA</v>
      </c>
      <c r="B2414" s="11" t="s">
        <v>119</v>
      </c>
      <c r="C2414" s="11" t="s">
        <v>143</v>
      </c>
      <c r="D2414" s="11" t="s">
        <v>4</v>
      </c>
      <c r="E2414" s="12">
        <v>7.4405395940582899</v>
      </c>
      <c r="F2414" s="12">
        <v>6.2382953730656503</v>
      </c>
      <c r="G2414" s="12">
        <v>4.3497311011775697</v>
      </c>
      <c r="H2414" s="12">
        <v>3.4752861186745001</v>
      </c>
      <c r="I2414" s="12">
        <v>0</v>
      </c>
      <c r="J2414" s="12">
        <v>0</v>
      </c>
      <c r="K2414" s="12">
        <v>0</v>
      </c>
      <c r="L2414" s="12">
        <v>0</v>
      </c>
      <c r="M2414" s="12">
        <v>0</v>
      </c>
      <c r="N2414" s="12"/>
      <c r="O2414" s="12"/>
    </row>
    <row r="2415" spans="1:15" x14ac:dyDescent="0.35">
      <c r="A2415" s="11" t="str">
        <f t="shared" si="37"/>
        <v>DISTRIBUCION VOLUMEN X CRITERIO (kg ó litros)SidraMDD AM</v>
      </c>
      <c r="B2415" s="11" t="s">
        <v>119</v>
      </c>
      <c r="C2415" s="11" t="s">
        <v>143</v>
      </c>
      <c r="D2415" s="11" t="s">
        <v>5</v>
      </c>
      <c r="E2415" s="12">
        <v>4.4081026593757597</v>
      </c>
      <c r="F2415" s="12">
        <v>5.2485100577046602</v>
      </c>
      <c r="G2415" s="12">
        <v>5.54479403614119</v>
      </c>
      <c r="H2415" s="12">
        <v>3.6037026837424202</v>
      </c>
      <c r="I2415" s="12">
        <v>0</v>
      </c>
      <c r="J2415" s="12">
        <v>0</v>
      </c>
      <c r="K2415" s="12">
        <v>0</v>
      </c>
      <c r="L2415" s="12">
        <v>0</v>
      </c>
      <c r="M2415" s="12">
        <v>0</v>
      </c>
      <c r="N2415" s="12"/>
      <c r="O2415" s="12"/>
    </row>
    <row r="2416" spans="1:15" x14ac:dyDescent="0.35">
      <c r="A2416" s="11" t="str">
        <f t="shared" si="37"/>
        <v>DISTRIBUCION VOLUMEN X CRITERIO (kg ó litros)SidraRTO CENTRO</v>
      </c>
      <c r="B2416" s="11" t="s">
        <v>119</v>
      </c>
      <c r="C2416" s="11" t="s">
        <v>143</v>
      </c>
      <c r="D2416" s="11" t="s">
        <v>6</v>
      </c>
      <c r="E2416" s="12">
        <v>6.4889845231092798</v>
      </c>
      <c r="F2416" s="12">
        <v>6.7936685411391604</v>
      </c>
      <c r="G2416" s="12">
        <v>5.7456719456497103</v>
      </c>
      <c r="H2416" s="12">
        <v>4.84687142418663</v>
      </c>
      <c r="I2416" s="12">
        <v>0</v>
      </c>
      <c r="J2416" s="12">
        <v>0</v>
      </c>
      <c r="K2416" s="12">
        <v>0</v>
      </c>
      <c r="L2416" s="12">
        <v>0</v>
      </c>
      <c r="M2416" s="12">
        <v>0</v>
      </c>
      <c r="N2416" s="12"/>
      <c r="O2416" s="12"/>
    </row>
    <row r="2417" spans="1:15" x14ac:dyDescent="0.35">
      <c r="A2417" s="11" t="str">
        <f t="shared" si="37"/>
        <v>DISTRIBUCION VOLUMEN X CRITERIO (kg ó litros)SidraNORTE-CENTRO</v>
      </c>
      <c r="B2417" s="11" t="s">
        <v>119</v>
      </c>
      <c r="C2417" s="11" t="s">
        <v>143</v>
      </c>
      <c r="D2417" s="11" t="s">
        <v>7</v>
      </c>
      <c r="E2417" s="12">
        <v>7.9667749776717498</v>
      </c>
      <c r="F2417" s="12">
        <v>11.3701595341629</v>
      </c>
      <c r="G2417" s="12">
        <v>11.116269801763501</v>
      </c>
      <c r="H2417" s="12">
        <v>11.2131579289382</v>
      </c>
      <c r="I2417" s="12">
        <v>0</v>
      </c>
      <c r="J2417" s="12">
        <v>0</v>
      </c>
      <c r="K2417" s="12">
        <v>0</v>
      </c>
      <c r="L2417" s="12">
        <v>0</v>
      </c>
      <c r="M2417" s="12">
        <v>0</v>
      </c>
      <c r="N2417" s="12"/>
      <c r="O2417" s="12"/>
    </row>
    <row r="2418" spans="1:15" x14ac:dyDescent="0.35">
      <c r="A2418" s="11" t="str">
        <f t="shared" si="37"/>
        <v>DISTRIBUCION VOLUMEN X CRITERIO (kg ó litros)SidraNOROESTE</v>
      </c>
      <c r="B2418" s="11" t="s">
        <v>119</v>
      </c>
      <c r="C2418" s="11" t="s">
        <v>143</v>
      </c>
      <c r="D2418" s="11" t="s">
        <v>8</v>
      </c>
      <c r="E2418" s="12">
        <v>66.831777543423399</v>
      </c>
      <c r="F2418" s="12">
        <v>62.522138770904</v>
      </c>
      <c r="G2418" s="12">
        <v>66.927886787022004</v>
      </c>
      <c r="H2418" s="12">
        <v>71.7047741059815</v>
      </c>
      <c r="I2418" s="12">
        <v>0</v>
      </c>
      <c r="J2418" s="12">
        <v>0</v>
      </c>
      <c r="K2418" s="12">
        <v>0</v>
      </c>
      <c r="L2418" s="12">
        <v>0</v>
      </c>
      <c r="M2418" s="12">
        <v>0</v>
      </c>
      <c r="N2418" s="12"/>
      <c r="O2418" s="12"/>
    </row>
    <row r="2419" spans="1:15" x14ac:dyDescent="0.35">
      <c r="A2419" s="11" t="str">
        <f t="shared" si="37"/>
        <v>DISTRIBUCION VOLUMEN X CRITERIO (kg ó litros)Sidra&lt;2MIL</v>
      </c>
      <c r="B2419" s="11" t="s">
        <v>119</v>
      </c>
      <c r="C2419" s="11" t="s">
        <v>143</v>
      </c>
      <c r="D2419" s="11" t="s">
        <v>9</v>
      </c>
      <c r="E2419" s="12">
        <v>2.3940246166738501</v>
      </c>
      <c r="F2419" s="12">
        <v>2.0898684294463798</v>
      </c>
      <c r="G2419" s="12">
        <v>2.2275746534418102</v>
      </c>
      <c r="H2419" s="12">
        <v>1.2100061496724299</v>
      </c>
      <c r="I2419" s="12">
        <v>0</v>
      </c>
      <c r="J2419" s="12">
        <v>0</v>
      </c>
      <c r="K2419" s="12">
        <v>0</v>
      </c>
      <c r="L2419" s="12">
        <v>0</v>
      </c>
      <c r="M2419" s="12">
        <v>0</v>
      </c>
      <c r="N2419" s="12"/>
      <c r="O2419" s="12"/>
    </row>
    <row r="2420" spans="1:15" x14ac:dyDescent="0.35">
      <c r="A2420" s="11" t="str">
        <f t="shared" si="37"/>
        <v>DISTRIBUCION VOLUMEN X CRITERIO (kg ó litros)Sidra2-5MIL</v>
      </c>
      <c r="B2420" s="11" t="s">
        <v>119</v>
      </c>
      <c r="C2420" s="11" t="s">
        <v>143</v>
      </c>
      <c r="D2420" s="11" t="s">
        <v>10</v>
      </c>
      <c r="E2420" s="12">
        <v>1.19706500363908</v>
      </c>
      <c r="F2420" s="12">
        <v>1.5177425891296501</v>
      </c>
      <c r="G2420" s="12">
        <v>1.42237955216278</v>
      </c>
      <c r="H2420" s="12">
        <v>1.7180646529267201</v>
      </c>
      <c r="I2420" s="12">
        <v>0</v>
      </c>
      <c r="J2420" s="12">
        <v>0</v>
      </c>
      <c r="K2420" s="12">
        <v>0</v>
      </c>
      <c r="L2420" s="12">
        <v>0</v>
      </c>
      <c r="M2420" s="12">
        <v>0</v>
      </c>
      <c r="N2420" s="12"/>
      <c r="O2420" s="12"/>
    </row>
    <row r="2421" spans="1:15" x14ac:dyDescent="0.35">
      <c r="A2421" s="11" t="str">
        <f t="shared" si="37"/>
        <v>DISTRIBUCION VOLUMEN X CRITERIO (kg ó litros)Sidra5-10MIL</v>
      </c>
      <c r="B2421" s="11" t="s">
        <v>119</v>
      </c>
      <c r="C2421" s="11" t="s">
        <v>143</v>
      </c>
      <c r="D2421" s="11" t="s">
        <v>11</v>
      </c>
      <c r="E2421" s="12">
        <v>1.6826650138922099</v>
      </c>
      <c r="F2421" s="12">
        <v>2.4912432374675499</v>
      </c>
      <c r="G2421" s="12">
        <v>1.93451002071453</v>
      </c>
      <c r="H2421" s="12">
        <v>2.6807367288052801</v>
      </c>
      <c r="I2421" s="12">
        <v>0</v>
      </c>
      <c r="J2421" s="12">
        <v>0</v>
      </c>
      <c r="K2421" s="12">
        <v>0</v>
      </c>
      <c r="L2421" s="12">
        <v>0</v>
      </c>
      <c r="M2421" s="12">
        <v>0</v>
      </c>
      <c r="N2421" s="12"/>
      <c r="O2421" s="12"/>
    </row>
    <row r="2422" spans="1:15" x14ac:dyDescent="0.35">
      <c r="A2422" s="11" t="str">
        <f t="shared" si="37"/>
        <v>DISTRIBUCION VOLUMEN X CRITERIO (kg ó litros)Sidra10-30MIL</v>
      </c>
      <c r="B2422" s="11" t="s">
        <v>119</v>
      </c>
      <c r="C2422" s="11" t="s">
        <v>143</v>
      </c>
      <c r="D2422" s="11" t="s">
        <v>12</v>
      </c>
      <c r="E2422" s="12">
        <v>10.9567025063684</v>
      </c>
      <c r="F2422" s="12">
        <v>14.2898437317158</v>
      </c>
      <c r="G2422" s="12">
        <v>9.5389738410385707</v>
      </c>
      <c r="H2422" s="12">
        <v>11.082447181741401</v>
      </c>
      <c r="I2422" s="12">
        <v>0</v>
      </c>
      <c r="J2422" s="12">
        <v>0</v>
      </c>
      <c r="K2422" s="12">
        <v>0</v>
      </c>
      <c r="L2422" s="12">
        <v>0</v>
      </c>
      <c r="M2422" s="12">
        <v>0</v>
      </c>
      <c r="N2422" s="12"/>
      <c r="O2422" s="12"/>
    </row>
    <row r="2423" spans="1:15" x14ac:dyDescent="0.35">
      <c r="A2423" s="11" t="str">
        <f t="shared" si="37"/>
        <v>DISTRIBUCION VOLUMEN X CRITERIO (kg ó litros)Sidra30-100MIL</v>
      </c>
      <c r="B2423" s="11" t="s">
        <v>119</v>
      </c>
      <c r="C2423" s="11" t="s">
        <v>143</v>
      </c>
      <c r="D2423" s="11" t="s">
        <v>13</v>
      </c>
      <c r="E2423" s="12">
        <v>49.130364094458301</v>
      </c>
      <c r="F2423" s="12">
        <v>47.489464142562397</v>
      </c>
      <c r="G2423" s="12">
        <v>43.413160887107303</v>
      </c>
      <c r="H2423" s="12">
        <v>36.494326640155599</v>
      </c>
      <c r="I2423" s="12">
        <v>0</v>
      </c>
      <c r="J2423" s="12">
        <v>0</v>
      </c>
      <c r="K2423" s="12">
        <v>0</v>
      </c>
      <c r="L2423" s="12">
        <v>0</v>
      </c>
      <c r="M2423" s="12">
        <v>0</v>
      </c>
      <c r="N2423" s="12"/>
      <c r="O2423" s="12"/>
    </row>
    <row r="2424" spans="1:15" x14ac:dyDescent="0.35">
      <c r="A2424" s="11" t="str">
        <f t="shared" si="37"/>
        <v>DISTRIBUCION VOLUMEN X CRITERIO (kg ó litros)Sidra100-200MIL</v>
      </c>
      <c r="B2424" s="11" t="s">
        <v>119</v>
      </c>
      <c r="C2424" s="11" t="s">
        <v>143</v>
      </c>
      <c r="D2424" s="11" t="s">
        <v>14</v>
      </c>
      <c r="E2424" s="12">
        <v>7.7858949157869697</v>
      </c>
      <c r="F2424" s="12">
        <v>7.52859711737268</v>
      </c>
      <c r="G2424" s="12">
        <v>8.3653045640819599</v>
      </c>
      <c r="H2424" s="12">
        <v>6.4301148670688999</v>
      </c>
      <c r="I2424" s="12">
        <v>0</v>
      </c>
      <c r="J2424" s="12">
        <v>0</v>
      </c>
      <c r="K2424" s="12">
        <v>0</v>
      </c>
      <c r="L2424" s="12">
        <v>0</v>
      </c>
      <c r="M2424" s="12">
        <v>0</v>
      </c>
      <c r="N2424" s="12"/>
      <c r="O2424" s="12"/>
    </row>
    <row r="2425" spans="1:15" x14ac:dyDescent="0.35">
      <c r="A2425" s="11" t="str">
        <f t="shared" si="37"/>
        <v>DISTRIBUCION VOLUMEN X CRITERIO (kg ó litros)Sidra200-500MIL</v>
      </c>
      <c r="B2425" s="11" t="s">
        <v>119</v>
      </c>
      <c r="C2425" s="11" t="s">
        <v>143</v>
      </c>
      <c r="D2425" s="11" t="s">
        <v>15</v>
      </c>
      <c r="E2425" s="12">
        <v>20.7197854956265</v>
      </c>
      <c r="F2425" s="12">
        <v>18.571880626887602</v>
      </c>
      <c r="G2425" s="12">
        <v>27.336534892178602</v>
      </c>
      <c r="H2425" s="12">
        <v>35.971778759389402</v>
      </c>
      <c r="I2425" s="12">
        <v>0</v>
      </c>
      <c r="J2425" s="12">
        <v>0</v>
      </c>
      <c r="K2425" s="12">
        <v>0</v>
      </c>
      <c r="L2425" s="12">
        <v>0</v>
      </c>
      <c r="M2425" s="12">
        <v>0</v>
      </c>
      <c r="N2425" s="12"/>
      <c r="O2425" s="12"/>
    </row>
    <row r="2426" spans="1:15" x14ac:dyDescent="0.35">
      <c r="A2426" s="11" t="str">
        <f t="shared" si="37"/>
        <v>DISTRIBUCION VOLUMEN X CRITERIO (kg ó litros)Sidra&gt;500MIL</v>
      </c>
      <c r="B2426" s="11" t="s">
        <v>119</v>
      </c>
      <c r="C2426" s="11" t="s">
        <v>143</v>
      </c>
      <c r="D2426" s="11" t="s">
        <v>16</v>
      </c>
      <c r="E2426" s="12">
        <v>6.1335285761777696</v>
      </c>
      <c r="F2426" s="12">
        <v>6.02136514016816</v>
      </c>
      <c r="G2426" s="12">
        <v>5.7615473053378699</v>
      </c>
      <c r="H2426" s="12">
        <v>4.4125003761855597</v>
      </c>
      <c r="I2426" s="12">
        <v>0</v>
      </c>
      <c r="J2426" s="12">
        <v>0</v>
      </c>
      <c r="K2426" s="12">
        <v>0</v>
      </c>
      <c r="L2426" s="12">
        <v>0</v>
      </c>
      <c r="M2426" s="12">
        <v>0</v>
      </c>
      <c r="N2426" s="12"/>
      <c r="O2426" s="12"/>
    </row>
    <row r="2427" spans="1:15" x14ac:dyDescent="0.35">
      <c r="A2427" s="11" t="str">
        <f t="shared" si="37"/>
        <v>DISTRIBUCION VOLUMEN X CRITERIO (kg ó litros)SidraDE 15 A 19 AÑOS</v>
      </c>
      <c r="B2427" s="11" t="s">
        <v>119</v>
      </c>
      <c r="C2427" s="11" t="s">
        <v>143</v>
      </c>
      <c r="D2427" s="11" t="s">
        <v>39</v>
      </c>
      <c r="E2427" s="12">
        <v>0.51730969202033195</v>
      </c>
      <c r="F2427" s="12">
        <v>2.2053981244655199</v>
      </c>
      <c r="G2427" s="12">
        <v>0.28910817895885799</v>
      </c>
      <c r="H2427" s="12">
        <v>0.721259777341001</v>
      </c>
      <c r="I2427" s="12">
        <v>0</v>
      </c>
      <c r="J2427" s="12">
        <v>0</v>
      </c>
      <c r="K2427" s="12">
        <v>0</v>
      </c>
      <c r="L2427" s="12">
        <v>0</v>
      </c>
      <c r="M2427" s="12">
        <v>0</v>
      </c>
      <c r="N2427" s="12"/>
      <c r="O2427" s="12"/>
    </row>
    <row r="2428" spans="1:15" x14ac:dyDescent="0.35">
      <c r="A2428" s="11" t="str">
        <f t="shared" si="37"/>
        <v>DISTRIBUCION VOLUMEN X CRITERIO (kg ó litros)SidraDE 20 A 24 AÑOS</v>
      </c>
      <c r="B2428" s="11" t="s">
        <v>119</v>
      </c>
      <c r="C2428" s="11" t="s">
        <v>143</v>
      </c>
      <c r="D2428" s="11" t="s">
        <v>40</v>
      </c>
      <c r="E2428" s="12">
        <v>1.4550665920597601</v>
      </c>
      <c r="F2428" s="12">
        <v>1.37339877817761</v>
      </c>
      <c r="G2428" s="12">
        <v>0.89788141852307901</v>
      </c>
      <c r="H2428" s="12">
        <v>0.67630741534845795</v>
      </c>
      <c r="I2428" s="12">
        <v>0</v>
      </c>
      <c r="J2428" s="12">
        <v>0</v>
      </c>
      <c r="K2428" s="12">
        <v>0</v>
      </c>
      <c r="L2428" s="12">
        <v>0</v>
      </c>
      <c r="M2428" s="12">
        <v>0</v>
      </c>
      <c r="N2428" s="12"/>
      <c r="O2428" s="12"/>
    </row>
    <row r="2429" spans="1:15" x14ac:dyDescent="0.35">
      <c r="A2429" s="11" t="str">
        <f t="shared" si="37"/>
        <v>DISTRIBUCION VOLUMEN X CRITERIO (kg ó litros)SidraDE 25 A 34 AÑOS</v>
      </c>
      <c r="B2429" s="11" t="s">
        <v>119</v>
      </c>
      <c r="C2429" s="11" t="s">
        <v>143</v>
      </c>
      <c r="D2429" s="11" t="s">
        <v>41</v>
      </c>
      <c r="E2429" s="12">
        <v>4.0342767423407402</v>
      </c>
      <c r="F2429" s="12">
        <v>5.3974077389267903</v>
      </c>
      <c r="G2429" s="12">
        <v>4.0354046400900598</v>
      </c>
      <c r="H2429" s="12">
        <v>2.6714884113111999</v>
      </c>
      <c r="I2429" s="12">
        <v>0</v>
      </c>
      <c r="J2429" s="12">
        <v>0</v>
      </c>
      <c r="K2429" s="12">
        <v>0</v>
      </c>
      <c r="L2429" s="12">
        <v>0</v>
      </c>
      <c r="M2429" s="12">
        <v>0</v>
      </c>
      <c r="N2429" s="12"/>
      <c r="O2429" s="12"/>
    </row>
    <row r="2430" spans="1:15" x14ac:dyDescent="0.35">
      <c r="A2430" s="11" t="str">
        <f t="shared" si="37"/>
        <v>DISTRIBUCION VOLUMEN X CRITERIO (kg ó litros)SidraDE 35 A 49 AÑOS</v>
      </c>
      <c r="B2430" s="11" t="s">
        <v>119</v>
      </c>
      <c r="C2430" s="11" t="s">
        <v>143</v>
      </c>
      <c r="D2430" s="11" t="s">
        <v>42</v>
      </c>
      <c r="E2430" s="12">
        <v>21.1164321720325</v>
      </c>
      <c r="F2430" s="12">
        <v>16.920360186771902</v>
      </c>
      <c r="G2430" s="12">
        <v>15.8789243930628</v>
      </c>
      <c r="H2430" s="12">
        <v>12.716863530486499</v>
      </c>
      <c r="I2430" s="12">
        <v>0</v>
      </c>
      <c r="J2430" s="12">
        <v>0</v>
      </c>
      <c r="K2430" s="12">
        <v>0</v>
      </c>
      <c r="L2430" s="12">
        <v>0</v>
      </c>
      <c r="M2430" s="12">
        <v>0</v>
      </c>
      <c r="N2430" s="12"/>
      <c r="O2430" s="12"/>
    </row>
    <row r="2431" spans="1:15" x14ac:dyDescent="0.35">
      <c r="A2431" s="11" t="str">
        <f t="shared" si="37"/>
        <v>DISTRIBUCION VOLUMEN X CRITERIO (kg ó litros)SidraDE 50 A 59 AÑOS</v>
      </c>
      <c r="B2431" s="11" t="s">
        <v>119</v>
      </c>
      <c r="C2431" s="11" t="s">
        <v>143</v>
      </c>
      <c r="D2431" s="11" t="s">
        <v>43</v>
      </c>
      <c r="E2431" s="12">
        <v>21.756096494538198</v>
      </c>
      <c r="F2431" s="12">
        <v>24.763277917952799</v>
      </c>
      <c r="G2431" s="12">
        <v>35.523919199926503</v>
      </c>
      <c r="H2431" s="12">
        <v>37.284870583695302</v>
      </c>
      <c r="I2431" s="12">
        <v>0</v>
      </c>
      <c r="J2431" s="12">
        <v>0</v>
      </c>
      <c r="K2431" s="12">
        <v>0</v>
      </c>
      <c r="L2431" s="12">
        <v>0</v>
      </c>
      <c r="M2431" s="12">
        <v>0</v>
      </c>
      <c r="N2431" s="12"/>
      <c r="O2431" s="12"/>
    </row>
    <row r="2432" spans="1:15" x14ac:dyDescent="0.35">
      <c r="A2432" s="11" t="str">
        <f t="shared" si="37"/>
        <v>DISTRIBUCION VOLUMEN X CRITERIO (kg ó litros)SidraDE 60 A 75 AÑOS</v>
      </c>
      <c r="B2432" s="11" t="s">
        <v>119</v>
      </c>
      <c r="C2432" s="11" t="s">
        <v>143</v>
      </c>
      <c r="D2432" s="11" t="s">
        <v>44</v>
      </c>
      <c r="E2432" s="12">
        <v>51.120833637343303</v>
      </c>
      <c r="F2432" s="12">
        <v>49.340167708659102</v>
      </c>
      <c r="G2432" s="12">
        <v>43.374738883624097</v>
      </c>
      <c r="H2432" s="12">
        <v>45.929229114052298</v>
      </c>
      <c r="I2432" s="12">
        <v>0</v>
      </c>
      <c r="J2432" s="12">
        <v>0</v>
      </c>
      <c r="K2432" s="12">
        <v>0</v>
      </c>
      <c r="L2432" s="12">
        <v>0</v>
      </c>
      <c r="M2432" s="12">
        <v>0</v>
      </c>
      <c r="N2432" s="12"/>
      <c r="O2432" s="12"/>
    </row>
    <row r="2433" spans="1:15" x14ac:dyDescent="0.35">
      <c r="A2433" s="11" t="str">
        <f t="shared" si="37"/>
        <v>DISTRIBUCION VOLUMEN X CRITERIO (kg ó litros)SidraALTA Y MEDIA ALTA</v>
      </c>
      <c r="B2433" s="11" t="s">
        <v>119</v>
      </c>
      <c r="C2433" s="11" t="s">
        <v>143</v>
      </c>
      <c r="D2433" s="11" t="s">
        <v>17</v>
      </c>
      <c r="E2433" s="12">
        <v>43.513905879534398</v>
      </c>
      <c r="F2433" s="12">
        <v>47.748587408228197</v>
      </c>
      <c r="G2433" s="12">
        <v>43.347743200211298</v>
      </c>
      <c r="H2433" s="12">
        <v>37.683333828804599</v>
      </c>
      <c r="I2433" s="12">
        <v>0</v>
      </c>
      <c r="J2433" s="12">
        <v>0</v>
      </c>
      <c r="K2433" s="12">
        <v>0</v>
      </c>
      <c r="L2433" s="12">
        <v>0</v>
      </c>
      <c r="M2433" s="12">
        <v>0</v>
      </c>
      <c r="N2433" s="12"/>
      <c r="O2433" s="12"/>
    </row>
    <row r="2434" spans="1:15" x14ac:dyDescent="0.35">
      <c r="A2434" s="11" t="str">
        <f t="shared" si="37"/>
        <v>DISTRIBUCION VOLUMEN X CRITERIO (kg ó litros)SidraMEDIA</v>
      </c>
      <c r="B2434" s="11" t="s">
        <v>119</v>
      </c>
      <c r="C2434" s="11" t="s">
        <v>143</v>
      </c>
      <c r="D2434" s="11" t="s">
        <v>18</v>
      </c>
      <c r="E2434" s="12">
        <v>27.851181453401701</v>
      </c>
      <c r="F2434" s="12">
        <v>32.209900967413802</v>
      </c>
      <c r="G2434" s="12">
        <v>36.326885078466802</v>
      </c>
      <c r="H2434" s="12">
        <v>40.8213804903043</v>
      </c>
      <c r="I2434" s="12">
        <v>0</v>
      </c>
      <c r="J2434" s="12">
        <v>0</v>
      </c>
      <c r="K2434" s="12">
        <v>0</v>
      </c>
      <c r="L2434" s="12">
        <v>0</v>
      </c>
      <c r="M2434" s="12">
        <v>0</v>
      </c>
      <c r="N2434" s="12"/>
      <c r="O2434" s="12"/>
    </row>
    <row r="2435" spans="1:15" x14ac:dyDescent="0.35">
      <c r="A2435" s="11" t="str">
        <f t="shared" si="37"/>
        <v>DISTRIBUCION VOLUMEN X CRITERIO (kg ó litros)SidraMEDIA BAJA</v>
      </c>
      <c r="B2435" s="11" t="s">
        <v>119</v>
      </c>
      <c r="C2435" s="11" t="s">
        <v>143</v>
      </c>
      <c r="D2435" s="11" t="s">
        <v>19</v>
      </c>
      <c r="E2435" s="12">
        <v>20.251899759239301</v>
      </c>
      <c r="F2435" s="12">
        <v>9.5901772515590498</v>
      </c>
      <c r="G2435" s="12">
        <v>13.8963363384091</v>
      </c>
      <c r="H2435" s="12">
        <v>15.9174698683834</v>
      </c>
      <c r="I2435" s="12">
        <v>0</v>
      </c>
      <c r="J2435" s="12">
        <v>0</v>
      </c>
      <c r="K2435" s="12">
        <v>0</v>
      </c>
      <c r="L2435" s="12">
        <v>0</v>
      </c>
      <c r="M2435" s="12">
        <v>0</v>
      </c>
      <c r="N2435" s="12"/>
      <c r="O2435" s="12"/>
    </row>
    <row r="2436" spans="1:15" x14ac:dyDescent="0.35">
      <c r="A2436" s="11" t="str">
        <f t="shared" ref="A2436:A2499" si="38">B2436&amp;C2436&amp;D2436</f>
        <v>DISTRIBUCION VOLUMEN X CRITERIO (kg ó litros)SidraBAJA</v>
      </c>
      <c r="B2436" s="11" t="s">
        <v>119</v>
      </c>
      <c r="C2436" s="11" t="s">
        <v>143</v>
      </c>
      <c r="D2436" s="11" t="s">
        <v>20</v>
      </c>
      <c r="E2436" s="12">
        <v>8.3830360984062704</v>
      </c>
      <c r="F2436" s="12">
        <v>10.4513597076275</v>
      </c>
      <c r="G2436" s="12">
        <v>6.4290274999573001</v>
      </c>
      <c r="H2436" s="12">
        <v>5.5778402383018202</v>
      </c>
      <c r="I2436" s="12">
        <v>0</v>
      </c>
      <c r="J2436" s="12">
        <v>0</v>
      </c>
      <c r="K2436" s="12">
        <v>0</v>
      </c>
      <c r="L2436" s="12">
        <v>0</v>
      </c>
      <c r="M2436" s="12">
        <v>0</v>
      </c>
      <c r="N2436" s="12"/>
      <c r="O2436" s="12"/>
    </row>
    <row r="2437" spans="1:15" x14ac:dyDescent="0.35">
      <c r="A2437" s="11" t="str">
        <f t="shared" si="38"/>
        <v>DISTRIBUCION VOLUMEN X CRITERIO (kg ó litros)SidraHOMBRE</v>
      </c>
      <c r="B2437" s="11" t="s">
        <v>119</v>
      </c>
      <c r="C2437" s="11" t="s">
        <v>143</v>
      </c>
      <c r="D2437" s="11" t="s">
        <v>21</v>
      </c>
      <c r="E2437" s="12">
        <v>40.248261953483599</v>
      </c>
      <c r="F2437" s="12">
        <v>39.546523401700497</v>
      </c>
      <c r="G2437" s="12">
        <v>47.828717770949602</v>
      </c>
      <c r="H2437" s="12">
        <v>54.354894465787403</v>
      </c>
      <c r="I2437" s="12">
        <v>0</v>
      </c>
      <c r="J2437" s="12">
        <v>0</v>
      </c>
      <c r="K2437" s="12">
        <v>0</v>
      </c>
      <c r="L2437" s="12">
        <v>0</v>
      </c>
      <c r="M2437" s="12">
        <v>0</v>
      </c>
      <c r="N2437" s="12"/>
      <c r="O2437" s="12"/>
    </row>
    <row r="2438" spans="1:15" x14ac:dyDescent="0.35">
      <c r="A2438" s="11" t="str">
        <f t="shared" si="38"/>
        <v>DISTRIBUCION VOLUMEN X CRITERIO (kg ó litros)SidraMUJER</v>
      </c>
      <c r="B2438" s="11" t="s">
        <v>119</v>
      </c>
      <c r="C2438" s="11" t="s">
        <v>143</v>
      </c>
      <c r="D2438" s="11" t="s">
        <v>22</v>
      </c>
      <c r="E2438" s="12">
        <v>59.751736920659198</v>
      </c>
      <c r="F2438" s="12">
        <v>60.453463886227198</v>
      </c>
      <c r="G2438" s="12">
        <v>52.171282053637398</v>
      </c>
      <c r="H2438" s="12">
        <v>45.645105534212597</v>
      </c>
      <c r="I2438" s="12">
        <v>0</v>
      </c>
      <c r="J2438" s="12">
        <v>0</v>
      </c>
      <c r="K2438" s="12">
        <v>0</v>
      </c>
      <c r="L2438" s="12">
        <v>0</v>
      </c>
      <c r="M2438" s="12">
        <v>0</v>
      </c>
      <c r="N2438" s="12"/>
      <c r="O2438" s="12"/>
    </row>
    <row r="2439" spans="1:15" x14ac:dyDescent="0.35">
      <c r="A2439" s="11" t="str">
        <f t="shared" si="38"/>
        <v>DISTRIBUCION VOLUMEN X CRITERIO (kg ó litros)CervezaT.ESPAÑA</v>
      </c>
      <c r="B2439" s="11" t="s">
        <v>119</v>
      </c>
      <c r="C2439" s="11" t="s">
        <v>144</v>
      </c>
      <c r="D2439" s="11" t="s">
        <v>36</v>
      </c>
      <c r="E2439" s="12">
        <v>100</v>
      </c>
      <c r="F2439" s="12">
        <v>100</v>
      </c>
      <c r="G2439" s="12">
        <v>100</v>
      </c>
      <c r="H2439" s="12">
        <v>100</v>
      </c>
      <c r="I2439" s="12">
        <v>0</v>
      </c>
      <c r="J2439" s="12">
        <v>0</v>
      </c>
      <c r="K2439" s="12">
        <v>0</v>
      </c>
      <c r="L2439" s="12">
        <v>0</v>
      </c>
      <c r="M2439" s="12">
        <v>0</v>
      </c>
      <c r="N2439" s="12"/>
      <c r="O2439" s="12"/>
    </row>
    <row r="2440" spans="1:15" x14ac:dyDescent="0.35">
      <c r="A2440" s="11" t="str">
        <f t="shared" si="38"/>
        <v>DISTRIBUCION VOLUMEN X CRITERIO (kg ó litros)CervezaBCN AM</v>
      </c>
      <c r="B2440" s="11" t="s">
        <v>119</v>
      </c>
      <c r="C2440" s="11" t="s">
        <v>144</v>
      </c>
      <c r="D2440" s="11" t="s">
        <v>1</v>
      </c>
      <c r="E2440" s="12">
        <v>5.54088650711018</v>
      </c>
      <c r="F2440" s="12">
        <v>6.1751413754104902</v>
      </c>
      <c r="G2440" s="12">
        <v>6.4388708056474799</v>
      </c>
      <c r="H2440" s="12">
        <v>7.0639946638228404</v>
      </c>
      <c r="I2440" s="12">
        <v>0</v>
      </c>
      <c r="J2440" s="12">
        <v>0</v>
      </c>
      <c r="K2440" s="12">
        <v>0</v>
      </c>
      <c r="L2440" s="12">
        <v>0</v>
      </c>
      <c r="M2440" s="12">
        <v>0</v>
      </c>
      <c r="N2440" s="12"/>
      <c r="O2440" s="12"/>
    </row>
    <row r="2441" spans="1:15" x14ac:dyDescent="0.35">
      <c r="A2441" s="11" t="str">
        <f t="shared" si="38"/>
        <v>DISTRIBUCION VOLUMEN X CRITERIO (kg ó litros)CervezaREST.CAT ARAGON</v>
      </c>
      <c r="B2441" s="11" t="s">
        <v>119</v>
      </c>
      <c r="C2441" s="11" t="s">
        <v>144</v>
      </c>
      <c r="D2441" s="11" t="s">
        <v>2</v>
      </c>
      <c r="E2441" s="12">
        <v>11.0658734520648</v>
      </c>
      <c r="F2441" s="12">
        <v>11.8129951356091</v>
      </c>
      <c r="G2441" s="12">
        <v>11.537430398370701</v>
      </c>
      <c r="H2441" s="12">
        <v>11.1939834123013</v>
      </c>
      <c r="I2441" s="12">
        <v>0</v>
      </c>
      <c r="J2441" s="12">
        <v>0</v>
      </c>
      <c r="K2441" s="12">
        <v>0</v>
      </c>
      <c r="L2441" s="12">
        <v>0</v>
      </c>
      <c r="M2441" s="12">
        <v>0</v>
      </c>
      <c r="N2441" s="12"/>
      <c r="O2441" s="12"/>
    </row>
    <row r="2442" spans="1:15" x14ac:dyDescent="0.35">
      <c r="A2442" s="11" t="str">
        <f t="shared" si="38"/>
        <v>DISTRIBUCION VOLUMEN X CRITERIO (kg ó litros)CervezaLEVANTE</v>
      </c>
      <c r="B2442" s="11" t="s">
        <v>119</v>
      </c>
      <c r="C2442" s="11" t="s">
        <v>144</v>
      </c>
      <c r="D2442" s="11" t="s">
        <v>3</v>
      </c>
      <c r="E2442" s="12">
        <v>14.4889416339951</v>
      </c>
      <c r="F2442" s="12">
        <v>13.1889435300127</v>
      </c>
      <c r="G2442" s="12">
        <v>13.224928295914101</v>
      </c>
      <c r="H2442" s="12">
        <v>13.2635558740661</v>
      </c>
      <c r="I2442" s="12">
        <v>0</v>
      </c>
      <c r="J2442" s="12">
        <v>0</v>
      </c>
      <c r="K2442" s="12">
        <v>0</v>
      </c>
      <c r="L2442" s="12">
        <v>0</v>
      </c>
      <c r="M2442" s="12">
        <v>0</v>
      </c>
      <c r="N2442" s="12"/>
      <c r="O2442" s="12"/>
    </row>
    <row r="2443" spans="1:15" x14ac:dyDescent="0.35">
      <c r="A2443" s="11" t="str">
        <f t="shared" si="38"/>
        <v>DISTRIBUCION VOLUMEN X CRITERIO (kg ó litros)CervezaANDALUCIA</v>
      </c>
      <c r="B2443" s="11" t="s">
        <v>119</v>
      </c>
      <c r="C2443" s="11" t="s">
        <v>144</v>
      </c>
      <c r="D2443" s="11" t="s">
        <v>4</v>
      </c>
      <c r="E2443" s="12">
        <v>26.544330211369399</v>
      </c>
      <c r="F2443" s="12">
        <v>26.531201730046099</v>
      </c>
      <c r="G2443" s="12">
        <v>26.647019919357799</v>
      </c>
      <c r="H2443" s="12">
        <v>25.046913995357301</v>
      </c>
      <c r="I2443" s="12">
        <v>0</v>
      </c>
      <c r="J2443" s="12">
        <v>0</v>
      </c>
      <c r="K2443" s="12">
        <v>0</v>
      </c>
      <c r="L2443" s="12">
        <v>0</v>
      </c>
      <c r="M2443" s="12">
        <v>0</v>
      </c>
      <c r="N2443" s="12"/>
      <c r="O2443" s="12"/>
    </row>
    <row r="2444" spans="1:15" x14ac:dyDescent="0.35">
      <c r="A2444" s="11" t="str">
        <f t="shared" si="38"/>
        <v>DISTRIBUCION VOLUMEN X CRITERIO (kg ó litros)CervezaMDD AM</v>
      </c>
      <c r="B2444" s="11" t="s">
        <v>119</v>
      </c>
      <c r="C2444" s="11" t="s">
        <v>144</v>
      </c>
      <c r="D2444" s="11" t="s">
        <v>5</v>
      </c>
      <c r="E2444" s="12">
        <v>15.0679576169361</v>
      </c>
      <c r="F2444" s="12">
        <v>15.894994514434201</v>
      </c>
      <c r="G2444" s="12">
        <v>14.721265330237101</v>
      </c>
      <c r="H2444" s="12">
        <v>14.349266141371899</v>
      </c>
      <c r="I2444" s="12">
        <v>0</v>
      </c>
      <c r="J2444" s="12">
        <v>0</v>
      </c>
      <c r="K2444" s="12">
        <v>0</v>
      </c>
      <c r="L2444" s="12">
        <v>0</v>
      </c>
      <c r="M2444" s="12">
        <v>0</v>
      </c>
      <c r="N2444" s="12"/>
      <c r="O2444" s="12"/>
    </row>
    <row r="2445" spans="1:15" x14ac:dyDescent="0.35">
      <c r="A2445" s="11" t="str">
        <f t="shared" si="38"/>
        <v>DISTRIBUCION VOLUMEN X CRITERIO (kg ó litros)CervezaRTO CENTRO</v>
      </c>
      <c r="B2445" s="11" t="s">
        <v>119</v>
      </c>
      <c r="C2445" s="11" t="s">
        <v>144</v>
      </c>
      <c r="D2445" s="11" t="s">
        <v>6</v>
      </c>
      <c r="E2445" s="12">
        <v>10.5940425800851</v>
      </c>
      <c r="F2445" s="12">
        <v>9.6910865273870002</v>
      </c>
      <c r="G2445" s="12">
        <v>9.1441813111948704</v>
      </c>
      <c r="H2445" s="12">
        <v>8.9819436676939706</v>
      </c>
      <c r="I2445" s="12">
        <v>0</v>
      </c>
      <c r="J2445" s="12">
        <v>0</v>
      </c>
      <c r="K2445" s="12">
        <v>0</v>
      </c>
      <c r="L2445" s="12">
        <v>0</v>
      </c>
      <c r="M2445" s="12">
        <v>0</v>
      </c>
      <c r="N2445" s="12"/>
      <c r="O2445" s="12"/>
    </row>
    <row r="2446" spans="1:15" x14ac:dyDescent="0.35">
      <c r="A2446" s="11" t="str">
        <f t="shared" si="38"/>
        <v>DISTRIBUCION VOLUMEN X CRITERIO (kg ó litros)CervezaNORTE-CENTRO</v>
      </c>
      <c r="B2446" s="11" t="s">
        <v>119</v>
      </c>
      <c r="C2446" s="11" t="s">
        <v>144</v>
      </c>
      <c r="D2446" s="11" t="s">
        <v>7</v>
      </c>
      <c r="E2446" s="12">
        <v>8.1898441701356592</v>
      </c>
      <c r="F2446" s="12">
        <v>8.2825447761567901</v>
      </c>
      <c r="G2446" s="12">
        <v>9.7099294037191299</v>
      </c>
      <c r="H2446" s="12">
        <v>10.273225245081401</v>
      </c>
      <c r="I2446" s="12">
        <v>0</v>
      </c>
      <c r="J2446" s="12">
        <v>0</v>
      </c>
      <c r="K2446" s="12">
        <v>0</v>
      </c>
      <c r="L2446" s="12">
        <v>0</v>
      </c>
      <c r="M2446" s="12">
        <v>0</v>
      </c>
      <c r="N2446" s="12"/>
      <c r="O2446" s="12"/>
    </row>
    <row r="2447" spans="1:15" x14ac:dyDescent="0.35">
      <c r="A2447" s="11" t="str">
        <f t="shared" si="38"/>
        <v>DISTRIBUCION VOLUMEN X CRITERIO (kg ó litros)CervezaNOROESTE</v>
      </c>
      <c r="B2447" s="11" t="s">
        <v>119</v>
      </c>
      <c r="C2447" s="11" t="s">
        <v>144</v>
      </c>
      <c r="D2447" s="11" t="s">
        <v>8</v>
      </c>
      <c r="E2447" s="12">
        <v>8.5081205869156893</v>
      </c>
      <c r="F2447" s="12">
        <v>8.4230964224147495</v>
      </c>
      <c r="G2447" s="12">
        <v>8.5763679245674993</v>
      </c>
      <c r="H2447" s="12">
        <v>9.8271164598397007</v>
      </c>
      <c r="I2447" s="12">
        <v>0</v>
      </c>
      <c r="J2447" s="12">
        <v>0</v>
      </c>
      <c r="K2447" s="12">
        <v>0</v>
      </c>
      <c r="L2447" s="12">
        <v>0</v>
      </c>
      <c r="M2447" s="12">
        <v>0</v>
      </c>
      <c r="N2447" s="12"/>
      <c r="O2447" s="12"/>
    </row>
    <row r="2448" spans="1:15" x14ac:dyDescent="0.35">
      <c r="A2448" s="11" t="str">
        <f t="shared" si="38"/>
        <v>DISTRIBUCION VOLUMEN X CRITERIO (kg ó litros)Cerveza&lt;2MIL</v>
      </c>
      <c r="B2448" s="11" t="s">
        <v>119</v>
      </c>
      <c r="C2448" s="11" t="s">
        <v>144</v>
      </c>
      <c r="D2448" s="11" t="s">
        <v>9</v>
      </c>
      <c r="E2448" s="12">
        <v>5.1344222036927798</v>
      </c>
      <c r="F2448" s="12">
        <v>5.0245131477675402</v>
      </c>
      <c r="G2448" s="12">
        <v>5.31112916635802</v>
      </c>
      <c r="H2448" s="12">
        <v>5.0501969434005298</v>
      </c>
      <c r="I2448" s="12">
        <v>0</v>
      </c>
      <c r="J2448" s="12">
        <v>0</v>
      </c>
      <c r="K2448" s="12">
        <v>0</v>
      </c>
      <c r="L2448" s="12">
        <v>0</v>
      </c>
      <c r="M2448" s="12">
        <v>0</v>
      </c>
      <c r="N2448" s="12"/>
      <c r="O2448" s="12"/>
    </row>
    <row r="2449" spans="1:15" x14ac:dyDescent="0.35">
      <c r="A2449" s="11" t="str">
        <f t="shared" si="38"/>
        <v>DISTRIBUCION VOLUMEN X CRITERIO (kg ó litros)Cerveza2-5MIL</v>
      </c>
      <c r="B2449" s="11" t="s">
        <v>119</v>
      </c>
      <c r="C2449" s="11" t="s">
        <v>144</v>
      </c>
      <c r="D2449" s="11" t="s">
        <v>10</v>
      </c>
      <c r="E2449" s="12">
        <v>4.27230704859101</v>
      </c>
      <c r="F2449" s="12">
        <v>4.5252155975671799</v>
      </c>
      <c r="G2449" s="12">
        <v>4.7286519680779202</v>
      </c>
      <c r="H2449" s="12">
        <v>5.2416983888088096</v>
      </c>
      <c r="I2449" s="12">
        <v>0</v>
      </c>
      <c r="J2449" s="12">
        <v>0</v>
      </c>
      <c r="K2449" s="12">
        <v>0</v>
      </c>
      <c r="L2449" s="12">
        <v>0</v>
      </c>
      <c r="M2449" s="12">
        <v>0</v>
      </c>
      <c r="N2449" s="12"/>
      <c r="O2449" s="12"/>
    </row>
    <row r="2450" spans="1:15" x14ac:dyDescent="0.35">
      <c r="A2450" s="11" t="str">
        <f t="shared" si="38"/>
        <v>DISTRIBUCION VOLUMEN X CRITERIO (kg ó litros)Cerveza5-10MIL</v>
      </c>
      <c r="B2450" s="11" t="s">
        <v>119</v>
      </c>
      <c r="C2450" s="11" t="s">
        <v>144</v>
      </c>
      <c r="D2450" s="11" t="s">
        <v>11</v>
      </c>
      <c r="E2450" s="12">
        <v>5.9115766852681197</v>
      </c>
      <c r="F2450" s="12">
        <v>7.7095298563726704</v>
      </c>
      <c r="G2450" s="12">
        <v>7.4992479365366798</v>
      </c>
      <c r="H2450" s="12">
        <v>8.3784628705705106</v>
      </c>
      <c r="I2450" s="12">
        <v>0</v>
      </c>
      <c r="J2450" s="12">
        <v>0</v>
      </c>
      <c r="K2450" s="12">
        <v>0</v>
      </c>
      <c r="L2450" s="12">
        <v>0</v>
      </c>
      <c r="M2450" s="12">
        <v>0</v>
      </c>
      <c r="N2450" s="12"/>
      <c r="O2450" s="12"/>
    </row>
    <row r="2451" spans="1:15" x14ac:dyDescent="0.35">
      <c r="A2451" s="11" t="str">
        <f t="shared" si="38"/>
        <v>DISTRIBUCION VOLUMEN X CRITERIO (kg ó litros)Cerveza10-30MIL</v>
      </c>
      <c r="B2451" s="11" t="s">
        <v>119</v>
      </c>
      <c r="C2451" s="11" t="s">
        <v>144</v>
      </c>
      <c r="D2451" s="11" t="s">
        <v>12</v>
      </c>
      <c r="E2451" s="12">
        <v>17.361581692972202</v>
      </c>
      <c r="F2451" s="12">
        <v>17.189059922122201</v>
      </c>
      <c r="G2451" s="12">
        <v>18.410378916522198</v>
      </c>
      <c r="H2451" s="12">
        <v>17.767110073634299</v>
      </c>
      <c r="I2451" s="12">
        <v>0</v>
      </c>
      <c r="J2451" s="12">
        <v>0</v>
      </c>
      <c r="K2451" s="12">
        <v>0</v>
      </c>
      <c r="L2451" s="12">
        <v>0</v>
      </c>
      <c r="M2451" s="12">
        <v>0</v>
      </c>
      <c r="N2451" s="12"/>
      <c r="O2451" s="12"/>
    </row>
    <row r="2452" spans="1:15" x14ac:dyDescent="0.35">
      <c r="A2452" s="11" t="str">
        <f t="shared" si="38"/>
        <v>DISTRIBUCION VOLUMEN X CRITERIO (kg ó litros)Cerveza30-100MIL</v>
      </c>
      <c r="B2452" s="11" t="s">
        <v>119</v>
      </c>
      <c r="C2452" s="11" t="s">
        <v>144</v>
      </c>
      <c r="D2452" s="11" t="s">
        <v>13</v>
      </c>
      <c r="E2452" s="12">
        <v>21.1789470036986</v>
      </c>
      <c r="F2452" s="12">
        <v>19.769544220737199</v>
      </c>
      <c r="G2452" s="12">
        <v>19.2431206161082</v>
      </c>
      <c r="H2452" s="12">
        <v>18.948601249873999</v>
      </c>
      <c r="I2452" s="12">
        <v>0</v>
      </c>
      <c r="J2452" s="12">
        <v>0</v>
      </c>
      <c r="K2452" s="12">
        <v>0</v>
      </c>
      <c r="L2452" s="12">
        <v>0</v>
      </c>
      <c r="M2452" s="12">
        <v>0</v>
      </c>
      <c r="N2452" s="12"/>
      <c r="O2452" s="12"/>
    </row>
    <row r="2453" spans="1:15" x14ac:dyDescent="0.35">
      <c r="A2453" s="11" t="str">
        <f t="shared" si="38"/>
        <v>DISTRIBUCION VOLUMEN X CRITERIO (kg ó litros)Cerveza100-200MIL</v>
      </c>
      <c r="B2453" s="11" t="s">
        <v>119</v>
      </c>
      <c r="C2453" s="11" t="s">
        <v>144</v>
      </c>
      <c r="D2453" s="11" t="s">
        <v>14</v>
      </c>
      <c r="E2453" s="12">
        <v>11.507687435033199</v>
      </c>
      <c r="F2453" s="12">
        <v>10.872943493445</v>
      </c>
      <c r="G2453" s="12">
        <v>10.819237034853099</v>
      </c>
      <c r="H2453" s="12">
        <v>10.719312830303799</v>
      </c>
      <c r="I2453" s="12">
        <v>0</v>
      </c>
      <c r="J2453" s="12">
        <v>0</v>
      </c>
      <c r="K2453" s="12">
        <v>0</v>
      </c>
      <c r="L2453" s="12">
        <v>0</v>
      </c>
      <c r="M2453" s="12">
        <v>0</v>
      </c>
      <c r="N2453" s="12"/>
      <c r="O2453" s="12"/>
    </row>
    <row r="2454" spans="1:15" x14ac:dyDescent="0.35">
      <c r="A2454" s="11" t="str">
        <f t="shared" si="38"/>
        <v>DISTRIBUCION VOLUMEN X CRITERIO (kg ó litros)Cerveza200-500MIL</v>
      </c>
      <c r="B2454" s="11" t="s">
        <v>119</v>
      </c>
      <c r="C2454" s="11" t="s">
        <v>144</v>
      </c>
      <c r="D2454" s="11" t="s">
        <v>15</v>
      </c>
      <c r="E2454" s="12">
        <v>13.9847007345078</v>
      </c>
      <c r="F2454" s="12">
        <v>13.645605041760801</v>
      </c>
      <c r="G2454" s="12">
        <v>13.9286165206133</v>
      </c>
      <c r="H2454" s="12">
        <v>13.543490196029801</v>
      </c>
      <c r="I2454" s="12">
        <v>0</v>
      </c>
      <c r="J2454" s="12">
        <v>0</v>
      </c>
      <c r="K2454" s="12">
        <v>0</v>
      </c>
      <c r="L2454" s="12">
        <v>0</v>
      </c>
      <c r="M2454" s="12">
        <v>0</v>
      </c>
      <c r="N2454" s="12"/>
      <c r="O2454" s="12"/>
    </row>
    <row r="2455" spans="1:15" x14ac:dyDescent="0.35">
      <c r="A2455" s="11" t="str">
        <f t="shared" si="38"/>
        <v>DISTRIBUCION VOLUMEN X CRITERIO (kg ó litros)Cerveza&gt;500MIL</v>
      </c>
      <c r="B2455" s="11" t="s">
        <v>119</v>
      </c>
      <c r="C2455" s="11" t="s">
        <v>144</v>
      </c>
      <c r="D2455" s="11" t="s">
        <v>16</v>
      </c>
      <c r="E2455" s="12">
        <v>20.648776936710298</v>
      </c>
      <c r="F2455" s="12">
        <v>21.2635890116841</v>
      </c>
      <c r="G2455" s="12">
        <v>20.059617258318099</v>
      </c>
      <c r="H2455" s="12">
        <v>20.3511250611474</v>
      </c>
      <c r="I2455" s="12">
        <v>0</v>
      </c>
      <c r="J2455" s="12">
        <v>0</v>
      </c>
      <c r="K2455" s="12">
        <v>0</v>
      </c>
      <c r="L2455" s="12">
        <v>0</v>
      </c>
      <c r="M2455" s="12">
        <v>0</v>
      </c>
      <c r="N2455" s="12"/>
      <c r="O2455" s="12"/>
    </row>
    <row r="2456" spans="1:15" x14ac:dyDescent="0.35">
      <c r="A2456" s="11" t="str">
        <f t="shared" si="38"/>
        <v>DISTRIBUCION VOLUMEN X CRITERIO (kg ó litros)CervezaDE 15 A 19 AÑOS</v>
      </c>
      <c r="B2456" s="11" t="s">
        <v>119</v>
      </c>
      <c r="C2456" s="11" t="s">
        <v>144</v>
      </c>
      <c r="D2456" s="11" t="s">
        <v>39</v>
      </c>
      <c r="E2456" s="12">
        <v>1.03496014668755</v>
      </c>
      <c r="F2456" s="12">
        <v>1.5636158452150599</v>
      </c>
      <c r="G2456" s="12">
        <v>0.62896852886697396</v>
      </c>
      <c r="H2456" s="12">
        <v>0.32536067174186001</v>
      </c>
      <c r="I2456" s="12">
        <v>0</v>
      </c>
      <c r="J2456" s="12">
        <v>0</v>
      </c>
      <c r="K2456" s="12">
        <v>0</v>
      </c>
      <c r="L2456" s="12">
        <v>0</v>
      </c>
      <c r="M2456" s="12">
        <v>0</v>
      </c>
      <c r="N2456" s="12"/>
      <c r="O2456" s="12"/>
    </row>
    <row r="2457" spans="1:15" x14ac:dyDescent="0.35">
      <c r="A2457" s="11" t="str">
        <f t="shared" si="38"/>
        <v>DISTRIBUCION VOLUMEN X CRITERIO (kg ó litros)CervezaDE 20 A 24 AÑOS</v>
      </c>
      <c r="B2457" s="11" t="s">
        <v>119</v>
      </c>
      <c r="C2457" s="11" t="s">
        <v>144</v>
      </c>
      <c r="D2457" s="11" t="s">
        <v>40</v>
      </c>
      <c r="E2457" s="12">
        <v>3.24710699379354</v>
      </c>
      <c r="F2457" s="12">
        <v>2.10215740656048</v>
      </c>
      <c r="G2457" s="12">
        <v>1.66367377559495</v>
      </c>
      <c r="H2457" s="12">
        <v>1.3315117872866</v>
      </c>
      <c r="I2457" s="12">
        <v>0</v>
      </c>
      <c r="J2457" s="12">
        <v>0</v>
      </c>
      <c r="K2457" s="12">
        <v>0</v>
      </c>
      <c r="L2457" s="12">
        <v>0</v>
      </c>
      <c r="M2457" s="12">
        <v>0</v>
      </c>
      <c r="N2457" s="12"/>
      <c r="O2457" s="12"/>
    </row>
    <row r="2458" spans="1:15" x14ac:dyDescent="0.35">
      <c r="A2458" s="11" t="str">
        <f t="shared" si="38"/>
        <v>DISTRIBUCION VOLUMEN X CRITERIO (kg ó litros)CervezaDE 25 A 34 AÑOS</v>
      </c>
      <c r="B2458" s="11" t="s">
        <v>119</v>
      </c>
      <c r="C2458" s="11" t="s">
        <v>144</v>
      </c>
      <c r="D2458" s="11" t="s">
        <v>41</v>
      </c>
      <c r="E2458" s="12">
        <v>7.7313015828511</v>
      </c>
      <c r="F2458" s="12">
        <v>7.6990911810190701</v>
      </c>
      <c r="G2458" s="12">
        <v>6.4858982696727097</v>
      </c>
      <c r="H2458" s="12">
        <v>6.7699099881621096</v>
      </c>
      <c r="I2458" s="12">
        <v>0</v>
      </c>
      <c r="J2458" s="12">
        <v>0</v>
      </c>
      <c r="K2458" s="12">
        <v>0</v>
      </c>
      <c r="L2458" s="12">
        <v>0</v>
      </c>
      <c r="M2458" s="12">
        <v>0</v>
      </c>
      <c r="N2458" s="12"/>
      <c r="O2458" s="12"/>
    </row>
    <row r="2459" spans="1:15" x14ac:dyDescent="0.35">
      <c r="A2459" s="11" t="str">
        <f t="shared" si="38"/>
        <v>DISTRIBUCION VOLUMEN X CRITERIO (kg ó litros)CervezaDE 35 A 49 AÑOS</v>
      </c>
      <c r="B2459" s="11" t="s">
        <v>119</v>
      </c>
      <c r="C2459" s="11" t="s">
        <v>144</v>
      </c>
      <c r="D2459" s="11" t="s">
        <v>42</v>
      </c>
      <c r="E2459" s="12">
        <v>22.264361596598199</v>
      </c>
      <c r="F2459" s="12">
        <v>21.309619774180099</v>
      </c>
      <c r="G2459" s="12">
        <v>21.679929241682501</v>
      </c>
      <c r="H2459" s="12">
        <v>19.9415236606118</v>
      </c>
      <c r="I2459" s="12">
        <v>0</v>
      </c>
      <c r="J2459" s="12">
        <v>0</v>
      </c>
      <c r="K2459" s="12">
        <v>0</v>
      </c>
      <c r="L2459" s="12">
        <v>0</v>
      </c>
      <c r="M2459" s="12">
        <v>0</v>
      </c>
      <c r="N2459" s="12"/>
      <c r="O2459" s="12"/>
    </row>
    <row r="2460" spans="1:15" x14ac:dyDescent="0.35">
      <c r="A2460" s="11" t="str">
        <f t="shared" si="38"/>
        <v>DISTRIBUCION VOLUMEN X CRITERIO (kg ó litros)CervezaDE 50 A 59 AÑOS</v>
      </c>
      <c r="B2460" s="11" t="s">
        <v>119</v>
      </c>
      <c r="C2460" s="11" t="s">
        <v>144</v>
      </c>
      <c r="D2460" s="11" t="s">
        <v>43</v>
      </c>
      <c r="E2460" s="12">
        <v>26.552598207853499</v>
      </c>
      <c r="F2460" s="12">
        <v>27.015599903512001</v>
      </c>
      <c r="G2460" s="12">
        <v>26.110308354180699</v>
      </c>
      <c r="H2460" s="12">
        <v>25.389179482283399</v>
      </c>
      <c r="I2460" s="12">
        <v>0</v>
      </c>
      <c r="J2460" s="12">
        <v>0</v>
      </c>
      <c r="K2460" s="12">
        <v>0</v>
      </c>
      <c r="L2460" s="12">
        <v>0</v>
      </c>
      <c r="M2460" s="12">
        <v>0</v>
      </c>
      <c r="N2460" s="12"/>
      <c r="O2460" s="12"/>
    </row>
    <row r="2461" spans="1:15" x14ac:dyDescent="0.35">
      <c r="A2461" s="11" t="str">
        <f t="shared" si="38"/>
        <v>DISTRIBUCION VOLUMEN X CRITERIO (kg ó litros)CervezaDE 60 A 75 AÑOS</v>
      </c>
      <c r="B2461" s="11" t="s">
        <v>119</v>
      </c>
      <c r="C2461" s="11" t="s">
        <v>144</v>
      </c>
      <c r="D2461" s="11" t="s">
        <v>44</v>
      </c>
      <c r="E2461" s="12">
        <v>39.169670125866404</v>
      </c>
      <c r="F2461" s="12">
        <v>40.309912208288999</v>
      </c>
      <c r="G2461" s="12">
        <v>43.431215858036197</v>
      </c>
      <c r="H2461" s="12">
        <v>46.242511150118702</v>
      </c>
      <c r="I2461" s="12">
        <v>0</v>
      </c>
      <c r="J2461" s="12">
        <v>0</v>
      </c>
      <c r="K2461" s="12">
        <v>0</v>
      </c>
      <c r="L2461" s="12">
        <v>0</v>
      </c>
      <c r="M2461" s="12">
        <v>0</v>
      </c>
      <c r="N2461" s="12"/>
      <c r="O2461" s="12"/>
    </row>
    <row r="2462" spans="1:15" x14ac:dyDescent="0.35">
      <c r="A2462" s="11" t="str">
        <f t="shared" si="38"/>
        <v>DISTRIBUCION VOLUMEN X CRITERIO (kg ó litros)CervezaALTA Y MEDIA ALTA</v>
      </c>
      <c r="B2462" s="11" t="s">
        <v>119</v>
      </c>
      <c r="C2462" s="11" t="s">
        <v>144</v>
      </c>
      <c r="D2462" s="11" t="s">
        <v>17</v>
      </c>
      <c r="E2462" s="12">
        <v>27.621900956303801</v>
      </c>
      <c r="F2462" s="12">
        <v>29.81144733863</v>
      </c>
      <c r="G2462" s="12">
        <v>29.235068771197302</v>
      </c>
      <c r="H2462" s="12">
        <v>29.170546181622399</v>
      </c>
      <c r="I2462" s="12">
        <v>0</v>
      </c>
      <c r="J2462" s="12">
        <v>0</v>
      </c>
      <c r="K2462" s="12">
        <v>0</v>
      </c>
      <c r="L2462" s="12">
        <v>0</v>
      </c>
      <c r="M2462" s="12">
        <v>0</v>
      </c>
      <c r="N2462" s="12"/>
      <c r="O2462" s="12"/>
    </row>
    <row r="2463" spans="1:15" x14ac:dyDescent="0.35">
      <c r="A2463" s="11" t="str">
        <f t="shared" si="38"/>
        <v>DISTRIBUCION VOLUMEN X CRITERIO (kg ó litros)CervezaMEDIA</v>
      </c>
      <c r="B2463" s="11" t="s">
        <v>119</v>
      </c>
      <c r="C2463" s="11" t="s">
        <v>144</v>
      </c>
      <c r="D2463" s="11" t="s">
        <v>18</v>
      </c>
      <c r="E2463" s="12">
        <v>30.3834587387454</v>
      </c>
      <c r="F2463" s="12">
        <v>32.526155483806399</v>
      </c>
      <c r="G2463" s="12">
        <v>33.6788093054057</v>
      </c>
      <c r="H2463" s="12">
        <v>34.517300109853601</v>
      </c>
      <c r="I2463" s="12">
        <v>0</v>
      </c>
      <c r="J2463" s="12">
        <v>0</v>
      </c>
      <c r="K2463" s="12">
        <v>0</v>
      </c>
      <c r="L2463" s="12">
        <v>0</v>
      </c>
      <c r="M2463" s="12">
        <v>0</v>
      </c>
      <c r="N2463" s="12"/>
      <c r="O2463" s="12"/>
    </row>
    <row r="2464" spans="1:15" x14ac:dyDescent="0.35">
      <c r="A2464" s="11" t="str">
        <f t="shared" si="38"/>
        <v>DISTRIBUCION VOLUMEN X CRITERIO (kg ó litros)CervezaMEDIA BAJA</v>
      </c>
      <c r="B2464" s="11" t="s">
        <v>119</v>
      </c>
      <c r="C2464" s="11" t="s">
        <v>144</v>
      </c>
      <c r="D2464" s="11" t="s">
        <v>19</v>
      </c>
      <c r="E2464" s="12">
        <v>23.896848287266099</v>
      </c>
      <c r="F2464" s="12">
        <v>22.778413064146601</v>
      </c>
      <c r="G2464" s="12">
        <v>22.925980784189498</v>
      </c>
      <c r="H2464" s="12">
        <v>21.7998787265863</v>
      </c>
      <c r="I2464" s="12">
        <v>0</v>
      </c>
      <c r="J2464" s="12">
        <v>0</v>
      </c>
      <c r="K2464" s="12">
        <v>0</v>
      </c>
      <c r="L2464" s="12">
        <v>0</v>
      </c>
      <c r="M2464" s="12">
        <v>0</v>
      </c>
      <c r="N2464" s="12"/>
      <c r="O2464" s="12"/>
    </row>
    <row r="2465" spans="1:15" x14ac:dyDescent="0.35">
      <c r="A2465" s="11" t="str">
        <f t="shared" si="38"/>
        <v>DISTRIBUCION VOLUMEN X CRITERIO (kg ó litros)CervezaBAJA</v>
      </c>
      <c r="B2465" s="11" t="s">
        <v>119</v>
      </c>
      <c r="C2465" s="11" t="s">
        <v>144</v>
      </c>
      <c r="D2465" s="11" t="s">
        <v>20</v>
      </c>
      <c r="E2465" s="12">
        <v>18.097785307261699</v>
      </c>
      <c r="F2465" s="12">
        <v>14.883976342294099</v>
      </c>
      <c r="G2465" s="12">
        <v>14.1601408092819</v>
      </c>
      <c r="H2465" s="12">
        <v>14.512267792568201</v>
      </c>
      <c r="I2465" s="12">
        <v>0</v>
      </c>
      <c r="J2465" s="12">
        <v>0</v>
      </c>
      <c r="K2465" s="12">
        <v>0</v>
      </c>
      <c r="L2465" s="12">
        <v>0</v>
      </c>
      <c r="M2465" s="12">
        <v>0</v>
      </c>
      <c r="N2465" s="12"/>
      <c r="O2465" s="12"/>
    </row>
    <row r="2466" spans="1:15" x14ac:dyDescent="0.35">
      <c r="A2466" s="11" t="str">
        <f t="shared" si="38"/>
        <v>DISTRIBUCION VOLUMEN X CRITERIO (kg ó litros)CervezaHOMBRE</v>
      </c>
      <c r="B2466" s="11" t="s">
        <v>119</v>
      </c>
      <c r="C2466" s="11" t="s">
        <v>144</v>
      </c>
      <c r="D2466" s="11" t="s">
        <v>21</v>
      </c>
      <c r="E2466" s="12">
        <v>61.953805594674101</v>
      </c>
      <c r="F2466" s="12">
        <v>61.668180181764697</v>
      </c>
      <c r="G2466" s="12">
        <v>60.958568256844998</v>
      </c>
      <c r="H2466" s="12">
        <v>62.544705304119901</v>
      </c>
      <c r="I2466" s="12">
        <v>0</v>
      </c>
      <c r="J2466" s="12">
        <v>0</v>
      </c>
      <c r="K2466" s="12">
        <v>0</v>
      </c>
      <c r="L2466" s="12">
        <v>0</v>
      </c>
      <c r="M2466" s="12">
        <v>0</v>
      </c>
      <c r="N2466" s="12"/>
      <c r="O2466" s="12"/>
    </row>
    <row r="2467" spans="1:15" x14ac:dyDescent="0.35">
      <c r="A2467" s="11" t="str">
        <f t="shared" si="38"/>
        <v>DISTRIBUCION VOLUMEN X CRITERIO (kg ó litros)CervezaMUJER</v>
      </c>
      <c r="B2467" s="11" t="s">
        <v>119</v>
      </c>
      <c r="C2467" s="11" t="s">
        <v>144</v>
      </c>
      <c r="D2467" s="11" t="s">
        <v>22</v>
      </c>
      <c r="E2467" s="12">
        <v>38.046191578619997</v>
      </c>
      <c r="F2467" s="12">
        <v>38.331817783778199</v>
      </c>
      <c r="G2467" s="12">
        <v>39.041421047392397</v>
      </c>
      <c r="H2467" s="12">
        <v>37.4552906065353</v>
      </c>
      <c r="I2467" s="12">
        <v>0</v>
      </c>
      <c r="J2467" s="12">
        <v>0</v>
      </c>
      <c r="K2467" s="12">
        <v>0</v>
      </c>
      <c r="L2467" s="12">
        <v>0</v>
      </c>
      <c r="M2467" s="12">
        <v>0</v>
      </c>
      <c r="N2467" s="12"/>
      <c r="O2467" s="12"/>
    </row>
    <row r="2468" spans="1:15" x14ac:dyDescent="0.35">
      <c r="A2468" s="11" t="str">
        <f t="shared" si="38"/>
        <v>DISTRIBUCION VOLUMEN X CRITERIO (kg ó litros)Con alcoholT.ESPAÑA</v>
      </c>
      <c r="B2468" s="11" t="s">
        <v>119</v>
      </c>
      <c r="C2468" s="11" t="s">
        <v>145</v>
      </c>
      <c r="D2468" s="11" t="s">
        <v>36</v>
      </c>
      <c r="E2468" s="12">
        <v>100</v>
      </c>
      <c r="F2468" s="12">
        <v>100</v>
      </c>
      <c r="G2468" s="12">
        <v>100</v>
      </c>
      <c r="H2468" s="12">
        <v>100</v>
      </c>
      <c r="I2468" s="12">
        <v>0</v>
      </c>
      <c r="J2468" s="12">
        <v>0</v>
      </c>
      <c r="K2468" s="12">
        <v>0</v>
      </c>
      <c r="L2468" s="12">
        <v>0</v>
      </c>
      <c r="M2468" s="12">
        <v>0</v>
      </c>
      <c r="N2468" s="12"/>
      <c r="O2468" s="12"/>
    </row>
    <row r="2469" spans="1:15" x14ac:dyDescent="0.35">
      <c r="A2469" s="11" t="str">
        <f t="shared" si="38"/>
        <v>DISTRIBUCION VOLUMEN X CRITERIO (kg ó litros)Con alcoholBCN AM</v>
      </c>
      <c r="B2469" s="11" t="s">
        <v>119</v>
      </c>
      <c r="C2469" s="11" t="s">
        <v>145</v>
      </c>
      <c r="D2469" s="11" t="s">
        <v>1</v>
      </c>
      <c r="E2469" s="12">
        <v>5.4562865176686302</v>
      </c>
      <c r="F2469" s="12">
        <v>6.2906777063960204</v>
      </c>
      <c r="G2469" s="12">
        <v>6.6886745631454101</v>
      </c>
      <c r="H2469" s="12">
        <v>7.3576842159843698</v>
      </c>
      <c r="I2469" s="12">
        <v>0</v>
      </c>
      <c r="J2469" s="12">
        <v>0</v>
      </c>
      <c r="K2469" s="12">
        <v>0</v>
      </c>
      <c r="L2469" s="12">
        <v>0</v>
      </c>
      <c r="M2469" s="12">
        <v>0</v>
      </c>
      <c r="N2469" s="12"/>
      <c r="O2469" s="12"/>
    </row>
    <row r="2470" spans="1:15" x14ac:dyDescent="0.35">
      <c r="A2470" s="11" t="str">
        <f t="shared" si="38"/>
        <v>DISTRIBUCION VOLUMEN X CRITERIO (kg ó litros)Con alcoholREST.CAT ARAGON</v>
      </c>
      <c r="B2470" s="11" t="s">
        <v>119</v>
      </c>
      <c r="C2470" s="11" t="s">
        <v>145</v>
      </c>
      <c r="D2470" s="11" t="s">
        <v>2</v>
      </c>
      <c r="E2470" s="12">
        <v>11.529752942154801</v>
      </c>
      <c r="F2470" s="12">
        <v>11.9786102469666</v>
      </c>
      <c r="G2470" s="12">
        <v>11.780773523645101</v>
      </c>
      <c r="H2470" s="12">
        <v>11.2602987778384</v>
      </c>
      <c r="I2470" s="12">
        <v>0</v>
      </c>
      <c r="J2470" s="12">
        <v>0</v>
      </c>
      <c r="K2470" s="12">
        <v>0</v>
      </c>
      <c r="L2470" s="12">
        <v>0</v>
      </c>
      <c r="M2470" s="12">
        <v>0</v>
      </c>
      <c r="N2470" s="12"/>
      <c r="O2470" s="12"/>
    </row>
    <row r="2471" spans="1:15" x14ac:dyDescent="0.35">
      <c r="A2471" s="11" t="str">
        <f t="shared" si="38"/>
        <v>DISTRIBUCION VOLUMEN X CRITERIO (kg ó litros)Con alcoholLEVANTE</v>
      </c>
      <c r="B2471" s="11" t="s">
        <v>119</v>
      </c>
      <c r="C2471" s="11" t="s">
        <v>145</v>
      </c>
      <c r="D2471" s="11" t="s">
        <v>3</v>
      </c>
      <c r="E2471" s="12">
        <v>14.3668602852013</v>
      </c>
      <c r="F2471" s="12">
        <v>13.2388449569867</v>
      </c>
      <c r="G2471" s="12">
        <v>13.486588533055199</v>
      </c>
      <c r="H2471" s="12">
        <v>13.48499054509</v>
      </c>
      <c r="I2471" s="12">
        <v>0</v>
      </c>
      <c r="J2471" s="12">
        <v>0</v>
      </c>
      <c r="K2471" s="12">
        <v>0</v>
      </c>
      <c r="L2471" s="12">
        <v>0</v>
      </c>
      <c r="M2471" s="12">
        <v>0</v>
      </c>
      <c r="N2471" s="12"/>
      <c r="O2471" s="12"/>
    </row>
    <row r="2472" spans="1:15" x14ac:dyDescent="0.35">
      <c r="A2472" s="11" t="str">
        <f t="shared" si="38"/>
        <v>DISTRIBUCION VOLUMEN X CRITERIO (kg ó litros)Con alcoholANDALUCIA</v>
      </c>
      <c r="B2472" s="11" t="s">
        <v>119</v>
      </c>
      <c r="C2472" s="11" t="s">
        <v>145</v>
      </c>
      <c r="D2472" s="11" t="s">
        <v>4</v>
      </c>
      <c r="E2472" s="12">
        <v>26.633251480856799</v>
      </c>
      <c r="F2472" s="12">
        <v>26.681232311655901</v>
      </c>
      <c r="G2472" s="12">
        <v>26.250331147722498</v>
      </c>
      <c r="H2472" s="12">
        <v>24.653507232668598</v>
      </c>
      <c r="I2472" s="12">
        <v>0</v>
      </c>
      <c r="J2472" s="12">
        <v>0</v>
      </c>
      <c r="K2472" s="12">
        <v>0</v>
      </c>
      <c r="L2472" s="12">
        <v>0</v>
      </c>
      <c r="M2472" s="12">
        <v>0</v>
      </c>
      <c r="N2472" s="12"/>
      <c r="O2472" s="12"/>
    </row>
    <row r="2473" spans="1:15" x14ac:dyDescent="0.35">
      <c r="A2473" s="11" t="str">
        <f t="shared" si="38"/>
        <v>DISTRIBUCION VOLUMEN X CRITERIO (kg ó litros)Con alcoholMDD AM</v>
      </c>
      <c r="B2473" s="11" t="s">
        <v>119</v>
      </c>
      <c r="C2473" s="11" t="s">
        <v>145</v>
      </c>
      <c r="D2473" s="11" t="s">
        <v>5</v>
      </c>
      <c r="E2473" s="12">
        <v>14.591194534928</v>
      </c>
      <c r="F2473" s="12">
        <v>15.458642172329</v>
      </c>
      <c r="G2473" s="12">
        <v>14.392691570913501</v>
      </c>
      <c r="H2473" s="12">
        <v>13.911487083735</v>
      </c>
      <c r="I2473" s="12">
        <v>0</v>
      </c>
      <c r="J2473" s="12">
        <v>0</v>
      </c>
      <c r="K2473" s="12">
        <v>0</v>
      </c>
      <c r="L2473" s="12">
        <v>0</v>
      </c>
      <c r="M2473" s="12">
        <v>0</v>
      </c>
      <c r="N2473" s="12"/>
      <c r="O2473" s="12"/>
    </row>
    <row r="2474" spans="1:15" x14ac:dyDescent="0.35">
      <c r="A2474" s="11" t="str">
        <f t="shared" si="38"/>
        <v>DISTRIBUCION VOLUMEN X CRITERIO (kg ó litros)Con alcoholRTO CENTRO</v>
      </c>
      <c r="B2474" s="11" t="s">
        <v>119</v>
      </c>
      <c r="C2474" s="11" t="s">
        <v>145</v>
      </c>
      <c r="D2474" s="11" t="s">
        <v>6</v>
      </c>
      <c r="E2474" s="12">
        <v>10.541107612259699</v>
      </c>
      <c r="F2474" s="12">
        <v>9.5432432491938393</v>
      </c>
      <c r="G2474" s="12">
        <v>8.9562701213614009</v>
      </c>
      <c r="H2474" s="12">
        <v>8.7326013572735501</v>
      </c>
      <c r="I2474" s="12">
        <v>0</v>
      </c>
      <c r="J2474" s="12">
        <v>0</v>
      </c>
      <c r="K2474" s="12">
        <v>0</v>
      </c>
      <c r="L2474" s="12">
        <v>0</v>
      </c>
      <c r="M2474" s="12">
        <v>0</v>
      </c>
      <c r="N2474" s="12"/>
      <c r="O2474" s="12"/>
    </row>
    <row r="2475" spans="1:15" x14ac:dyDescent="0.35">
      <c r="A2475" s="11" t="str">
        <f t="shared" si="38"/>
        <v>DISTRIBUCION VOLUMEN X CRITERIO (kg ó litros)Con alcoholNORTE-CENTRO</v>
      </c>
      <c r="B2475" s="11" t="s">
        <v>119</v>
      </c>
      <c r="C2475" s="11" t="s">
        <v>145</v>
      </c>
      <c r="D2475" s="11" t="s">
        <v>7</v>
      </c>
      <c r="E2475" s="12">
        <v>8.3357009496323808</v>
      </c>
      <c r="F2475" s="12">
        <v>8.4560173482513203</v>
      </c>
      <c r="G2475" s="12">
        <v>9.7773784588675507</v>
      </c>
      <c r="H2475" s="12">
        <v>10.689641992928699</v>
      </c>
      <c r="I2475" s="12">
        <v>0</v>
      </c>
      <c r="J2475" s="12">
        <v>0</v>
      </c>
      <c r="K2475" s="12">
        <v>0</v>
      </c>
      <c r="L2475" s="12">
        <v>0</v>
      </c>
      <c r="M2475" s="12">
        <v>0</v>
      </c>
      <c r="N2475" s="12"/>
      <c r="O2475" s="12"/>
    </row>
    <row r="2476" spans="1:15" x14ac:dyDescent="0.35">
      <c r="A2476" s="11" t="str">
        <f t="shared" si="38"/>
        <v>DISTRIBUCION VOLUMEN X CRITERIO (kg ó litros)Con alcoholNOROESTE</v>
      </c>
      <c r="B2476" s="11" t="s">
        <v>119</v>
      </c>
      <c r="C2476" s="11" t="s">
        <v>145</v>
      </c>
      <c r="D2476" s="11" t="s">
        <v>8</v>
      </c>
      <c r="E2476" s="12">
        <v>8.5458425525166994</v>
      </c>
      <c r="F2476" s="12">
        <v>8.3527360071140997</v>
      </c>
      <c r="G2476" s="12">
        <v>8.6672843577679703</v>
      </c>
      <c r="H2476" s="12">
        <v>9.9097898350200992</v>
      </c>
      <c r="I2476" s="12">
        <v>0</v>
      </c>
      <c r="J2476" s="12">
        <v>0</v>
      </c>
      <c r="K2476" s="12">
        <v>0</v>
      </c>
      <c r="L2476" s="12">
        <v>0</v>
      </c>
      <c r="M2476" s="12">
        <v>0</v>
      </c>
      <c r="N2476" s="12"/>
      <c r="O2476" s="12"/>
    </row>
    <row r="2477" spans="1:15" x14ac:dyDescent="0.35">
      <c r="A2477" s="11" t="str">
        <f t="shared" si="38"/>
        <v>DISTRIBUCION VOLUMEN X CRITERIO (kg ó litros)Con alcohol&lt;2MIL</v>
      </c>
      <c r="B2477" s="11" t="s">
        <v>119</v>
      </c>
      <c r="C2477" s="11" t="s">
        <v>145</v>
      </c>
      <c r="D2477" s="11" t="s">
        <v>9</v>
      </c>
      <c r="E2477" s="12">
        <v>5.1616063385630104</v>
      </c>
      <c r="F2477" s="12">
        <v>5.11938027256961</v>
      </c>
      <c r="G2477" s="12">
        <v>5.5334055931530797</v>
      </c>
      <c r="H2477" s="12">
        <v>5.0795493502021101</v>
      </c>
      <c r="I2477" s="12">
        <v>0</v>
      </c>
      <c r="J2477" s="12">
        <v>0</v>
      </c>
      <c r="K2477" s="12">
        <v>0</v>
      </c>
      <c r="L2477" s="12">
        <v>0</v>
      </c>
      <c r="M2477" s="12">
        <v>0</v>
      </c>
      <c r="N2477" s="12"/>
      <c r="O2477" s="12"/>
    </row>
    <row r="2478" spans="1:15" x14ac:dyDescent="0.35">
      <c r="A2478" s="11" t="str">
        <f t="shared" si="38"/>
        <v>DISTRIBUCION VOLUMEN X CRITERIO (kg ó litros)Con alcohol2-5MIL</v>
      </c>
      <c r="B2478" s="11" t="s">
        <v>119</v>
      </c>
      <c r="C2478" s="11" t="s">
        <v>145</v>
      </c>
      <c r="D2478" s="11" t="s">
        <v>10</v>
      </c>
      <c r="E2478" s="12">
        <v>4.3962955113501101</v>
      </c>
      <c r="F2478" s="12">
        <v>4.6004043215583703</v>
      </c>
      <c r="G2478" s="12">
        <v>4.8052274264841701</v>
      </c>
      <c r="H2478" s="12">
        <v>5.3605602564571297</v>
      </c>
      <c r="I2478" s="12">
        <v>0</v>
      </c>
      <c r="J2478" s="12">
        <v>0</v>
      </c>
      <c r="K2478" s="12">
        <v>0</v>
      </c>
      <c r="L2478" s="12">
        <v>0</v>
      </c>
      <c r="M2478" s="12">
        <v>0</v>
      </c>
      <c r="N2478" s="12"/>
      <c r="O2478" s="12"/>
    </row>
    <row r="2479" spans="1:15" x14ac:dyDescent="0.35">
      <c r="A2479" s="11" t="str">
        <f t="shared" si="38"/>
        <v>DISTRIBUCION VOLUMEN X CRITERIO (kg ó litros)Con alcohol5-10MIL</v>
      </c>
      <c r="B2479" s="11" t="s">
        <v>119</v>
      </c>
      <c r="C2479" s="11" t="s">
        <v>145</v>
      </c>
      <c r="D2479" s="11" t="s">
        <v>11</v>
      </c>
      <c r="E2479" s="12">
        <v>6.11496674134027</v>
      </c>
      <c r="F2479" s="12">
        <v>7.7580602498461797</v>
      </c>
      <c r="G2479" s="12">
        <v>7.5103936002796496</v>
      </c>
      <c r="H2479" s="12">
        <v>8.5725669365095207</v>
      </c>
      <c r="I2479" s="12">
        <v>0</v>
      </c>
      <c r="J2479" s="12">
        <v>0</v>
      </c>
      <c r="K2479" s="12">
        <v>0</v>
      </c>
      <c r="L2479" s="12">
        <v>0</v>
      </c>
      <c r="M2479" s="12">
        <v>0</v>
      </c>
      <c r="N2479" s="12"/>
      <c r="O2479" s="12"/>
    </row>
    <row r="2480" spans="1:15" x14ac:dyDescent="0.35">
      <c r="A2480" s="11" t="str">
        <f t="shared" si="38"/>
        <v>DISTRIBUCION VOLUMEN X CRITERIO (kg ó litros)Con alcohol10-30MIL</v>
      </c>
      <c r="B2480" s="11" t="s">
        <v>119</v>
      </c>
      <c r="C2480" s="11" t="s">
        <v>145</v>
      </c>
      <c r="D2480" s="11" t="s">
        <v>12</v>
      </c>
      <c r="E2480" s="12">
        <v>17.3819758425964</v>
      </c>
      <c r="F2480" s="12">
        <v>17.411631444682101</v>
      </c>
      <c r="G2480" s="12">
        <v>18.419251646249599</v>
      </c>
      <c r="H2480" s="12">
        <v>17.829379586308502</v>
      </c>
      <c r="I2480" s="12">
        <v>0</v>
      </c>
      <c r="J2480" s="12">
        <v>0</v>
      </c>
      <c r="K2480" s="12">
        <v>0</v>
      </c>
      <c r="L2480" s="12">
        <v>0</v>
      </c>
      <c r="M2480" s="12">
        <v>0</v>
      </c>
      <c r="N2480" s="12"/>
      <c r="O2480" s="12"/>
    </row>
    <row r="2481" spans="1:15" x14ac:dyDescent="0.35">
      <c r="A2481" s="11" t="str">
        <f t="shared" si="38"/>
        <v>DISTRIBUCION VOLUMEN X CRITERIO (kg ó litros)Con alcohol30-100MIL</v>
      </c>
      <c r="B2481" s="11" t="s">
        <v>119</v>
      </c>
      <c r="C2481" s="11" t="s">
        <v>145</v>
      </c>
      <c r="D2481" s="11" t="s">
        <v>13</v>
      </c>
      <c r="E2481" s="12">
        <v>20.803704930933002</v>
      </c>
      <c r="F2481" s="12">
        <v>19.387859884384302</v>
      </c>
      <c r="G2481" s="12">
        <v>18.694819143984098</v>
      </c>
      <c r="H2481" s="12">
        <v>18.694583302077302</v>
      </c>
      <c r="I2481" s="12">
        <v>0</v>
      </c>
      <c r="J2481" s="12">
        <v>0</v>
      </c>
      <c r="K2481" s="12">
        <v>0</v>
      </c>
      <c r="L2481" s="12">
        <v>0</v>
      </c>
      <c r="M2481" s="12">
        <v>0</v>
      </c>
      <c r="N2481" s="12"/>
      <c r="O2481" s="12"/>
    </row>
    <row r="2482" spans="1:15" x14ac:dyDescent="0.35">
      <c r="A2482" s="11" t="str">
        <f t="shared" si="38"/>
        <v>DISTRIBUCION VOLUMEN X CRITERIO (kg ó litros)Con alcohol100-200MIL</v>
      </c>
      <c r="B2482" s="11" t="s">
        <v>119</v>
      </c>
      <c r="C2482" s="11" t="s">
        <v>145</v>
      </c>
      <c r="D2482" s="11" t="s">
        <v>14</v>
      </c>
      <c r="E2482" s="12">
        <v>11.309333432872201</v>
      </c>
      <c r="F2482" s="12">
        <v>10.5767369325012</v>
      </c>
      <c r="G2482" s="12">
        <v>10.565503443338701</v>
      </c>
      <c r="H2482" s="12">
        <v>10.3147999664012</v>
      </c>
      <c r="I2482" s="12">
        <v>0</v>
      </c>
      <c r="J2482" s="12">
        <v>0</v>
      </c>
      <c r="K2482" s="12">
        <v>0</v>
      </c>
      <c r="L2482" s="12">
        <v>0</v>
      </c>
      <c r="M2482" s="12">
        <v>0</v>
      </c>
      <c r="N2482" s="12"/>
      <c r="O2482" s="12"/>
    </row>
    <row r="2483" spans="1:15" x14ac:dyDescent="0.35">
      <c r="A2483" s="11" t="str">
        <f t="shared" si="38"/>
        <v>DISTRIBUCION VOLUMEN X CRITERIO (kg ó litros)Con alcohol200-500MIL</v>
      </c>
      <c r="B2483" s="11" t="s">
        <v>119</v>
      </c>
      <c r="C2483" s="11" t="s">
        <v>145</v>
      </c>
      <c r="D2483" s="11" t="s">
        <v>15</v>
      </c>
      <c r="E2483" s="12">
        <v>13.852760762312201</v>
      </c>
      <c r="F2483" s="12">
        <v>13.801547151211199</v>
      </c>
      <c r="G2483" s="12">
        <v>13.9906203999006</v>
      </c>
      <c r="H2483" s="12">
        <v>13.4017446288349</v>
      </c>
      <c r="I2483" s="12">
        <v>0</v>
      </c>
      <c r="J2483" s="12">
        <v>0</v>
      </c>
      <c r="K2483" s="12">
        <v>0</v>
      </c>
      <c r="L2483" s="12">
        <v>0</v>
      </c>
      <c r="M2483" s="12">
        <v>0</v>
      </c>
      <c r="N2483" s="12"/>
      <c r="O2483" s="12"/>
    </row>
    <row r="2484" spans="1:15" x14ac:dyDescent="0.35">
      <c r="A2484" s="11" t="str">
        <f t="shared" si="38"/>
        <v>DISTRIBUCION VOLUMEN X CRITERIO (kg ó litros)Con alcohol&gt;500MIL</v>
      </c>
      <c r="B2484" s="11" t="s">
        <v>119</v>
      </c>
      <c r="C2484" s="11" t="s">
        <v>145</v>
      </c>
      <c r="D2484" s="11" t="s">
        <v>16</v>
      </c>
      <c r="E2484" s="12">
        <v>20.979355817922201</v>
      </c>
      <c r="F2484" s="12">
        <v>21.3443803252372</v>
      </c>
      <c r="G2484" s="12">
        <v>20.4807774182832</v>
      </c>
      <c r="H2484" s="12">
        <v>20.7468146805884</v>
      </c>
      <c r="I2484" s="12">
        <v>0</v>
      </c>
      <c r="J2484" s="12">
        <v>0</v>
      </c>
      <c r="K2484" s="12">
        <v>0</v>
      </c>
      <c r="L2484" s="12">
        <v>0</v>
      </c>
      <c r="M2484" s="12">
        <v>0</v>
      </c>
      <c r="N2484" s="12"/>
      <c r="O2484" s="12"/>
    </row>
    <row r="2485" spans="1:15" x14ac:dyDescent="0.35">
      <c r="A2485" s="11" t="str">
        <f t="shared" si="38"/>
        <v>DISTRIBUCION VOLUMEN X CRITERIO (kg ó litros)Con alcoholDE 15 A 19 AÑOS</v>
      </c>
      <c r="B2485" s="11" t="s">
        <v>119</v>
      </c>
      <c r="C2485" s="11" t="s">
        <v>145</v>
      </c>
      <c r="D2485" s="11" t="s">
        <v>39</v>
      </c>
      <c r="E2485" s="12">
        <v>1.1081647367625</v>
      </c>
      <c r="F2485" s="12">
        <v>1.6252492319425</v>
      </c>
      <c r="G2485" s="12">
        <v>0.62402578538827802</v>
      </c>
      <c r="H2485" s="12">
        <v>0.25004385932350398</v>
      </c>
      <c r="I2485" s="12">
        <v>0</v>
      </c>
      <c r="J2485" s="12">
        <v>0</v>
      </c>
      <c r="K2485" s="12">
        <v>0</v>
      </c>
      <c r="L2485" s="12">
        <v>0</v>
      </c>
      <c r="M2485" s="12">
        <v>0</v>
      </c>
      <c r="N2485" s="12"/>
      <c r="O2485" s="12"/>
    </row>
    <row r="2486" spans="1:15" x14ac:dyDescent="0.35">
      <c r="A2486" s="11" t="str">
        <f t="shared" si="38"/>
        <v>DISTRIBUCION VOLUMEN X CRITERIO (kg ó litros)Con alcoholDE 20 A 24 AÑOS</v>
      </c>
      <c r="B2486" s="11" t="s">
        <v>119</v>
      </c>
      <c r="C2486" s="11" t="s">
        <v>145</v>
      </c>
      <c r="D2486" s="11" t="s">
        <v>40</v>
      </c>
      <c r="E2486" s="12">
        <v>3.4619671310589801</v>
      </c>
      <c r="F2486" s="12">
        <v>2.2147920628270099</v>
      </c>
      <c r="G2486" s="12">
        <v>1.7729421231671501</v>
      </c>
      <c r="H2486" s="12">
        <v>1.45883139289398</v>
      </c>
      <c r="I2486" s="12">
        <v>0</v>
      </c>
      <c r="J2486" s="12">
        <v>0</v>
      </c>
      <c r="K2486" s="12">
        <v>0</v>
      </c>
      <c r="L2486" s="12">
        <v>0</v>
      </c>
      <c r="M2486" s="12">
        <v>0</v>
      </c>
      <c r="N2486" s="12"/>
      <c r="O2486" s="12"/>
    </row>
    <row r="2487" spans="1:15" x14ac:dyDescent="0.35">
      <c r="A2487" s="11" t="str">
        <f t="shared" si="38"/>
        <v>DISTRIBUCION VOLUMEN X CRITERIO (kg ó litros)Con alcoholDE 25 A 34 AÑOS</v>
      </c>
      <c r="B2487" s="11" t="s">
        <v>119</v>
      </c>
      <c r="C2487" s="11" t="s">
        <v>145</v>
      </c>
      <c r="D2487" s="11" t="s">
        <v>41</v>
      </c>
      <c r="E2487" s="12">
        <v>8.1455598593764797</v>
      </c>
      <c r="F2487" s="12">
        <v>8.0975324180886403</v>
      </c>
      <c r="G2487" s="12">
        <v>6.8215877862485002</v>
      </c>
      <c r="H2487" s="12">
        <v>7.1437867452161603</v>
      </c>
      <c r="I2487" s="12">
        <v>0</v>
      </c>
      <c r="J2487" s="12">
        <v>0</v>
      </c>
      <c r="K2487" s="12">
        <v>0</v>
      </c>
      <c r="L2487" s="12">
        <v>0</v>
      </c>
      <c r="M2487" s="12">
        <v>0</v>
      </c>
      <c r="N2487" s="12"/>
      <c r="O2487" s="12"/>
    </row>
    <row r="2488" spans="1:15" x14ac:dyDescent="0.35">
      <c r="A2488" s="11" t="str">
        <f t="shared" si="38"/>
        <v>DISTRIBUCION VOLUMEN X CRITERIO (kg ó litros)Con alcoholDE 35 A 49 AÑOS</v>
      </c>
      <c r="B2488" s="11" t="s">
        <v>119</v>
      </c>
      <c r="C2488" s="11" t="s">
        <v>145</v>
      </c>
      <c r="D2488" s="11" t="s">
        <v>42</v>
      </c>
      <c r="E2488" s="12">
        <v>22.514568503964199</v>
      </c>
      <c r="F2488" s="12">
        <v>21.8288972323321</v>
      </c>
      <c r="G2488" s="12">
        <v>22.238050059452199</v>
      </c>
      <c r="H2488" s="12">
        <v>20.560245344795799</v>
      </c>
      <c r="I2488" s="12">
        <v>0</v>
      </c>
      <c r="J2488" s="12">
        <v>0</v>
      </c>
      <c r="K2488" s="12">
        <v>0</v>
      </c>
      <c r="L2488" s="12">
        <v>0</v>
      </c>
      <c r="M2488" s="12">
        <v>0</v>
      </c>
      <c r="N2488" s="12"/>
      <c r="O2488" s="12"/>
    </row>
    <row r="2489" spans="1:15" x14ac:dyDescent="0.35">
      <c r="A2489" s="11" t="str">
        <f t="shared" si="38"/>
        <v>DISTRIBUCION VOLUMEN X CRITERIO (kg ó litros)Con alcoholDE 50 A 59 AÑOS</v>
      </c>
      <c r="B2489" s="11" t="s">
        <v>119</v>
      </c>
      <c r="C2489" s="11" t="s">
        <v>145</v>
      </c>
      <c r="D2489" s="11" t="s">
        <v>43</v>
      </c>
      <c r="E2489" s="12">
        <v>26.5185512591517</v>
      </c>
      <c r="F2489" s="12">
        <v>26.9434183019466</v>
      </c>
      <c r="G2489" s="12">
        <v>26.206037396990101</v>
      </c>
      <c r="H2489" s="12">
        <v>25.520329035162501</v>
      </c>
      <c r="I2489" s="12">
        <v>0</v>
      </c>
      <c r="J2489" s="12">
        <v>0</v>
      </c>
      <c r="K2489" s="12">
        <v>0</v>
      </c>
      <c r="L2489" s="12">
        <v>0</v>
      </c>
      <c r="M2489" s="12">
        <v>0</v>
      </c>
      <c r="N2489" s="12"/>
      <c r="O2489" s="12"/>
    </row>
    <row r="2490" spans="1:15" x14ac:dyDescent="0.35">
      <c r="A2490" s="11" t="str">
        <f t="shared" si="38"/>
        <v>DISTRIBUCION VOLUMEN X CRITERIO (kg ó litros)Con alcoholDE 60 A 75 AÑOS</v>
      </c>
      <c r="B2490" s="11" t="s">
        <v>119</v>
      </c>
      <c r="C2490" s="11" t="s">
        <v>145</v>
      </c>
      <c r="D2490" s="11" t="s">
        <v>44</v>
      </c>
      <c r="E2490" s="12">
        <v>38.251187422064</v>
      </c>
      <c r="F2490" s="12">
        <v>39.290106938735597</v>
      </c>
      <c r="G2490" s="12">
        <v>42.337350641197098</v>
      </c>
      <c r="H2490" s="12">
        <v>45.066761978856398</v>
      </c>
      <c r="I2490" s="12">
        <v>0</v>
      </c>
      <c r="J2490" s="12">
        <v>0</v>
      </c>
      <c r="K2490" s="12">
        <v>0</v>
      </c>
      <c r="L2490" s="12">
        <v>0</v>
      </c>
      <c r="M2490" s="12">
        <v>0</v>
      </c>
      <c r="N2490" s="12"/>
      <c r="O2490" s="12"/>
    </row>
    <row r="2491" spans="1:15" x14ac:dyDescent="0.35">
      <c r="A2491" s="11" t="str">
        <f t="shared" si="38"/>
        <v>DISTRIBUCION VOLUMEN X CRITERIO (kg ó litros)Con alcoholALTA Y MEDIA ALTA</v>
      </c>
      <c r="B2491" s="11" t="s">
        <v>119</v>
      </c>
      <c r="C2491" s="11" t="s">
        <v>145</v>
      </c>
      <c r="D2491" s="11" t="s">
        <v>17</v>
      </c>
      <c r="E2491" s="12">
        <v>27.379963201556102</v>
      </c>
      <c r="F2491" s="12">
        <v>29.808947865492801</v>
      </c>
      <c r="G2491" s="12">
        <v>29.3739712726215</v>
      </c>
      <c r="H2491" s="12">
        <v>29.233410586560002</v>
      </c>
      <c r="I2491" s="12">
        <v>0</v>
      </c>
      <c r="J2491" s="12">
        <v>0</v>
      </c>
      <c r="K2491" s="12">
        <v>0</v>
      </c>
      <c r="L2491" s="12">
        <v>0</v>
      </c>
      <c r="M2491" s="12">
        <v>0</v>
      </c>
      <c r="N2491" s="12"/>
      <c r="O2491" s="12"/>
    </row>
    <row r="2492" spans="1:15" x14ac:dyDescent="0.35">
      <c r="A2492" s="11" t="str">
        <f t="shared" si="38"/>
        <v>DISTRIBUCION VOLUMEN X CRITERIO (kg ó litros)Con alcoholMEDIA</v>
      </c>
      <c r="B2492" s="11" t="s">
        <v>119</v>
      </c>
      <c r="C2492" s="11" t="s">
        <v>145</v>
      </c>
      <c r="D2492" s="11" t="s">
        <v>18</v>
      </c>
      <c r="E2492" s="12">
        <v>30.3844966785101</v>
      </c>
      <c r="F2492" s="12">
        <v>32.613428247221997</v>
      </c>
      <c r="G2492" s="12">
        <v>33.990803825547196</v>
      </c>
      <c r="H2492" s="12">
        <v>34.814923840930497</v>
      </c>
      <c r="I2492" s="12">
        <v>0</v>
      </c>
      <c r="J2492" s="12">
        <v>0</v>
      </c>
      <c r="K2492" s="12">
        <v>0</v>
      </c>
      <c r="L2492" s="12">
        <v>0</v>
      </c>
      <c r="M2492" s="12">
        <v>0</v>
      </c>
      <c r="N2492" s="12"/>
      <c r="O2492" s="12"/>
    </row>
    <row r="2493" spans="1:15" x14ac:dyDescent="0.35">
      <c r="A2493" s="11" t="str">
        <f t="shared" si="38"/>
        <v>DISTRIBUCION VOLUMEN X CRITERIO (kg ó litros)Con alcoholMEDIA BAJA</v>
      </c>
      <c r="B2493" s="11" t="s">
        <v>119</v>
      </c>
      <c r="C2493" s="11" t="s">
        <v>145</v>
      </c>
      <c r="D2493" s="11" t="s">
        <v>19</v>
      </c>
      <c r="E2493" s="12">
        <v>23.916556849347199</v>
      </c>
      <c r="F2493" s="12">
        <v>22.830286709720198</v>
      </c>
      <c r="G2493" s="12">
        <v>22.636333824395201</v>
      </c>
      <c r="H2493" s="12">
        <v>21.4101968713994</v>
      </c>
      <c r="I2493" s="12">
        <v>0</v>
      </c>
      <c r="J2493" s="12">
        <v>0</v>
      </c>
      <c r="K2493" s="12">
        <v>0</v>
      </c>
      <c r="L2493" s="12">
        <v>0</v>
      </c>
      <c r="M2493" s="12">
        <v>0</v>
      </c>
      <c r="N2493" s="12"/>
      <c r="O2493" s="12"/>
    </row>
    <row r="2494" spans="1:15" x14ac:dyDescent="0.35">
      <c r="A2494" s="11" t="str">
        <f t="shared" si="38"/>
        <v>DISTRIBUCION VOLUMEN X CRITERIO (kg ó litros)Con alcoholBAJA</v>
      </c>
      <c r="B2494" s="11" t="s">
        <v>119</v>
      </c>
      <c r="C2494" s="11" t="s">
        <v>145</v>
      </c>
      <c r="D2494" s="11" t="s">
        <v>20</v>
      </c>
      <c r="E2494" s="12">
        <v>18.318976110914399</v>
      </c>
      <c r="F2494" s="12">
        <v>14.7473288097998</v>
      </c>
      <c r="G2494" s="12">
        <v>13.9988904462063</v>
      </c>
      <c r="H2494" s="12">
        <v>14.5414619325431</v>
      </c>
      <c r="I2494" s="12">
        <v>0</v>
      </c>
      <c r="J2494" s="12">
        <v>0</v>
      </c>
      <c r="K2494" s="12">
        <v>0</v>
      </c>
      <c r="L2494" s="12">
        <v>0</v>
      </c>
      <c r="M2494" s="12">
        <v>0</v>
      </c>
      <c r="N2494" s="12"/>
      <c r="O2494" s="12"/>
    </row>
    <row r="2495" spans="1:15" x14ac:dyDescent="0.35">
      <c r="A2495" s="11" t="str">
        <f t="shared" si="38"/>
        <v>DISTRIBUCION VOLUMEN X CRITERIO (kg ó litros)Con alcoholHOMBRE</v>
      </c>
      <c r="B2495" s="11" t="s">
        <v>119</v>
      </c>
      <c r="C2495" s="11" t="s">
        <v>145</v>
      </c>
      <c r="D2495" s="11" t="s">
        <v>21</v>
      </c>
      <c r="E2495" s="12">
        <v>62.074557249967398</v>
      </c>
      <c r="F2495" s="12">
        <v>62.172819988354703</v>
      </c>
      <c r="G2495" s="12">
        <v>61.137792371169702</v>
      </c>
      <c r="H2495" s="12">
        <v>63.036858631429702</v>
      </c>
      <c r="I2495" s="12">
        <v>0</v>
      </c>
      <c r="J2495" s="12">
        <v>0</v>
      </c>
      <c r="K2495" s="12">
        <v>0</v>
      </c>
      <c r="L2495" s="12">
        <v>0</v>
      </c>
      <c r="M2495" s="12">
        <v>0</v>
      </c>
      <c r="N2495" s="12"/>
      <c r="O2495" s="12"/>
    </row>
    <row r="2496" spans="1:15" x14ac:dyDescent="0.35">
      <c r="A2496" s="11" t="str">
        <f t="shared" si="38"/>
        <v>DISTRIBUCION VOLUMEN X CRITERIO (kg ó litros)Con alcoholMUJER</v>
      </c>
      <c r="B2496" s="11" t="s">
        <v>119</v>
      </c>
      <c r="C2496" s="11" t="s">
        <v>145</v>
      </c>
      <c r="D2496" s="11" t="s">
        <v>22</v>
      </c>
      <c r="E2496" s="12">
        <v>37.925440367189502</v>
      </c>
      <c r="F2496" s="12">
        <v>37.827177916837996</v>
      </c>
      <c r="G2496" s="12">
        <v>38.8621952744612</v>
      </c>
      <c r="H2496" s="12">
        <v>36.963138468187999</v>
      </c>
      <c r="I2496" s="12">
        <v>0</v>
      </c>
      <c r="J2496" s="12">
        <v>0</v>
      </c>
      <c r="K2496" s="12">
        <v>0</v>
      </c>
      <c r="L2496" s="12">
        <v>0</v>
      </c>
      <c r="M2496" s="12">
        <v>0</v>
      </c>
      <c r="N2496" s="12"/>
      <c r="O2496" s="12"/>
    </row>
    <row r="2497" spans="1:15" x14ac:dyDescent="0.35">
      <c r="A2497" s="11" t="str">
        <f t="shared" si="38"/>
        <v>DISTRIBUCION VOLUMEN X CRITERIO (kg ó litros)Sin alcoholT.ESPAÑA</v>
      </c>
      <c r="B2497" s="11" t="s">
        <v>119</v>
      </c>
      <c r="C2497" s="11" t="s">
        <v>146</v>
      </c>
      <c r="D2497" s="11" t="s">
        <v>36</v>
      </c>
      <c r="E2497" s="12">
        <v>100</v>
      </c>
      <c r="F2497" s="12">
        <v>100</v>
      </c>
      <c r="G2497" s="12">
        <v>100</v>
      </c>
      <c r="H2497" s="12">
        <v>100</v>
      </c>
      <c r="I2497" s="12">
        <v>0</v>
      </c>
      <c r="J2497" s="12">
        <v>0</v>
      </c>
      <c r="K2497" s="12">
        <v>0</v>
      </c>
      <c r="L2497" s="12">
        <v>0</v>
      </c>
      <c r="M2497" s="12">
        <v>0</v>
      </c>
      <c r="N2497" s="12"/>
      <c r="O2497" s="12"/>
    </row>
    <row r="2498" spans="1:15" x14ac:dyDescent="0.35">
      <c r="A2498" s="11" t="str">
        <f t="shared" si="38"/>
        <v>DISTRIBUCION VOLUMEN X CRITERIO (kg ó litros)Sin alcoholBCN AM</v>
      </c>
      <c r="B2498" s="11" t="s">
        <v>119</v>
      </c>
      <c r="C2498" s="11" t="s">
        <v>146</v>
      </c>
      <c r="D2498" s="11" t="s">
        <v>1</v>
      </c>
      <c r="E2498" s="12">
        <v>6.464953362158</v>
      </c>
      <c r="F2498" s="12">
        <v>4.9984311457887198</v>
      </c>
      <c r="G2498" s="12">
        <v>4.0493855999394404</v>
      </c>
      <c r="H2498" s="12">
        <v>4.59712653187679</v>
      </c>
      <c r="I2498" s="12">
        <v>0</v>
      </c>
      <c r="J2498" s="12">
        <v>0</v>
      </c>
      <c r="K2498" s="12">
        <v>0</v>
      </c>
      <c r="L2498" s="12">
        <v>0</v>
      </c>
      <c r="M2498" s="12">
        <v>0</v>
      </c>
      <c r="N2498" s="12"/>
      <c r="O2498" s="12"/>
    </row>
    <row r="2499" spans="1:15" x14ac:dyDescent="0.35">
      <c r="A2499" s="11" t="str">
        <f t="shared" si="38"/>
        <v>DISTRIBUCION VOLUMEN X CRITERIO (kg ó litros)Sin alcoholREST.CAT ARAGON</v>
      </c>
      <c r="B2499" s="11" t="s">
        <v>119</v>
      </c>
      <c r="C2499" s="11" t="s">
        <v>146</v>
      </c>
      <c r="D2499" s="11" t="s">
        <v>2</v>
      </c>
      <c r="E2499" s="12">
        <v>6.2991098366763296</v>
      </c>
      <c r="F2499" s="12">
        <v>10.1237890875767</v>
      </c>
      <c r="G2499" s="12">
        <v>9.25938650886172</v>
      </c>
      <c r="H2499" s="12">
        <v>10.6171201256372</v>
      </c>
      <c r="I2499" s="12">
        <v>0</v>
      </c>
      <c r="J2499" s="12">
        <v>0</v>
      </c>
      <c r="K2499" s="12">
        <v>0</v>
      </c>
      <c r="L2499" s="12">
        <v>0</v>
      </c>
      <c r="M2499" s="12">
        <v>0</v>
      </c>
      <c r="N2499" s="12"/>
      <c r="O2499" s="12"/>
    </row>
    <row r="2500" spans="1:15" x14ac:dyDescent="0.35">
      <c r="A2500" s="11" t="str">
        <f t="shared" ref="A2500:A2563" si="39">B2500&amp;C2500&amp;D2500</f>
        <v>DISTRIBUCION VOLUMEN X CRITERIO (kg ó litros)Sin alcoholLEVANTE</v>
      </c>
      <c r="B2500" s="11" t="s">
        <v>119</v>
      </c>
      <c r="C2500" s="11" t="s">
        <v>146</v>
      </c>
      <c r="D2500" s="11" t="s">
        <v>3</v>
      </c>
      <c r="E2500" s="12">
        <v>15.8195093613332</v>
      </c>
      <c r="F2500" s="12">
        <v>12.4905760249972</v>
      </c>
      <c r="G2500" s="12">
        <v>10.7402663013879</v>
      </c>
      <c r="H2500" s="12">
        <v>11.3890078405053</v>
      </c>
      <c r="I2500" s="12">
        <v>0</v>
      </c>
      <c r="J2500" s="12">
        <v>0</v>
      </c>
      <c r="K2500" s="12">
        <v>0</v>
      </c>
      <c r="L2500" s="12">
        <v>0</v>
      </c>
      <c r="M2500" s="12">
        <v>0</v>
      </c>
      <c r="N2500" s="12"/>
      <c r="O2500" s="12"/>
    </row>
    <row r="2501" spans="1:15" x14ac:dyDescent="0.35">
      <c r="A2501" s="11" t="str">
        <f t="shared" si="39"/>
        <v>DISTRIBUCION VOLUMEN X CRITERIO (kg ó litros)Sin alcoholANDALUCIA</v>
      </c>
      <c r="B2501" s="11" t="s">
        <v>119</v>
      </c>
      <c r="C2501" s="11" t="s">
        <v>146</v>
      </c>
      <c r="D2501" s="11" t="s">
        <v>4</v>
      </c>
      <c r="E2501" s="12">
        <v>25.7579866729928</v>
      </c>
      <c r="F2501" s="12">
        <v>25.1585781387437</v>
      </c>
      <c r="G2501" s="12">
        <v>30.486059258308199</v>
      </c>
      <c r="H2501" s="12">
        <v>28.577832189560102</v>
      </c>
      <c r="I2501" s="12">
        <v>0</v>
      </c>
      <c r="J2501" s="12">
        <v>0</v>
      </c>
      <c r="K2501" s="12">
        <v>0</v>
      </c>
      <c r="L2501" s="12">
        <v>0</v>
      </c>
      <c r="M2501" s="12">
        <v>0</v>
      </c>
      <c r="N2501" s="12"/>
      <c r="O2501" s="12"/>
    </row>
    <row r="2502" spans="1:15" x14ac:dyDescent="0.35">
      <c r="A2502" s="11" t="str">
        <f t="shared" si="39"/>
        <v>DISTRIBUCION VOLUMEN X CRITERIO (kg ó litros)Sin alcoholMDD AM</v>
      </c>
      <c r="B2502" s="11" t="s">
        <v>119</v>
      </c>
      <c r="C2502" s="11" t="s">
        <v>146</v>
      </c>
      <c r="D2502" s="11" t="s">
        <v>5</v>
      </c>
      <c r="E2502" s="12">
        <v>19.931684697924599</v>
      </c>
      <c r="F2502" s="12">
        <v>20.6013044245617</v>
      </c>
      <c r="G2502" s="12">
        <v>18.0145099942598</v>
      </c>
      <c r="H2502" s="12">
        <v>18.071495209681999</v>
      </c>
      <c r="I2502" s="12">
        <v>0</v>
      </c>
      <c r="J2502" s="12">
        <v>0</v>
      </c>
      <c r="K2502" s="12">
        <v>0</v>
      </c>
      <c r="L2502" s="12">
        <v>0</v>
      </c>
      <c r="M2502" s="12">
        <v>0</v>
      </c>
      <c r="N2502" s="12"/>
      <c r="O2502" s="12"/>
    </row>
    <row r="2503" spans="1:15" x14ac:dyDescent="0.35">
      <c r="A2503" s="11" t="str">
        <f t="shared" si="39"/>
        <v>DISTRIBUCION VOLUMEN X CRITERIO (kg ó litros)Sin alcoholRTO CENTRO</v>
      </c>
      <c r="B2503" s="11" t="s">
        <v>119</v>
      </c>
      <c r="C2503" s="11" t="s">
        <v>146</v>
      </c>
      <c r="D2503" s="11" t="s">
        <v>6</v>
      </c>
      <c r="E2503" s="12">
        <v>11.0942387024394</v>
      </c>
      <c r="F2503" s="12">
        <v>11.208652680458799</v>
      </c>
      <c r="G2503" s="12">
        <v>11.040700388327799</v>
      </c>
      <c r="H2503" s="12">
        <v>11.0402615020532</v>
      </c>
      <c r="I2503" s="12">
        <v>0</v>
      </c>
      <c r="J2503" s="12">
        <v>0</v>
      </c>
      <c r="K2503" s="12">
        <v>0</v>
      </c>
      <c r="L2503" s="12">
        <v>0</v>
      </c>
      <c r="M2503" s="12">
        <v>0</v>
      </c>
      <c r="N2503" s="12"/>
      <c r="O2503" s="12"/>
    </row>
    <row r="2504" spans="1:15" x14ac:dyDescent="0.35">
      <c r="A2504" s="11" t="str">
        <f t="shared" si="39"/>
        <v>DISTRIBUCION VOLUMEN X CRITERIO (kg ó litros)Sin alcoholNORTE-CENTRO</v>
      </c>
      <c r="B2504" s="11" t="s">
        <v>119</v>
      </c>
      <c r="C2504" s="11" t="s">
        <v>146</v>
      </c>
      <c r="D2504" s="11" t="s">
        <v>7</v>
      </c>
      <c r="E2504" s="12">
        <v>6.5787489397913896</v>
      </c>
      <c r="F2504" s="12">
        <v>6.4169846988413903</v>
      </c>
      <c r="G2504" s="12">
        <v>8.8278092163067807</v>
      </c>
      <c r="H2504" s="12">
        <v>6.6136746328993601</v>
      </c>
      <c r="I2504" s="12">
        <v>0</v>
      </c>
      <c r="J2504" s="12">
        <v>0</v>
      </c>
      <c r="K2504" s="12">
        <v>0</v>
      </c>
      <c r="L2504" s="12">
        <v>0</v>
      </c>
      <c r="M2504" s="12">
        <v>0</v>
      </c>
      <c r="N2504" s="12"/>
      <c r="O2504" s="12"/>
    </row>
    <row r="2505" spans="1:15" x14ac:dyDescent="0.35">
      <c r="A2505" s="11" t="str">
        <f t="shared" si="39"/>
        <v>DISTRIBUCION VOLUMEN X CRITERIO (kg ó litros)Sin alcoholNOROESTE</v>
      </c>
      <c r="B2505" s="11" t="s">
        <v>119</v>
      </c>
      <c r="C2505" s="11" t="s">
        <v>146</v>
      </c>
      <c r="D2505" s="11" t="s">
        <v>8</v>
      </c>
      <c r="E2505" s="12">
        <v>8.0537639305513995</v>
      </c>
      <c r="F2505" s="12">
        <v>9.0016879781724803</v>
      </c>
      <c r="G2505" s="12">
        <v>7.5818870229231097</v>
      </c>
      <c r="H2505" s="12">
        <v>9.0934678182392794</v>
      </c>
      <c r="I2505" s="12">
        <v>0</v>
      </c>
      <c r="J2505" s="12">
        <v>0</v>
      </c>
      <c r="K2505" s="12">
        <v>0</v>
      </c>
      <c r="L2505" s="12">
        <v>0</v>
      </c>
      <c r="M2505" s="12">
        <v>0</v>
      </c>
      <c r="N2505" s="12"/>
      <c r="O2505" s="12"/>
    </row>
    <row r="2506" spans="1:15" x14ac:dyDescent="0.35">
      <c r="A2506" s="11" t="str">
        <f t="shared" si="39"/>
        <v>DISTRIBUCION VOLUMEN X CRITERIO (kg ó litros)Sin alcohol&lt;2MIL</v>
      </c>
      <c r="B2506" s="11" t="s">
        <v>119</v>
      </c>
      <c r="C2506" s="11" t="s">
        <v>146</v>
      </c>
      <c r="D2506" s="11" t="s">
        <v>9</v>
      </c>
      <c r="E2506" s="12">
        <v>4.8466968022742796</v>
      </c>
      <c r="F2506" s="12">
        <v>4.0368514647066096</v>
      </c>
      <c r="G2506" s="12">
        <v>3.1924066257719002</v>
      </c>
      <c r="H2506" s="12">
        <v>4.8098392847459701</v>
      </c>
      <c r="I2506" s="12">
        <v>0</v>
      </c>
      <c r="J2506" s="12">
        <v>0</v>
      </c>
      <c r="K2506" s="12">
        <v>0</v>
      </c>
      <c r="L2506" s="12">
        <v>0</v>
      </c>
      <c r="M2506" s="12">
        <v>0</v>
      </c>
      <c r="N2506" s="12"/>
      <c r="O2506" s="12"/>
    </row>
    <row r="2507" spans="1:15" x14ac:dyDescent="0.35">
      <c r="A2507" s="11" t="str">
        <f t="shared" si="39"/>
        <v>DISTRIBUCION VOLUMEN X CRITERIO (kg ó litros)Sin alcohol2-5MIL</v>
      </c>
      <c r="B2507" s="11" t="s">
        <v>119</v>
      </c>
      <c r="C2507" s="11" t="s">
        <v>146</v>
      </c>
      <c r="D2507" s="11" t="s">
        <v>10</v>
      </c>
      <c r="E2507" s="12">
        <v>3.0256391364302302</v>
      </c>
      <c r="F2507" s="12">
        <v>3.51549128457934</v>
      </c>
      <c r="G2507" s="12">
        <v>3.7839238673680402</v>
      </c>
      <c r="H2507" s="12">
        <v>4.2449226384153604</v>
      </c>
      <c r="I2507" s="12">
        <v>0</v>
      </c>
      <c r="J2507" s="12">
        <v>0</v>
      </c>
      <c r="K2507" s="12">
        <v>0</v>
      </c>
      <c r="L2507" s="12">
        <v>0</v>
      </c>
      <c r="M2507" s="12">
        <v>0</v>
      </c>
      <c r="N2507" s="12"/>
      <c r="O2507" s="12"/>
    </row>
    <row r="2508" spans="1:15" x14ac:dyDescent="0.35">
      <c r="A2508" s="11" t="str">
        <f t="shared" si="39"/>
        <v>DISTRIBUCION VOLUMEN X CRITERIO (kg ó litros)Sin alcohol5-10MIL</v>
      </c>
      <c r="B2508" s="11" t="s">
        <v>119</v>
      </c>
      <c r="C2508" s="11" t="s">
        <v>146</v>
      </c>
      <c r="D2508" s="11" t="s">
        <v>11</v>
      </c>
      <c r="E2508" s="12">
        <v>3.86313704823807</v>
      </c>
      <c r="F2508" s="12">
        <v>7.1936166704270397</v>
      </c>
      <c r="G2508" s="12">
        <v>7.4582615277790403</v>
      </c>
      <c r="H2508" s="12">
        <v>6.7296719497272202</v>
      </c>
      <c r="I2508" s="12">
        <v>0</v>
      </c>
      <c r="J2508" s="12">
        <v>0</v>
      </c>
      <c r="K2508" s="12">
        <v>0</v>
      </c>
      <c r="L2508" s="12">
        <v>0</v>
      </c>
      <c r="M2508" s="12">
        <v>0</v>
      </c>
      <c r="N2508" s="12"/>
      <c r="O2508" s="12"/>
    </row>
    <row r="2509" spans="1:15" x14ac:dyDescent="0.35">
      <c r="A2509" s="11" t="str">
        <f t="shared" si="39"/>
        <v>DISTRIBUCION VOLUMEN X CRITERIO (kg ó litros)Sin alcohol10-30MIL</v>
      </c>
      <c r="B2509" s="11" t="s">
        <v>119</v>
      </c>
      <c r="C2509" s="11" t="s">
        <v>146</v>
      </c>
      <c r="D2509" s="11" t="s">
        <v>12</v>
      </c>
      <c r="E2509" s="12">
        <v>17.007088585646901</v>
      </c>
      <c r="F2509" s="12">
        <v>14.706446058912199</v>
      </c>
      <c r="G2509" s="12">
        <v>17.953212031354202</v>
      </c>
      <c r="H2509" s="12">
        <v>17.183310287990199</v>
      </c>
      <c r="I2509" s="12">
        <v>0</v>
      </c>
      <c r="J2509" s="12">
        <v>0</v>
      </c>
      <c r="K2509" s="12">
        <v>0</v>
      </c>
      <c r="L2509" s="12">
        <v>0</v>
      </c>
      <c r="M2509" s="12">
        <v>0</v>
      </c>
      <c r="N2509" s="12"/>
      <c r="O2509" s="12"/>
    </row>
    <row r="2510" spans="1:15" x14ac:dyDescent="0.35">
      <c r="A2510" s="11" t="str">
        <f t="shared" si="39"/>
        <v>DISTRIBUCION VOLUMEN X CRITERIO (kg ó litros)Sin alcohol30-100MIL</v>
      </c>
      <c r="B2510" s="11" t="s">
        <v>119</v>
      </c>
      <c r="C2510" s="11" t="s">
        <v>146</v>
      </c>
      <c r="D2510" s="11" t="s">
        <v>13</v>
      </c>
      <c r="E2510" s="12">
        <v>25.064352938424399</v>
      </c>
      <c r="F2510" s="12">
        <v>23.927595941706201</v>
      </c>
      <c r="G2510" s="12">
        <v>24.7941764251911</v>
      </c>
      <c r="H2510" s="12">
        <v>21.131887612823601</v>
      </c>
      <c r="I2510" s="12">
        <v>0</v>
      </c>
      <c r="J2510" s="12">
        <v>0</v>
      </c>
      <c r="K2510" s="12">
        <v>0</v>
      </c>
      <c r="L2510" s="12">
        <v>0</v>
      </c>
      <c r="M2510" s="12">
        <v>0</v>
      </c>
      <c r="N2510" s="12"/>
      <c r="O2510" s="12"/>
    </row>
    <row r="2511" spans="1:15" x14ac:dyDescent="0.35">
      <c r="A2511" s="11" t="str">
        <f t="shared" si="39"/>
        <v>DISTRIBUCION VOLUMEN X CRITERIO (kg ó litros)Sin alcohol100-200MIL</v>
      </c>
      <c r="B2511" s="11" t="s">
        <v>119</v>
      </c>
      <c r="C2511" s="11" t="s">
        <v>146</v>
      </c>
      <c r="D2511" s="11" t="s">
        <v>14</v>
      </c>
      <c r="E2511" s="12">
        <v>13.5553226794219</v>
      </c>
      <c r="F2511" s="12">
        <v>14.161047580170999</v>
      </c>
      <c r="G2511" s="12">
        <v>13.437091956113999</v>
      </c>
      <c r="H2511" s="12">
        <v>14.229230732832701</v>
      </c>
      <c r="I2511" s="12">
        <v>0</v>
      </c>
      <c r="J2511" s="12">
        <v>0</v>
      </c>
      <c r="K2511" s="12">
        <v>0</v>
      </c>
      <c r="L2511" s="12">
        <v>0</v>
      </c>
      <c r="M2511" s="12">
        <v>0</v>
      </c>
      <c r="N2511" s="12"/>
      <c r="O2511" s="12"/>
    </row>
    <row r="2512" spans="1:15" x14ac:dyDescent="0.35">
      <c r="A2512" s="11" t="str">
        <f t="shared" si="39"/>
        <v>DISTRIBUCION VOLUMEN X CRITERIO (kg ó litros)Sin alcohol200-500MIL</v>
      </c>
      <c r="B2512" s="11" t="s">
        <v>119</v>
      </c>
      <c r="C2512" s="11" t="s">
        <v>146</v>
      </c>
      <c r="D2512" s="11" t="s">
        <v>15</v>
      </c>
      <c r="E2512" s="12">
        <v>15.4059819053972</v>
      </c>
      <c r="F2512" s="12">
        <v>11.9895234693824</v>
      </c>
      <c r="G2512" s="12">
        <v>13.418439531082299</v>
      </c>
      <c r="H2512" s="12">
        <v>14.682261697165099</v>
      </c>
      <c r="I2512" s="12">
        <v>0</v>
      </c>
      <c r="J2512" s="12">
        <v>0</v>
      </c>
      <c r="K2512" s="12">
        <v>0</v>
      </c>
      <c r="L2512" s="12">
        <v>0</v>
      </c>
      <c r="M2512" s="12">
        <v>0</v>
      </c>
      <c r="N2512" s="12"/>
      <c r="O2512" s="12"/>
    </row>
    <row r="2513" spans="1:15" x14ac:dyDescent="0.35">
      <c r="A2513" s="11" t="str">
        <f t="shared" si="39"/>
        <v>DISTRIBUCION VOLUMEN X CRITERIO (kg ó litros)Sin alcohol&gt;500MIL</v>
      </c>
      <c r="B2513" s="11" t="s">
        <v>119</v>
      </c>
      <c r="C2513" s="11" t="s">
        <v>146</v>
      </c>
      <c r="D2513" s="11" t="s">
        <v>16</v>
      </c>
      <c r="E2513" s="12">
        <v>17.231784397518101</v>
      </c>
      <c r="F2513" s="12">
        <v>20.469424708606599</v>
      </c>
      <c r="G2513" s="12">
        <v>15.9624947607353</v>
      </c>
      <c r="H2513" s="12">
        <v>16.988864002055902</v>
      </c>
      <c r="I2513" s="12">
        <v>0</v>
      </c>
      <c r="J2513" s="12">
        <v>0</v>
      </c>
      <c r="K2513" s="12">
        <v>0</v>
      </c>
      <c r="L2513" s="12">
        <v>0</v>
      </c>
      <c r="M2513" s="12">
        <v>0</v>
      </c>
      <c r="N2513" s="12"/>
      <c r="O2513" s="12"/>
    </row>
    <row r="2514" spans="1:15" x14ac:dyDescent="0.35">
      <c r="A2514" s="11" t="str">
        <f t="shared" si="39"/>
        <v>DISTRIBUCION VOLUMEN X CRITERIO (kg ó litros)Sin alcoholDE 15 A 19 AÑOS</v>
      </c>
      <c r="B2514" s="11" t="s">
        <v>119</v>
      </c>
      <c r="C2514" s="11" t="s">
        <v>146</v>
      </c>
      <c r="D2514" s="11" t="s">
        <v>39</v>
      </c>
      <c r="E2514" s="12">
        <v>0.28784368731871302</v>
      </c>
      <c r="F2514" s="12">
        <v>0.92375842915658601</v>
      </c>
      <c r="G2514" s="12">
        <v>0.68870947001592198</v>
      </c>
      <c r="H2514" s="12">
        <v>0.88388235009761995</v>
      </c>
      <c r="I2514" s="12">
        <v>0</v>
      </c>
      <c r="J2514" s="12">
        <v>0</v>
      </c>
      <c r="K2514" s="12">
        <v>0</v>
      </c>
      <c r="L2514" s="12">
        <v>0</v>
      </c>
      <c r="M2514" s="12">
        <v>0</v>
      </c>
      <c r="N2514" s="12"/>
      <c r="O2514" s="12"/>
    </row>
    <row r="2515" spans="1:15" x14ac:dyDescent="0.35">
      <c r="A2515" s="11" t="str">
        <f t="shared" si="39"/>
        <v>DISTRIBUCION VOLUMEN X CRITERIO (kg ó litros)Sin alcoholDE 20 A 24 AÑOS</v>
      </c>
      <c r="B2515" s="11" t="s">
        <v>119</v>
      </c>
      <c r="C2515" s="11" t="s">
        <v>146</v>
      </c>
      <c r="D2515" s="11" t="s">
        <v>40</v>
      </c>
      <c r="E2515" s="12">
        <v>0.99258706075770198</v>
      </c>
      <c r="F2515" s="12">
        <v>0.88306003421477997</v>
      </c>
      <c r="G2515" s="12">
        <v>0.38016209620995101</v>
      </c>
      <c r="H2515" s="12">
        <v>0.254443403509241</v>
      </c>
      <c r="I2515" s="12">
        <v>0</v>
      </c>
      <c r="J2515" s="12">
        <v>0</v>
      </c>
      <c r="K2515" s="12">
        <v>0</v>
      </c>
      <c r="L2515" s="12">
        <v>0</v>
      </c>
      <c r="M2515" s="12">
        <v>0</v>
      </c>
      <c r="N2515" s="12"/>
      <c r="O2515" s="12"/>
    </row>
    <row r="2516" spans="1:15" x14ac:dyDescent="0.35">
      <c r="A2516" s="11" t="str">
        <f t="shared" si="39"/>
        <v>DISTRIBUCION VOLUMEN X CRITERIO (kg ó litros)Sin alcoholDE 25 A 34 AÑOS</v>
      </c>
      <c r="B2516" s="11" t="s">
        <v>119</v>
      </c>
      <c r="C2516" s="11" t="s">
        <v>146</v>
      </c>
      <c r="D2516" s="11" t="s">
        <v>41</v>
      </c>
      <c r="E2516" s="12">
        <v>3.3983056392992799</v>
      </c>
      <c r="F2516" s="12">
        <v>3.4256136833527999</v>
      </c>
      <c r="G2516" s="12">
        <v>3.02815849994824</v>
      </c>
      <c r="H2516" s="12">
        <v>3.4202485816486199</v>
      </c>
      <c r="I2516" s="12">
        <v>0</v>
      </c>
      <c r="J2516" s="12">
        <v>0</v>
      </c>
      <c r="K2516" s="12">
        <v>0</v>
      </c>
      <c r="L2516" s="12">
        <v>0</v>
      </c>
      <c r="M2516" s="12">
        <v>0</v>
      </c>
      <c r="N2516" s="12"/>
      <c r="O2516" s="12"/>
    </row>
    <row r="2517" spans="1:15" x14ac:dyDescent="0.35">
      <c r="A2517" s="11" t="str">
        <f t="shared" si="39"/>
        <v>DISTRIBUCION VOLUMEN X CRITERIO (kg ó litros)Sin alcoholDE 35 A 49 AÑOS</v>
      </c>
      <c r="B2517" s="11" t="s">
        <v>119</v>
      </c>
      <c r="C2517" s="11" t="s">
        <v>146</v>
      </c>
      <c r="D2517" s="11" t="s">
        <v>42</v>
      </c>
      <c r="E2517" s="12">
        <v>19.799473545073798</v>
      </c>
      <c r="F2517" s="12">
        <v>15.906802303616701</v>
      </c>
      <c r="G2517" s="12">
        <v>16.3343569057037</v>
      </c>
      <c r="H2517" s="12">
        <v>14.725725834090399</v>
      </c>
      <c r="I2517" s="12">
        <v>0</v>
      </c>
      <c r="J2517" s="12">
        <v>0</v>
      </c>
      <c r="K2517" s="12">
        <v>0</v>
      </c>
      <c r="L2517" s="12">
        <v>0</v>
      </c>
      <c r="M2517" s="12">
        <v>0</v>
      </c>
      <c r="N2517" s="12"/>
      <c r="O2517" s="12"/>
    </row>
    <row r="2518" spans="1:15" x14ac:dyDescent="0.35">
      <c r="A2518" s="11" t="str">
        <f t="shared" si="39"/>
        <v>DISTRIBUCION VOLUMEN X CRITERIO (kg ó litros)Sin alcoholDE 50 A 59 AÑOS</v>
      </c>
      <c r="B2518" s="11" t="s">
        <v>119</v>
      </c>
      <c r="C2518" s="11" t="s">
        <v>146</v>
      </c>
      <c r="D2518" s="11" t="s">
        <v>43</v>
      </c>
      <c r="E2518" s="12">
        <v>26.8884488969485</v>
      </c>
      <c r="F2518" s="12">
        <v>27.846135493053701</v>
      </c>
      <c r="G2518" s="12">
        <v>25.3768048468445</v>
      </c>
      <c r="H2518" s="12">
        <v>24.2609116794324</v>
      </c>
      <c r="I2518" s="12">
        <v>0</v>
      </c>
      <c r="J2518" s="12">
        <v>0</v>
      </c>
      <c r="K2518" s="12">
        <v>0</v>
      </c>
      <c r="L2518" s="12">
        <v>0</v>
      </c>
      <c r="M2518" s="12">
        <v>0</v>
      </c>
      <c r="N2518" s="12"/>
      <c r="O2518" s="12"/>
    </row>
    <row r="2519" spans="1:15" x14ac:dyDescent="0.35">
      <c r="A2519" s="11" t="str">
        <f t="shared" si="39"/>
        <v>DISTRIBUCION VOLUMEN X CRITERIO (kg ó litros)Sin alcoholDE 60 A 75 AÑOS</v>
      </c>
      <c r="B2519" s="11" t="s">
        <v>119</v>
      </c>
      <c r="C2519" s="11" t="s">
        <v>146</v>
      </c>
      <c r="D2519" s="11" t="s">
        <v>44</v>
      </c>
      <c r="E2519" s="12">
        <v>48.633337119795698</v>
      </c>
      <c r="F2519" s="12">
        <v>51.014627733178699</v>
      </c>
      <c r="G2519" s="12">
        <v>54.191804361057599</v>
      </c>
      <c r="H2519" s="12">
        <v>56.454770994784603</v>
      </c>
      <c r="I2519" s="12">
        <v>0</v>
      </c>
      <c r="J2519" s="12">
        <v>0</v>
      </c>
      <c r="K2519" s="12">
        <v>0</v>
      </c>
      <c r="L2519" s="12">
        <v>0</v>
      </c>
      <c r="M2519" s="12">
        <v>0</v>
      </c>
      <c r="N2519" s="12"/>
      <c r="O2519" s="12"/>
    </row>
    <row r="2520" spans="1:15" x14ac:dyDescent="0.35">
      <c r="A2520" s="11" t="str">
        <f t="shared" si="39"/>
        <v>DISTRIBUCION VOLUMEN X CRITERIO (kg ó litros)Sin alcoholALTA Y MEDIA ALTA</v>
      </c>
      <c r="B2520" s="11" t="s">
        <v>119</v>
      </c>
      <c r="C2520" s="11" t="s">
        <v>146</v>
      </c>
      <c r="D2520" s="11" t="s">
        <v>17</v>
      </c>
      <c r="E2520" s="12">
        <v>30.210105871420701</v>
      </c>
      <c r="F2520" s="12">
        <v>30.041753126940801</v>
      </c>
      <c r="G2520" s="12">
        <v>27.832971928813901</v>
      </c>
      <c r="H2520" s="12">
        <v>28.830580821520801</v>
      </c>
      <c r="I2520" s="12">
        <v>0</v>
      </c>
      <c r="J2520" s="12">
        <v>0</v>
      </c>
      <c r="K2520" s="12">
        <v>0</v>
      </c>
      <c r="L2520" s="12">
        <v>0</v>
      </c>
      <c r="M2520" s="12">
        <v>0</v>
      </c>
      <c r="N2520" s="12"/>
      <c r="O2520" s="12"/>
    </row>
    <row r="2521" spans="1:15" x14ac:dyDescent="0.35">
      <c r="A2521" s="11" t="str">
        <f t="shared" si="39"/>
        <v>DISTRIBUCION VOLUMEN X CRITERIO (kg ó litros)Sin alcoholMEDIA</v>
      </c>
      <c r="B2521" s="11" t="s">
        <v>119</v>
      </c>
      <c r="C2521" s="11" t="s">
        <v>146</v>
      </c>
      <c r="D2521" s="11" t="s">
        <v>18</v>
      </c>
      <c r="E2521" s="12">
        <v>30.1754596498842</v>
      </c>
      <c r="F2521" s="12">
        <v>31.4556687134979</v>
      </c>
      <c r="G2521" s="12">
        <v>30.589837215382701</v>
      </c>
      <c r="H2521" s="12">
        <v>31.799408010354401</v>
      </c>
      <c r="I2521" s="12">
        <v>0</v>
      </c>
      <c r="J2521" s="12">
        <v>0</v>
      </c>
      <c r="K2521" s="12">
        <v>0</v>
      </c>
      <c r="L2521" s="12">
        <v>0</v>
      </c>
      <c r="M2521" s="12">
        <v>0</v>
      </c>
      <c r="N2521" s="12"/>
      <c r="O2521" s="12"/>
    </row>
    <row r="2522" spans="1:15" x14ac:dyDescent="0.35">
      <c r="A2522" s="11" t="str">
        <f t="shared" si="39"/>
        <v>DISTRIBUCION VOLUMEN X CRITERIO (kg ó litros)Sin alcoholMEDIA BAJA</v>
      </c>
      <c r="B2522" s="11" t="s">
        <v>119</v>
      </c>
      <c r="C2522" s="11" t="s">
        <v>146</v>
      </c>
      <c r="D2522" s="11" t="s">
        <v>19</v>
      </c>
      <c r="E2522" s="12">
        <v>23.743625613727399</v>
      </c>
      <c r="F2522" s="12">
        <v>22.392546056246601</v>
      </c>
      <c r="G2522" s="12">
        <v>26.027149415460698</v>
      </c>
      <c r="H2522" s="12">
        <v>25.1066105540283</v>
      </c>
      <c r="I2522" s="12">
        <v>0</v>
      </c>
      <c r="J2522" s="12">
        <v>0</v>
      </c>
      <c r="K2522" s="12">
        <v>0</v>
      </c>
      <c r="L2522" s="12">
        <v>0</v>
      </c>
      <c r="M2522" s="12">
        <v>0</v>
      </c>
      <c r="N2522" s="12"/>
      <c r="O2522" s="12"/>
    </row>
    <row r="2523" spans="1:15" x14ac:dyDescent="0.35">
      <c r="A2523" s="11" t="str">
        <f t="shared" si="39"/>
        <v>DISTRIBUCION VOLUMEN X CRITERIO (kg ó litros)Sin alcoholBAJA</v>
      </c>
      <c r="B2523" s="11" t="s">
        <v>119</v>
      </c>
      <c r="C2523" s="11" t="s">
        <v>146</v>
      </c>
      <c r="D2523" s="11" t="s">
        <v>20</v>
      </c>
      <c r="E2523" s="12">
        <v>15.870806735761301</v>
      </c>
      <c r="F2523" s="12">
        <v>16.1100305437412</v>
      </c>
      <c r="G2523" s="12">
        <v>15.5500441621418</v>
      </c>
      <c r="H2523" s="12">
        <v>14.2633897352356</v>
      </c>
      <c r="I2523" s="12">
        <v>0</v>
      </c>
      <c r="J2523" s="12">
        <v>0</v>
      </c>
      <c r="K2523" s="12">
        <v>0</v>
      </c>
      <c r="L2523" s="12">
        <v>0</v>
      </c>
      <c r="M2523" s="12">
        <v>0</v>
      </c>
      <c r="N2523" s="12"/>
      <c r="O2523" s="12"/>
    </row>
    <row r="2524" spans="1:15" x14ac:dyDescent="0.35">
      <c r="A2524" s="11" t="str">
        <f t="shared" si="39"/>
        <v>DISTRIBUCION VOLUMEN X CRITERIO (kg ó litros)Sin alcoholHOMBRE</v>
      </c>
      <c r="B2524" s="11" t="s">
        <v>119</v>
      </c>
      <c r="C2524" s="11" t="s">
        <v>146</v>
      </c>
      <c r="D2524" s="11" t="s">
        <v>21</v>
      </c>
      <c r="E2524" s="12">
        <v>60.957695074244199</v>
      </c>
      <c r="F2524" s="12">
        <v>56.637230625195798</v>
      </c>
      <c r="G2524" s="12">
        <v>59.6430000253131</v>
      </c>
      <c r="H2524" s="12">
        <v>58.466605603934902</v>
      </c>
      <c r="I2524" s="12">
        <v>0</v>
      </c>
      <c r="J2524" s="12">
        <v>0</v>
      </c>
      <c r="K2524" s="12">
        <v>0</v>
      </c>
      <c r="L2524" s="12">
        <v>0</v>
      </c>
      <c r="M2524" s="12">
        <v>0</v>
      </c>
      <c r="N2524" s="12"/>
      <c r="O2524" s="12"/>
    </row>
    <row r="2525" spans="1:15" x14ac:dyDescent="0.35">
      <c r="A2525" s="11" t="str">
        <f t="shared" si="39"/>
        <v>DISTRIBUCION VOLUMEN X CRITERIO (kg ó litros)Sin alcoholMUJER</v>
      </c>
      <c r="B2525" s="11" t="s">
        <v>119</v>
      </c>
      <c r="C2525" s="11" t="s">
        <v>146</v>
      </c>
      <c r="D2525" s="11" t="s">
        <v>22</v>
      </c>
      <c r="E2525" s="12">
        <v>39.042297400906598</v>
      </c>
      <c r="F2525" s="12">
        <v>43.362767857932603</v>
      </c>
      <c r="G2525" s="12">
        <v>40.357005502753303</v>
      </c>
      <c r="H2525" s="12">
        <v>41.533380074519997</v>
      </c>
      <c r="I2525" s="12">
        <v>0</v>
      </c>
      <c r="J2525" s="12">
        <v>0</v>
      </c>
      <c r="K2525" s="12">
        <v>0</v>
      </c>
      <c r="L2525" s="12">
        <v>0</v>
      </c>
      <c r="M2525" s="12">
        <v>0</v>
      </c>
      <c r="N2525" s="12"/>
      <c r="O2525" s="12"/>
    </row>
    <row r="2526" spans="1:15" x14ac:dyDescent="0.35">
      <c r="A2526" s="11" t="str">
        <f t="shared" si="39"/>
        <v>DISTRIBUCION VOLUMEN X CRITERIO (kg ó litros)Cerveza EnvasadaT.ESPAÑA</v>
      </c>
      <c r="B2526" s="11" t="s">
        <v>119</v>
      </c>
      <c r="C2526" s="11" t="s">
        <v>178</v>
      </c>
      <c r="D2526" s="11" t="s">
        <v>36</v>
      </c>
      <c r="E2526" s="12">
        <v>100</v>
      </c>
      <c r="F2526" s="12">
        <v>100</v>
      </c>
      <c r="G2526" s="12">
        <v>100</v>
      </c>
      <c r="H2526" s="12">
        <v>100</v>
      </c>
      <c r="I2526" s="12">
        <v>0</v>
      </c>
      <c r="J2526" s="12">
        <v>0</v>
      </c>
      <c r="K2526" s="12">
        <v>0</v>
      </c>
      <c r="L2526" s="12">
        <v>0</v>
      </c>
      <c r="M2526" s="12">
        <v>0</v>
      </c>
      <c r="N2526" s="12"/>
      <c r="O2526" s="12"/>
    </row>
    <row r="2527" spans="1:15" x14ac:dyDescent="0.35">
      <c r="A2527" s="11" t="str">
        <f t="shared" si="39"/>
        <v>DISTRIBUCION VOLUMEN X CRITERIO (kg ó litros)Cerveza EnvasadaBCN AM</v>
      </c>
      <c r="B2527" s="11" t="s">
        <v>119</v>
      </c>
      <c r="C2527" s="11" t="s">
        <v>178</v>
      </c>
      <c r="D2527" s="11" t="s">
        <v>1</v>
      </c>
      <c r="E2527" s="12">
        <v>6.8727042610614602</v>
      </c>
      <c r="F2527" s="12">
        <v>7.3340200238342304</v>
      </c>
      <c r="G2527" s="12">
        <v>7.0518590456881496</v>
      </c>
      <c r="H2527" s="12">
        <v>7.33037597395872</v>
      </c>
      <c r="I2527" s="12">
        <v>0</v>
      </c>
      <c r="J2527" s="12">
        <v>0</v>
      </c>
      <c r="K2527" s="12">
        <v>0</v>
      </c>
      <c r="L2527" s="12">
        <v>0</v>
      </c>
      <c r="M2527" s="12">
        <v>0</v>
      </c>
      <c r="N2527" s="12"/>
      <c r="O2527" s="12"/>
    </row>
    <row r="2528" spans="1:15" x14ac:dyDescent="0.35">
      <c r="A2528" s="11" t="str">
        <f t="shared" si="39"/>
        <v>DISTRIBUCION VOLUMEN X CRITERIO (kg ó litros)Cerveza EnvasadaREST.CAT ARAGON</v>
      </c>
      <c r="B2528" s="11" t="s">
        <v>119</v>
      </c>
      <c r="C2528" s="11" t="s">
        <v>178</v>
      </c>
      <c r="D2528" s="11" t="s">
        <v>2</v>
      </c>
      <c r="E2528" s="12">
        <v>10.4035486988372</v>
      </c>
      <c r="F2528" s="12">
        <v>12.2423171193232</v>
      </c>
      <c r="G2528" s="12">
        <v>11.8794851364573</v>
      </c>
      <c r="H2528" s="12">
        <v>11.388493731382001</v>
      </c>
      <c r="I2528" s="12">
        <v>0</v>
      </c>
      <c r="J2528" s="12">
        <v>0</v>
      </c>
      <c r="K2528" s="12">
        <v>0</v>
      </c>
      <c r="L2528" s="12">
        <v>0</v>
      </c>
      <c r="M2528" s="12">
        <v>0</v>
      </c>
      <c r="N2528" s="12"/>
      <c r="O2528" s="12"/>
    </row>
    <row r="2529" spans="1:15" x14ac:dyDescent="0.35">
      <c r="A2529" s="11" t="str">
        <f t="shared" si="39"/>
        <v>DISTRIBUCION VOLUMEN X CRITERIO (kg ó litros)Cerveza EnvasadaLEVANTE</v>
      </c>
      <c r="B2529" s="11" t="s">
        <v>119</v>
      </c>
      <c r="C2529" s="11" t="s">
        <v>178</v>
      </c>
      <c r="D2529" s="11" t="s">
        <v>3</v>
      </c>
      <c r="E2529" s="12">
        <v>17.256164959005499</v>
      </c>
      <c r="F2529" s="12">
        <v>14.4098887152978</v>
      </c>
      <c r="G2529" s="12">
        <v>15.085920280302201</v>
      </c>
      <c r="H2529" s="12">
        <v>15.365751038222999</v>
      </c>
      <c r="I2529" s="12">
        <v>0</v>
      </c>
      <c r="J2529" s="12">
        <v>0</v>
      </c>
      <c r="K2529" s="12">
        <v>0</v>
      </c>
      <c r="L2529" s="12">
        <v>0</v>
      </c>
      <c r="M2529" s="12">
        <v>0</v>
      </c>
      <c r="N2529" s="12"/>
      <c r="O2529" s="12"/>
    </row>
    <row r="2530" spans="1:15" x14ac:dyDescent="0.35">
      <c r="A2530" s="11" t="str">
        <f t="shared" si="39"/>
        <v>DISTRIBUCION VOLUMEN X CRITERIO (kg ó litros)Cerveza EnvasadaANDALUCIA</v>
      </c>
      <c r="B2530" s="11" t="s">
        <v>119</v>
      </c>
      <c r="C2530" s="11" t="s">
        <v>178</v>
      </c>
      <c r="D2530" s="11" t="s">
        <v>4</v>
      </c>
      <c r="E2530" s="12">
        <v>24.429216621075799</v>
      </c>
      <c r="F2530" s="12">
        <v>23.899353183836499</v>
      </c>
      <c r="G2530" s="12">
        <v>24.354406415399499</v>
      </c>
      <c r="H2530" s="12">
        <v>23.1534496881225</v>
      </c>
      <c r="I2530" s="12">
        <v>0</v>
      </c>
      <c r="J2530" s="12">
        <v>0</v>
      </c>
      <c r="K2530" s="12">
        <v>0</v>
      </c>
      <c r="L2530" s="12">
        <v>0</v>
      </c>
      <c r="M2530" s="12">
        <v>0</v>
      </c>
      <c r="N2530" s="12"/>
      <c r="O2530" s="12"/>
    </row>
    <row r="2531" spans="1:15" x14ac:dyDescent="0.35">
      <c r="A2531" s="11" t="str">
        <f t="shared" si="39"/>
        <v>DISTRIBUCION VOLUMEN X CRITERIO (kg ó litros)Cerveza EnvasadaMDD AM</v>
      </c>
      <c r="B2531" s="11" t="s">
        <v>119</v>
      </c>
      <c r="C2531" s="11" t="s">
        <v>178</v>
      </c>
      <c r="D2531" s="11" t="s">
        <v>5</v>
      </c>
      <c r="E2531" s="12">
        <v>13.3212962931131</v>
      </c>
      <c r="F2531" s="12">
        <v>15.276384733334</v>
      </c>
      <c r="G2531" s="12">
        <v>12.6673808297106</v>
      </c>
      <c r="H2531" s="12">
        <v>13.199828917692599</v>
      </c>
      <c r="I2531" s="12">
        <v>0</v>
      </c>
      <c r="J2531" s="12">
        <v>0</v>
      </c>
      <c r="K2531" s="12">
        <v>0</v>
      </c>
      <c r="L2531" s="12">
        <v>0</v>
      </c>
      <c r="M2531" s="12">
        <v>0</v>
      </c>
      <c r="N2531" s="12"/>
      <c r="O2531" s="12"/>
    </row>
    <row r="2532" spans="1:15" x14ac:dyDescent="0.35">
      <c r="A2532" s="11" t="str">
        <f t="shared" si="39"/>
        <v>DISTRIBUCION VOLUMEN X CRITERIO (kg ó litros)Cerveza EnvasadaRTO CENTRO</v>
      </c>
      <c r="B2532" s="11" t="s">
        <v>119</v>
      </c>
      <c r="C2532" s="11" t="s">
        <v>178</v>
      </c>
      <c r="D2532" s="11" t="s">
        <v>6</v>
      </c>
      <c r="E2532" s="12">
        <v>12.374951845062901</v>
      </c>
      <c r="F2532" s="12">
        <v>12.158292249174499</v>
      </c>
      <c r="G2532" s="12">
        <v>11.260416316099301</v>
      </c>
      <c r="H2532" s="12">
        <v>10.5439687001161</v>
      </c>
      <c r="I2532" s="12">
        <v>0</v>
      </c>
      <c r="J2532" s="12">
        <v>0</v>
      </c>
      <c r="K2532" s="12">
        <v>0</v>
      </c>
      <c r="L2532" s="12">
        <v>0</v>
      </c>
      <c r="M2532" s="12">
        <v>0</v>
      </c>
      <c r="N2532" s="12"/>
      <c r="O2532" s="12"/>
    </row>
    <row r="2533" spans="1:15" x14ac:dyDescent="0.35">
      <c r="A2533" s="11" t="str">
        <f t="shared" si="39"/>
        <v>DISTRIBUCION VOLUMEN X CRITERIO (kg ó litros)Cerveza EnvasadaNORTE-CENTRO</v>
      </c>
      <c r="B2533" s="11" t="s">
        <v>119</v>
      </c>
      <c r="C2533" s="11" t="s">
        <v>178</v>
      </c>
      <c r="D2533" s="11" t="s">
        <v>7</v>
      </c>
      <c r="E2533" s="12">
        <v>5.4833069488991697</v>
      </c>
      <c r="F2533" s="12">
        <v>5.1986550555817299</v>
      </c>
      <c r="G2533" s="12">
        <v>7.3493630206316096</v>
      </c>
      <c r="H2533" s="12">
        <v>6.7461271759513597</v>
      </c>
      <c r="I2533" s="12">
        <v>0</v>
      </c>
      <c r="J2533" s="12">
        <v>0</v>
      </c>
      <c r="K2533" s="12">
        <v>0</v>
      </c>
      <c r="L2533" s="12">
        <v>0</v>
      </c>
      <c r="M2533" s="12">
        <v>0</v>
      </c>
      <c r="N2533" s="12"/>
      <c r="O2533" s="12"/>
    </row>
    <row r="2534" spans="1:15" x14ac:dyDescent="0.35">
      <c r="A2534" s="11" t="str">
        <f t="shared" si="39"/>
        <v>DISTRIBUCION VOLUMEN X CRITERIO (kg ó litros)Cerveza EnvasadaNOROESTE</v>
      </c>
      <c r="B2534" s="11" t="s">
        <v>119</v>
      </c>
      <c r="C2534" s="11" t="s">
        <v>178</v>
      </c>
      <c r="D2534" s="11" t="s">
        <v>8</v>
      </c>
      <c r="E2534" s="12">
        <v>9.8588164981991895</v>
      </c>
      <c r="F2534" s="12">
        <v>9.4810899701032998</v>
      </c>
      <c r="G2534" s="12">
        <v>10.3511646075281</v>
      </c>
      <c r="H2534" s="12">
        <v>12.2720072315115</v>
      </c>
      <c r="I2534" s="12">
        <v>0</v>
      </c>
      <c r="J2534" s="12">
        <v>0</v>
      </c>
      <c r="K2534" s="12">
        <v>0</v>
      </c>
      <c r="L2534" s="12">
        <v>0</v>
      </c>
      <c r="M2534" s="12">
        <v>0</v>
      </c>
      <c r="N2534" s="12"/>
      <c r="O2534" s="12"/>
    </row>
    <row r="2535" spans="1:15" x14ac:dyDescent="0.35">
      <c r="A2535" s="11" t="str">
        <f t="shared" si="39"/>
        <v>DISTRIBUCION VOLUMEN X CRITERIO (kg ó litros)Cerveza Envasada&lt;2MIL</v>
      </c>
      <c r="B2535" s="11" t="s">
        <v>119</v>
      </c>
      <c r="C2535" s="11" t="s">
        <v>178</v>
      </c>
      <c r="D2535" s="11" t="s">
        <v>9</v>
      </c>
      <c r="E2535" s="12">
        <v>6.1748262708763999</v>
      </c>
      <c r="F2535" s="12">
        <v>6.3174069917191904</v>
      </c>
      <c r="G2535" s="12">
        <v>6.0233946152281996</v>
      </c>
      <c r="H2535" s="12">
        <v>5.8459170103226201</v>
      </c>
      <c r="I2535" s="12">
        <v>0</v>
      </c>
      <c r="J2535" s="12">
        <v>0</v>
      </c>
      <c r="K2535" s="12">
        <v>0</v>
      </c>
      <c r="L2535" s="12">
        <v>0</v>
      </c>
      <c r="M2535" s="12">
        <v>0</v>
      </c>
      <c r="N2535" s="12"/>
      <c r="O2535" s="12"/>
    </row>
    <row r="2536" spans="1:15" x14ac:dyDescent="0.35">
      <c r="A2536" s="11" t="str">
        <f t="shared" si="39"/>
        <v>DISTRIBUCION VOLUMEN X CRITERIO (kg ó litros)Cerveza Envasada2-5MIL</v>
      </c>
      <c r="B2536" s="11" t="s">
        <v>119</v>
      </c>
      <c r="C2536" s="11" t="s">
        <v>178</v>
      </c>
      <c r="D2536" s="11" t="s">
        <v>10</v>
      </c>
      <c r="E2536" s="12">
        <v>5.1413234232850797</v>
      </c>
      <c r="F2536" s="12">
        <v>5.48290288832077</v>
      </c>
      <c r="G2536" s="12">
        <v>6.11363702392521</v>
      </c>
      <c r="H2536" s="12">
        <v>5.9895006750508202</v>
      </c>
      <c r="I2536" s="12">
        <v>0</v>
      </c>
      <c r="J2536" s="12">
        <v>0</v>
      </c>
      <c r="K2536" s="12">
        <v>0</v>
      </c>
      <c r="L2536" s="12">
        <v>0</v>
      </c>
      <c r="M2536" s="12">
        <v>0</v>
      </c>
      <c r="N2536" s="12"/>
      <c r="O2536" s="12"/>
    </row>
    <row r="2537" spans="1:15" x14ac:dyDescent="0.35">
      <c r="A2537" s="11" t="str">
        <f t="shared" si="39"/>
        <v>DISTRIBUCION VOLUMEN X CRITERIO (kg ó litros)Cerveza Envasada5-10MIL</v>
      </c>
      <c r="B2537" s="11" t="s">
        <v>119</v>
      </c>
      <c r="C2537" s="11" t="s">
        <v>178</v>
      </c>
      <c r="D2537" s="11" t="s">
        <v>11</v>
      </c>
      <c r="E2537" s="12">
        <v>5.7682971635298097</v>
      </c>
      <c r="F2537" s="12">
        <v>7.0223771326899103</v>
      </c>
      <c r="G2537" s="12">
        <v>7.1085389136103503</v>
      </c>
      <c r="H2537" s="12">
        <v>8.7590791731339497</v>
      </c>
      <c r="I2537" s="12">
        <v>0</v>
      </c>
      <c r="J2537" s="12">
        <v>0</v>
      </c>
      <c r="K2537" s="12">
        <v>0</v>
      </c>
      <c r="L2537" s="12">
        <v>0</v>
      </c>
      <c r="M2537" s="12">
        <v>0</v>
      </c>
      <c r="N2537" s="12"/>
      <c r="O2537" s="12"/>
    </row>
    <row r="2538" spans="1:15" x14ac:dyDescent="0.35">
      <c r="A2538" s="11" t="str">
        <f t="shared" si="39"/>
        <v>DISTRIBUCION VOLUMEN X CRITERIO (kg ó litros)Cerveza Envasada10-30MIL</v>
      </c>
      <c r="B2538" s="11" t="s">
        <v>119</v>
      </c>
      <c r="C2538" s="11" t="s">
        <v>178</v>
      </c>
      <c r="D2538" s="11" t="s">
        <v>12</v>
      </c>
      <c r="E2538" s="12">
        <v>17.286925279915099</v>
      </c>
      <c r="F2538" s="12">
        <v>18.098553024086002</v>
      </c>
      <c r="G2538" s="12">
        <v>19.363736938409399</v>
      </c>
      <c r="H2538" s="12">
        <v>17.004952798805601</v>
      </c>
      <c r="I2538" s="12">
        <v>0</v>
      </c>
      <c r="J2538" s="12">
        <v>0</v>
      </c>
      <c r="K2538" s="12">
        <v>0</v>
      </c>
      <c r="L2538" s="12">
        <v>0</v>
      </c>
      <c r="M2538" s="12">
        <v>0</v>
      </c>
      <c r="N2538" s="12"/>
      <c r="O2538" s="12"/>
    </row>
    <row r="2539" spans="1:15" x14ac:dyDescent="0.35">
      <c r="A2539" s="11" t="str">
        <f t="shared" si="39"/>
        <v>DISTRIBUCION VOLUMEN X CRITERIO (kg ó litros)Cerveza Envasada30-100MIL</v>
      </c>
      <c r="B2539" s="11" t="s">
        <v>119</v>
      </c>
      <c r="C2539" s="11" t="s">
        <v>178</v>
      </c>
      <c r="D2539" s="11" t="s">
        <v>13</v>
      </c>
      <c r="E2539" s="12">
        <v>22.067501802308399</v>
      </c>
      <c r="F2539" s="12">
        <v>22.006383944693599</v>
      </c>
      <c r="G2539" s="12">
        <v>20.261657069806201</v>
      </c>
      <c r="H2539" s="12">
        <v>19.2936080989757</v>
      </c>
      <c r="I2539" s="12">
        <v>0</v>
      </c>
      <c r="J2539" s="12">
        <v>0</v>
      </c>
      <c r="K2539" s="12">
        <v>0</v>
      </c>
      <c r="L2539" s="12">
        <v>0</v>
      </c>
      <c r="M2539" s="12">
        <v>0</v>
      </c>
      <c r="N2539" s="12"/>
      <c r="O2539" s="12"/>
    </row>
    <row r="2540" spans="1:15" x14ac:dyDescent="0.35">
      <c r="A2540" s="11" t="str">
        <f t="shared" si="39"/>
        <v>DISTRIBUCION VOLUMEN X CRITERIO (kg ó litros)Cerveza Envasada100-200MIL</v>
      </c>
      <c r="B2540" s="11" t="s">
        <v>119</v>
      </c>
      <c r="C2540" s="11" t="s">
        <v>178</v>
      </c>
      <c r="D2540" s="11" t="s">
        <v>14</v>
      </c>
      <c r="E2540" s="12">
        <v>10.4932560052791</v>
      </c>
      <c r="F2540" s="12">
        <v>9.5266726846476892</v>
      </c>
      <c r="G2540" s="12">
        <v>10.338667798134001</v>
      </c>
      <c r="H2540" s="12">
        <v>10.273238845292701</v>
      </c>
      <c r="I2540" s="12">
        <v>0</v>
      </c>
      <c r="J2540" s="12">
        <v>0</v>
      </c>
      <c r="K2540" s="12">
        <v>0</v>
      </c>
      <c r="L2540" s="12">
        <v>0</v>
      </c>
      <c r="M2540" s="12">
        <v>0</v>
      </c>
      <c r="N2540" s="12"/>
      <c r="O2540" s="12"/>
    </row>
    <row r="2541" spans="1:15" x14ac:dyDescent="0.35">
      <c r="A2541" s="11" t="str">
        <f t="shared" si="39"/>
        <v>DISTRIBUCION VOLUMEN X CRITERIO (kg ó litros)Cerveza Envasada200-500MIL</v>
      </c>
      <c r="B2541" s="11" t="s">
        <v>119</v>
      </c>
      <c r="C2541" s="11" t="s">
        <v>178</v>
      </c>
      <c r="D2541" s="11" t="s">
        <v>15</v>
      </c>
      <c r="E2541" s="12">
        <v>15.3055892431186</v>
      </c>
      <c r="F2541" s="12">
        <v>13.552268048769401</v>
      </c>
      <c r="G2541" s="12">
        <v>14.1184903245214</v>
      </c>
      <c r="H2541" s="12">
        <v>15.113792506757701</v>
      </c>
      <c r="I2541" s="12">
        <v>0</v>
      </c>
      <c r="J2541" s="12">
        <v>0</v>
      </c>
      <c r="K2541" s="12">
        <v>0</v>
      </c>
      <c r="L2541" s="12">
        <v>0</v>
      </c>
      <c r="M2541" s="12">
        <v>0</v>
      </c>
      <c r="N2541" s="12"/>
      <c r="O2541" s="12"/>
    </row>
    <row r="2542" spans="1:15" x14ac:dyDescent="0.35">
      <c r="A2542" s="11" t="str">
        <f t="shared" si="39"/>
        <v>DISTRIBUCION VOLUMEN X CRITERIO (kg ó litros)Cerveza Envasada&gt;500MIL</v>
      </c>
      <c r="B2542" s="11" t="s">
        <v>119</v>
      </c>
      <c r="C2542" s="11" t="s">
        <v>178</v>
      </c>
      <c r="D2542" s="11" t="s">
        <v>16</v>
      </c>
      <c r="E2542" s="12">
        <v>17.7622891495195</v>
      </c>
      <c r="F2542" s="12">
        <v>17.993442801371099</v>
      </c>
      <c r="G2542" s="12">
        <v>16.6718798194876</v>
      </c>
      <c r="H2542" s="12">
        <v>17.7198978562264</v>
      </c>
      <c r="I2542" s="12">
        <v>0</v>
      </c>
      <c r="J2542" s="12">
        <v>0</v>
      </c>
      <c r="K2542" s="12">
        <v>0</v>
      </c>
      <c r="L2542" s="12">
        <v>0</v>
      </c>
      <c r="M2542" s="12">
        <v>0</v>
      </c>
      <c r="N2542" s="12"/>
      <c r="O2542" s="12"/>
    </row>
    <row r="2543" spans="1:15" x14ac:dyDescent="0.35">
      <c r="A2543" s="11" t="str">
        <f t="shared" si="39"/>
        <v>DISTRIBUCION VOLUMEN X CRITERIO (kg ó litros)Cerveza EnvasadaDE 15 A 19 AÑOS</v>
      </c>
      <c r="B2543" s="11" t="s">
        <v>119</v>
      </c>
      <c r="C2543" s="11" t="s">
        <v>178</v>
      </c>
      <c r="D2543" s="11" t="s">
        <v>39</v>
      </c>
      <c r="E2543" s="12">
        <v>1.47582746058463</v>
      </c>
      <c r="F2543" s="12">
        <v>2.33921792202284</v>
      </c>
      <c r="G2543" s="12">
        <v>0.68058701401329902</v>
      </c>
      <c r="H2543" s="12">
        <v>0.30172161302113898</v>
      </c>
      <c r="I2543" s="12">
        <v>0</v>
      </c>
      <c r="J2543" s="12">
        <v>0</v>
      </c>
      <c r="K2543" s="12">
        <v>0</v>
      </c>
      <c r="L2543" s="12">
        <v>0</v>
      </c>
      <c r="M2543" s="12">
        <v>0</v>
      </c>
      <c r="N2543" s="12"/>
      <c r="O2543" s="12"/>
    </row>
    <row r="2544" spans="1:15" x14ac:dyDescent="0.35">
      <c r="A2544" s="11" t="str">
        <f t="shared" si="39"/>
        <v>DISTRIBUCION VOLUMEN X CRITERIO (kg ó litros)Cerveza EnvasadaDE 20 A 24 AÑOS</v>
      </c>
      <c r="B2544" s="11" t="s">
        <v>119</v>
      </c>
      <c r="C2544" s="11" t="s">
        <v>178</v>
      </c>
      <c r="D2544" s="11" t="s">
        <v>40</v>
      </c>
      <c r="E2544" s="12">
        <v>3.45441818005306</v>
      </c>
      <c r="F2544" s="12">
        <v>1.8555606848497901</v>
      </c>
      <c r="G2544" s="12">
        <v>1.5375239045264499</v>
      </c>
      <c r="H2544" s="12">
        <v>1.35391456108286</v>
      </c>
      <c r="I2544" s="12">
        <v>0</v>
      </c>
      <c r="J2544" s="12">
        <v>0</v>
      </c>
      <c r="K2544" s="12">
        <v>0</v>
      </c>
      <c r="L2544" s="12">
        <v>0</v>
      </c>
      <c r="M2544" s="12">
        <v>0</v>
      </c>
      <c r="N2544" s="12"/>
      <c r="O2544" s="12"/>
    </row>
    <row r="2545" spans="1:15" x14ac:dyDescent="0.35">
      <c r="A2545" s="11" t="str">
        <f t="shared" si="39"/>
        <v>DISTRIBUCION VOLUMEN X CRITERIO (kg ó litros)Cerveza EnvasadaDE 25 A 34 AÑOS</v>
      </c>
      <c r="B2545" s="11" t="s">
        <v>119</v>
      </c>
      <c r="C2545" s="11" t="s">
        <v>178</v>
      </c>
      <c r="D2545" s="11" t="s">
        <v>41</v>
      </c>
      <c r="E2545" s="12">
        <v>7.3876911647052497</v>
      </c>
      <c r="F2545" s="12">
        <v>7.4324513849876199</v>
      </c>
      <c r="G2545" s="12">
        <v>6.1963379466717701</v>
      </c>
      <c r="H2545" s="12">
        <v>6.6528682149858396</v>
      </c>
      <c r="I2545" s="12">
        <v>0</v>
      </c>
      <c r="J2545" s="12">
        <v>0</v>
      </c>
      <c r="K2545" s="12">
        <v>0</v>
      </c>
      <c r="L2545" s="12">
        <v>0</v>
      </c>
      <c r="M2545" s="12">
        <v>0</v>
      </c>
      <c r="N2545" s="12"/>
      <c r="O2545" s="12"/>
    </row>
    <row r="2546" spans="1:15" x14ac:dyDescent="0.35">
      <c r="A2546" s="11" t="str">
        <f t="shared" si="39"/>
        <v>DISTRIBUCION VOLUMEN X CRITERIO (kg ó litros)Cerveza EnvasadaDE 35 A 49 AÑOS</v>
      </c>
      <c r="B2546" s="11" t="s">
        <v>119</v>
      </c>
      <c r="C2546" s="11" t="s">
        <v>178</v>
      </c>
      <c r="D2546" s="11" t="s">
        <v>42</v>
      </c>
      <c r="E2546" s="12">
        <v>21.747013907221302</v>
      </c>
      <c r="F2546" s="12">
        <v>20.640018336782401</v>
      </c>
      <c r="G2546" s="12">
        <v>22.564566861759801</v>
      </c>
      <c r="H2546" s="12">
        <v>19.947087873258099</v>
      </c>
      <c r="I2546" s="12">
        <v>0</v>
      </c>
      <c r="J2546" s="12">
        <v>0</v>
      </c>
      <c r="K2546" s="12">
        <v>0</v>
      </c>
      <c r="L2546" s="12">
        <v>0</v>
      </c>
      <c r="M2546" s="12">
        <v>0</v>
      </c>
      <c r="N2546" s="12"/>
      <c r="O2546" s="12"/>
    </row>
    <row r="2547" spans="1:15" x14ac:dyDescent="0.35">
      <c r="A2547" s="11" t="str">
        <f t="shared" si="39"/>
        <v>DISTRIBUCION VOLUMEN X CRITERIO (kg ó litros)Cerveza EnvasadaDE 50 A 59 AÑOS</v>
      </c>
      <c r="B2547" s="11" t="s">
        <v>119</v>
      </c>
      <c r="C2547" s="11" t="s">
        <v>178</v>
      </c>
      <c r="D2547" s="11" t="s">
        <v>43</v>
      </c>
      <c r="E2547" s="12">
        <v>28.5210545033312</v>
      </c>
      <c r="F2547" s="12">
        <v>28.1641300511818</v>
      </c>
      <c r="G2547" s="12">
        <v>28.227767852122501</v>
      </c>
      <c r="H2547" s="12">
        <v>27.327019547971702</v>
      </c>
      <c r="I2547" s="12">
        <v>0</v>
      </c>
      <c r="J2547" s="12">
        <v>0</v>
      </c>
      <c r="K2547" s="12">
        <v>0</v>
      </c>
      <c r="L2547" s="12">
        <v>0</v>
      </c>
      <c r="M2547" s="12">
        <v>0</v>
      </c>
      <c r="N2547" s="12"/>
      <c r="O2547" s="12"/>
    </row>
    <row r="2548" spans="1:15" x14ac:dyDescent="0.35">
      <c r="A2548" s="11" t="str">
        <f t="shared" si="39"/>
        <v>DISTRIBUCION VOLUMEN X CRITERIO (kg ó litros)Cerveza EnvasadaDE 60 A 75 AÑOS</v>
      </c>
      <c r="B2548" s="11" t="s">
        <v>119</v>
      </c>
      <c r="C2548" s="11" t="s">
        <v>178</v>
      </c>
      <c r="D2548" s="11" t="s">
        <v>44</v>
      </c>
      <c r="E2548" s="12">
        <v>37.413992282929797</v>
      </c>
      <c r="F2548" s="12">
        <v>39.568626749283702</v>
      </c>
      <c r="G2548" s="12">
        <v>40.793208784282903</v>
      </c>
      <c r="H2548" s="12">
        <v>44.417391561962503</v>
      </c>
      <c r="I2548" s="12">
        <v>0</v>
      </c>
      <c r="J2548" s="12">
        <v>0</v>
      </c>
      <c r="K2548" s="12">
        <v>0</v>
      </c>
      <c r="L2548" s="12">
        <v>0</v>
      </c>
      <c r="M2548" s="12">
        <v>0</v>
      </c>
      <c r="N2548" s="12"/>
      <c r="O2548" s="12"/>
    </row>
    <row r="2549" spans="1:15" x14ac:dyDescent="0.35">
      <c r="A2549" s="11" t="str">
        <f t="shared" si="39"/>
        <v>DISTRIBUCION VOLUMEN X CRITERIO (kg ó litros)Cerveza EnvasadaALTA Y MEDIA ALTA</v>
      </c>
      <c r="B2549" s="11" t="s">
        <v>119</v>
      </c>
      <c r="C2549" s="11" t="s">
        <v>178</v>
      </c>
      <c r="D2549" s="11" t="s">
        <v>17</v>
      </c>
      <c r="E2549" s="12">
        <v>26.023511743491401</v>
      </c>
      <c r="F2549" s="12">
        <v>28.082943841714499</v>
      </c>
      <c r="G2549" s="12">
        <v>27.7978019266179</v>
      </c>
      <c r="H2549" s="12">
        <v>28.371586433828799</v>
      </c>
      <c r="I2549" s="12">
        <v>0</v>
      </c>
      <c r="J2549" s="12">
        <v>0</v>
      </c>
      <c r="K2549" s="12">
        <v>0</v>
      </c>
      <c r="L2549" s="12">
        <v>0</v>
      </c>
      <c r="M2549" s="12">
        <v>0</v>
      </c>
      <c r="N2549" s="12"/>
      <c r="O2549" s="12"/>
    </row>
    <row r="2550" spans="1:15" x14ac:dyDescent="0.35">
      <c r="A2550" s="11" t="str">
        <f t="shared" si="39"/>
        <v>DISTRIBUCION VOLUMEN X CRITERIO (kg ó litros)Cerveza EnvasadaMEDIA</v>
      </c>
      <c r="B2550" s="11" t="s">
        <v>119</v>
      </c>
      <c r="C2550" s="11" t="s">
        <v>178</v>
      </c>
      <c r="D2550" s="11" t="s">
        <v>18</v>
      </c>
      <c r="E2550" s="12">
        <v>28.4090560196518</v>
      </c>
      <c r="F2550" s="12">
        <v>30.353997769168299</v>
      </c>
      <c r="G2550" s="12">
        <v>32.907557869500501</v>
      </c>
      <c r="H2550" s="12">
        <v>33.325340757940303</v>
      </c>
      <c r="I2550" s="12">
        <v>0</v>
      </c>
      <c r="J2550" s="12">
        <v>0</v>
      </c>
      <c r="K2550" s="12">
        <v>0</v>
      </c>
      <c r="L2550" s="12">
        <v>0</v>
      </c>
      <c r="M2550" s="12">
        <v>0</v>
      </c>
      <c r="N2550" s="12"/>
      <c r="O2550" s="12"/>
    </row>
    <row r="2551" spans="1:15" x14ac:dyDescent="0.35">
      <c r="A2551" s="11" t="str">
        <f t="shared" si="39"/>
        <v>DISTRIBUCION VOLUMEN X CRITERIO (kg ó litros)Cerveza EnvasadaMEDIA BAJA</v>
      </c>
      <c r="B2551" s="11" t="s">
        <v>119</v>
      </c>
      <c r="C2551" s="11" t="s">
        <v>178</v>
      </c>
      <c r="D2551" s="11" t="s">
        <v>19</v>
      </c>
      <c r="E2551" s="12">
        <v>24.718527775903102</v>
      </c>
      <c r="F2551" s="12">
        <v>24.834944348042299</v>
      </c>
      <c r="G2551" s="12">
        <v>24.4626666252415</v>
      </c>
      <c r="H2551" s="12">
        <v>22.790121820451201</v>
      </c>
      <c r="I2551" s="12">
        <v>0</v>
      </c>
      <c r="J2551" s="12">
        <v>0</v>
      </c>
      <c r="K2551" s="12">
        <v>0</v>
      </c>
      <c r="L2551" s="12">
        <v>0</v>
      </c>
      <c r="M2551" s="12">
        <v>0</v>
      </c>
      <c r="N2551" s="12"/>
      <c r="O2551" s="12"/>
    </row>
    <row r="2552" spans="1:15" x14ac:dyDescent="0.35">
      <c r="A2552" s="11" t="str">
        <f t="shared" si="39"/>
        <v>DISTRIBUCION VOLUMEN X CRITERIO (kg ó litros)Cerveza EnvasadaBAJA</v>
      </c>
      <c r="B2552" s="11" t="s">
        <v>119</v>
      </c>
      <c r="C2552" s="11" t="s">
        <v>178</v>
      </c>
      <c r="D2552" s="11" t="s">
        <v>20</v>
      </c>
      <c r="E2552" s="12">
        <v>20.848908835385899</v>
      </c>
      <c r="F2552" s="12">
        <v>16.728121309214501</v>
      </c>
      <c r="G2552" s="12">
        <v>14.8319616728631</v>
      </c>
      <c r="H2552" s="12">
        <v>15.512957948609101</v>
      </c>
      <c r="I2552" s="12">
        <v>0</v>
      </c>
      <c r="J2552" s="12">
        <v>0</v>
      </c>
      <c r="K2552" s="12">
        <v>0</v>
      </c>
      <c r="L2552" s="12">
        <v>0</v>
      </c>
      <c r="M2552" s="12">
        <v>0</v>
      </c>
      <c r="N2552" s="12"/>
      <c r="O2552" s="12"/>
    </row>
    <row r="2553" spans="1:15" x14ac:dyDescent="0.35">
      <c r="A2553" s="11" t="str">
        <f t="shared" si="39"/>
        <v>DISTRIBUCION VOLUMEN X CRITERIO (kg ó litros)Cerveza EnvasadaHOMBRE</v>
      </c>
      <c r="B2553" s="11" t="s">
        <v>119</v>
      </c>
      <c r="C2553" s="11" t="s">
        <v>178</v>
      </c>
      <c r="D2553" s="11" t="s">
        <v>21</v>
      </c>
      <c r="E2553" s="12">
        <v>61.293004942960501</v>
      </c>
      <c r="F2553" s="12">
        <v>62.644240565634703</v>
      </c>
      <c r="G2553" s="12">
        <v>61.860540171960601</v>
      </c>
      <c r="H2553" s="12">
        <v>63.9789157037915</v>
      </c>
      <c r="I2553" s="12">
        <v>0</v>
      </c>
      <c r="J2553" s="12">
        <v>0</v>
      </c>
      <c r="K2553" s="12">
        <v>0</v>
      </c>
      <c r="L2553" s="12">
        <v>0</v>
      </c>
      <c r="M2553" s="12">
        <v>0</v>
      </c>
      <c r="N2553" s="12"/>
      <c r="O2553" s="12"/>
    </row>
    <row r="2554" spans="1:15" x14ac:dyDescent="0.35">
      <c r="A2554" s="11" t="str">
        <f t="shared" si="39"/>
        <v>DISTRIBUCION VOLUMEN X CRITERIO (kg ó litros)Cerveza EnvasadaMUJER</v>
      </c>
      <c r="B2554" s="11" t="s">
        <v>119</v>
      </c>
      <c r="C2554" s="11" t="s">
        <v>178</v>
      </c>
      <c r="D2554" s="11" t="s">
        <v>22</v>
      </c>
      <c r="E2554" s="12">
        <v>38.706994602280503</v>
      </c>
      <c r="F2554" s="12">
        <v>37.355765463236899</v>
      </c>
      <c r="G2554" s="12">
        <v>38.139453854148996</v>
      </c>
      <c r="H2554" s="12">
        <v>36.0210852717167</v>
      </c>
      <c r="I2554" s="12">
        <v>0</v>
      </c>
      <c r="J2554" s="12">
        <v>0</v>
      </c>
      <c r="K2554" s="12">
        <v>0</v>
      </c>
      <c r="L2554" s="12">
        <v>0</v>
      </c>
      <c r="M2554" s="12">
        <v>0</v>
      </c>
      <c r="N2554" s="12"/>
      <c r="O2554" s="12"/>
    </row>
    <row r="2555" spans="1:15" x14ac:dyDescent="0.35">
      <c r="A2555" s="11" t="str">
        <f t="shared" si="39"/>
        <v>DISTRIBUCION VOLUMEN X CRITERIO (kg ó litros)Cerveza SurtidorT.ESPAÑA</v>
      </c>
      <c r="B2555" s="11" t="s">
        <v>119</v>
      </c>
      <c r="C2555" s="11" t="s">
        <v>179</v>
      </c>
      <c r="D2555" s="11" t="s">
        <v>36</v>
      </c>
      <c r="E2555" s="12">
        <v>100</v>
      </c>
      <c r="F2555" s="12">
        <v>100</v>
      </c>
      <c r="G2555" s="12">
        <v>100</v>
      </c>
      <c r="H2555" s="12">
        <v>100</v>
      </c>
      <c r="I2555" s="12">
        <v>0</v>
      </c>
      <c r="J2555" s="12">
        <v>0</v>
      </c>
      <c r="K2555" s="12">
        <v>0</v>
      </c>
      <c r="L2555" s="12">
        <v>0</v>
      </c>
      <c r="M2555" s="12">
        <v>0</v>
      </c>
      <c r="N2555" s="12"/>
      <c r="O2555" s="12"/>
    </row>
    <row r="2556" spans="1:15" x14ac:dyDescent="0.35">
      <c r="A2556" s="11" t="str">
        <f t="shared" si="39"/>
        <v>DISTRIBUCION VOLUMEN X CRITERIO (kg ó litros)Cerveza SurtidorBCN AM</v>
      </c>
      <c r="B2556" s="11" t="s">
        <v>119</v>
      </c>
      <c r="C2556" s="11" t="s">
        <v>179</v>
      </c>
      <c r="D2556" s="11" t="s">
        <v>1</v>
      </c>
      <c r="E2556" s="12">
        <v>4.4667145114685498</v>
      </c>
      <c r="F2556" s="12">
        <v>5.2395370006352397</v>
      </c>
      <c r="G2556" s="12">
        <v>6.0125200772543996</v>
      </c>
      <c r="H2556" s="12">
        <v>6.8796078762649904</v>
      </c>
      <c r="I2556" s="12">
        <v>0</v>
      </c>
      <c r="J2556" s="12">
        <v>0</v>
      </c>
      <c r="K2556" s="12">
        <v>0</v>
      </c>
      <c r="L2556" s="12">
        <v>0</v>
      </c>
      <c r="M2556" s="12">
        <v>0</v>
      </c>
      <c r="N2556" s="12"/>
      <c r="O2556" s="12"/>
    </row>
    <row r="2557" spans="1:15" x14ac:dyDescent="0.35">
      <c r="A2557" s="11" t="str">
        <f t="shared" si="39"/>
        <v>DISTRIBUCION VOLUMEN X CRITERIO (kg ó litros)Cerveza SurtidorREST.CAT ARAGON</v>
      </c>
      <c r="B2557" s="11" t="s">
        <v>119</v>
      </c>
      <c r="C2557" s="11" t="s">
        <v>179</v>
      </c>
      <c r="D2557" s="11" t="s">
        <v>2</v>
      </c>
      <c r="E2557" s="12">
        <v>11.6000705038386</v>
      </c>
      <c r="F2557" s="12">
        <v>11.4663855259844</v>
      </c>
      <c r="G2557" s="12">
        <v>11.299524203463699</v>
      </c>
      <c r="H2557" s="12">
        <v>11.059345079988599</v>
      </c>
      <c r="I2557" s="12">
        <v>0</v>
      </c>
      <c r="J2557" s="12">
        <v>0</v>
      </c>
      <c r="K2557" s="12">
        <v>0</v>
      </c>
      <c r="L2557" s="12">
        <v>0</v>
      </c>
      <c r="M2557" s="12">
        <v>0</v>
      </c>
      <c r="N2557" s="12"/>
      <c r="O2557" s="12"/>
    </row>
    <row r="2558" spans="1:15" x14ac:dyDescent="0.35">
      <c r="A2558" s="11" t="str">
        <f t="shared" si="39"/>
        <v>DISTRIBUCION VOLUMEN X CRITERIO (kg ó litros)Cerveza SurtidorLEVANTE</v>
      </c>
      <c r="B2558" s="11" t="s">
        <v>119</v>
      </c>
      <c r="C2558" s="11" t="s">
        <v>179</v>
      </c>
      <c r="D2558" s="11" t="s">
        <v>3</v>
      </c>
      <c r="E2558" s="12">
        <v>12.2570540689258</v>
      </c>
      <c r="F2558" s="12">
        <v>12.203227629746699</v>
      </c>
      <c r="G2558" s="12">
        <v>11.930559116870199</v>
      </c>
      <c r="H2558" s="12">
        <v>11.8084355665101</v>
      </c>
      <c r="I2558" s="12">
        <v>0</v>
      </c>
      <c r="J2558" s="12">
        <v>0</v>
      </c>
      <c r="K2558" s="12">
        <v>0</v>
      </c>
      <c r="L2558" s="12">
        <v>0</v>
      </c>
      <c r="M2558" s="12">
        <v>0</v>
      </c>
      <c r="N2558" s="12"/>
      <c r="O2558" s="12"/>
    </row>
    <row r="2559" spans="1:15" x14ac:dyDescent="0.35">
      <c r="A2559" s="11" t="str">
        <f t="shared" si="39"/>
        <v>DISTRIBUCION VOLUMEN X CRITERIO (kg ó litros)Cerveza SurtidorANDALUCIA</v>
      </c>
      <c r="B2559" s="11" t="s">
        <v>119</v>
      </c>
      <c r="C2559" s="11" t="s">
        <v>179</v>
      </c>
      <c r="D2559" s="11" t="s">
        <v>4</v>
      </c>
      <c r="E2559" s="12">
        <v>28.250267130419399</v>
      </c>
      <c r="F2559" s="12">
        <v>28.6559814849887</v>
      </c>
      <c r="G2559" s="12">
        <v>28.241610473306402</v>
      </c>
      <c r="H2559" s="12">
        <v>26.357548736988601</v>
      </c>
      <c r="I2559" s="12">
        <v>0</v>
      </c>
      <c r="J2559" s="12">
        <v>0</v>
      </c>
      <c r="K2559" s="12">
        <v>0</v>
      </c>
      <c r="L2559" s="12">
        <v>0</v>
      </c>
      <c r="M2559" s="12">
        <v>0</v>
      </c>
      <c r="N2559" s="12"/>
      <c r="O2559" s="12"/>
    </row>
    <row r="2560" spans="1:15" x14ac:dyDescent="0.35">
      <c r="A2560" s="11" t="str">
        <f t="shared" si="39"/>
        <v>DISTRIBUCION VOLUMEN X CRITERIO (kg ó litros)Cerveza SurtidorMDD AM</v>
      </c>
      <c r="B2560" s="11" t="s">
        <v>119</v>
      </c>
      <c r="C2560" s="11" t="s">
        <v>179</v>
      </c>
      <c r="D2560" s="11" t="s">
        <v>5</v>
      </c>
      <c r="E2560" s="12">
        <v>16.476720811242</v>
      </c>
      <c r="F2560" s="12">
        <v>16.394421574340999</v>
      </c>
      <c r="G2560" s="12">
        <v>16.149801478659001</v>
      </c>
      <c r="H2560" s="12">
        <v>15.1448915075902</v>
      </c>
      <c r="I2560" s="12">
        <v>0</v>
      </c>
      <c r="J2560" s="12">
        <v>0</v>
      </c>
      <c r="K2560" s="12">
        <v>0</v>
      </c>
      <c r="L2560" s="12">
        <v>0</v>
      </c>
      <c r="M2560" s="12">
        <v>0</v>
      </c>
      <c r="N2560" s="12"/>
      <c r="O2560" s="12"/>
    </row>
    <row r="2561" spans="1:15" x14ac:dyDescent="0.35">
      <c r="A2561" s="11" t="str">
        <f t="shared" si="39"/>
        <v>DISTRIBUCION VOLUMEN X CRITERIO (kg ó litros)Cerveza SurtidorRTO CENTRO</v>
      </c>
      <c r="B2561" s="11" t="s">
        <v>119</v>
      </c>
      <c r="C2561" s="11" t="s">
        <v>179</v>
      </c>
      <c r="D2561" s="11" t="s">
        <v>6</v>
      </c>
      <c r="E2561" s="12">
        <v>9.1576617333846499</v>
      </c>
      <c r="F2561" s="12">
        <v>7.6992227320008801</v>
      </c>
      <c r="G2561" s="12">
        <v>7.6722816185059397</v>
      </c>
      <c r="H2561" s="12">
        <v>7.9007265916337097</v>
      </c>
      <c r="I2561" s="12">
        <v>0</v>
      </c>
      <c r="J2561" s="12">
        <v>0</v>
      </c>
      <c r="K2561" s="12">
        <v>0</v>
      </c>
      <c r="L2561" s="12">
        <v>0</v>
      </c>
      <c r="M2561" s="12">
        <v>0</v>
      </c>
      <c r="N2561" s="12"/>
      <c r="O2561" s="12"/>
    </row>
    <row r="2562" spans="1:15" x14ac:dyDescent="0.35">
      <c r="A2562" s="11" t="str">
        <f t="shared" si="39"/>
        <v>DISTRIBUCION VOLUMEN X CRITERIO (kg ó litros)Cerveza SurtidorNORTE-CENTRO</v>
      </c>
      <c r="B2562" s="11" t="s">
        <v>119</v>
      </c>
      <c r="C2562" s="11" t="s">
        <v>179</v>
      </c>
      <c r="D2562" s="11" t="s">
        <v>7</v>
      </c>
      <c r="E2562" s="12">
        <v>10.372790675465801</v>
      </c>
      <c r="F2562" s="12">
        <v>10.772277943174499</v>
      </c>
      <c r="G2562" s="12">
        <v>11.351771592985299</v>
      </c>
      <c r="H2562" s="12">
        <v>12.7146438747245</v>
      </c>
      <c r="I2562" s="12">
        <v>0</v>
      </c>
      <c r="J2562" s="12">
        <v>0</v>
      </c>
      <c r="K2562" s="12">
        <v>0</v>
      </c>
      <c r="L2562" s="12">
        <v>0</v>
      </c>
      <c r="M2562" s="12">
        <v>0</v>
      </c>
      <c r="N2562" s="12"/>
      <c r="O2562" s="12"/>
    </row>
    <row r="2563" spans="1:15" x14ac:dyDescent="0.35">
      <c r="A2563" s="11" t="str">
        <f t="shared" si="39"/>
        <v>DISTRIBUCION VOLUMEN X CRITERIO (kg ó litros)Cerveza SurtidorNOROESTE</v>
      </c>
      <c r="B2563" s="11" t="s">
        <v>119</v>
      </c>
      <c r="C2563" s="11" t="s">
        <v>179</v>
      </c>
      <c r="D2563" s="11" t="s">
        <v>8</v>
      </c>
      <c r="E2563" s="12">
        <v>7.4187222459714697</v>
      </c>
      <c r="F2563" s="12">
        <v>7.5689385996794503</v>
      </c>
      <c r="G2563" s="12">
        <v>7.3419488542828004</v>
      </c>
      <c r="H2563" s="12">
        <v>8.1347886477533304</v>
      </c>
      <c r="I2563" s="12">
        <v>0</v>
      </c>
      <c r="J2563" s="12">
        <v>0</v>
      </c>
      <c r="K2563" s="12">
        <v>0</v>
      </c>
      <c r="L2563" s="12">
        <v>0</v>
      </c>
      <c r="M2563" s="12">
        <v>0</v>
      </c>
      <c r="N2563" s="12"/>
      <c r="O2563" s="12"/>
    </row>
    <row r="2564" spans="1:15" x14ac:dyDescent="0.35">
      <c r="A2564" s="11" t="str">
        <f t="shared" ref="A2564:A2627" si="40">B2564&amp;C2564&amp;D2564</f>
        <v>DISTRIBUCION VOLUMEN X CRITERIO (kg ó litros)Cerveza Surtidor&lt;2MIL</v>
      </c>
      <c r="B2564" s="11" t="s">
        <v>119</v>
      </c>
      <c r="C2564" s="11" t="s">
        <v>179</v>
      </c>
      <c r="D2564" s="11" t="s">
        <v>9</v>
      </c>
      <c r="E2564" s="12">
        <v>4.2952884127174702</v>
      </c>
      <c r="F2564" s="12">
        <v>3.98071371140276</v>
      </c>
      <c r="G2564" s="12">
        <v>4.8157296934453004</v>
      </c>
      <c r="H2564" s="12">
        <v>4.4994069821913802</v>
      </c>
      <c r="I2564" s="12">
        <v>0</v>
      </c>
      <c r="J2564" s="12">
        <v>0</v>
      </c>
      <c r="K2564" s="12">
        <v>0</v>
      </c>
      <c r="L2564" s="12">
        <v>0</v>
      </c>
      <c r="M2564" s="12">
        <v>0</v>
      </c>
      <c r="N2564" s="12"/>
      <c r="O2564" s="12"/>
    </row>
    <row r="2565" spans="1:15" x14ac:dyDescent="0.35">
      <c r="A2565" s="11" t="str">
        <f t="shared" si="40"/>
        <v>DISTRIBUCION VOLUMEN X CRITERIO (kg ó litros)Cerveza Surtidor2-5MIL</v>
      </c>
      <c r="B2565" s="11" t="s">
        <v>119</v>
      </c>
      <c r="C2565" s="11" t="s">
        <v>179</v>
      </c>
      <c r="D2565" s="11" t="s">
        <v>10</v>
      </c>
      <c r="E2565" s="12">
        <v>3.57140549175885</v>
      </c>
      <c r="F2565" s="12">
        <v>3.7520394678412798</v>
      </c>
      <c r="G2565" s="12">
        <v>3.7653562234887499</v>
      </c>
      <c r="H2565" s="12">
        <v>4.7240781581545601</v>
      </c>
      <c r="I2565" s="12">
        <v>0</v>
      </c>
      <c r="J2565" s="12">
        <v>0</v>
      </c>
      <c r="K2565" s="12">
        <v>0</v>
      </c>
      <c r="L2565" s="12">
        <v>0</v>
      </c>
      <c r="M2565" s="12">
        <v>0</v>
      </c>
      <c r="N2565" s="12"/>
      <c r="O2565" s="12"/>
    </row>
    <row r="2566" spans="1:15" x14ac:dyDescent="0.35">
      <c r="A2566" s="11" t="str">
        <f t="shared" si="40"/>
        <v>DISTRIBUCION VOLUMEN X CRITERIO (kg ó litros)Cerveza Surtidor5-10MIL</v>
      </c>
      <c r="B2566" s="11" t="s">
        <v>119</v>
      </c>
      <c r="C2566" s="11" t="s">
        <v>179</v>
      </c>
      <c r="D2566" s="11" t="s">
        <v>11</v>
      </c>
      <c r="E2566" s="12">
        <v>6.02713882114704</v>
      </c>
      <c r="F2566" s="12">
        <v>8.2642918564795806</v>
      </c>
      <c r="G2566" s="12">
        <v>7.77099794180495</v>
      </c>
      <c r="H2566" s="12">
        <v>8.1150029765571894</v>
      </c>
      <c r="I2566" s="12">
        <v>0</v>
      </c>
      <c r="J2566" s="12">
        <v>0</v>
      </c>
      <c r="K2566" s="12">
        <v>0</v>
      </c>
      <c r="L2566" s="12">
        <v>0</v>
      </c>
      <c r="M2566" s="12">
        <v>0</v>
      </c>
      <c r="N2566" s="12"/>
      <c r="O2566" s="12"/>
    </row>
    <row r="2567" spans="1:15" x14ac:dyDescent="0.35">
      <c r="A2567" s="11" t="str">
        <f t="shared" si="40"/>
        <v>DISTRIBUCION VOLUMEN X CRITERIO (kg ó litros)Cerveza Surtidor10-30MIL</v>
      </c>
      <c r="B2567" s="11" t="s">
        <v>119</v>
      </c>
      <c r="C2567" s="11" t="s">
        <v>179</v>
      </c>
      <c r="D2567" s="11" t="s">
        <v>12</v>
      </c>
      <c r="E2567" s="12">
        <v>17.421796454351401</v>
      </c>
      <c r="F2567" s="12">
        <v>16.454795089087</v>
      </c>
      <c r="G2567" s="12">
        <v>17.7472956579869</v>
      </c>
      <c r="H2567" s="12">
        <v>18.2946637549766</v>
      </c>
      <c r="I2567" s="12">
        <v>0</v>
      </c>
      <c r="J2567" s="12">
        <v>0</v>
      </c>
      <c r="K2567" s="12">
        <v>0</v>
      </c>
      <c r="L2567" s="12">
        <v>0</v>
      </c>
      <c r="M2567" s="12">
        <v>0</v>
      </c>
      <c r="N2567" s="12"/>
      <c r="O2567" s="12"/>
    </row>
    <row r="2568" spans="1:15" x14ac:dyDescent="0.35">
      <c r="A2568" s="11" t="str">
        <f t="shared" si="40"/>
        <v>DISTRIBUCION VOLUMEN X CRITERIO (kg ó litros)Cerveza Surtidor30-100MIL</v>
      </c>
      <c r="B2568" s="11" t="s">
        <v>119</v>
      </c>
      <c r="C2568" s="11" t="s">
        <v>179</v>
      </c>
      <c r="D2568" s="11" t="s">
        <v>13</v>
      </c>
      <c r="E2568" s="12">
        <v>20.4622910567352</v>
      </c>
      <c r="F2568" s="12">
        <v>17.963658098408199</v>
      </c>
      <c r="G2568" s="12">
        <v>18.5347012077718</v>
      </c>
      <c r="H2568" s="12">
        <v>18.709785676604898</v>
      </c>
      <c r="I2568" s="12">
        <v>0</v>
      </c>
      <c r="J2568" s="12">
        <v>0</v>
      </c>
      <c r="K2568" s="12">
        <v>0</v>
      </c>
      <c r="L2568" s="12">
        <v>0</v>
      </c>
      <c r="M2568" s="12">
        <v>0</v>
      </c>
      <c r="N2568" s="12"/>
      <c r="O2568" s="12"/>
    </row>
    <row r="2569" spans="1:15" x14ac:dyDescent="0.35">
      <c r="A2569" s="11" t="str">
        <f t="shared" si="40"/>
        <v>DISTRIBUCION VOLUMEN X CRITERIO (kg ó litros)Cerveza Surtidor100-200MIL</v>
      </c>
      <c r="B2569" s="11" t="s">
        <v>119</v>
      </c>
      <c r="C2569" s="11" t="s">
        <v>179</v>
      </c>
      <c r="D2569" s="11" t="s">
        <v>14</v>
      </c>
      <c r="E2569" s="12">
        <v>12.325875047782</v>
      </c>
      <c r="F2569" s="12">
        <v>11.9598367195228</v>
      </c>
      <c r="G2569" s="12">
        <v>11.1534858976467</v>
      </c>
      <c r="H2569" s="12">
        <v>11.028080222594101</v>
      </c>
      <c r="I2569" s="12">
        <v>0</v>
      </c>
      <c r="J2569" s="12">
        <v>0</v>
      </c>
      <c r="K2569" s="12">
        <v>0</v>
      </c>
      <c r="L2569" s="12">
        <v>0</v>
      </c>
      <c r="M2569" s="12">
        <v>0</v>
      </c>
      <c r="N2569" s="12"/>
      <c r="O2569" s="12"/>
    </row>
    <row r="2570" spans="1:15" x14ac:dyDescent="0.35">
      <c r="A2570" s="11" t="str">
        <f t="shared" si="40"/>
        <v>DISTRIBUCION VOLUMEN X CRITERIO (kg ó litros)Cerveza Surtidor200-500MIL</v>
      </c>
      <c r="B2570" s="11" t="s">
        <v>119</v>
      </c>
      <c r="C2570" s="11" t="s">
        <v>179</v>
      </c>
      <c r="D2570" s="11" t="s">
        <v>15</v>
      </c>
      <c r="E2570" s="12">
        <v>12.9193456632928</v>
      </c>
      <c r="F2570" s="12">
        <v>13.7209624425175</v>
      </c>
      <c r="G2570" s="12">
        <v>13.7965568023565</v>
      </c>
      <c r="H2570" s="12">
        <v>12.456540864802999</v>
      </c>
      <c r="I2570" s="12">
        <v>0</v>
      </c>
      <c r="J2570" s="12">
        <v>0</v>
      </c>
      <c r="K2570" s="12">
        <v>0</v>
      </c>
      <c r="L2570" s="12">
        <v>0</v>
      </c>
      <c r="M2570" s="12">
        <v>0</v>
      </c>
      <c r="N2570" s="12"/>
      <c r="O2570" s="12"/>
    </row>
    <row r="2571" spans="1:15" x14ac:dyDescent="0.35">
      <c r="A2571" s="11" t="str">
        <f t="shared" si="40"/>
        <v>DISTRIBUCION VOLUMEN X CRITERIO (kg ó litros)Cerveza Surtidor&gt;500MIL</v>
      </c>
      <c r="B2571" s="11" t="s">
        <v>119</v>
      </c>
      <c r="C2571" s="11" t="s">
        <v>179</v>
      </c>
      <c r="D2571" s="11" t="s">
        <v>16</v>
      </c>
      <c r="E2571" s="12">
        <v>22.9768628913132</v>
      </c>
      <c r="F2571" s="12">
        <v>23.903697526172198</v>
      </c>
      <c r="G2571" s="12">
        <v>22.4158840783188</v>
      </c>
      <c r="H2571" s="12">
        <v>22.172430449781899</v>
      </c>
      <c r="I2571" s="12">
        <v>0</v>
      </c>
      <c r="J2571" s="12">
        <v>0</v>
      </c>
      <c r="K2571" s="12">
        <v>0</v>
      </c>
      <c r="L2571" s="12">
        <v>0</v>
      </c>
      <c r="M2571" s="12">
        <v>0</v>
      </c>
      <c r="N2571" s="12"/>
      <c r="O2571" s="12"/>
    </row>
    <row r="2572" spans="1:15" x14ac:dyDescent="0.35">
      <c r="A2572" s="11" t="str">
        <f t="shared" si="40"/>
        <v>DISTRIBUCION VOLUMEN X CRITERIO (kg ó litros)Cerveza SurtidorDE 15 A 19 AÑOS</v>
      </c>
      <c r="B2572" s="11" t="s">
        <v>119</v>
      </c>
      <c r="C2572" s="11" t="s">
        <v>179</v>
      </c>
      <c r="D2572" s="11" t="s">
        <v>39</v>
      </c>
      <c r="E2572" s="12">
        <v>0.67938086817680599</v>
      </c>
      <c r="F2572" s="12">
        <v>0.93744431108548798</v>
      </c>
      <c r="G2572" s="12">
        <v>0.59306657361144699</v>
      </c>
      <c r="H2572" s="12">
        <v>0.34172329600150902</v>
      </c>
      <c r="I2572" s="12">
        <v>0</v>
      </c>
      <c r="J2572" s="12">
        <v>0</v>
      </c>
      <c r="K2572" s="12">
        <v>0</v>
      </c>
      <c r="L2572" s="12">
        <v>0</v>
      </c>
      <c r="M2572" s="12">
        <v>0</v>
      </c>
      <c r="N2572" s="12"/>
      <c r="O2572" s="12"/>
    </row>
    <row r="2573" spans="1:15" x14ac:dyDescent="0.35">
      <c r="A2573" s="11" t="str">
        <f t="shared" si="40"/>
        <v>DISTRIBUCION VOLUMEN X CRITERIO (kg ó litros)Cerveza SurtidorDE 20 A 24 AÑOS</v>
      </c>
      <c r="B2573" s="11" t="s">
        <v>119</v>
      </c>
      <c r="C2573" s="11" t="s">
        <v>179</v>
      </c>
      <c r="D2573" s="11" t="s">
        <v>40</v>
      </c>
      <c r="E2573" s="12">
        <v>3.0799014077545599</v>
      </c>
      <c r="F2573" s="12">
        <v>2.3012444696464698</v>
      </c>
      <c r="G2573" s="12">
        <v>1.7514147782713301</v>
      </c>
      <c r="H2573" s="12">
        <v>1.3160048714366399</v>
      </c>
      <c r="I2573" s="12">
        <v>0</v>
      </c>
      <c r="J2573" s="12">
        <v>0</v>
      </c>
      <c r="K2573" s="12">
        <v>0</v>
      </c>
      <c r="L2573" s="12">
        <v>0</v>
      </c>
      <c r="M2573" s="12">
        <v>0</v>
      </c>
      <c r="N2573" s="12"/>
      <c r="O2573" s="12"/>
    </row>
    <row r="2574" spans="1:15" x14ac:dyDescent="0.35">
      <c r="A2574" s="11" t="str">
        <f t="shared" si="40"/>
        <v>DISTRIBUCION VOLUMEN X CRITERIO (kg ó litros)Cerveza SurtidorDE 25 A 34 AÑOS</v>
      </c>
      <c r="B2574" s="11" t="s">
        <v>119</v>
      </c>
      <c r="C2574" s="11" t="s">
        <v>179</v>
      </c>
      <c r="D2574" s="11" t="s">
        <v>41</v>
      </c>
      <c r="E2574" s="12">
        <v>8.0084387112499993</v>
      </c>
      <c r="F2574" s="12">
        <v>7.9143607383441799</v>
      </c>
      <c r="G2574" s="12">
        <v>6.6872978626602197</v>
      </c>
      <c r="H2574" s="12">
        <v>6.8509242210863102</v>
      </c>
      <c r="I2574" s="12">
        <v>0</v>
      </c>
      <c r="J2574" s="12">
        <v>0</v>
      </c>
      <c r="K2574" s="12">
        <v>0</v>
      </c>
      <c r="L2574" s="12">
        <v>0</v>
      </c>
      <c r="M2574" s="12">
        <v>0</v>
      </c>
      <c r="N2574" s="12"/>
      <c r="O2574" s="12"/>
    </row>
    <row r="2575" spans="1:15" x14ac:dyDescent="0.35">
      <c r="A2575" s="11" t="str">
        <f t="shared" si="40"/>
        <v>DISTRIBUCION VOLUMEN X CRITERIO (kg ó litros)Cerveza SurtidorDE 35 A 49 AÑOS</v>
      </c>
      <c r="B2575" s="11" t="s">
        <v>119</v>
      </c>
      <c r="C2575" s="11" t="s">
        <v>179</v>
      </c>
      <c r="D2575" s="11" t="s">
        <v>42</v>
      </c>
      <c r="E2575" s="12">
        <v>22.681628815021501</v>
      </c>
      <c r="F2575" s="12">
        <v>21.850215830681499</v>
      </c>
      <c r="G2575" s="12">
        <v>21.0646407011516</v>
      </c>
      <c r="H2575" s="12">
        <v>19.937673595426599</v>
      </c>
      <c r="I2575" s="12">
        <v>0</v>
      </c>
      <c r="J2575" s="12">
        <v>0</v>
      </c>
      <c r="K2575" s="12">
        <v>0</v>
      </c>
      <c r="L2575" s="12">
        <v>0</v>
      </c>
      <c r="M2575" s="12">
        <v>0</v>
      </c>
      <c r="N2575" s="12"/>
      <c r="O2575" s="12"/>
    </row>
    <row r="2576" spans="1:15" x14ac:dyDescent="0.35">
      <c r="A2576" s="11" t="str">
        <f t="shared" si="40"/>
        <v>DISTRIBUCION VOLUMEN X CRITERIO (kg ó litros)Cerveza SurtidorDE 50 A 59 AÑOS</v>
      </c>
      <c r="B2576" s="11" t="s">
        <v>119</v>
      </c>
      <c r="C2576" s="11" t="s">
        <v>179</v>
      </c>
      <c r="D2576" s="11" t="s">
        <v>43</v>
      </c>
      <c r="E2576" s="12">
        <v>24.964944137247301</v>
      </c>
      <c r="F2576" s="12">
        <v>26.0883508625543</v>
      </c>
      <c r="G2576" s="12">
        <v>24.637560841727101</v>
      </c>
      <c r="H2576" s="12">
        <v>24.047822642044199</v>
      </c>
      <c r="I2576" s="12">
        <v>0</v>
      </c>
      <c r="J2576" s="12">
        <v>0</v>
      </c>
      <c r="K2576" s="12">
        <v>0</v>
      </c>
      <c r="L2576" s="12">
        <v>0</v>
      </c>
      <c r="M2576" s="12">
        <v>0</v>
      </c>
      <c r="N2576" s="12"/>
      <c r="O2576" s="12"/>
    </row>
    <row r="2577" spans="1:15" x14ac:dyDescent="0.35">
      <c r="A2577" s="11" t="str">
        <f t="shared" si="40"/>
        <v>DISTRIBUCION VOLUMEN X CRITERIO (kg ó litros)Cerveza SurtidorDE 60 A 75 AÑOS</v>
      </c>
      <c r="B2577" s="11" t="s">
        <v>119</v>
      </c>
      <c r="C2577" s="11" t="s">
        <v>179</v>
      </c>
      <c r="D2577" s="11" t="s">
        <v>44</v>
      </c>
      <c r="E2577" s="12">
        <v>40.585714614089397</v>
      </c>
      <c r="F2577" s="12">
        <v>40.908384260654501</v>
      </c>
      <c r="G2577" s="12">
        <v>45.266032593269301</v>
      </c>
      <c r="H2577" s="12">
        <v>47.505834355761102</v>
      </c>
      <c r="I2577" s="12">
        <v>0</v>
      </c>
      <c r="J2577" s="12">
        <v>0</v>
      </c>
      <c r="K2577" s="12">
        <v>0</v>
      </c>
      <c r="L2577" s="12">
        <v>0</v>
      </c>
      <c r="M2577" s="12">
        <v>0</v>
      </c>
      <c r="N2577" s="12"/>
      <c r="O2577" s="12"/>
    </row>
    <row r="2578" spans="1:15" x14ac:dyDescent="0.35">
      <c r="A2578" s="11" t="str">
        <f t="shared" si="40"/>
        <v>DISTRIBUCION VOLUMEN X CRITERIO (kg ó litros)Cerveza SurtidorALTA Y MEDIA ALTA</v>
      </c>
      <c r="B2578" s="11" t="s">
        <v>119</v>
      </c>
      <c r="C2578" s="11" t="s">
        <v>179</v>
      </c>
      <c r="D2578" s="11" t="s">
        <v>17</v>
      </c>
      <c r="E2578" s="12">
        <v>28.911079878138601</v>
      </c>
      <c r="F2578" s="12">
        <v>31.206932357005702</v>
      </c>
      <c r="G2578" s="12">
        <v>30.234727312953201</v>
      </c>
      <c r="H2578" s="12">
        <v>29.723586681808001</v>
      </c>
      <c r="I2578" s="12">
        <v>0</v>
      </c>
      <c r="J2578" s="12">
        <v>0</v>
      </c>
      <c r="K2578" s="12">
        <v>0</v>
      </c>
      <c r="L2578" s="12">
        <v>0</v>
      </c>
      <c r="M2578" s="12">
        <v>0</v>
      </c>
      <c r="N2578" s="12"/>
      <c r="O2578" s="12"/>
    </row>
    <row r="2579" spans="1:15" x14ac:dyDescent="0.35">
      <c r="A2579" s="11" t="str">
        <f t="shared" si="40"/>
        <v>DISTRIBUCION VOLUMEN X CRITERIO (kg ó litros)Cerveza SurtidorMEDIA</v>
      </c>
      <c r="B2579" s="11" t="s">
        <v>119</v>
      </c>
      <c r="C2579" s="11" t="s">
        <v>179</v>
      </c>
      <c r="D2579" s="11" t="s">
        <v>18</v>
      </c>
      <c r="E2579" s="12">
        <v>31.9759089442644</v>
      </c>
      <c r="F2579" s="12">
        <v>34.279821508271802</v>
      </c>
      <c r="G2579" s="12">
        <v>34.215237929255402</v>
      </c>
      <c r="H2579" s="12">
        <v>35.3423647517142</v>
      </c>
      <c r="I2579" s="12">
        <v>0</v>
      </c>
      <c r="J2579" s="12">
        <v>0</v>
      </c>
      <c r="K2579" s="12">
        <v>0</v>
      </c>
      <c r="L2579" s="12">
        <v>0</v>
      </c>
      <c r="M2579" s="12">
        <v>0</v>
      </c>
      <c r="N2579" s="12"/>
      <c r="O2579" s="12"/>
    </row>
    <row r="2580" spans="1:15" x14ac:dyDescent="0.35">
      <c r="A2580" s="11" t="str">
        <f t="shared" si="40"/>
        <v>DISTRIBUCION VOLUMEN X CRITERIO (kg ó litros)Cerveza SurtidorMEDIA BAJA</v>
      </c>
      <c r="B2580" s="11" t="s">
        <v>119</v>
      </c>
      <c r="C2580" s="11" t="s">
        <v>179</v>
      </c>
      <c r="D2580" s="11" t="s">
        <v>19</v>
      </c>
      <c r="E2580" s="12">
        <v>23.234131485769598</v>
      </c>
      <c r="F2580" s="12">
        <v>21.1180988513335</v>
      </c>
      <c r="G2580" s="12">
        <v>21.857173641549899</v>
      </c>
      <c r="H2580" s="12">
        <v>21.114443762107602</v>
      </c>
      <c r="I2580" s="12">
        <v>0</v>
      </c>
      <c r="J2580" s="12">
        <v>0</v>
      </c>
      <c r="K2580" s="12">
        <v>0</v>
      </c>
      <c r="L2580" s="12">
        <v>0</v>
      </c>
      <c r="M2580" s="12">
        <v>0</v>
      </c>
      <c r="N2580" s="12"/>
      <c r="O2580" s="12"/>
    </row>
    <row r="2581" spans="1:15" x14ac:dyDescent="0.35">
      <c r="A2581" s="11" t="str">
        <f t="shared" si="40"/>
        <v>DISTRIBUCION VOLUMEN X CRITERIO (kg ó litros)Cerveza SurtidorBAJA</v>
      </c>
      <c r="B2581" s="11" t="s">
        <v>119</v>
      </c>
      <c r="C2581" s="11" t="s">
        <v>179</v>
      </c>
      <c r="D2581" s="11" t="s">
        <v>20</v>
      </c>
      <c r="E2581" s="12">
        <v>15.8788803492168</v>
      </c>
      <c r="F2581" s="12">
        <v>13.395130370166701</v>
      </c>
      <c r="G2581" s="12">
        <v>13.6928713587698</v>
      </c>
      <c r="H2581" s="12">
        <v>13.8195977086667</v>
      </c>
      <c r="I2581" s="12">
        <v>0</v>
      </c>
      <c r="J2581" s="12">
        <v>0</v>
      </c>
      <c r="K2581" s="12">
        <v>0</v>
      </c>
      <c r="L2581" s="12">
        <v>0</v>
      </c>
      <c r="M2581" s="12">
        <v>0</v>
      </c>
      <c r="N2581" s="12"/>
      <c r="O2581" s="12"/>
    </row>
    <row r="2582" spans="1:15" x14ac:dyDescent="0.35">
      <c r="A2582" s="11" t="str">
        <f t="shared" si="40"/>
        <v>DISTRIBUCION VOLUMEN X CRITERIO (kg ó litros)Cerveza SurtidorHOMBRE</v>
      </c>
      <c r="B2582" s="11" t="s">
        <v>119</v>
      </c>
      <c r="C2582" s="11" t="s">
        <v>179</v>
      </c>
      <c r="D2582" s="11" t="s">
        <v>21</v>
      </c>
      <c r="E2582" s="12">
        <v>62.486768990334497</v>
      </c>
      <c r="F2582" s="12">
        <v>60.880171987151002</v>
      </c>
      <c r="G2582" s="12">
        <v>60.3312342300636</v>
      </c>
      <c r="H2582" s="12">
        <v>61.551962156989198</v>
      </c>
      <c r="I2582" s="12">
        <v>0</v>
      </c>
      <c r="J2582" s="12">
        <v>0</v>
      </c>
      <c r="K2582" s="12">
        <v>0</v>
      </c>
      <c r="L2582" s="12">
        <v>0</v>
      </c>
      <c r="M2582" s="12">
        <v>0</v>
      </c>
      <c r="N2582" s="12"/>
      <c r="O2582" s="12"/>
    </row>
    <row r="2583" spans="1:15" x14ac:dyDescent="0.35">
      <c r="A2583" s="11" t="str">
        <f t="shared" si="40"/>
        <v>DISTRIBUCION VOLUMEN X CRITERIO (kg ó litros)Cerveza SurtidorMUJER</v>
      </c>
      <c r="B2583" s="11" t="s">
        <v>119</v>
      </c>
      <c r="C2583" s="11" t="s">
        <v>179</v>
      </c>
      <c r="D2583" s="11" t="s">
        <v>22</v>
      </c>
      <c r="E2583" s="12">
        <v>37.513237781058898</v>
      </c>
      <c r="F2583" s="12">
        <v>39.119831038949499</v>
      </c>
      <c r="G2583" s="12">
        <v>39.668787767675603</v>
      </c>
      <c r="H2583" s="12">
        <v>38.448021518314903</v>
      </c>
      <c r="I2583" s="12">
        <v>0</v>
      </c>
      <c r="J2583" s="12">
        <v>0</v>
      </c>
      <c r="K2583" s="12">
        <v>0</v>
      </c>
      <c r="L2583" s="12">
        <v>0</v>
      </c>
      <c r="M2583" s="12">
        <v>0</v>
      </c>
      <c r="N2583" s="12"/>
      <c r="O2583" s="12"/>
    </row>
    <row r="2584" spans="1:15" x14ac:dyDescent="0.35">
      <c r="A2584" s="11" t="str">
        <f t="shared" si="40"/>
        <v>DISTRIBUCION VOLUMEN X CRITERIO (kg ó litros)Otras CervezasT.ESPAÑA</v>
      </c>
      <c r="B2584" s="11" t="s">
        <v>119</v>
      </c>
      <c r="C2584" s="11" t="s">
        <v>147</v>
      </c>
      <c r="D2584" s="11" t="s">
        <v>36</v>
      </c>
      <c r="E2584" s="12">
        <v>100</v>
      </c>
      <c r="F2584" s="12">
        <v>100</v>
      </c>
      <c r="G2584" s="12">
        <v>100</v>
      </c>
      <c r="H2584" s="12">
        <v>100</v>
      </c>
      <c r="I2584" s="12">
        <v>0</v>
      </c>
      <c r="J2584" s="12">
        <v>0</v>
      </c>
      <c r="K2584" s="12">
        <v>0</v>
      </c>
      <c r="L2584" s="12">
        <v>0</v>
      </c>
      <c r="M2584" s="12">
        <v>0</v>
      </c>
      <c r="N2584" s="12"/>
      <c r="O2584" s="12"/>
    </row>
    <row r="2585" spans="1:15" x14ac:dyDescent="0.35">
      <c r="A2585" s="11" t="str">
        <f t="shared" si="40"/>
        <v>DISTRIBUCION VOLUMEN X CRITERIO (kg ó litros)Otras CervezasBCN AM</v>
      </c>
      <c r="B2585" s="11" t="s">
        <v>119</v>
      </c>
      <c r="C2585" s="11" t="s">
        <v>147</v>
      </c>
      <c r="D2585" s="11" t="s">
        <v>1</v>
      </c>
      <c r="E2585" s="12" t="s">
        <v>213</v>
      </c>
      <c r="F2585" s="12">
        <v>1.44187034004458</v>
      </c>
      <c r="G2585" s="12">
        <v>1.5139393758845301</v>
      </c>
      <c r="H2585" s="12">
        <v>2.1284257085467599</v>
      </c>
      <c r="I2585" s="12">
        <v>0</v>
      </c>
      <c r="J2585" s="12">
        <v>0</v>
      </c>
      <c r="K2585" s="12">
        <v>0</v>
      </c>
      <c r="L2585" s="12">
        <v>0</v>
      </c>
      <c r="M2585" s="12">
        <v>0</v>
      </c>
      <c r="N2585" s="12"/>
      <c r="O2585" s="12"/>
    </row>
    <row r="2586" spans="1:15" x14ac:dyDescent="0.35">
      <c r="A2586" s="11" t="str">
        <f t="shared" si="40"/>
        <v>DISTRIBUCION VOLUMEN X CRITERIO (kg ó litros)Otras CervezasREST.CAT ARAGON</v>
      </c>
      <c r="B2586" s="11" t="s">
        <v>119</v>
      </c>
      <c r="C2586" s="11" t="s">
        <v>147</v>
      </c>
      <c r="D2586" s="11" t="s">
        <v>2</v>
      </c>
      <c r="E2586" s="12">
        <v>8.1143331291399594</v>
      </c>
      <c r="F2586" s="12">
        <v>5.2226047005049603</v>
      </c>
      <c r="G2586" s="12">
        <v>3.8460451512578802</v>
      </c>
      <c r="H2586" s="12">
        <v>12.179088699148499</v>
      </c>
      <c r="I2586" s="12">
        <v>0</v>
      </c>
      <c r="J2586" s="12">
        <v>0</v>
      </c>
      <c r="K2586" s="12">
        <v>0</v>
      </c>
      <c r="L2586" s="12">
        <v>0</v>
      </c>
      <c r="M2586" s="12">
        <v>0</v>
      </c>
      <c r="N2586" s="12"/>
      <c r="O2586" s="12"/>
    </row>
    <row r="2587" spans="1:15" x14ac:dyDescent="0.35">
      <c r="A2587" s="11" t="str">
        <f t="shared" si="40"/>
        <v>DISTRIBUCION VOLUMEN X CRITERIO (kg ó litros)Otras CervezasLEVANTE</v>
      </c>
      <c r="B2587" s="11" t="s">
        <v>119</v>
      </c>
      <c r="C2587" s="11" t="s">
        <v>147</v>
      </c>
      <c r="D2587" s="11" t="s">
        <v>3</v>
      </c>
      <c r="E2587" s="12">
        <v>6.8153000697798802</v>
      </c>
      <c r="F2587" s="12">
        <v>26.206328806215801</v>
      </c>
      <c r="G2587" s="12">
        <v>7.0032196876164203</v>
      </c>
      <c r="H2587" s="12">
        <v>11.086105386365</v>
      </c>
      <c r="I2587" s="12">
        <v>0</v>
      </c>
      <c r="J2587" s="12">
        <v>0</v>
      </c>
      <c r="K2587" s="12">
        <v>0</v>
      </c>
      <c r="L2587" s="12">
        <v>0</v>
      </c>
      <c r="M2587" s="12">
        <v>0</v>
      </c>
      <c r="N2587" s="12"/>
      <c r="O2587" s="12"/>
    </row>
    <row r="2588" spans="1:15" x14ac:dyDescent="0.35">
      <c r="A2588" s="11" t="str">
        <f t="shared" si="40"/>
        <v>DISTRIBUCION VOLUMEN X CRITERIO (kg ó litros)Otras CervezasANDALUCIA</v>
      </c>
      <c r="B2588" s="11" t="s">
        <v>119</v>
      </c>
      <c r="C2588" s="11" t="s">
        <v>147</v>
      </c>
      <c r="D2588" s="11" t="s">
        <v>4</v>
      </c>
      <c r="E2588" s="12">
        <v>11.827211859696501</v>
      </c>
      <c r="F2588" s="12">
        <v>8.0743023760473402</v>
      </c>
      <c r="G2588" s="12">
        <v>31.871842755185799</v>
      </c>
      <c r="H2588" s="12">
        <v>7.6951153354686603</v>
      </c>
      <c r="I2588" s="12">
        <v>0</v>
      </c>
      <c r="J2588" s="12">
        <v>0</v>
      </c>
      <c r="K2588" s="12">
        <v>0</v>
      </c>
      <c r="L2588" s="12">
        <v>0</v>
      </c>
      <c r="M2588" s="12">
        <v>0</v>
      </c>
      <c r="N2588" s="12"/>
      <c r="O2588" s="12"/>
    </row>
    <row r="2589" spans="1:15" x14ac:dyDescent="0.35">
      <c r="A2589" s="11" t="str">
        <f t="shared" si="40"/>
        <v>DISTRIBUCION VOLUMEN X CRITERIO (kg ó litros)Otras CervezasMDD AM</v>
      </c>
      <c r="B2589" s="11" t="s">
        <v>119</v>
      </c>
      <c r="C2589" s="11" t="s">
        <v>147</v>
      </c>
      <c r="D2589" s="11" t="s">
        <v>5</v>
      </c>
      <c r="E2589" s="12">
        <v>22.036602924873101</v>
      </c>
      <c r="F2589" s="12">
        <v>13.003585507419499</v>
      </c>
      <c r="G2589" s="12">
        <v>12.438311867351</v>
      </c>
      <c r="H2589" s="12">
        <v>16.937339354854199</v>
      </c>
      <c r="I2589" s="12">
        <v>0</v>
      </c>
      <c r="J2589" s="12">
        <v>0</v>
      </c>
      <c r="K2589" s="12">
        <v>0</v>
      </c>
      <c r="L2589" s="12">
        <v>0</v>
      </c>
      <c r="M2589" s="12">
        <v>0</v>
      </c>
      <c r="N2589" s="12"/>
      <c r="O2589" s="12"/>
    </row>
    <row r="2590" spans="1:15" x14ac:dyDescent="0.35">
      <c r="A2590" s="11" t="str">
        <f t="shared" si="40"/>
        <v>DISTRIBUCION VOLUMEN X CRITERIO (kg ó litros)Otras CervezasRTO CENTRO</v>
      </c>
      <c r="B2590" s="11" t="s">
        <v>119</v>
      </c>
      <c r="C2590" s="11" t="s">
        <v>147</v>
      </c>
      <c r="D2590" s="11" t="s">
        <v>6</v>
      </c>
      <c r="E2590" s="12">
        <v>15.791258600971499</v>
      </c>
      <c r="F2590" s="12">
        <v>14.811774564202601</v>
      </c>
      <c r="G2590" s="12">
        <v>7.0741085110900803</v>
      </c>
      <c r="H2590" s="12">
        <v>16.987021572807599</v>
      </c>
      <c r="I2590" s="12">
        <v>0</v>
      </c>
      <c r="J2590" s="12">
        <v>0</v>
      </c>
      <c r="K2590" s="12">
        <v>0</v>
      </c>
      <c r="L2590" s="12">
        <v>0</v>
      </c>
      <c r="M2590" s="12">
        <v>0</v>
      </c>
      <c r="N2590" s="12"/>
      <c r="O2590" s="12"/>
    </row>
    <row r="2591" spans="1:15" x14ac:dyDescent="0.35">
      <c r="A2591" s="11" t="str">
        <f t="shared" si="40"/>
        <v>DISTRIBUCION VOLUMEN X CRITERIO (kg ó litros)Otras CervezasNORTE-CENTRO</v>
      </c>
      <c r="B2591" s="11" t="s">
        <v>119</v>
      </c>
      <c r="C2591" s="11" t="s">
        <v>147</v>
      </c>
      <c r="D2591" s="11" t="s">
        <v>7</v>
      </c>
      <c r="E2591" s="12">
        <v>19.7348416537003</v>
      </c>
      <c r="F2591" s="12">
        <v>9.0010138438097709</v>
      </c>
      <c r="G2591" s="12">
        <v>22.192168500152899</v>
      </c>
      <c r="H2591" s="12">
        <v>20.398414723950602</v>
      </c>
      <c r="I2591" s="12">
        <v>0</v>
      </c>
      <c r="J2591" s="12">
        <v>0</v>
      </c>
      <c r="K2591" s="12">
        <v>0</v>
      </c>
      <c r="L2591" s="12">
        <v>0</v>
      </c>
      <c r="M2591" s="12">
        <v>0</v>
      </c>
      <c r="N2591" s="12"/>
      <c r="O2591" s="12"/>
    </row>
    <row r="2592" spans="1:15" x14ac:dyDescent="0.35">
      <c r="A2592" s="11" t="str">
        <f t="shared" si="40"/>
        <v>DISTRIBUCION VOLUMEN X CRITERIO (kg ó litros)Otras CervezasNOROESTE</v>
      </c>
      <c r="B2592" s="11" t="s">
        <v>119</v>
      </c>
      <c r="C2592" s="11" t="s">
        <v>147</v>
      </c>
      <c r="D2592" s="11" t="s">
        <v>8</v>
      </c>
      <c r="E2592" s="12">
        <v>15.680454056092399</v>
      </c>
      <c r="F2592" s="12">
        <v>22.238521253964201</v>
      </c>
      <c r="G2592" s="12">
        <v>14.0603643497188</v>
      </c>
      <c r="H2592" s="12">
        <v>12.588496954719201</v>
      </c>
      <c r="I2592" s="12">
        <v>0</v>
      </c>
      <c r="J2592" s="12">
        <v>0</v>
      </c>
      <c r="K2592" s="12">
        <v>0</v>
      </c>
      <c r="L2592" s="12">
        <v>0</v>
      </c>
      <c r="M2592" s="12">
        <v>0</v>
      </c>
      <c r="N2592" s="12"/>
      <c r="O2592" s="12"/>
    </row>
    <row r="2593" spans="1:15" x14ac:dyDescent="0.35">
      <c r="A2593" s="11" t="str">
        <f t="shared" si="40"/>
        <v>DISTRIBUCION VOLUMEN X CRITERIO (kg ó litros)Otras Cervezas&lt;2MIL</v>
      </c>
      <c r="B2593" s="11" t="s">
        <v>119</v>
      </c>
      <c r="C2593" s="11" t="s">
        <v>147</v>
      </c>
      <c r="D2593" s="11" t="s">
        <v>9</v>
      </c>
      <c r="E2593" s="12">
        <v>5.8928343646519696</v>
      </c>
      <c r="F2593" s="12">
        <v>2.8381984504488398</v>
      </c>
      <c r="G2593" s="12">
        <v>0.494538822653107</v>
      </c>
      <c r="H2593" s="12">
        <v>3.9019210666564099</v>
      </c>
      <c r="I2593" s="12">
        <v>0</v>
      </c>
      <c r="J2593" s="12">
        <v>0</v>
      </c>
      <c r="K2593" s="12">
        <v>0</v>
      </c>
      <c r="L2593" s="12">
        <v>0</v>
      </c>
      <c r="M2593" s="12">
        <v>0</v>
      </c>
      <c r="N2593" s="12"/>
      <c r="O2593" s="12"/>
    </row>
    <row r="2594" spans="1:15" x14ac:dyDescent="0.35">
      <c r="A2594" s="11" t="str">
        <f t="shared" si="40"/>
        <v>DISTRIBUCION VOLUMEN X CRITERIO (kg ó litros)Otras Cervezas2-5MIL</v>
      </c>
      <c r="B2594" s="11" t="s">
        <v>119</v>
      </c>
      <c r="C2594" s="11" t="s">
        <v>147</v>
      </c>
      <c r="D2594" s="11" t="s">
        <v>10</v>
      </c>
      <c r="E2594" s="12">
        <v>0.43752638395468901</v>
      </c>
      <c r="F2594" s="12">
        <v>20.7694202311874</v>
      </c>
      <c r="G2594" s="12">
        <v>15.591685219343701</v>
      </c>
      <c r="H2594" s="12">
        <v>3.0734267446549799</v>
      </c>
      <c r="I2594" s="12">
        <v>0</v>
      </c>
      <c r="J2594" s="12">
        <v>0</v>
      </c>
      <c r="K2594" s="12">
        <v>0</v>
      </c>
      <c r="L2594" s="12">
        <v>0</v>
      </c>
      <c r="M2594" s="12">
        <v>0</v>
      </c>
      <c r="N2594" s="12"/>
      <c r="O2594" s="12"/>
    </row>
    <row r="2595" spans="1:15" x14ac:dyDescent="0.35">
      <c r="A2595" s="11" t="str">
        <f t="shared" si="40"/>
        <v>DISTRIBUCION VOLUMEN X CRITERIO (kg ó litros)Otras Cervezas5-10MIL</v>
      </c>
      <c r="B2595" s="11" t="s">
        <v>119</v>
      </c>
      <c r="C2595" s="11" t="s">
        <v>147</v>
      </c>
      <c r="D2595" s="11" t="s">
        <v>11</v>
      </c>
      <c r="E2595" s="12" t="s">
        <v>213</v>
      </c>
      <c r="F2595" s="12">
        <v>7.4358016435690599</v>
      </c>
      <c r="G2595" s="12">
        <v>3.4538974480610598</v>
      </c>
      <c r="H2595" s="12">
        <v>7.0632933322767597</v>
      </c>
      <c r="I2595" s="12">
        <v>0</v>
      </c>
      <c r="J2595" s="12">
        <v>0</v>
      </c>
      <c r="K2595" s="12">
        <v>0</v>
      </c>
      <c r="L2595" s="12">
        <v>0</v>
      </c>
      <c r="M2595" s="12">
        <v>0</v>
      </c>
      <c r="N2595" s="12"/>
      <c r="O2595" s="12"/>
    </row>
    <row r="2596" spans="1:15" x14ac:dyDescent="0.35">
      <c r="A2596" s="11" t="str">
        <f t="shared" si="40"/>
        <v>DISTRIBUCION VOLUMEN X CRITERIO (kg ó litros)Otras Cervezas10-30MIL</v>
      </c>
      <c r="B2596" s="11" t="s">
        <v>119</v>
      </c>
      <c r="C2596" s="11" t="s">
        <v>147</v>
      </c>
      <c r="D2596" s="11" t="s">
        <v>12</v>
      </c>
      <c r="E2596" s="12">
        <v>33.329917131825198</v>
      </c>
      <c r="F2596" s="12">
        <v>25.1638231394729</v>
      </c>
      <c r="G2596" s="12">
        <v>39.937794375475498</v>
      </c>
      <c r="H2596" s="12">
        <v>23.1500588303504</v>
      </c>
      <c r="I2596" s="12">
        <v>0</v>
      </c>
      <c r="J2596" s="12">
        <v>0</v>
      </c>
      <c r="K2596" s="12">
        <v>0</v>
      </c>
      <c r="L2596" s="12">
        <v>0</v>
      </c>
      <c r="M2596" s="12">
        <v>0</v>
      </c>
      <c r="N2596" s="12"/>
      <c r="O2596" s="12"/>
    </row>
    <row r="2597" spans="1:15" x14ac:dyDescent="0.35">
      <c r="A2597" s="11" t="str">
        <f t="shared" si="40"/>
        <v>DISTRIBUCION VOLUMEN X CRITERIO (kg ó litros)Otras Cervezas30-100MIL</v>
      </c>
      <c r="B2597" s="11" t="s">
        <v>119</v>
      </c>
      <c r="C2597" s="11" t="s">
        <v>147</v>
      </c>
      <c r="D2597" s="11" t="s">
        <v>13</v>
      </c>
      <c r="E2597" s="12">
        <v>20.293190018368499</v>
      </c>
      <c r="F2597" s="12">
        <v>13.9633793033577</v>
      </c>
      <c r="G2597" s="12">
        <v>12.1973972735132</v>
      </c>
      <c r="H2597" s="12">
        <v>17.964618656596301</v>
      </c>
      <c r="I2597" s="12">
        <v>0</v>
      </c>
      <c r="J2597" s="12">
        <v>0</v>
      </c>
      <c r="K2597" s="12">
        <v>0</v>
      </c>
      <c r="L2597" s="12">
        <v>0</v>
      </c>
      <c r="M2597" s="12">
        <v>0</v>
      </c>
      <c r="N2597" s="12"/>
      <c r="O2597" s="12"/>
    </row>
    <row r="2598" spans="1:15" x14ac:dyDescent="0.35">
      <c r="A2598" s="11" t="str">
        <f t="shared" si="40"/>
        <v>DISTRIBUCION VOLUMEN X CRITERIO (kg ó litros)Otras Cervezas100-200MIL</v>
      </c>
      <c r="B2598" s="11" t="s">
        <v>119</v>
      </c>
      <c r="C2598" s="11" t="s">
        <v>147</v>
      </c>
      <c r="D2598" s="11" t="s">
        <v>14</v>
      </c>
      <c r="E2598" s="12">
        <v>11.7282850874053</v>
      </c>
      <c r="F2598" s="12">
        <v>1.51556431907898</v>
      </c>
      <c r="G2598" s="12">
        <v>4.7004905016168603</v>
      </c>
      <c r="H2598" s="12">
        <v>5.6471582064890802</v>
      </c>
      <c r="I2598" s="12">
        <v>0</v>
      </c>
      <c r="J2598" s="12">
        <v>0</v>
      </c>
      <c r="K2598" s="12">
        <v>0</v>
      </c>
      <c r="L2598" s="12">
        <v>0</v>
      </c>
      <c r="M2598" s="12">
        <v>0</v>
      </c>
      <c r="N2598" s="12"/>
      <c r="O2598" s="12"/>
    </row>
    <row r="2599" spans="1:15" x14ac:dyDescent="0.35">
      <c r="A2599" s="11" t="str">
        <f t="shared" si="40"/>
        <v>DISTRIBUCION VOLUMEN X CRITERIO (kg ó litros)Otras Cervezas200-500MIL</v>
      </c>
      <c r="B2599" s="11" t="s">
        <v>119</v>
      </c>
      <c r="C2599" s="11" t="s">
        <v>147</v>
      </c>
      <c r="D2599" s="11" t="s">
        <v>15</v>
      </c>
      <c r="E2599" s="12">
        <v>7.5503795523928003</v>
      </c>
      <c r="F2599" s="12">
        <v>12.6316980160643</v>
      </c>
      <c r="G2599" s="12">
        <v>7.8726291900257399</v>
      </c>
      <c r="H2599" s="12">
        <v>21.409997846741199</v>
      </c>
      <c r="I2599" s="12">
        <v>0</v>
      </c>
      <c r="J2599" s="12">
        <v>0</v>
      </c>
      <c r="K2599" s="12">
        <v>0</v>
      </c>
      <c r="L2599" s="12">
        <v>0</v>
      </c>
      <c r="M2599" s="12">
        <v>0</v>
      </c>
      <c r="N2599" s="12"/>
      <c r="O2599" s="12"/>
    </row>
    <row r="2600" spans="1:15" x14ac:dyDescent="0.35">
      <c r="A2600" s="11" t="str">
        <f t="shared" si="40"/>
        <v>DISTRIBUCION VOLUMEN X CRITERIO (kg ó litros)Otras Cervezas&gt;500MIL</v>
      </c>
      <c r="B2600" s="11" t="s">
        <v>119</v>
      </c>
      <c r="C2600" s="11" t="s">
        <v>147</v>
      </c>
      <c r="D2600" s="11" t="s">
        <v>16</v>
      </c>
      <c r="E2600" s="12">
        <v>20.76786650907</v>
      </c>
      <c r="F2600" s="12">
        <v>15.682115481220301</v>
      </c>
      <c r="G2600" s="12">
        <v>15.7515710922083</v>
      </c>
      <c r="H2600" s="12">
        <v>17.789528057816199</v>
      </c>
      <c r="I2600" s="12">
        <v>0</v>
      </c>
      <c r="J2600" s="12">
        <v>0</v>
      </c>
      <c r="K2600" s="12">
        <v>0</v>
      </c>
      <c r="L2600" s="12">
        <v>0</v>
      </c>
      <c r="M2600" s="12">
        <v>0</v>
      </c>
      <c r="N2600" s="12"/>
      <c r="O2600" s="12"/>
    </row>
    <row r="2601" spans="1:15" x14ac:dyDescent="0.35">
      <c r="A2601" s="11" t="str">
        <f t="shared" si="40"/>
        <v>DISTRIBUCION VOLUMEN X CRITERIO (kg ó litros)Otras CervezasDE 15 A 19 AÑOS</v>
      </c>
      <c r="B2601" s="11" t="s">
        <v>119</v>
      </c>
      <c r="C2601" s="11" t="s">
        <v>147</v>
      </c>
      <c r="D2601" s="11" t="s">
        <v>39</v>
      </c>
      <c r="E2601" s="12" t="s">
        <v>213</v>
      </c>
      <c r="F2601" s="12" t="s">
        <v>213</v>
      </c>
      <c r="G2601" s="12" t="s">
        <v>213</v>
      </c>
      <c r="H2601" s="12">
        <v>9.4326283109163995</v>
      </c>
      <c r="I2601" s="12">
        <v>0</v>
      </c>
      <c r="J2601" s="12">
        <v>0</v>
      </c>
      <c r="K2601" s="12">
        <v>0</v>
      </c>
      <c r="L2601" s="12">
        <v>0</v>
      </c>
      <c r="M2601" s="12">
        <v>0</v>
      </c>
      <c r="N2601" s="12"/>
      <c r="O2601" s="12"/>
    </row>
    <row r="2602" spans="1:15" x14ac:dyDescent="0.35">
      <c r="A2602" s="11" t="str">
        <f t="shared" si="40"/>
        <v>DISTRIBUCION VOLUMEN X CRITERIO (kg ó litros)Otras CervezasDE 20 A 24 AÑOS</v>
      </c>
      <c r="B2602" s="11" t="s">
        <v>119</v>
      </c>
      <c r="C2602" s="11" t="s">
        <v>147</v>
      </c>
      <c r="D2602" s="11" t="s">
        <v>40</v>
      </c>
      <c r="E2602" s="12">
        <v>7.0613605502932097</v>
      </c>
      <c r="F2602" s="12">
        <v>3.18661519977783</v>
      </c>
      <c r="G2602" s="12">
        <v>13.4013669631635</v>
      </c>
      <c r="H2602" s="12" t="s">
        <v>213</v>
      </c>
      <c r="I2602" s="12">
        <v>0</v>
      </c>
      <c r="J2602" s="12">
        <v>0</v>
      </c>
      <c r="K2602" s="12">
        <v>0</v>
      </c>
      <c r="L2602" s="12">
        <v>0</v>
      </c>
      <c r="M2602" s="12">
        <v>0</v>
      </c>
      <c r="N2602" s="12"/>
      <c r="O2602" s="12"/>
    </row>
    <row r="2603" spans="1:15" x14ac:dyDescent="0.35">
      <c r="A2603" s="11" t="str">
        <f t="shared" si="40"/>
        <v>DISTRIBUCION VOLUMEN X CRITERIO (kg ó litros)Otras CervezasDE 25 A 34 AÑOS</v>
      </c>
      <c r="B2603" s="11" t="s">
        <v>119</v>
      </c>
      <c r="C2603" s="11" t="s">
        <v>147</v>
      </c>
      <c r="D2603" s="11" t="s">
        <v>41</v>
      </c>
      <c r="E2603" s="12">
        <v>13.552250745334399</v>
      </c>
      <c r="F2603" s="12">
        <v>8.4428853014079994</v>
      </c>
      <c r="G2603" s="12">
        <v>14.249774481254899</v>
      </c>
      <c r="H2603" s="12">
        <v>22.628564577036101</v>
      </c>
      <c r="I2603" s="12">
        <v>0</v>
      </c>
      <c r="J2603" s="12">
        <v>0</v>
      </c>
      <c r="K2603" s="12">
        <v>0</v>
      </c>
      <c r="L2603" s="12">
        <v>0</v>
      </c>
      <c r="M2603" s="12">
        <v>0</v>
      </c>
      <c r="N2603" s="12"/>
      <c r="O2603" s="12"/>
    </row>
    <row r="2604" spans="1:15" x14ac:dyDescent="0.35">
      <c r="A2604" s="11" t="str">
        <f t="shared" si="40"/>
        <v>DISTRIBUCION VOLUMEN X CRITERIO (kg ó litros)Otras CervezasDE 35 A 49 AÑOS</v>
      </c>
      <c r="B2604" s="11" t="s">
        <v>119</v>
      </c>
      <c r="C2604" s="11" t="s">
        <v>147</v>
      </c>
      <c r="D2604" s="11" t="s">
        <v>42</v>
      </c>
      <c r="E2604" s="12">
        <v>8.8753176011327692</v>
      </c>
      <c r="F2604" s="12">
        <v>9.0745290458157903</v>
      </c>
      <c r="G2604" s="12">
        <v>11.078449290282601</v>
      </c>
      <c r="H2604" s="12">
        <v>11.532637330390299</v>
      </c>
      <c r="I2604" s="12">
        <v>0</v>
      </c>
      <c r="J2604" s="12">
        <v>0</v>
      </c>
      <c r="K2604" s="12">
        <v>0</v>
      </c>
      <c r="L2604" s="12">
        <v>0</v>
      </c>
      <c r="M2604" s="12">
        <v>0</v>
      </c>
      <c r="N2604" s="12"/>
      <c r="O2604" s="12"/>
    </row>
    <row r="2605" spans="1:15" x14ac:dyDescent="0.35">
      <c r="A2605" s="11" t="str">
        <f t="shared" si="40"/>
        <v>DISTRIBUCION VOLUMEN X CRITERIO (kg ó litros)Otras CervezasDE 50 A 59 AÑOS</v>
      </c>
      <c r="B2605" s="11" t="s">
        <v>119</v>
      </c>
      <c r="C2605" s="11" t="s">
        <v>147</v>
      </c>
      <c r="D2605" s="11" t="s">
        <v>43</v>
      </c>
      <c r="E2605" s="12">
        <v>28.325571774940499</v>
      </c>
      <c r="F2605" s="12">
        <v>22.416789159289198</v>
      </c>
      <c r="G2605" s="12">
        <v>13.602650071870301</v>
      </c>
      <c r="H2605" s="12">
        <v>26.006864885967701</v>
      </c>
      <c r="I2605" s="12">
        <v>0</v>
      </c>
      <c r="J2605" s="12">
        <v>0</v>
      </c>
      <c r="K2605" s="12">
        <v>0</v>
      </c>
      <c r="L2605" s="12">
        <v>0</v>
      </c>
      <c r="M2605" s="12">
        <v>0</v>
      </c>
      <c r="N2605" s="12"/>
      <c r="O2605" s="12"/>
    </row>
    <row r="2606" spans="1:15" x14ac:dyDescent="0.35">
      <c r="A2606" s="11" t="str">
        <f t="shared" si="40"/>
        <v>DISTRIBUCION VOLUMEN X CRITERIO (kg ó litros)Otras CervezasDE 60 A 75 AÑOS</v>
      </c>
      <c r="B2606" s="11" t="s">
        <v>119</v>
      </c>
      <c r="C2606" s="11" t="s">
        <v>147</v>
      </c>
      <c r="D2606" s="11" t="s">
        <v>44</v>
      </c>
      <c r="E2606" s="12">
        <v>42.185501423822402</v>
      </c>
      <c r="F2606" s="12">
        <v>56.879182723784098</v>
      </c>
      <c r="G2606" s="12">
        <v>47.6677637996643</v>
      </c>
      <c r="H2606" s="12">
        <v>30.399308608190498</v>
      </c>
      <c r="I2606" s="12">
        <v>0</v>
      </c>
      <c r="J2606" s="12">
        <v>0</v>
      </c>
      <c r="K2606" s="12">
        <v>0</v>
      </c>
      <c r="L2606" s="12">
        <v>0</v>
      </c>
      <c r="M2606" s="12">
        <v>0</v>
      </c>
      <c r="N2606" s="12"/>
      <c r="O2606" s="12"/>
    </row>
    <row r="2607" spans="1:15" x14ac:dyDescent="0.35">
      <c r="A2607" s="11" t="str">
        <f t="shared" si="40"/>
        <v>DISTRIBUCION VOLUMEN X CRITERIO (kg ó litros)Otras CervezasALTA Y MEDIA ALTA</v>
      </c>
      <c r="B2607" s="11" t="s">
        <v>119</v>
      </c>
      <c r="C2607" s="11" t="s">
        <v>147</v>
      </c>
      <c r="D2607" s="11" t="s">
        <v>17</v>
      </c>
      <c r="E2607" s="12">
        <v>17.821859203238599</v>
      </c>
      <c r="F2607" s="12">
        <v>13.6863554365877</v>
      </c>
      <c r="G2607" s="12">
        <v>30.777176028719399</v>
      </c>
      <c r="H2607" s="12">
        <v>8.2139856585382702</v>
      </c>
      <c r="I2607" s="12">
        <v>0</v>
      </c>
      <c r="J2607" s="12">
        <v>0</v>
      </c>
      <c r="K2607" s="12">
        <v>0</v>
      </c>
      <c r="L2607" s="12">
        <v>0</v>
      </c>
      <c r="M2607" s="12">
        <v>0</v>
      </c>
      <c r="N2607" s="12"/>
      <c r="O2607" s="12"/>
    </row>
    <row r="2608" spans="1:15" x14ac:dyDescent="0.35">
      <c r="A2608" s="11" t="str">
        <f t="shared" si="40"/>
        <v>DISTRIBUCION VOLUMEN X CRITERIO (kg ó litros)Otras CervezasMEDIA</v>
      </c>
      <c r="B2608" s="11" t="s">
        <v>119</v>
      </c>
      <c r="C2608" s="11" t="s">
        <v>147</v>
      </c>
      <c r="D2608" s="11" t="s">
        <v>18</v>
      </c>
      <c r="E2608" s="12">
        <v>52.296327551608101</v>
      </c>
      <c r="F2608" s="12">
        <v>43.339258406536501</v>
      </c>
      <c r="G2608" s="12">
        <v>33.6255107878548</v>
      </c>
      <c r="H2608" s="12">
        <v>52.580515241911399</v>
      </c>
      <c r="I2608" s="12">
        <v>0</v>
      </c>
      <c r="J2608" s="12">
        <v>0</v>
      </c>
      <c r="K2608" s="12">
        <v>0</v>
      </c>
      <c r="L2608" s="12">
        <v>0</v>
      </c>
      <c r="M2608" s="12">
        <v>0</v>
      </c>
      <c r="N2608" s="12"/>
      <c r="O2608" s="12"/>
    </row>
    <row r="2609" spans="1:15" x14ac:dyDescent="0.35">
      <c r="A2609" s="11" t="str">
        <f t="shared" si="40"/>
        <v>DISTRIBUCION VOLUMEN X CRITERIO (kg ó litros)Otras CervezasMEDIA BAJA</v>
      </c>
      <c r="B2609" s="11" t="s">
        <v>119</v>
      </c>
      <c r="C2609" s="11" t="s">
        <v>147</v>
      </c>
      <c r="D2609" s="11" t="s">
        <v>19</v>
      </c>
      <c r="E2609" s="12">
        <v>18.295296954340699</v>
      </c>
      <c r="F2609" s="12">
        <v>9.3685360411199898</v>
      </c>
      <c r="G2609" s="12">
        <v>9.3666650749231604</v>
      </c>
      <c r="H2609" s="12">
        <v>24.796618352437999</v>
      </c>
      <c r="I2609" s="12">
        <v>0</v>
      </c>
      <c r="J2609" s="12">
        <v>0</v>
      </c>
      <c r="K2609" s="12">
        <v>0</v>
      </c>
      <c r="L2609" s="12">
        <v>0</v>
      </c>
      <c r="M2609" s="12">
        <v>0</v>
      </c>
      <c r="N2609" s="12"/>
      <c r="O2609" s="12"/>
    </row>
    <row r="2610" spans="1:15" x14ac:dyDescent="0.35">
      <c r="A2610" s="11" t="str">
        <f t="shared" si="40"/>
        <v>DISTRIBUCION VOLUMEN X CRITERIO (kg ó litros)Otras CervezasBAJA</v>
      </c>
      <c r="B2610" s="11" t="s">
        <v>119</v>
      </c>
      <c r="C2610" s="11" t="s">
        <v>147</v>
      </c>
      <c r="D2610" s="11" t="s">
        <v>20</v>
      </c>
      <c r="E2610" s="12">
        <v>11.5865163498414</v>
      </c>
      <c r="F2610" s="12">
        <v>33.605856102379803</v>
      </c>
      <c r="G2610" s="12">
        <v>26.230643831342</v>
      </c>
      <c r="H2610" s="12">
        <v>14.408882879301199</v>
      </c>
      <c r="I2610" s="12">
        <v>0</v>
      </c>
      <c r="J2610" s="12">
        <v>0</v>
      </c>
      <c r="K2610" s="12">
        <v>0</v>
      </c>
      <c r="L2610" s="12">
        <v>0</v>
      </c>
      <c r="M2610" s="12">
        <v>0</v>
      </c>
      <c r="N2610" s="12"/>
      <c r="O2610" s="12"/>
    </row>
    <row r="2611" spans="1:15" x14ac:dyDescent="0.35">
      <c r="A2611" s="11" t="str">
        <f t="shared" si="40"/>
        <v>DISTRIBUCION VOLUMEN X CRITERIO (kg ó litros)Otras CervezasHOMBRE</v>
      </c>
      <c r="B2611" s="11" t="s">
        <v>119</v>
      </c>
      <c r="C2611" s="11" t="s">
        <v>147</v>
      </c>
      <c r="D2611" s="11" t="s">
        <v>21</v>
      </c>
      <c r="E2611" s="12">
        <v>34.002685305136097</v>
      </c>
      <c r="F2611" s="12">
        <v>32.384310263381003</v>
      </c>
      <c r="G2611" s="12">
        <v>34.178260280499501</v>
      </c>
      <c r="H2611" s="12">
        <v>48.371611715955602</v>
      </c>
      <c r="I2611" s="12">
        <v>0</v>
      </c>
      <c r="J2611" s="12">
        <v>0</v>
      </c>
      <c r="K2611" s="12">
        <v>0</v>
      </c>
      <c r="L2611" s="12">
        <v>0</v>
      </c>
      <c r="M2611" s="12">
        <v>0</v>
      </c>
      <c r="N2611" s="12"/>
      <c r="O2611" s="12"/>
    </row>
    <row r="2612" spans="1:15" x14ac:dyDescent="0.35">
      <c r="A2612" s="11" t="str">
        <f t="shared" si="40"/>
        <v>DISTRIBUCION VOLUMEN X CRITERIO (kg ó litros)Otras CervezasMUJER</v>
      </c>
      <c r="B2612" s="11" t="s">
        <v>119</v>
      </c>
      <c r="C2612" s="11" t="s">
        <v>147</v>
      </c>
      <c r="D2612" s="11" t="s">
        <v>22</v>
      </c>
      <c r="E2612" s="12">
        <v>65.997324269339501</v>
      </c>
      <c r="F2612" s="12">
        <v>67.615697863937697</v>
      </c>
      <c r="G2612" s="12">
        <v>65.821740824542104</v>
      </c>
      <c r="H2612" s="12">
        <v>51.628390182062198</v>
      </c>
      <c r="I2612" s="12">
        <v>0</v>
      </c>
      <c r="J2612" s="12">
        <v>0</v>
      </c>
      <c r="K2612" s="12">
        <v>0</v>
      </c>
      <c r="L2612" s="12">
        <v>0</v>
      </c>
      <c r="M2612" s="12">
        <v>0</v>
      </c>
      <c r="N2612" s="12"/>
      <c r="O2612" s="12"/>
    </row>
    <row r="2613" spans="1:15" x14ac:dyDescent="0.35">
      <c r="A2613" s="11" t="str">
        <f t="shared" si="40"/>
        <v>DISTRIBUCION VOLUMEN X CRITERIO (kg ó litros)EspirituosasT.ESPAÑA</v>
      </c>
      <c r="B2613" s="11" t="s">
        <v>119</v>
      </c>
      <c r="C2613" s="11" t="s">
        <v>148</v>
      </c>
      <c r="D2613" s="11" t="s">
        <v>36</v>
      </c>
      <c r="E2613" s="12">
        <v>100</v>
      </c>
      <c r="F2613" s="12">
        <v>100</v>
      </c>
      <c r="G2613" s="12">
        <v>100</v>
      </c>
      <c r="H2613" s="12">
        <v>100</v>
      </c>
      <c r="I2613" s="12">
        <v>0</v>
      </c>
      <c r="J2613" s="12">
        <v>0</v>
      </c>
      <c r="K2613" s="12">
        <v>0</v>
      </c>
      <c r="L2613" s="12">
        <v>0</v>
      </c>
      <c r="M2613" s="12">
        <v>0</v>
      </c>
      <c r="N2613" s="12"/>
      <c r="O2613" s="12"/>
    </row>
    <row r="2614" spans="1:15" x14ac:dyDescent="0.35">
      <c r="A2614" s="11" t="str">
        <f t="shared" si="40"/>
        <v>DISTRIBUCION VOLUMEN X CRITERIO (kg ó litros)EspirituosasBCN AM</v>
      </c>
      <c r="B2614" s="11" t="s">
        <v>119</v>
      </c>
      <c r="C2614" s="11" t="s">
        <v>148</v>
      </c>
      <c r="D2614" s="11" t="s">
        <v>1</v>
      </c>
      <c r="E2614" s="12">
        <v>8.8576781301242402</v>
      </c>
      <c r="F2614" s="12">
        <v>7.2785425892758502</v>
      </c>
      <c r="G2614" s="12">
        <v>6.8681219596649399</v>
      </c>
      <c r="H2614" s="12">
        <v>7.27039986921781</v>
      </c>
      <c r="I2614" s="12">
        <v>0</v>
      </c>
      <c r="J2614" s="12">
        <v>0</v>
      </c>
      <c r="K2614" s="12">
        <v>0</v>
      </c>
      <c r="L2614" s="12">
        <v>0</v>
      </c>
      <c r="M2614" s="12">
        <v>0</v>
      </c>
      <c r="N2614" s="12"/>
      <c r="O2614" s="12"/>
    </row>
    <row r="2615" spans="1:15" x14ac:dyDescent="0.35">
      <c r="A2615" s="11" t="str">
        <f t="shared" si="40"/>
        <v>DISTRIBUCION VOLUMEN X CRITERIO (kg ó litros)EspirituosasREST.CAT ARAGON</v>
      </c>
      <c r="B2615" s="11" t="s">
        <v>119</v>
      </c>
      <c r="C2615" s="11" t="s">
        <v>148</v>
      </c>
      <c r="D2615" s="11" t="s">
        <v>2</v>
      </c>
      <c r="E2615" s="12">
        <v>17.240060986210299</v>
      </c>
      <c r="F2615" s="12">
        <v>16.565783160075402</v>
      </c>
      <c r="G2615" s="12">
        <v>14.5900690329849</v>
      </c>
      <c r="H2615" s="12">
        <v>14.8445758607809</v>
      </c>
      <c r="I2615" s="12">
        <v>0</v>
      </c>
      <c r="J2615" s="12">
        <v>0</v>
      </c>
      <c r="K2615" s="12">
        <v>0</v>
      </c>
      <c r="L2615" s="12">
        <v>0</v>
      </c>
      <c r="M2615" s="12">
        <v>0</v>
      </c>
      <c r="N2615" s="12"/>
      <c r="O2615" s="12"/>
    </row>
    <row r="2616" spans="1:15" x14ac:dyDescent="0.35">
      <c r="A2616" s="11" t="str">
        <f t="shared" si="40"/>
        <v>DISTRIBUCION VOLUMEN X CRITERIO (kg ó litros)EspirituosasLEVANTE</v>
      </c>
      <c r="B2616" s="11" t="s">
        <v>119</v>
      </c>
      <c r="C2616" s="11" t="s">
        <v>148</v>
      </c>
      <c r="D2616" s="11" t="s">
        <v>3</v>
      </c>
      <c r="E2616" s="12">
        <v>11.580261245891499</v>
      </c>
      <c r="F2616" s="12">
        <v>16.016730039405399</v>
      </c>
      <c r="G2616" s="12">
        <v>18.755891563928099</v>
      </c>
      <c r="H2616" s="12">
        <v>18.392231160526801</v>
      </c>
      <c r="I2616" s="12">
        <v>0</v>
      </c>
      <c r="J2616" s="12">
        <v>0</v>
      </c>
      <c r="K2616" s="12">
        <v>0</v>
      </c>
      <c r="L2616" s="12">
        <v>0</v>
      </c>
      <c r="M2616" s="12">
        <v>0</v>
      </c>
      <c r="N2616" s="12"/>
      <c r="O2616" s="12"/>
    </row>
    <row r="2617" spans="1:15" x14ac:dyDescent="0.35">
      <c r="A2617" s="11" t="str">
        <f t="shared" si="40"/>
        <v>DISTRIBUCION VOLUMEN X CRITERIO (kg ó litros)EspirituosasANDALUCIA</v>
      </c>
      <c r="B2617" s="11" t="s">
        <v>119</v>
      </c>
      <c r="C2617" s="11" t="s">
        <v>148</v>
      </c>
      <c r="D2617" s="11" t="s">
        <v>4</v>
      </c>
      <c r="E2617" s="12">
        <v>20.241414441874301</v>
      </c>
      <c r="F2617" s="12">
        <v>17.253027910740101</v>
      </c>
      <c r="G2617" s="12">
        <v>17.7756960907194</v>
      </c>
      <c r="H2617" s="12">
        <v>17.7343175449335</v>
      </c>
      <c r="I2617" s="12">
        <v>0</v>
      </c>
      <c r="J2617" s="12">
        <v>0</v>
      </c>
      <c r="K2617" s="12">
        <v>0</v>
      </c>
      <c r="L2617" s="12">
        <v>0</v>
      </c>
      <c r="M2617" s="12">
        <v>0</v>
      </c>
      <c r="N2617" s="12"/>
      <c r="O2617" s="12"/>
    </row>
    <row r="2618" spans="1:15" x14ac:dyDescent="0.35">
      <c r="A2618" s="11" t="str">
        <f t="shared" si="40"/>
        <v>DISTRIBUCION VOLUMEN X CRITERIO (kg ó litros)EspirituosasMDD AM</v>
      </c>
      <c r="B2618" s="11" t="s">
        <v>119</v>
      </c>
      <c r="C2618" s="11" t="s">
        <v>148</v>
      </c>
      <c r="D2618" s="11" t="s">
        <v>5</v>
      </c>
      <c r="E2618" s="12">
        <v>14.9280483191286</v>
      </c>
      <c r="F2618" s="12">
        <v>15.007588437786399</v>
      </c>
      <c r="G2618" s="12">
        <v>14.822679925570201</v>
      </c>
      <c r="H2618" s="12">
        <v>14.2705986512983</v>
      </c>
      <c r="I2618" s="12">
        <v>0</v>
      </c>
      <c r="J2618" s="12">
        <v>0</v>
      </c>
      <c r="K2618" s="12">
        <v>0</v>
      </c>
      <c r="L2618" s="12">
        <v>0</v>
      </c>
      <c r="M2618" s="12">
        <v>0</v>
      </c>
      <c r="N2618" s="12"/>
      <c r="O2618" s="12"/>
    </row>
    <row r="2619" spans="1:15" x14ac:dyDescent="0.35">
      <c r="A2619" s="11" t="str">
        <f t="shared" si="40"/>
        <v>DISTRIBUCION VOLUMEN X CRITERIO (kg ó litros)EspirituosasRTO CENTRO</v>
      </c>
      <c r="B2619" s="11" t="s">
        <v>119</v>
      </c>
      <c r="C2619" s="11" t="s">
        <v>148</v>
      </c>
      <c r="D2619" s="11" t="s">
        <v>6</v>
      </c>
      <c r="E2619" s="12">
        <v>10.554740722364301</v>
      </c>
      <c r="F2619" s="12">
        <v>13.552857603880099</v>
      </c>
      <c r="G2619" s="12">
        <v>9.4535484284657194</v>
      </c>
      <c r="H2619" s="12">
        <v>9.5104369010413201</v>
      </c>
      <c r="I2619" s="12">
        <v>0</v>
      </c>
      <c r="J2619" s="12">
        <v>0</v>
      </c>
      <c r="K2619" s="12">
        <v>0</v>
      </c>
      <c r="L2619" s="12">
        <v>0</v>
      </c>
      <c r="M2619" s="12">
        <v>0</v>
      </c>
      <c r="N2619" s="12"/>
      <c r="O2619" s="12"/>
    </row>
    <row r="2620" spans="1:15" x14ac:dyDescent="0.35">
      <c r="A2620" s="11" t="str">
        <f t="shared" si="40"/>
        <v>DISTRIBUCION VOLUMEN X CRITERIO (kg ó litros)EspirituosasNORTE-CENTRO</v>
      </c>
      <c r="B2620" s="11" t="s">
        <v>119</v>
      </c>
      <c r="C2620" s="11" t="s">
        <v>148</v>
      </c>
      <c r="D2620" s="11" t="s">
        <v>7</v>
      </c>
      <c r="E2620" s="12">
        <v>8.3732555747168806</v>
      </c>
      <c r="F2620" s="12">
        <v>6.6473406141607603</v>
      </c>
      <c r="G2620" s="12">
        <v>8.3923115931898806</v>
      </c>
      <c r="H2620" s="12">
        <v>9.30856352778809</v>
      </c>
      <c r="I2620" s="12">
        <v>0</v>
      </c>
      <c r="J2620" s="12">
        <v>0</v>
      </c>
      <c r="K2620" s="12">
        <v>0</v>
      </c>
      <c r="L2620" s="12">
        <v>0</v>
      </c>
      <c r="M2620" s="12">
        <v>0</v>
      </c>
      <c r="N2620" s="12"/>
      <c r="O2620" s="12"/>
    </row>
    <row r="2621" spans="1:15" x14ac:dyDescent="0.35">
      <c r="A2621" s="11" t="str">
        <f t="shared" si="40"/>
        <v>DISTRIBUCION VOLUMEN X CRITERIO (kg ó litros)EspirituosasNOROESTE</v>
      </c>
      <c r="B2621" s="11" t="s">
        <v>119</v>
      </c>
      <c r="C2621" s="11" t="s">
        <v>148</v>
      </c>
      <c r="D2621" s="11" t="s">
        <v>8</v>
      </c>
      <c r="E2621" s="12">
        <v>8.2245394332892001</v>
      </c>
      <c r="F2621" s="12">
        <v>7.6781339082345896</v>
      </c>
      <c r="G2621" s="12">
        <v>9.3416788618409097</v>
      </c>
      <c r="H2621" s="12">
        <v>8.6688726748452698</v>
      </c>
      <c r="I2621" s="12">
        <v>0</v>
      </c>
      <c r="J2621" s="12">
        <v>0</v>
      </c>
      <c r="K2621" s="12">
        <v>0</v>
      </c>
      <c r="L2621" s="12">
        <v>0</v>
      </c>
      <c r="M2621" s="12">
        <v>0</v>
      </c>
      <c r="N2621" s="12"/>
      <c r="O2621" s="12"/>
    </row>
    <row r="2622" spans="1:15" x14ac:dyDescent="0.35">
      <c r="A2622" s="11" t="str">
        <f t="shared" si="40"/>
        <v>DISTRIBUCION VOLUMEN X CRITERIO (kg ó litros)Espirituosas&lt;2MIL</v>
      </c>
      <c r="B2622" s="11" t="s">
        <v>119</v>
      </c>
      <c r="C2622" s="11" t="s">
        <v>148</v>
      </c>
      <c r="D2622" s="11" t="s">
        <v>9</v>
      </c>
      <c r="E2622" s="12">
        <v>10.5789781284741</v>
      </c>
      <c r="F2622" s="12">
        <v>11.9913754408558</v>
      </c>
      <c r="G2622" s="12">
        <v>11.1086090632988</v>
      </c>
      <c r="H2622" s="12">
        <v>9.3090461608335602</v>
      </c>
      <c r="I2622" s="12">
        <v>0</v>
      </c>
      <c r="J2622" s="12">
        <v>0</v>
      </c>
      <c r="K2622" s="12">
        <v>0</v>
      </c>
      <c r="L2622" s="12">
        <v>0</v>
      </c>
      <c r="M2622" s="12">
        <v>0</v>
      </c>
      <c r="N2622" s="12"/>
      <c r="O2622" s="12"/>
    </row>
    <row r="2623" spans="1:15" x14ac:dyDescent="0.35">
      <c r="A2623" s="11" t="str">
        <f t="shared" si="40"/>
        <v>DISTRIBUCION VOLUMEN X CRITERIO (kg ó litros)Espirituosas2-5MIL</v>
      </c>
      <c r="B2623" s="11" t="s">
        <v>119</v>
      </c>
      <c r="C2623" s="11" t="s">
        <v>148</v>
      </c>
      <c r="D2623" s="11" t="s">
        <v>10</v>
      </c>
      <c r="E2623" s="12">
        <v>4.0690056029436201</v>
      </c>
      <c r="F2623" s="12">
        <v>3.5516565327882801</v>
      </c>
      <c r="G2623" s="12">
        <v>4.9016763104176899</v>
      </c>
      <c r="H2623" s="12">
        <v>4.2771270905341199</v>
      </c>
      <c r="I2623" s="12">
        <v>0</v>
      </c>
      <c r="J2623" s="12">
        <v>0</v>
      </c>
      <c r="K2623" s="12">
        <v>0</v>
      </c>
      <c r="L2623" s="12">
        <v>0</v>
      </c>
      <c r="M2623" s="12">
        <v>0</v>
      </c>
      <c r="N2623" s="12"/>
      <c r="O2623" s="12"/>
    </row>
    <row r="2624" spans="1:15" x14ac:dyDescent="0.35">
      <c r="A2624" s="11" t="str">
        <f t="shared" si="40"/>
        <v>DISTRIBUCION VOLUMEN X CRITERIO (kg ó litros)Espirituosas5-10MIL</v>
      </c>
      <c r="B2624" s="11" t="s">
        <v>119</v>
      </c>
      <c r="C2624" s="11" t="s">
        <v>148</v>
      </c>
      <c r="D2624" s="11" t="s">
        <v>11</v>
      </c>
      <c r="E2624" s="12">
        <v>5.84787105914367</v>
      </c>
      <c r="F2624" s="12">
        <v>5.7957663051591499</v>
      </c>
      <c r="G2624" s="12">
        <v>5.62667070067649</v>
      </c>
      <c r="H2624" s="12">
        <v>6.1869197070352397</v>
      </c>
      <c r="I2624" s="12">
        <v>0</v>
      </c>
      <c r="J2624" s="12">
        <v>0</v>
      </c>
      <c r="K2624" s="12">
        <v>0</v>
      </c>
      <c r="L2624" s="12">
        <v>0</v>
      </c>
      <c r="M2624" s="12">
        <v>0</v>
      </c>
      <c r="N2624" s="12"/>
      <c r="O2624" s="12"/>
    </row>
    <row r="2625" spans="1:15" x14ac:dyDescent="0.35">
      <c r="A2625" s="11" t="str">
        <f t="shared" si="40"/>
        <v>DISTRIBUCION VOLUMEN X CRITERIO (kg ó litros)Espirituosas10-30MIL</v>
      </c>
      <c r="B2625" s="11" t="s">
        <v>119</v>
      </c>
      <c r="C2625" s="11" t="s">
        <v>148</v>
      </c>
      <c r="D2625" s="11" t="s">
        <v>12</v>
      </c>
      <c r="E2625" s="12">
        <v>18.210098057702101</v>
      </c>
      <c r="F2625" s="12">
        <v>18.533752312606602</v>
      </c>
      <c r="G2625" s="12">
        <v>14.2850312923179</v>
      </c>
      <c r="H2625" s="12">
        <v>16.040094523938699</v>
      </c>
      <c r="I2625" s="12">
        <v>0</v>
      </c>
      <c r="J2625" s="12">
        <v>0</v>
      </c>
      <c r="K2625" s="12">
        <v>0</v>
      </c>
      <c r="L2625" s="12">
        <v>0</v>
      </c>
      <c r="M2625" s="12">
        <v>0</v>
      </c>
      <c r="N2625" s="12"/>
      <c r="O2625" s="12"/>
    </row>
    <row r="2626" spans="1:15" x14ac:dyDescent="0.35">
      <c r="A2626" s="11" t="str">
        <f t="shared" si="40"/>
        <v>DISTRIBUCION VOLUMEN X CRITERIO (kg ó litros)Espirituosas30-100MIL</v>
      </c>
      <c r="B2626" s="11" t="s">
        <v>119</v>
      </c>
      <c r="C2626" s="11" t="s">
        <v>148</v>
      </c>
      <c r="D2626" s="11" t="s">
        <v>13</v>
      </c>
      <c r="E2626" s="12">
        <v>16.446006743236001</v>
      </c>
      <c r="F2626" s="12">
        <v>21.878531660478298</v>
      </c>
      <c r="G2626" s="12">
        <v>21.982883320661799</v>
      </c>
      <c r="H2626" s="12">
        <v>18.861880464090401</v>
      </c>
      <c r="I2626" s="12">
        <v>0</v>
      </c>
      <c r="J2626" s="12">
        <v>0</v>
      </c>
      <c r="K2626" s="12">
        <v>0</v>
      </c>
      <c r="L2626" s="12">
        <v>0</v>
      </c>
      <c r="M2626" s="12">
        <v>0</v>
      </c>
      <c r="N2626" s="12"/>
      <c r="O2626" s="12"/>
    </row>
    <row r="2627" spans="1:15" x14ac:dyDescent="0.35">
      <c r="A2627" s="11" t="str">
        <f t="shared" si="40"/>
        <v>DISTRIBUCION VOLUMEN X CRITERIO (kg ó litros)Espirituosas100-200MIL</v>
      </c>
      <c r="B2627" s="11" t="s">
        <v>119</v>
      </c>
      <c r="C2627" s="11" t="s">
        <v>148</v>
      </c>
      <c r="D2627" s="11" t="s">
        <v>14</v>
      </c>
      <c r="E2627" s="12">
        <v>10.739730412904001</v>
      </c>
      <c r="F2627" s="12">
        <v>8.5200324707103601</v>
      </c>
      <c r="G2627" s="12">
        <v>9.3842982526197094</v>
      </c>
      <c r="H2627" s="12">
        <v>8.8180187216541093</v>
      </c>
      <c r="I2627" s="12">
        <v>0</v>
      </c>
      <c r="J2627" s="12">
        <v>0</v>
      </c>
      <c r="K2627" s="12">
        <v>0</v>
      </c>
      <c r="L2627" s="12">
        <v>0</v>
      </c>
      <c r="M2627" s="12">
        <v>0</v>
      </c>
      <c r="N2627" s="12"/>
      <c r="O2627" s="12"/>
    </row>
    <row r="2628" spans="1:15" x14ac:dyDescent="0.35">
      <c r="A2628" s="11" t="str">
        <f t="shared" ref="A2628:A2691" si="41">B2628&amp;C2628&amp;D2628</f>
        <v>DISTRIBUCION VOLUMEN X CRITERIO (kg ó litros)Espirituosas200-500MIL</v>
      </c>
      <c r="B2628" s="11" t="s">
        <v>119</v>
      </c>
      <c r="C2628" s="11" t="s">
        <v>148</v>
      </c>
      <c r="D2628" s="11" t="s">
        <v>15</v>
      </c>
      <c r="E2628" s="12">
        <v>13.3727399188696</v>
      </c>
      <c r="F2628" s="12">
        <v>10.166450010702601</v>
      </c>
      <c r="G2628" s="12">
        <v>13.8527622369513</v>
      </c>
      <c r="H2628" s="12">
        <v>17.978594037982301</v>
      </c>
      <c r="I2628" s="12">
        <v>0</v>
      </c>
      <c r="J2628" s="12">
        <v>0</v>
      </c>
      <c r="K2628" s="12">
        <v>0</v>
      </c>
      <c r="L2628" s="12">
        <v>0</v>
      </c>
      <c r="M2628" s="12">
        <v>0</v>
      </c>
      <c r="N2628" s="12"/>
      <c r="O2628" s="12"/>
    </row>
    <row r="2629" spans="1:15" x14ac:dyDescent="0.35">
      <c r="A2629" s="11" t="str">
        <f t="shared" si="41"/>
        <v>DISTRIBUCION VOLUMEN X CRITERIO (kg ó litros)Espirituosas&gt;500MIL</v>
      </c>
      <c r="B2629" s="11" t="s">
        <v>119</v>
      </c>
      <c r="C2629" s="11" t="s">
        <v>148</v>
      </c>
      <c r="D2629" s="11" t="s">
        <v>16</v>
      </c>
      <c r="E2629" s="12">
        <v>20.735573008576701</v>
      </c>
      <c r="F2629" s="12">
        <v>19.562440037263201</v>
      </c>
      <c r="G2629" s="12">
        <v>18.8580669572342</v>
      </c>
      <c r="H2629" s="12">
        <v>18.5283137768504</v>
      </c>
      <c r="I2629" s="12">
        <v>0</v>
      </c>
      <c r="J2629" s="12">
        <v>0</v>
      </c>
      <c r="K2629" s="12">
        <v>0</v>
      </c>
      <c r="L2629" s="12">
        <v>0</v>
      </c>
      <c r="M2629" s="12">
        <v>0</v>
      </c>
      <c r="N2629" s="12"/>
      <c r="O2629" s="12"/>
    </row>
    <row r="2630" spans="1:15" x14ac:dyDescent="0.35">
      <c r="A2630" s="11" t="str">
        <f t="shared" si="41"/>
        <v>DISTRIBUCION VOLUMEN X CRITERIO (kg ó litros)EspirituosasDE 15 A 19 AÑOS</v>
      </c>
      <c r="B2630" s="11" t="s">
        <v>119</v>
      </c>
      <c r="C2630" s="11" t="s">
        <v>148</v>
      </c>
      <c r="D2630" s="11" t="s">
        <v>39</v>
      </c>
      <c r="E2630" s="12">
        <v>3.7101064722633099</v>
      </c>
      <c r="F2630" s="12">
        <v>5.9140100498527604</v>
      </c>
      <c r="G2630" s="12">
        <v>3.3974453018609299</v>
      </c>
      <c r="H2630" s="12">
        <v>1.70840620927571</v>
      </c>
      <c r="I2630" s="12">
        <v>0</v>
      </c>
      <c r="J2630" s="12">
        <v>0</v>
      </c>
      <c r="K2630" s="12">
        <v>0</v>
      </c>
      <c r="L2630" s="12">
        <v>0</v>
      </c>
      <c r="M2630" s="12">
        <v>0</v>
      </c>
      <c r="N2630" s="12"/>
      <c r="O2630" s="12"/>
    </row>
    <row r="2631" spans="1:15" x14ac:dyDescent="0.35">
      <c r="A2631" s="11" t="str">
        <f t="shared" si="41"/>
        <v>DISTRIBUCION VOLUMEN X CRITERIO (kg ó litros)EspirituosasDE 20 A 24 AÑOS</v>
      </c>
      <c r="B2631" s="11" t="s">
        <v>119</v>
      </c>
      <c r="C2631" s="11" t="s">
        <v>148</v>
      </c>
      <c r="D2631" s="11" t="s">
        <v>40</v>
      </c>
      <c r="E2631" s="12">
        <v>8.1254138881236493</v>
      </c>
      <c r="F2631" s="12">
        <v>6.9785451649983203</v>
      </c>
      <c r="G2631" s="12">
        <v>4.9727106196439301</v>
      </c>
      <c r="H2631" s="12">
        <v>6.2689893958442298</v>
      </c>
      <c r="I2631" s="12">
        <v>0</v>
      </c>
      <c r="J2631" s="12">
        <v>0</v>
      </c>
      <c r="K2631" s="12">
        <v>0</v>
      </c>
      <c r="L2631" s="12">
        <v>0</v>
      </c>
      <c r="M2631" s="12">
        <v>0</v>
      </c>
      <c r="N2631" s="12"/>
      <c r="O2631" s="12"/>
    </row>
    <row r="2632" spans="1:15" x14ac:dyDescent="0.35">
      <c r="A2632" s="11" t="str">
        <f t="shared" si="41"/>
        <v>DISTRIBUCION VOLUMEN X CRITERIO (kg ó litros)EspirituosasDE 25 A 34 AÑOS</v>
      </c>
      <c r="B2632" s="11" t="s">
        <v>119</v>
      </c>
      <c r="C2632" s="11" t="s">
        <v>148</v>
      </c>
      <c r="D2632" s="11" t="s">
        <v>41</v>
      </c>
      <c r="E2632" s="12">
        <v>16.344063778669799</v>
      </c>
      <c r="F2632" s="12">
        <v>15.920794228128001</v>
      </c>
      <c r="G2632" s="12">
        <v>15.6686798087383</v>
      </c>
      <c r="H2632" s="12">
        <v>17.5039697939721</v>
      </c>
      <c r="I2632" s="12">
        <v>0</v>
      </c>
      <c r="J2632" s="12">
        <v>0</v>
      </c>
      <c r="K2632" s="12">
        <v>0</v>
      </c>
      <c r="L2632" s="12">
        <v>0</v>
      </c>
      <c r="M2632" s="12">
        <v>0</v>
      </c>
      <c r="N2632" s="12"/>
      <c r="O2632" s="12"/>
    </row>
    <row r="2633" spans="1:15" x14ac:dyDescent="0.35">
      <c r="A2633" s="11" t="str">
        <f t="shared" si="41"/>
        <v>DISTRIBUCION VOLUMEN X CRITERIO (kg ó litros)EspirituosasDE 35 A 49 AÑOS</v>
      </c>
      <c r="B2633" s="11" t="s">
        <v>119</v>
      </c>
      <c r="C2633" s="11" t="s">
        <v>148</v>
      </c>
      <c r="D2633" s="11" t="s">
        <v>42</v>
      </c>
      <c r="E2633" s="12">
        <v>20.824899550415399</v>
      </c>
      <c r="F2633" s="12">
        <v>19.709475343552999</v>
      </c>
      <c r="G2633" s="12">
        <v>21.160908892516801</v>
      </c>
      <c r="H2633" s="12">
        <v>22.2797574219274</v>
      </c>
      <c r="I2633" s="12">
        <v>0</v>
      </c>
      <c r="J2633" s="12">
        <v>0</v>
      </c>
      <c r="K2633" s="12">
        <v>0</v>
      </c>
      <c r="L2633" s="12">
        <v>0</v>
      </c>
      <c r="M2633" s="12">
        <v>0</v>
      </c>
      <c r="N2633" s="12"/>
      <c r="O2633" s="12"/>
    </row>
    <row r="2634" spans="1:15" x14ac:dyDescent="0.35">
      <c r="A2634" s="11" t="str">
        <f t="shared" si="41"/>
        <v>DISTRIBUCION VOLUMEN X CRITERIO (kg ó litros)EspirituosasDE 50 A 59 AÑOS</v>
      </c>
      <c r="B2634" s="11" t="s">
        <v>119</v>
      </c>
      <c r="C2634" s="11" t="s">
        <v>148</v>
      </c>
      <c r="D2634" s="11" t="s">
        <v>43</v>
      </c>
      <c r="E2634" s="12">
        <v>24.9914173431447</v>
      </c>
      <c r="F2634" s="12">
        <v>30.136580703851301</v>
      </c>
      <c r="G2634" s="12">
        <v>23.128368815716499</v>
      </c>
      <c r="H2634" s="12">
        <v>24.834380819891301</v>
      </c>
      <c r="I2634" s="12">
        <v>0</v>
      </c>
      <c r="J2634" s="12">
        <v>0</v>
      </c>
      <c r="K2634" s="12">
        <v>0</v>
      </c>
      <c r="L2634" s="12">
        <v>0</v>
      </c>
      <c r="M2634" s="12">
        <v>0</v>
      </c>
      <c r="N2634" s="12"/>
      <c r="O2634" s="12"/>
    </row>
    <row r="2635" spans="1:15" x14ac:dyDescent="0.35">
      <c r="A2635" s="11" t="str">
        <f t="shared" si="41"/>
        <v>DISTRIBUCION VOLUMEN X CRITERIO (kg ó litros)EspirituosasDE 60 A 75 AÑOS</v>
      </c>
      <c r="B2635" s="11" t="s">
        <v>119</v>
      </c>
      <c r="C2635" s="11" t="s">
        <v>148</v>
      </c>
      <c r="D2635" s="11" t="s">
        <v>44</v>
      </c>
      <c r="E2635" s="12">
        <v>26.004100955676599</v>
      </c>
      <c r="F2635" s="12">
        <v>21.340601695539199</v>
      </c>
      <c r="G2635" s="12">
        <v>31.671885950761599</v>
      </c>
      <c r="H2635" s="12">
        <v>27.404492154799001</v>
      </c>
      <c r="I2635" s="12">
        <v>0</v>
      </c>
      <c r="J2635" s="12">
        <v>0</v>
      </c>
      <c r="K2635" s="12">
        <v>0</v>
      </c>
      <c r="L2635" s="12">
        <v>0</v>
      </c>
      <c r="M2635" s="12">
        <v>0</v>
      </c>
      <c r="N2635" s="12"/>
      <c r="O2635" s="12"/>
    </row>
    <row r="2636" spans="1:15" x14ac:dyDescent="0.35">
      <c r="A2636" s="11" t="str">
        <f t="shared" si="41"/>
        <v>DISTRIBUCION VOLUMEN X CRITERIO (kg ó litros)EspirituosasALTA Y MEDIA ALTA</v>
      </c>
      <c r="B2636" s="11" t="s">
        <v>119</v>
      </c>
      <c r="C2636" s="11" t="s">
        <v>148</v>
      </c>
      <c r="D2636" s="11" t="s">
        <v>17</v>
      </c>
      <c r="E2636" s="12">
        <v>21.600441342356199</v>
      </c>
      <c r="F2636" s="12">
        <v>20.1586441227699</v>
      </c>
      <c r="G2636" s="12">
        <v>19.233439157689499</v>
      </c>
      <c r="H2636" s="12">
        <v>21.136183759471201</v>
      </c>
      <c r="I2636" s="12">
        <v>0</v>
      </c>
      <c r="J2636" s="12">
        <v>0</v>
      </c>
      <c r="K2636" s="12">
        <v>0</v>
      </c>
      <c r="L2636" s="12">
        <v>0</v>
      </c>
      <c r="M2636" s="12">
        <v>0</v>
      </c>
      <c r="N2636" s="12"/>
      <c r="O2636" s="12"/>
    </row>
    <row r="2637" spans="1:15" x14ac:dyDescent="0.35">
      <c r="A2637" s="11" t="str">
        <f t="shared" si="41"/>
        <v>DISTRIBUCION VOLUMEN X CRITERIO (kg ó litros)EspirituosasMEDIA</v>
      </c>
      <c r="B2637" s="11" t="s">
        <v>119</v>
      </c>
      <c r="C2637" s="11" t="s">
        <v>148</v>
      </c>
      <c r="D2637" s="11" t="s">
        <v>18</v>
      </c>
      <c r="E2637" s="12">
        <v>35.176756627733198</v>
      </c>
      <c r="F2637" s="12">
        <v>38.081934672305302</v>
      </c>
      <c r="G2637" s="12">
        <v>40.045715036902898</v>
      </c>
      <c r="H2637" s="12">
        <v>35.352328821801201</v>
      </c>
      <c r="I2637" s="12">
        <v>0</v>
      </c>
      <c r="J2637" s="12">
        <v>0</v>
      </c>
      <c r="K2637" s="12">
        <v>0</v>
      </c>
      <c r="L2637" s="12">
        <v>0</v>
      </c>
      <c r="M2637" s="12">
        <v>0</v>
      </c>
      <c r="N2637" s="12"/>
      <c r="O2637" s="12"/>
    </row>
    <row r="2638" spans="1:15" x14ac:dyDescent="0.35">
      <c r="A2638" s="11" t="str">
        <f t="shared" si="41"/>
        <v>DISTRIBUCION VOLUMEN X CRITERIO (kg ó litros)EspirituosasMEDIA BAJA</v>
      </c>
      <c r="B2638" s="11" t="s">
        <v>119</v>
      </c>
      <c r="C2638" s="11" t="s">
        <v>148</v>
      </c>
      <c r="D2638" s="11" t="s">
        <v>19</v>
      </c>
      <c r="E2638" s="12">
        <v>22.3485986297948</v>
      </c>
      <c r="F2638" s="12">
        <v>19.837950552633</v>
      </c>
      <c r="G2638" s="12">
        <v>22.571092660506899</v>
      </c>
      <c r="H2638" s="12">
        <v>22.0131224259218</v>
      </c>
      <c r="I2638" s="12">
        <v>0</v>
      </c>
      <c r="J2638" s="12">
        <v>0</v>
      </c>
      <c r="K2638" s="12">
        <v>0</v>
      </c>
      <c r="L2638" s="12">
        <v>0</v>
      </c>
      <c r="M2638" s="12">
        <v>0</v>
      </c>
      <c r="N2638" s="12"/>
      <c r="O2638" s="12"/>
    </row>
    <row r="2639" spans="1:15" x14ac:dyDescent="0.35">
      <c r="A2639" s="11" t="str">
        <f t="shared" si="41"/>
        <v>DISTRIBUCION VOLUMEN X CRITERIO (kg ó litros)EspirituosasBAJA</v>
      </c>
      <c r="B2639" s="11" t="s">
        <v>119</v>
      </c>
      <c r="C2639" s="11" t="s">
        <v>148</v>
      </c>
      <c r="D2639" s="11" t="s">
        <v>20</v>
      </c>
      <c r="E2639" s="12">
        <v>20.874202005098201</v>
      </c>
      <c r="F2639" s="12">
        <v>21.921478290221501</v>
      </c>
      <c r="G2639" s="12">
        <v>18.149742866182699</v>
      </c>
      <c r="H2639" s="12">
        <v>21.498366181306501</v>
      </c>
      <c r="I2639" s="12">
        <v>0</v>
      </c>
      <c r="J2639" s="12">
        <v>0</v>
      </c>
      <c r="K2639" s="12">
        <v>0</v>
      </c>
      <c r="L2639" s="12">
        <v>0</v>
      </c>
      <c r="M2639" s="12">
        <v>0</v>
      </c>
      <c r="N2639" s="12"/>
      <c r="O2639" s="12"/>
    </row>
    <row r="2640" spans="1:15" x14ac:dyDescent="0.35">
      <c r="A2640" s="11" t="str">
        <f t="shared" si="41"/>
        <v>DISTRIBUCION VOLUMEN X CRITERIO (kg ó litros)EspirituosasHOMBRE</v>
      </c>
      <c r="B2640" s="11" t="s">
        <v>119</v>
      </c>
      <c r="C2640" s="11" t="s">
        <v>148</v>
      </c>
      <c r="D2640" s="11" t="s">
        <v>21</v>
      </c>
      <c r="E2640" s="12">
        <v>53.561699237395203</v>
      </c>
      <c r="F2640" s="12">
        <v>47.228141094020998</v>
      </c>
      <c r="G2640" s="12">
        <v>48.906034331130897</v>
      </c>
      <c r="H2640" s="12">
        <v>50.2833511908362</v>
      </c>
      <c r="I2640" s="12">
        <v>0</v>
      </c>
      <c r="J2640" s="12">
        <v>0</v>
      </c>
      <c r="K2640" s="12">
        <v>0</v>
      </c>
      <c r="L2640" s="12">
        <v>0</v>
      </c>
      <c r="M2640" s="12">
        <v>0</v>
      </c>
      <c r="N2640" s="12"/>
      <c r="O2640" s="12"/>
    </row>
    <row r="2641" spans="1:15" x14ac:dyDescent="0.35">
      <c r="A2641" s="11" t="str">
        <f t="shared" si="41"/>
        <v>DISTRIBUCION VOLUMEN X CRITERIO (kg ó litros)EspirituosasMUJER</v>
      </c>
      <c r="B2641" s="11" t="s">
        <v>119</v>
      </c>
      <c r="C2641" s="11" t="s">
        <v>148</v>
      </c>
      <c r="D2641" s="11" t="s">
        <v>22</v>
      </c>
      <c r="E2641" s="12">
        <v>46.438297592577499</v>
      </c>
      <c r="F2641" s="12">
        <v>52.771859130493603</v>
      </c>
      <c r="G2641" s="12">
        <v>51.093947823182603</v>
      </c>
      <c r="H2641" s="12">
        <v>49.7166381645768</v>
      </c>
      <c r="I2641" s="12">
        <v>0</v>
      </c>
      <c r="J2641" s="12">
        <v>0</v>
      </c>
      <c r="K2641" s="12">
        <v>0</v>
      </c>
      <c r="L2641" s="12">
        <v>0</v>
      </c>
      <c r="M2641" s="12">
        <v>0</v>
      </c>
      <c r="N2641" s="12"/>
      <c r="O2641" s="12"/>
    </row>
    <row r="2642" spans="1:15" x14ac:dyDescent="0.35">
      <c r="A2642" s="11" t="str">
        <f t="shared" si="41"/>
        <v>DISTRIBUCION VOLUMEN X CRITERIO (kg ó litros)WhiskyT.ESPAÑA</v>
      </c>
      <c r="B2642" s="11" t="s">
        <v>119</v>
      </c>
      <c r="C2642" s="11" t="s">
        <v>149</v>
      </c>
      <c r="D2642" s="11" t="s">
        <v>36</v>
      </c>
      <c r="E2642" s="12">
        <v>100</v>
      </c>
      <c r="F2642" s="12">
        <v>100</v>
      </c>
      <c r="G2642" s="12">
        <v>100</v>
      </c>
      <c r="H2642" s="12">
        <v>100</v>
      </c>
      <c r="I2642" s="12">
        <v>0</v>
      </c>
      <c r="J2642" s="12">
        <v>0</v>
      </c>
      <c r="K2642" s="12">
        <v>0</v>
      </c>
      <c r="L2642" s="12">
        <v>0</v>
      </c>
      <c r="M2642" s="12">
        <v>0</v>
      </c>
      <c r="N2642" s="12"/>
      <c r="O2642" s="12"/>
    </row>
    <row r="2643" spans="1:15" x14ac:dyDescent="0.35">
      <c r="A2643" s="11" t="str">
        <f t="shared" si="41"/>
        <v>DISTRIBUCION VOLUMEN X CRITERIO (kg ó litros)WhiskyBCN AM</v>
      </c>
      <c r="B2643" s="11" t="s">
        <v>119</v>
      </c>
      <c r="C2643" s="11" t="s">
        <v>149</v>
      </c>
      <c r="D2643" s="11" t="s">
        <v>1</v>
      </c>
      <c r="E2643" s="12">
        <v>5.7593354139752098</v>
      </c>
      <c r="F2643" s="12">
        <v>4.74976427078448</v>
      </c>
      <c r="G2643" s="12">
        <v>7.6944222986044304</v>
      </c>
      <c r="H2643" s="12">
        <v>7.4596965679656799</v>
      </c>
      <c r="I2643" s="12">
        <v>0</v>
      </c>
      <c r="J2643" s="12">
        <v>0</v>
      </c>
      <c r="K2643" s="12">
        <v>0</v>
      </c>
      <c r="L2643" s="12">
        <v>0</v>
      </c>
      <c r="M2643" s="12">
        <v>0</v>
      </c>
      <c r="N2643" s="12"/>
      <c r="O2643" s="12"/>
    </row>
    <row r="2644" spans="1:15" x14ac:dyDescent="0.35">
      <c r="A2644" s="11" t="str">
        <f t="shared" si="41"/>
        <v>DISTRIBUCION VOLUMEN X CRITERIO (kg ó litros)WhiskyREST.CAT ARAGON</v>
      </c>
      <c r="B2644" s="11" t="s">
        <v>119</v>
      </c>
      <c r="C2644" s="11" t="s">
        <v>149</v>
      </c>
      <c r="D2644" s="11" t="s">
        <v>2</v>
      </c>
      <c r="E2644" s="12">
        <v>11.173584143765</v>
      </c>
      <c r="F2644" s="12">
        <v>5.2922359313484</v>
      </c>
      <c r="G2644" s="12">
        <v>9.7036652341031093</v>
      </c>
      <c r="H2644" s="12">
        <v>12.894875770894201</v>
      </c>
      <c r="I2644" s="12">
        <v>0</v>
      </c>
      <c r="J2644" s="12">
        <v>0</v>
      </c>
      <c r="K2644" s="12">
        <v>0</v>
      </c>
      <c r="L2644" s="12">
        <v>0</v>
      </c>
      <c r="M2644" s="12">
        <v>0</v>
      </c>
      <c r="N2644" s="12"/>
      <c r="O2644" s="12"/>
    </row>
    <row r="2645" spans="1:15" x14ac:dyDescent="0.35">
      <c r="A2645" s="11" t="str">
        <f t="shared" si="41"/>
        <v>DISTRIBUCION VOLUMEN X CRITERIO (kg ó litros)WhiskyLEVANTE</v>
      </c>
      <c r="B2645" s="11" t="s">
        <v>119</v>
      </c>
      <c r="C2645" s="11" t="s">
        <v>149</v>
      </c>
      <c r="D2645" s="11" t="s">
        <v>3</v>
      </c>
      <c r="E2645" s="12">
        <v>8.0566215593694892</v>
      </c>
      <c r="F2645" s="12">
        <v>9.5212936650664393</v>
      </c>
      <c r="G2645" s="12">
        <v>16.648037229398401</v>
      </c>
      <c r="H2645" s="12">
        <v>17.103650842736101</v>
      </c>
      <c r="I2645" s="12">
        <v>0</v>
      </c>
      <c r="J2645" s="12">
        <v>0</v>
      </c>
      <c r="K2645" s="12">
        <v>0</v>
      </c>
      <c r="L2645" s="12">
        <v>0</v>
      </c>
      <c r="M2645" s="12">
        <v>0</v>
      </c>
      <c r="N2645" s="12"/>
      <c r="O2645" s="12"/>
    </row>
    <row r="2646" spans="1:15" x14ac:dyDescent="0.35">
      <c r="A2646" s="11" t="str">
        <f t="shared" si="41"/>
        <v>DISTRIBUCION VOLUMEN X CRITERIO (kg ó litros)WhiskyANDALUCIA</v>
      </c>
      <c r="B2646" s="11" t="s">
        <v>119</v>
      </c>
      <c r="C2646" s="11" t="s">
        <v>149</v>
      </c>
      <c r="D2646" s="11" t="s">
        <v>4</v>
      </c>
      <c r="E2646" s="12">
        <v>29.1088812335366</v>
      </c>
      <c r="F2646" s="12">
        <v>27.698353426484601</v>
      </c>
      <c r="G2646" s="12">
        <v>15.5019842081776</v>
      </c>
      <c r="H2646" s="12">
        <v>19.7560636659511</v>
      </c>
      <c r="I2646" s="12">
        <v>0</v>
      </c>
      <c r="J2646" s="12">
        <v>0</v>
      </c>
      <c r="K2646" s="12">
        <v>0</v>
      </c>
      <c r="L2646" s="12">
        <v>0</v>
      </c>
      <c r="M2646" s="12">
        <v>0</v>
      </c>
      <c r="N2646" s="12"/>
      <c r="O2646" s="12"/>
    </row>
    <row r="2647" spans="1:15" x14ac:dyDescent="0.35">
      <c r="A2647" s="11" t="str">
        <f t="shared" si="41"/>
        <v>DISTRIBUCION VOLUMEN X CRITERIO (kg ó litros)WhiskyMDD AM</v>
      </c>
      <c r="B2647" s="11" t="s">
        <v>119</v>
      </c>
      <c r="C2647" s="11" t="s">
        <v>149</v>
      </c>
      <c r="D2647" s="11" t="s">
        <v>5</v>
      </c>
      <c r="E2647" s="12">
        <v>9.7462964887872907</v>
      </c>
      <c r="F2647" s="12">
        <v>30.774029081623599</v>
      </c>
      <c r="G2647" s="12">
        <v>27.363650203688898</v>
      </c>
      <c r="H2647" s="12">
        <v>15.385150503566001</v>
      </c>
      <c r="I2647" s="12">
        <v>0</v>
      </c>
      <c r="J2647" s="12">
        <v>0</v>
      </c>
      <c r="K2647" s="12">
        <v>0</v>
      </c>
      <c r="L2647" s="12">
        <v>0</v>
      </c>
      <c r="M2647" s="12">
        <v>0</v>
      </c>
      <c r="N2647" s="12"/>
      <c r="O2647" s="12"/>
    </row>
    <row r="2648" spans="1:15" x14ac:dyDescent="0.35">
      <c r="A2648" s="11" t="str">
        <f t="shared" si="41"/>
        <v>DISTRIBUCION VOLUMEN X CRITERIO (kg ó litros)WhiskyRTO CENTRO</v>
      </c>
      <c r="B2648" s="11" t="s">
        <v>119</v>
      </c>
      <c r="C2648" s="11" t="s">
        <v>149</v>
      </c>
      <c r="D2648" s="11" t="s">
        <v>6</v>
      </c>
      <c r="E2648" s="12">
        <v>22.6200448443767</v>
      </c>
      <c r="F2648" s="12">
        <v>14.610740781499601</v>
      </c>
      <c r="G2648" s="12">
        <v>16.5087765776133</v>
      </c>
      <c r="H2648" s="12">
        <v>18.758657877206002</v>
      </c>
      <c r="I2648" s="12">
        <v>0</v>
      </c>
      <c r="J2648" s="12">
        <v>0</v>
      </c>
      <c r="K2648" s="12">
        <v>0</v>
      </c>
      <c r="L2648" s="12">
        <v>0</v>
      </c>
      <c r="M2648" s="12">
        <v>0</v>
      </c>
      <c r="N2648" s="12"/>
      <c r="O2648" s="12"/>
    </row>
    <row r="2649" spans="1:15" x14ac:dyDescent="0.35">
      <c r="A2649" s="11" t="str">
        <f t="shared" si="41"/>
        <v>DISTRIBUCION VOLUMEN X CRITERIO (kg ó litros)WhiskyNORTE-CENTRO</v>
      </c>
      <c r="B2649" s="11" t="s">
        <v>119</v>
      </c>
      <c r="C2649" s="11" t="s">
        <v>149</v>
      </c>
      <c r="D2649" s="11" t="s">
        <v>7</v>
      </c>
      <c r="E2649" s="12">
        <v>5.8824557526733301</v>
      </c>
      <c r="F2649" s="12">
        <v>0.94517603192837796</v>
      </c>
      <c r="G2649" s="12">
        <v>3.1276568059718102</v>
      </c>
      <c r="H2649" s="12">
        <v>3.3831139495440401</v>
      </c>
      <c r="I2649" s="12">
        <v>0</v>
      </c>
      <c r="J2649" s="12">
        <v>0</v>
      </c>
      <c r="K2649" s="12">
        <v>0</v>
      </c>
      <c r="L2649" s="12">
        <v>0</v>
      </c>
      <c r="M2649" s="12">
        <v>0</v>
      </c>
      <c r="N2649" s="12"/>
      <c r="O2649" s="12"/>
    </row>
    <row r="2650" spans="1:15" x14ac:dyDescent="0.35">
      <c r="A2650" s="11" t="str">
        <f t="shared" si="41"/>
        <v>DISTRIBUCION VOLUMEN X CRITERIO (kg ó litros)WhiskyNOROESTE</v>
      </c>
      <c r="B2650" s="11" t="s">
        <v>119</v>
      </c>
      <c r="C2650" s="11" t="s">
        <v>149</v>
      </c>
      <c r="D2650" s="11" t="s">
        <v>8</v>
      </c>
      <c r="E2650" s="12">
        <v>7.6527752082527698</v>
      </c>
      <c r="F2650" s="12">
        <v>6.4084163943632602</v>
      </c>
      <c r="G2650" s="12">
        <v>3.4517992756120499</v>
      </c>
      <c r="H2650" s="12">
        <v>5.2587830679705201</v>
      </c>
      <c r="I2650" s="12">
        <v>0</v>
      </c>
      <c r="J2650" s="12">
        <v>0</v>
      </c>
      <c r="K2650" s="12">
        <v>0</v>
      </c>
      <c r="L2650" s="12">
        <v>0</v>
      </c>
      <c r="M2650" s="12">
        <v>0</v>
      </c>
      <c r="N2650" s="12"/>
      <c r="O2650" s="12"/>
    </row>
    <row r="2651" spans="1:15" x14ac:dyDescent="0.35">
      <c r="A2651" s="11" t="str">
        <f t="shared" si="41"/>
        <v>DISTRIBUCION VOLUMEN X CRITERIO (kg ó litros)Whisky&lt;2MIL</v>
      </c>
      <c r="B2651" s="11" t="s">
        <v>119</v>
      </c>
      <c r="C2651" s="11" t="s">
        <v>149</v>
      </c>
      <c r="D2651" s="11" t="s">
        <v>9</v>
      </c>
      <c r="E2651" s="12">
        <v>13.428057589890001</v>
      </c>
      <c r="F2651" s="12">
        <v>2.8135144645190899</v>
      </c>
      <c r="G2651" s="12">
        <v>2.0023337615042101</v>
      </c>
      <c r="H2651" s="12">
        <v>5.0128290368503903</v>
      </c>
      <c r="I2651" s="12">
        <v>0</v>
      </c>
      <c r="J2651" s="12">
        <v>0</v>
      </c>
      <c r="K2651" s="12">
        <v>0</v>
      </c>
      <c r="L2651" s="12">
        <v>0</v>
      </c>
      <c r="M2651" s="12">
        <v>0</v>
      </c>
      <c r="N2651" s="12"/>
      <c r="O2651" s="12"/>
    </row>
    <row r="2652" spans="1:15" x14ac:dyDescent="0.35">
      <c r="A2652" s="11" t="str">
        <f t="shared" si="41"/>
        <v>DISTRIBUCION VOLUMEN X CRITERIO (kg ó litros)Whisky2-5MIL</v>
      </c>
      <c r="B2652" s="11" t="s">
        <v>119</v>
      </c>
      <c r="C2652" s="11" t="s">
        <v>149</v>
      </c>
      <c r="D2652" s="11" t="s">
        <v>10</v>
      </c>
      <c r="E2652" s="12">
        <v>3.4483594473308599</v>
      </c>
      <c r="F2652" s="12">
        <v>4.3715907783381098</v>
      </c>
      <c r="G2652" s="12">
        <v>7.9067164134275396</v>
      </c>
      <c r="H2652" s="12">
        <v>6.6204348553313004</v>
      </c>
      <c r="I2652" s="12">
        <v>0</v>
      </c>
      <c r="J2652" s="12">
        <v>0</v>
      </c>
      <c r="K2652" s="12">
        <v>0</v>
      </c>
      <c r="L2652" s="12">
        <v>0</v>
      </c>
      <c r="M2652" s="12">
        <v>0</v>
      </c>
      <c r="N2652" s="12"/>
      <c r="O2652" s="12"/>
    </row>
    <row r="2653" spans="1:15" x14ac:dyDescent="0.35">
      <c r="A2653" s="11" t="str">
        <f t="shared" si="41"/>
        <v>DISTRIBUCION VOLUMEN X CRITERIO (kg ó litros)Whisky5-10MIL</v>
      </c>
      <c r="B2653" s="11" t="s">
        <v>119</v>
      </c>
      <c r="C2653" s="11" t="s">
        <v>149</v>
      </c>
      <c r="D2653" s="11" t="s">
        <v>11</v>
      </c>
      <c r="E2653" s="12">
        <v>1.8592109392673599</v>
      </c>
      <c r="F2653" s="12">
        <v>1.6473891180309901</v>
      </c>
      <c r="G2653" s="12">
        <v>3.1203429844097301</v>
      </c>
      <c r="H2653" s="12">
        <v>4.6428314647963802</v>
      </c>
      <c r="I2653" s="12">
        <v>0</v>
      </c>
      <c r="J2653" s="12">
        <v>0</v>
      </c>
      <c r="K2653" s="12">
        <v>0</v>
      </c>
      <c r="L2653" s="12">
        <v>0</v>
      </c>
      <c r="M2653" s="12">
        <v>0</v>
      </c>
      <c r="N2653" s="12"/>
      <c r="O2653" s="12"/>
    </row>
    <row r="2654" spans="1:15" x14ac:dyDescent="0.35">
      <c r="A2654" s="11" t="str">
        <f t="shared" si="41"/>
        <v>DISTRIBUCION VOLUMEN X CRITERIO (kg ó litros)Whisky10-30MIL</v>
      </c>
      <c r="B2654" s="11" t="s">
        <v>119</v>
      </c>
      <c r="C2654" s="11" t="s">
        <v>149</v>
      </c>
      <c r="D2654" s="11" t="s">
        <v>12</v>
      </c>
      <c r="E2654" s="12">
        <v>18.998602251449</v>
      </c>
      <c r="F2654" s="12">
        <v>10.692571331971999</v>
      </c>
      <c r="G2654" s="12">
        <v>10.203065501962399</v>
      </c>
      <c r="H2654" s="12">
        <v>16.2895075283197</v>
      </c>
      <c r="I2654" s="12">
        <v>0</v>
      </c>
      <c r="J2654" s="12">
        <v>0</v>
      </c>
      <c r="K2654" s="12">
        <v>0</v>
      </c>
      <c r="L2654" s="12">
        <v>0</v>
      </c>
      <c r="M2654" s="12">
        <v>0</v>
      </c>
      <c r="N2654" s="12"/>
      <c r="O2654" s="12"/>
    </row>
    <row r="2655" spans="1:15" x14ac:dyDescent="0.35">
      <c r="A2655" s="11" t="str">
        <f t="shared" si="41"/>
        <v>DISTRIBUCION VOLUMEN X CRITERIO (kg ó litros)Whisky30-100MIL</v>
      </c>
      <c r="B2655" s="11" t="s">
        <v>119</v>
      </c>
      <c r="C2655" s="11" t="s">
        <v>149</v>
      </c>
      <c r="D2655" s="11" t="s">
        <v>13</v>
      </c>
      <c r="E2655" s="12">
        <v>22.795675681530099</v>
      </c>
      <c r="F2655" s="12">
        <v>16.8479433397065</v>
      </c>
      <c r="G2655" s="12">
        <v>14.9164222500708</v>
      </c>
      <c r="H2655" s="12">
        <v>19.168457261710099</v>
      </c>
      <c r="I2655" s="12">
        <v>0</v>
      </c>
      <c r="J2655" s="12">
        <v>0</v>
      </c>
      <c r="K2655" s="12">
        <v>0</v>
      </c>
      <c r="L2655" s="12">
        <v>0</v>
      </c>
      <c r="M2655" s="12">
        <v>0</v>
      </c>
      <c r="N2655" s="12"/>
      <c r="O2655" s="12"/>
    </row>
    <row r="2656" spans="1:15" x14ac:dyDescent="0.35">
      <c r="A2656" s="11" t="str">
        <f t="shared" si="41"/>
        <v>DISTRIBUCION VOLUMEN X CRITERIO (kg ó litros)Whisky100-200MIL</v>
      </c>
      <c r="B2656" s="11" t="s">
        <v>119</v>
      </c>
      <c r="C2656" s="11" t="s">
        <v>149</v>
      </c>
      <c r="D2656" s="11" t="s">
        <v>14</v>
      </c>
      <c r="E2656" s="12">
        <v>10.675971845495001</v>
      </c>
      <c r="F2656" s="12">
        <v>12.5427986479057</v>
      </c>
      <c r="G2656" s="12">
        <v>5.5702637025424497</v>
      </c>
      <c r="H2656" s="12">
        <v>3.5778891728714299</v>
      </c>
      <c r="I2656" s="12">
        <v>0</v>
      </c>
      <c r="J2656" s="12">
        <v>0</v>
      </c>
      <c r="K2656" s="12">
        <v>0</v>
      </c>
      <c r="L2656" s="12">
        <v>0</v>
      </c>
      <c r="M2656" s="12">
        <v>0</v>
      </c>
      <c r="N2656" s="12"/>
      <c r="O2656" s="12"/>
    </row>
    <row r="2657" spans="1:15" x14ac:dyDescent="0.35">
      <c r="A2657" s="11" t="str">
        <f t="shared" si="41"/>
        <v>DISTRIBUCION VOLUMEN X CRITERIO (kg ó litros)Whisky200-500MIL</v>
      </c>
      <c r="B2657" s="11" t="s">
        <v>119</v>
      </c>
      <c r="C2657" s="11" t="s">
        <v>149</v>
      </c>
      <c r="D2657" s="11" t="s">
        <v>15</v>
      </c>
      <c r="E2657" s="12">
        <v>10.8251261885689</v>
      </c>
      <c r="F2657" s="12">
        <v>12.662564821862301</v>
      </c>
      <c r="G2657" s="12">
        <v>21.452818788740501</v>
      </c>
      <c r="H2657" s="12">
        <v>19.603520037865898</v>
      </c>
      <c r="I2657" s="12">
        <v>0</v>
      </c>
      <c r="J2657" s="12">
        <v>0</v>
      </c>
      <c r="K2657" s="12">
        <v>0</v>
      </c>
      <c r="L2657" s="12">
        <v>0</v>
      </c>
      <c r="M2657" s="12">
        <v>0</v>
      </c>
      <c r="N2657" s="12"/>
      <c r="O2657" s="12"/>
    </row>
    <row r="2658" spans="1:15" x14ac:dyDescent="0.35">
      <c r="A2658" s="11" t="str">
        <f t="shared" si="41"/>
        <v>DISTRIBUCION VOLUMEN X CRITERIO (kg ó litros)Whisky&gt;500MIL</v>
      </c>
      <c r="B2658" s="11" t="s">
        <v>119</v>
      </c>
      <c r="C2658" s="11" t="s">
        <v>149</v>
      </c>
      <c r="D2658" s="11" t="s">
        <v>16</v>
      </c>
      <c r="E2658" s="12">
        <v>17.968993080143999</v>
      </c>
      <c r="F2658" s="12">
        <v>38.421641044563501</v>
      </c>
      <c r="G2658" s="12">
        <v>34.828025114212203</v>
      </c>
      <c r="H2658" s="12">
        <v>25.084517583926502</v>
      </c>
      <c r="I2658" s="12">
        <v>0</v>
      </c>
      <c r="J2658" s="12">
        <v>0</v>
      </c>
      <c r="K2658" s="12">
        <v>0</v>
      </c>
      <c r="L2658" s="12">
        <v>0</v>
      </c>
      <c r="M2658" s="12">
        <v>0</v>
      </c>
      <c r="N2658" s="12"/>
      <c r="O2658" s="12"/>
    </row>
    <row r="2659" spans="1:15" x14ac:dyDescent="0.35">
      <c r="A2659" s="11" t="str">
        <f t="shared" si="41"/>
        <v>DISTRIBUCION VOLUMEN X CRITERIO (kg ó litros)WhiskyDE 15 A 19 AÑOS</v>
      </c>
      <c r="B2659" s="11" t="s">
        <v>119</v>
      </c>
      <c r="C2659" s="11" t="s">
        <v>149</v>
      </c>
      <c r="D2659" s="11" t="s">
        <v>39</v>
      </c>
      <c r="E2659" s="12" t="s">
        <v>213</v>
      </c>
      <c r="F2659" s="12">
        <v>1.2186399261479901</v>
      </c>
      <c r="G2659" s="12">
        <v>1.1807544976381801</v>
      </c>
      <c r="H2659" s="12" t="s">
        <v>213</v>
      </c>
      <c r="I2659" s="12">
        <v>0</v>
      </c>
      <c r="J2659" s="12">
        <v>0</v>
      </c>
      <c r="K2659" s="12">
        <v>0</v>
      </c>
      <c r="L2659" s="12">
        <v>0</v>
      </c>
      <c r="M2659" s="12">
        <v>0</v>
      </c>
      <c r="N2659" s="12"/>
      <c r="O2659" s="12"/>
    </row>
    <row r="2660" spans="1:15" x14ac:dyDescent="0.35">
      <c r="A2660" s="11" t="str">
        <f t="shared" si="41"/>
        <v>DISTRIBUCION VOLUMEN X CRITERIO (kg ó litros)WhiskyDE 20 A 24 AÑOS</v>
      </c>
      <c r="B2660" s="11" t="s">
        <v>119</v>
      </c>
      <c r="C2660" s="11" t="s">
        <v>149</v>
      </c>
      <c r="D2660" s="11" t="s">
        <v>40</v>
      </c>
      <c r="E2660" s="12">
        <v>2.5837136047711802</v>
      </c>
      <c r="F2660" s="12">
        <v>1.97516689573624</v>
      </c>
      <c r="G2660" s="12">
        <v>1.38529982928421</v>
      </c>
      <c r="H2660" s="12">
        <v>4.9534676826658197</v>
      </c>
      <c r="I2660" s="12">
        <v>0</v>
      </c>
      <c r="J2660" s="12">
        <v>0</v>
      </c>
      <c r="K2660" s="12">
        <v>0</v>
      </c>
      <c r="L2660" s="12">
        <v>0</v>
      </c>
      <c r="M2660" s="12">
        <v>0</v>
      </c>
      <c r="N2660" s="12"/>
      <c r="O2660" s="12"/>
    </row>
    <row r="2661" spans="1:15" x14ac:dyDescent="0.35">
      <c r="A2661" s="11" t="str">
        <f t="shared" si="41"/>
        <v>DISTRIBUCION VOLUMEN X CRITERIO (kg ó litros)WhiskyDE 25 A 34 AÑOS</v>
      </c>
      <c r="B2661" s="11" t="s">
        <v>119</v>
      </c>
      <c r="C2661" s="11" t="s">
        <v>149</v>
      </c>
      <c r="D2661" s="11" t="s">
        <v>41</v>
      </c>
      <c r="E2661" s="12">
        <v>5.1004293443872797</v>
      </c>
      <c r="F2661" s="12">
        <v>5.4304799648020898</v>
      </c>
      <c r="G2661" s="12">
        <v>4.98014190085118</v>
      </c>
      <c r="H2661" s="12">
        <v>10.2952124591376</v>
      </c>
      <c r="I2661" s="12">
        <v>0</v>
      </c>
      <c r="J2661" s="12">
        <v>0</v>
      </c>
      <c r="K2661" s="12">
        <v>0</v>
      </c>
      <c r="L2661" s="12">
        <v>0</v>
      </c>
      <c r="M2661" s="12">
        <v>0</v>
      </c>
      <c r="N2661" s="12"/>
      <c r="O2661" s="12"/>
    </row>
    <row r="2662" spans="1:15" x14ac:dyDescent="0.35">
      <c r="A2662" s="11" t="str">
        <f t="shared" si="41"/>
        <v>DISTRIBUCION VOLUMEN X CRITERIO (kg ó litros)WhiskyDE 35 A 49 AÑOS</v>
      </c>
      <c r="B2662" s="11" t="s">
        <v>119</v>
      </c>
      <c r="C2662" s="11" t="s">
        <v>149</v>
      </c>
      <c r="D2662" s="11" t="s">
        <v>42</v>
      </c>
      <c r="E2662" s="12">
        <v>16.2149291119688</v>
      </c>
      <c r="F2662" s="12">
        <v>12.5874688397514</v>
      </c>
      <c r="G2662" s="12">
        <v>17.2886282826531</v>
      </c>
      <c r="H2662" s="12">
        <v>15.5164053690162</v>
      </c>
      <c r="I2662" s="12">
        <v>0</v>
      </c>
      <c r="J2662" s="12">
        <v>0</v>
      </c>
      <c r="K2662" s="12">
        <v>0</v>
      </c>
      <c r="L2662" s="12">
        <v>0</v>
      </c>
      <c r="M2662" s="12">
        <v>0</v>
      </c>
      <c r="N2662" s="12"/>
      <c r="O2662" s="12"/>
    </row>
    <row r="2663" spans="1:15" x14ac:dyDescent="0.35">
      <c r="A2663" s="11" t="str">
        <f t="shared" si="41"/>
        <v>DISTRIBUCION VOLUMEN X CRITERIO (kg ó litros)WhiskyDE 50 A 59 AÑOS</v>
      </c>
      <c r="B2663" s="11" t="s">
        <v>119</v>
      </c>
      <c r="C2663" s="11" t="s">
        <v>149</v>
      </c>
      <c r="D2663" s="11" t="s">
        <v>43</v>
      </c>
      <c r="E2663" s="12">
        <v>25.106485263845101</v>
      </c>
      <c r="F2663" s="12">
        <v>24.422626458682402</v>
      </c>
      <c r="G2663" s="12">
        <v>19.477639160307199</v>
      </c>
      <c r="H2663" s="12">
        <v>22.0504354959726</v>
      </c>
      <c r="I2663" s="12">
        <v>0</v>
      </c>
      <c r="J2663" s="12">
        <v>0</v>
      </c>
      <c r="K2663" s="12">
        <v>0</v>
      </c>
      <c r="L2663" s="12">
        <v>0</v>
      </c>
      <c r="M2663" s="12">
        <v>0</v>
      </c>
      <c r="N2663" s="12"/>
      <c r="O2663" s="12"/>
    </row>
    <row r="2664" spans="1:15" x14ac:dyDescent="0.35">
      <c r="A2664" s="11" t="str">
        <f t="shared" si="41"/>
        <v>DISTRIBUCION VOLUMEN X CRITERIO (kg ó litros)WhiskyDE 60 A 75 AÑOS</v>
      </c>
      <c r="B2664" s="11" t="s">
        <v>119</v>
      </c>
      <c r="C2664" s="11" t="s">
        <v>149</v>
      </c>
      <c r="D2664" s="11" t="s">
        <v>44</v>
      </c>
      <c r="E2664" s="12">
        <v>50.994430568243502</v>
      </c>
      <c r="F2664" s="12">
        <v>54.365613679515803</v>
      </c>
      <c r="G2664" s="12">
        <v>55.6875392466658</v>
      </c>
      <c r="H2664" s="12">
        <v>47.184456798230599</v>
      </c>
      <c r="I2664" s="12">
        <v>0</v>
      </c>
      <c r="J2664" s="12">
        <v>0</v>
      </c>
      <c r="K2664" s="12">
        <v>0</v>
      </c>
      <c r="L2664" s="12">
        <v>0</v>
      </c>
      <c r="M2664" s="12">
        <v>0</v>
      </c>
      <c r="N2664" s="12"/>
      <c r="O2664" s="12"/>
    </row>
    <row r="2665" spans="1:15" x14ac:dyDescent="0.35">
      <c r="A2665" s="11" t="str">
        <f t="shared" si="41"/>
        <v>DISTRIBUCION VOLUMEN X CRITERIO (kg ó litros)WhiskyALTA Y MEDIA ALTA</v>
      </c>
      <c r="B2665" s="11" t="s">
        <v>119</v>
      </c>
      <c r="C2665" s="11" t="s">
        <v>149</v>
      </c>
      <c r="D2665" s="11" t="s">
        <v>17</v>
      </c>
      <c r="E2665" s="12">
        <v>21.3391451411403</v>
      </c>
      <c r="F2665" s="12">
        <v>24.3673334148985</v>
      </c>
      <c r="G2665" s="12">
        <v>28.351215045343</v>
      </c>
      <c r="H2665" s="12">
        <v>31.429861152609998</v>
      </c>
      <c r="I2665" s="12">
        <v>0</v>
      </c>
      <c r="J2665" s="12">
        <v>0</v>
      </c>
      <c r="K2665" s="12">
        <v>0</v>
      </c>
      <c r="L2665" s="12">
        <v>0</v>
      </c>
      <c r="M2665" s="12">
        <v>0</v>
      </c>
      <c r="N2665" s="12"/>
      <c r="O2665" s="12"/>
    </row>
    <row r="2666" spans="1:15" x14ac:dyDescent="0.35">
      <c r="A2666" s="11" t="str">
        <f t="shared" si="41"/>
        <v>DISTRIBUCION VOLUMEN X CRITERIO (kg ó litros)WhiskyMEDIA</v>
      </c>
      <c r="B2666" s="11" t="s">
        <v>119</v>
      </c>
      <c r="C2666" s="11" t="s">
        <v>149</v>
      </c>
      <c r="D2666" s="11" t="s">
        <v>18</v>
      </c>
      <c r="E2666" s="12">
        <v>38.464626263857198</v>
      </c>
      <c r="F2666" s="12">
        <v>19.089531849827001</v>
      </c>
      <c r="G2666" s="12">
        <v>23.531837259210199</v>
      </c>
      <c r="H2666" s="12">
        <v>23.117894519366299</v>
      </c>
      <c r="I2666" s="12">
        <v>0</v>
      </c>
      <c r="J2666" s="12">
        <v>0</v>
      </c>
      <c r="K2666" s="12">
        <v>0</v>
      </c>
      <c r="L2666" s="12">
        <v>0</v>
      </c>
      <c r="M2666" s="12">
        <v>0</v>
      </c>
      <c r="N2666" s="12"/>
      <c r="O2666" s="12"/>
    </row>
    <row r="2667" spans="1:15" x14ac:dyDescent="0.35">
      <c r="A2667" s="11" t="str">
        <f t="shared" si="41"/>
        <v>DISTRIBUCION VOLUMEN X CRITERIO (kg ó litros)WhiskyMEDIA BAJA</v>
      </c>
      <c r="B2667" s="11" t="s">
        <v>119</v>
      </c>
      <c r="C2667" s="11" t="s">
        <v>149</v>
      </c>
      <c r="D2667" s="11" t="s">
        <v>19</v>
      </c>
      <c r="E2667" s="12">
        <v>22.017978182040899</v>
      </c>
      <c r="F2667" s="12">
        <v>16.7624660154137</v>
      </c>
      <c r="G2667" s="12">
        <v>39.943232243290701</v>
      </c>
      <c r="H2667" s="12">
        <v>27.8256093890198</v>
      </c>
      <c r="I2667" s="12">
        <v>0</v>
      </c>
      <c r="J2667" s="12">
        <v>0</v>
      </c>
      <c r="K2667" s="12">
        <v>0</v>
      </c>
      <c r="L2667" s="12">
        <v>0</v>
      </c>
      <c r="M2667" s="12">
        <v>0</v>
      </c>
      <c r="N2667" s="12"/>
      <c r="O2667" s="12"/>
    </row>
    <row r="2668" spans="1:15" x14ac:dyDescent="0.35">
      <c r="A2668" s="11" t="str">
        <f t="shared" si="41"/>
        <v>DISTRIBUCION VOLUMEN X CRITERIO (kg ó litros)WhiskyBAJA</v>
      </c>
      <c r="B2668" s="11" t="s">
        <v>119</v>
      </c>
      <c r="C2668" s="11" t="s">
        <v>149</v>
      </c>
      <c r="D2668" s="11" t="s">
        <v>20</v>
      </c>
      <c r="E2668" s="12">
        <v>18.178247479054701</v>
      </c>
      <c r="F2668" s="12">
        <v>39.780668040949202</v>
      </c>
      <c r="G2668" s="12">
        <v>8.1737040752420391</v>
      </c>
      <c r="H2668" s="12">
        <v>17.626628054463701</v>
      </c>
      <c r="I2668" s="12">
        <v>0</v>
      </c>
      <c r="J2668" s="12">
        <v>0</v>
      </c>
      <c r="K2668" s="12">
        <v>0</v>
      </c>
      <c r="L2668" s="12">
        <v>0</v>
      </c>
      <c r="M2668" s="12">
        <v>0</v>
      </c>
      <c r="N2668" s="12"/>
      <c r="O2668" s="12"/>
    </row>
    <row r="2669" spans="1:15" x14ac:dyDescent="0.35">
      <c r="A2669" s="11" t="str">
        <f t="shared" si="41"/>
        <v>DISTRIBUCION VOLUMEN X CRITERIO (kg ó litros)WhiskyHOMBRE</v>
      </c>
      <c r="B2669" s="11" t="s">
        <v>119</v>
      </c>
      <c r="C2669" s="11" t="s">
        <v>149</v>
      </c>
      <c r="D2669" s="11" t="s">
        <v>21</v>
      </c>
      <c r="E2669" s="12">
        <v>69.202872861750194</v>
      </c>
      <c r="F2669" s="12">
        <v>67.645935416781697</v>
      </c>
      <c r="G2669" s="12">
        <v>70.082043908227703</v>
      </c>
      <c r="H2669" s="12">
        <v>76.549909497311802</v>
      </c>
      <c r="I2669" s="12">
        <v>0</v>
      </c>
      <c r="J2669" s="12">
        <v>0</v>
      </c>
      <c r="K2669" s="12">
        <v>0</v>
      </c>
      <c r="L2669" s="12">
        <v>0</v>
      </c>
      <c r="M2669" s="12">
        <v>0</v>
      </c>
      <c r="N2669" s="12"/>
      <c r="O2669" s="12"/>
    </row>
    <row r="2670" spans="1:15" x14ac:dyDescent="0.35">
      <c r="A2670" s="11" t="str">
        <f t="shared" si="41"/>
        <v>DISTRIBUCION VOLUMEN X CRITERIO (kg ó litros)WhiskyMUJER</v>
      </c>
      <c r="B2670" s="11" t="s">
        <v>119</v>
      </c>
      <c r="C2670" s="11" t="s">
        <v>149</v>
      </c>
      <c r="D2670" s="11" t="s">
        <v>22</v>
      </c>
      <c r="E2670" s="12">
        <v>30.797109746898599</v>
      </c>
      <c r="F2670" s="12">
        <v>32.3540745057729</v>
      </c>
      <c r="G2670" s="12">
        <v>29.9179420476563</v>
      </c>
      <c r="H2670" s="12">
        <v>23.4500786568195</v>
      </c>
      <c r="I2670" s="12">
        <v>0</v>
      </c>
      <c r="J2670" s="12">
        <v>0</v>
      </c>
      <c r="K2670" s="12">
        <v>0</v>
      </c>
      <c r="L2670" s="12">
        <v>0</v>
      </c>
      <c r="M2670" s="12">
        <v>0</v>
      </c>
      <c r="N2670" s="12"/>
      <c r="O2670" s="12"/>
    </row>
    <row r="2671" spans="1:15" x14ac:dyDescent="0.35">
      <c r="A2671" s="11" t="str">
        <f t="shared" si="41"/>
        <v>DISTRIBUCION VOLUMEN X CRITERIO (kg ó litros)BrandyT.ESPAÑA</v>
      </c>
      <c r="B2671" s="11" t="s">
        <v>119</v>
      </c>
      <c r="C2671" s="11" t="s">
        <v>150</v>
      </c>
      <c r="D2671" s="11" t="s">
        <v>36</v>
      </c>
      <c r="E2671" s="12">
        <v>100</v>
      </c>
      <c r="F2671" s="12">
        <v>100</v>
      </c>
      <c r="G2671" s="12">
        <v>100</v>
      </c>
      <c r="H2671" s="12">
        <v>100</v>
      </c>
      <c r="I2671" s="12">
        <v>0</v>
      </c>
      <c r="J2671" s="12">
        <v>0</v>
      </c>
      <c r="K2671" s="12">
        <v>0</v>
      </c>
      <c r="L2671" s="12">
        <v>0</v>
      </c>
      <c r="M2671" s="12">
        <v>0</v>
      </c>
      <c r="N2671" s="12"/>
      <c r="O2671" s="12"/>
    </row>
    <row r="2672" spans="1:15" x14ac:dyDescent="0.35">
      <c r="A2672" s="11" t="str">
        <f t="shared" si="41"/>
        <v>DISTRIBUCION VOLUMEN X CRITERIO (kg ó litros)BrandyBCN AM</v>
      </c>
      <c r="B2672" s="11" t="s">
        <v>119</v>
      </c>
      <c r="C2672" s="11" t="s">
        <v>150</v>
      </c>
      <c r="D2672" s="11" t="s">
        <v>1</v>
      </c>
      <c r="E2672" s="12">
        <v>2.1549954264522801</v>
      </c>
      <c r="F2672" s="12">
        <v>3.1724245823817401</v>
      </c>
      <c r="G2672" s="12">
        <v>11.196729398199899</v>
      </c>
      <c r="H2672" s="12">
        <v>3.43233489877132</v>
      </c>
      <c r="I2672" s="12">
        <v>0</v>
      </c>
      <c r="J2672" s="12">
        <v>0</v>
      </c>
      <c r="K2672" s="12">
        <v>0</v>
      </c>
      <c r="L2672" s="12">
        <v>0</v>
      </c>
      <c r="M2672" s="12">
        <v>0</v>
      </c>
      <c r="N2672" s="12"/>
      <c r="O2672" s="12"/>
    </row>
    <row r="2673" spans="1:15" x14ac:dyDescent="0.35">
      <c r="A2673" s="11" t="str">
        <f t="shared" si="41"/>
        <v>DISTRIBUCION VOLUMEN X CRITERIO (kg ó litros)BrandyREST.CAT ARAGON</v>
      </c>
      <c r="B2673" s="11" t="s">
        <v>119</v>
      </c>
      <c r="C2673" s="11" t="s">
        <v>150</v>
      </c>
      <c r="D2673" s="11" t="s">
        <v>2</v>
      </c>
      <c r="E2673" s="12">
        <v>4.5541429476193702</v>
      </c>
      <c r="F2673" s="12">
        <v>7.3615758007373104</v>
      </c>
      <c r="G2673" s="12">
        <v>17.383227222934199</v>
      </c>
      <c r="H2673" s="12">
        <v>33.465429068444401</v>
      </c>
      <c r="I2673" s="12">
        <v>0</v>
      </c>
      <c r="J2673" s="12">
        <v>0</v>
      </c>
      <c r="K2673" s="12">
        <v>0</v>
      </c>
      <c r="L2673" s="12">
        <v>0</v>
      </c>
      <c r="M2673" s="12">
        <v>0</v>
      </c>
      <c r="N2673" s="12"/>
      <c r="O2673" s="12"/>
    </row>
    <row r="2674" spans="1:15" x14ac:dyDescent="0.35">
      <c r="A2674" s="11" t="str">
        <f t="shared" si="41"/>
        <v>DISTRIBUCION VOLUMEN X CRITERIO (kg ó litros)BrandyLEVANTE</v>
      </c>
      <c r="B2674" s="11" t="s">
        <v>119</v>
      </c>
      <c r="C2674" s="11" t="s">
        <v>150</v>
      </c>
      <c r="D2674" s="11" t="s">
        <v>3</v>
      </c>
      <c r="E2674" s="12">
        <v>59.009388110318703</v>
      </c>
      <c r="F2674" s="12">
        <v>59.529026431830097</v>
      </c>
      <c r="G2674" s="12">
        <v>45.230346073628603</v>
      </c>
      <c r="H2674" s="12">
        <v>26.401989267999401</v>
      </c>
      <c r="I2674" s="12">
        <v>0</v>
      </c>
      <c r="J2674" s="12">
        <v>0</v>
      </c>
      <c r="K2674" s="12">
        <v>0</v>
      </c>
      <c r="L2674" s="12">
        <v>0</v>
      </c>
      <c r="M2674" s="12">
        <v>0</v>
      </c>
      <c r="N2674" s="12"/>
      <c r="O2674" s="12"/>
    </row>
    <row r="2675" spans="1:15" x14ac:dyDescent="0.35">
      <c r="A2675" s="11" t="str">
        <f t="shared" si="41"/>
        <v>DISTRIBUCION VOLUMEN X CRITERIO (kg ó litros)BrandyANDALUCIA</v>
      </c>
      <c r="B2675" s="11" t="s">
        <v>119</v>
      </c>
      <c r="C2675" s="11" t="s">
        <v>150</v>
      </c>
      <c r="D2675" s="11" t="s">
        <v>4</v>
      </c>
      <c r="E2675" s="12">
        <v>11.671873837978501</v>
      </c>
      <c r="F2675" s="12">
        <v>4.5666581407400804</v>
      </c>
      <c r="G2675" s="12">
        <v>5.9745497738985396</v>
      </c>
      <c r="H2675" s="12">
        <v>8.0931158444068405</v>
      </c>
      <c r="I2675" s="12">
        <v>0</v>
      </c>
      <c r="J2675" s="12">
        <v>0</v>
      </c>
      <c r="K2675" s="12">
        <v>0</v>
      </c>
      <c r="L2675" s="12">
        <v>0</v>
      </c>
      <c r="M2675" s="12">
        <v>0</v>
      </c>
      <c r="N2675" s="12"/>
      <c r="O2675" s="12"/>
    </row>
    <row r="2676" spans="1:15" x14ac:dyDescent="0.35">
      <c r="A2676" s="11" t="str">
        <f t="shared" si="41"/>
        <v>DISTRIBUCION VOLUMEN X CRITERIO (kg ó litros)BrandyMDD AM</v>
      </c>
      <c r="B2676" s="11" t="s">
        <v>119</v>
      </c>
      <c r="C2676" s="11" t="s">
        <v>150</v>
      </c>
      <c r="D2676" s="11" t="s">
        <v>5</v>
      </c>
      <c r="E2676" s="12">
        <v>2.29086772424241E-2</v>
      </c>
      <c r="F2676" s="12">
        <v>3.27245988101898</v>
      </c>
      <c r="G2676" s="12">
        <v>4.5183098056785598</v>
      </c>
      <c r="H2676" s="12">
        <v>3.5011232241605201</v>
      </c>
      <c r="I2676" s="12">
        <v>0</v>
      </c>
      <c r="J2676" s="12">
        <v>0</v>
      </c>
      <c r="K2676" s="12">
        <v>0</v>
      </c>
      <c r="L2676" s="12">
        <v>0</v>
      </c>
      <c r="M2676" s="12">
        <v>0</v>
      </c>
      <c r="N2676" s="12"/>
      <c r="O2676" s="12"/>
    </row>
    <row r="2677" spans="1:15" x14ac:dyDescent="0.35">
      <c r="A2677" s="11" t="str">
        <f t="shared" si="41"/>
        <v>DISTRIBUCION VOLUMEN X CRITERIO (kg ó litros)BrandyRTO CENTRO</v>
      </c>
      <c r="B2677" s="11" t="s">
        <v>119</v>
      </c>
      <c r="C2677" s="11" t="s">
        <v>150</v>
      </c>
      <c r="D2677" s="11" t="s">
        <v>6</v>
      </c>
      <c r="E2677" s="12">
        <v>1.7207137308643099</v>
      </c>
      <c r="F2677" s="12">
        <v>0.95607107119509405</v>
      </c>
      <c r="G2677" s="12">
        <v>4.0486448327791296</v>
      </c>
      <c r="H2677" s="12">
        <v>4.0869071792541796</v>
      </c>
      <c r="I2677" s="12">
        <v>0</v>
      </c>
      <c r="J2677" s="12">
        <v>0</v>
      </c>
      <c r="K2677" s="12">
        <v>0</v>
      </c>
      <c r="L2677" s="12">
        <v>0</v>
      </c>
      <c r="M2677" s="12">
        <v>0</v>
      </c>
      <c r="N2677" s="12"/>
      <c r="O2677" s="12"/>
    </row>
    <row r="2678" spans="1:15" x14ac:dyDescent="0.35">
      <c r="A2678" s="11" t="str">
        <f t="shared" si="41"/>
        <v>DISTRIBUCION VOLUMEN X CRITERIO (kg ó litros)BrandyNORTE-CENTRO</v>
      </c>
      <c r="B2678" s="11" t="s">
        <v>119</v>
      </c>
      <c r="C2678" s="11" t="s">
        <v>150</v>
      </c>
      <c r="D2678" s="11" t="s">
        <v>7</v>
      </c>
      <c r="E2678" s="12">
        <v>18.2228983306807</v>
      </c>
      <c r="F2678" s="12">
        <v>19.332656743865101</v>
      </c>
      <c r="G2678" s="12">
        <v>5.5602474975281</v>
      </c>
      <c r="H2678" s="12">
        <v>18.739717435892199</v>
      </c>
      <c r="I2678" s="12">
        <v>0</v>
      </c>
      <c r="J2678" s="12">
        <v>0</v>
      </c>
      <c r="K2678" s="12">
        <v>0</v>
      </c>
      <c r="L2678" s="12">
        <v>0</v>
      </c>
      <c r="M2678" s="12">
        <v>0</v>
      </c>
      <c r="N2678" s="12"/>
      <c r="O2678" s="12"/>
    </row>
    <row r="2679" spans="1:15" x14ac:dyDescent="0.35">
      <c r="A2679" s="11" t="str">
        <f t="shared" si="41"/>
        <v>DISTRIBUCION VOLUMEN X CRITERIO (kg ó litros)BrandyNOROESTE</v>
      </c>
      <c r="B2679" s="11" t="s">
        <v>119</v>
      </c>
      <c r="C2679" s="11" t="s">
        <v>150</v>
      </c>
      <c r="D2679" s="11" t="s">
        <v>8</v>
      </c>
      <c r="E2679" s="12">
        <v>2.6430814790625901</v>
      </c>
      <c r="F2679" s="12">
        <v>1.8091179353715701</v>
      </c>
      <c r="G2679" s="12">
        <v>6.0879450649012199</v>
      </c>
      <c r="H2679" s="12">
        <v>2.2793870621649002</v>
      </c>
      <c r="I2679" s="12">
        <v>0</v>
      </c>
      <c r="J2679" s="12">
        <v>0</v>
      </c>
      <c r="K2679" s="12">
        <v>0</v>
      </c>
      <c r="L2679" s="12">
        <v>0</v>
      </c>
      <c r="M2679" s="12">
        <v>0</v>
      </c>
      <c r="N2679" s="12"/>
      <c r="O2679" s="12"/>
    </row>
    <row r="2680" spans="1:15" x14ac:dyDescent="0.35">
      <c r="A2680" s="11" t="str">
        <f t="shared" si="41"/>
        <v>DISTRIBUCION VOLUMEN X CRITERIO (kg ó litros)Brandy&lt;2MIL</v>
      </c>
      <c r="B2680" s="11" t="s">
        <v>119</v>
      </c>
      <c r="C2680" s="11" t="s">
        <v>150</v>
      </c>
      <c r="D2680" s="11" t="s">
        <v>9</v>
      </c>
      <c r="E2680" s="12">
        <v>48.4340392621123</v>
      </c>
      <c r="F2680" s="12">
        <v>0.93607693747399401</v>
      </c>
      <c r="G2680" s="12">
        <v>5.76283691025374</v>
      </c>
      <c r="H2680" s="12" t="s">
        <v>213</v>
      </c>
      <c r="I2680" s="12">
        <v>0</v>
      </c>
      <c r="J2680" s="12">
        <v>0</v>
      </c>
      <c r="K2680" s="12">
        <v>0</v>
      </c>
      <c r="L2680" s="12">
        <v>0</v>
      </c>
      <c r="M2680" s="12">
        <v>0</v>
      </c>
      <c r="N2680" s="12"/>
      <c r="O2680" s="12"/>
    </row>
    <row r="2681" spans="1:15" x14ac:dyDescent="0.35">
      <c r="A2681" s="11" t="str">
        <f t="shared" si="41"/>
        <v>DISTRIBUCION VOLUMEN X CRITERIO (kg ó litros)Brandy2-5MIL</v>
      </c>
      <c r="B2681" s="11" t="s">
        <v>119</v>
      </c>
      <c r="C2681" s="11" t="s">
        <v>150</v>
      </c>
      <c r="D2681" s="11" t="s">
        <v>10</v>
      </c>
      <c r="E2681" s="12">
        <v>2.7083107385788399</v>
      </c>
      <c r="F2681" s="12">
        <v>2.13647558157085</v>
      </c>
      <c r="G2681" s="12">
        <v>4.9359487674438398</v>
      </c>
      <c r="H2681" s="12">
        <v>1.64461100308984</v>
      </c>
      <c r="I2681" s="12">
        <v>0</v>
      </c>
      <c r="J2681" s="12">
        <v>0</v>
      </c>
      <c r="K2681" s="12">
        <v>0</v>
      </c>
      <c r="L2681" s="12">
        <v>0</v>
      </c>
      <c r="M2681" s="12">
        <v>0</v>
      </c>
      <c r="N2681" s="12"/>
      <c r="O2681" s="12"/>
    </row>
    <row r="2682" spans="1:15" x14ac:dyDescent="0.35">
      <c r="A2682" s="11" t="str">
        <f t="shared" si="41"/>
        <v>DISTRIBUCION VOLUMEN X CRITERIO (kg ó litros)Brandy5-10MIL</v>
      </c>
      <c r="B2682" s="11" t="s">
        <v>119</v>
      </c>
      <c r="C2682" s="11" t="s">
        <v>150</v>
      </c>
      <c r="D2682" s="11" t="s">
        <v>11</v>
      </c>
      <c r="E2682" s="12">
        <v>1.6233399341277199</v>
      </c>
      <c r="F2682" s="12">
        <v>37.305554047823399</v>
      </c>
      <c r="G2682" s="12">
        <v>9.9475974425331906</v>
      </c>
      <c r="H2682" s="12">
        <v>15.396514708259099</v>
      </c>
      <c r="I2682" s="12">
        <v>0</v>
      </c>
      <c r="J2682" s="12">
        <v>0</v>
      </c>
      <c r="K2682" s="12">
        <v>0</v>
      </c>
      <c r="L2682" s="12">
        <v>0</v>
      </c>
      <c r="M2682" s="12">
        <v>0</v>
      </c>
      <c r="N2682" s="12"/>
      <c r="O2682" s="12"/>
    </row>
    <row r="2683" spans="1:15" x14ac:dyDescent="0.35">
      <c r="A2683" s="11" t="str">
        <f t="shared" si="41"/>
        <v>DISTRIBUCION VOLUMEN X CRITERIO (kg ó litros)Brandy10-30MIL</v>
      </c>
      <c r="B2683" s="11" t="s">
        <v>119</v>
      </c>
      <c r="C2683" s="11" t="s">
        <v>150</v>
      </c>
      <c r="D2683" s="11" t="s">
        <v>12</v>
      </c>
      <c r="E2683" s="12">
        <v>8.3711022280851406</v>
      </c>
      <c r="F2683" s="12">
        <v>15.1809462595933</v>
      </c>
      <c r="G2683" s="12">
        <v>15.357355856381201</v>
      </c>
      <c r="H2683" s="12">
        <v>34.626010818390299</v>
      </c>
      <c r="I2683" s="12">
        <v>0</v>
      </c>
      <c r="J2683" s="12">
        <v>0</v>
      </c>
      <c r="K2683" s="12">
        <v>0</v>
      </c>
      <c r="L2683" s="12">
        <v>0</v>
      </c>
      <c r="M2683" s="12">
        <v>0</v>
      </c>
      <c r="N2683" s="12"/>
      <c r="O2683" s="12"/>
    </row>
    <row r="2684" spans="1:15" x14ac:dyDescent="0.35">
      <c r="A2684" s="11" t="str">
        <f t="shared" si="41"/>
        <v>DISTRIBUCION VOLUMEN X CRITERIO (kg ó litros)Brandy30-100MIL</v>
      </c>
      <c r="B2684" s="11" t="s">
        <v>119</v>
      </c>
      <c r="C2684" s="11" t="s">
        <v>150</v>
      </c>
      <c r="D2684" s="11" t="s">
        <v>13</v>
      </c>
      <c r="E2684" s="12">
        <v>11.6013328556792</v>
      </c>
      <c r="F2684" s="12">
        <v>8.5983020929729204</v>
      </c>
      <c r="G2684" s="12">
        <v>22.482958892787199</v>
      </c>
      <c r="H2684" s="12">
        <v>13.0251073157758</v>
      </c>
      <c r="I2684" s="12">
        <v>0</v>
      </c>
      <c r="J2684" s="12">
        <v>0</v>
      </c>
      <c r="K2684" s="12">
        <v>0</v>
      </c>
      <c r="L2684" s="12">
        <v>0</v>
      </c>
      <c r="M2684" s="12">
        <v>0</v>
      </c>
      <c r="N2684" s="12"/>
      <c r="O2684" s="12"/>
    </row>
    <row r="2685" spans="1:15" x14ac:dyDescent="0.35">
      <c r="A2685" s="11" t="str">
        <f t="shared" si="41"/>
        <v>DISTRIBUCION VOLUMEN X CRITERIO (kg ó litros)Brandy100-200MIL</v>
      </c>
      <c r="B2685" s="11" t="s">
        <v>119</v>
      </c>
      <c r="C2685" s="11" t="s">
        <v>150</v>
      </c>
      <c r="D2685" s="11" t="s">
        <v>14</v>
      </c>
      <c r="E2685" s="12">
        <v>0.314004427268677</v>
      </c>
      <c r="F2685" s="12">
        <v>1.8947908400304001</v>
      </c>
      <c r="G2685" s="12">
        <v>2.66736776376966</v>
      </c>
      <c r="H2685" s="12">
        <v>10.7835499344206</v>
      </c>
      <c r="I2685" s="12">
        <v>0</v>
      </c>
      <c r="J2685" s="12">
        <v>0</v>
      </c>
      <c r="K2685" s="12">
        <v>0</v>
      </c>
      <c r="L2685" s="12">
        <v>0</v>
      </c>
      <c r="M2685" s="12">
        <v>0</v>
      </c>
      <c r="N2685" s="12"/>
      <c r="O2685" s="12"/>
    </row>
    <row r="2686" spans="1:15" x14ac:dyDescent="0.35">
      <c r="A2686" s="11" t="str">
        <f t="shared" si="41"/>
        <v>DISTRIBUCION VOLUMEN X CRITERIO (kg ó litros)Brandy200-500MIL</v>
      </c>
      <c r="B2686" s="11" t="s">
        <v>119</v>
      </c>
      <c r="C2686" s="11" t="s">
        <v>150</v>
      </c>
      <c r="D2686" s="11" t="s">
        <v>15</v>
      </c>
      <c r="E2686" s="12">
        <v>19.4698970464874</v>
      </c>
      <c r="F2686" s="12">
        <v>21.2882010160668</v>
      </c>
      <c r="G2686" s="12">
        <v>30.752210089587098</v>
      </c>
      <c r="H2686" s="12">
        <v>20.062496662723699</v>
      </c>
      <c r="I2686" s="12">
        <v>0</v>
      </c>
      <c r="J2686" s="12">
        <v>0</v>
      </c>
      <c r="K2686" s="12">
        <v>0</v>
      </c>
      <c r="L2686" s="12">
        <v>0</v>
      </c>
      <c r="M2686" s="12">
        <v>0</v>
      </c>
      <c r="N2686" s="12"/>
      <c r="O2686" s="12"/>
    </row>
    <row r="2687" spans="1:15" x14ac:dyDescent="0.35">
      <c r="A2687" s="11" t="str">
        <f t="shared" si="41"/>
        <v>DISTRIBUCION VOLUMEN X CRITERIO (kg ó litros)Brandy&gt;500MIL</v>
      </c>
      <c r="B2687" s="11" t="s">
        <v>119</v>
      </c>
      <c r="C2687" s="11" t="s">
        <v>150</v>
      </c>
      <c r="D2687" s="11" t="s">
        <v>16</v>
      </c>
      <c r="E2687" s="12">
        <v>7.47797735376672</v>
      </c>
      <c r="F2687" s="12">
        <v>12.6596427459703</v>
      </c>
      <c r="G2687" s="12">
        <v>8.0937155270180092</v>
      </c>
      <c r="H2687" s="12">
        <v>4.4617162795835297</v>
      </c>
      <c r="I2687" s="12">
        <v>0</v>
      </c>
      <c r="J2687" s="12">
        <v>0</v>
      </c>
      <c r="K2687" s="12">
        <v>0</v>
      </c>
      <c r="L2687" s="12">
        <v>0</v>
      </c>
      <c r="M2687" s="12">
        <v>0</v>
      </c>
      <c r="N2687" s="12"/>
      <c r="O2687" s="12"/>
    </row>
    <row r="2688" spans="1:15" x14ac:dyDescent="0.35">
      <c r="A2688" s="11" t="str">
        <f t="shared" si="41"/>
        <v>DISTRIBUCION VOLUMEN X CRITERIO (kg ó litros)BrandyDE 15 A 19 AÑOS</v>
      </c>
      <c r="B2688" s="11" t="s">
        <v>119</v>
      </c>
      <c r="C2688" s="11" t="s">
        <v>150</v>
      </c>
      <c r="D2688" s="11" t="s">
        <v>39</v>
      </c>
      <c r="E2688" s="12" t="s">
        <v>213</v>
      </c>
      <c r="F2688" s="12" t="s">
        <v>213</v>
      </c>
      <c r="G2688" s="12" t="s">
        <v>213</v>
      </c>
      <c r="H2688" s="12" t="s">
        <v>213</v>
      </c>
      <c r="I2688" s="12">
        <v>0</v>
      </c>
      <c r="J2688" s="12">
        <v>0</v>
      </c>
      <c r="K2688" s="12">
        <v>0</v>
      </c>
      <c r="L2688" s="12">
        <v>0</v>
      </c>
      <c r="M2688" s="12">
        <v>0</v>
      </c>
      <c r="N2688" s="12"/>
      <c r="O2688" s="12"/>
    </row>
    <row r="2689" spans="1:15" x14ac:dyDescent="0.35">
      <c r="A2689" s="11" t="str">
        <f t="shared" si="41"/>
        <v>DISTRIBUCION VOLUMEN X CRITERIO (kg ó litros)BrandyDE 20 A 24 AÑOS</v>
      </c>
      <c r="B2689" s="11" t="s">
        <v>119</v>
      </c>
      <c r="C2689" s="11" t="s">
        <v>150</v>
      </c>
      <c r="D2689" s="11" t="s">
        <v>40</v>
      </c>
      <c r="E2689" s="12">
        <v>0.659399447655177</v>
      </c>
      <c r="F2689" s="12">
        <v>1.37520774688765</v>
      </c>
      <c r="G2689" s="12">
        <v>1.0372198869740601</v>
      </c>
      <c r="H2689" s="12">
        <v>0.84592007300529903</v>
      </c>
      <c r="I2689" s="12">
        <v>0</v>
      </c>
      <c r="J2689" s="12">
        <v>0</v>
      </c>
      <c r="K2689" s="12">
        <v>0</v>
      </c>
      <c r="L2689" s="12">
        <v>0</v>
      </c>
      <c r="M2689" s="12">
        <v>0</v>
      </c>
      <c r="N2689" s="12"/>
      <c r="O2689" s="12"/>
    </row>
    <row r="2690" spans="1:15" x14ac:dyDescent="0.35">
      <c r="A2690" s="11" t="str">
        <f t="shared" si="41"/>
        <v>DISTRIBUCION VOLUMEN X CRITERIO (kg ó litros)BrandyDE 25 A 34 AÑOS</v>
      </c>
      <c r="B2690" s="11" t="s">
        <v>119</v>
      </c>
      <c r="C2690" s="11" t="s">
        <v>150</v>
      </c>
      <c r="D2690" s="11" t="s">
        <v>41</v>
      </c>
      <c r="E2690" s="12">
        <v>2.0908182289730699</v>
      </c>
      <c r="F2690" s="12">
        <v>0.88888237537634696</v>
      </c>
      <c r="G2690" s="12">
        <v>6.1934581725879703</v>
      </c>
      <c r="H2690" s="12">
        <v>4.9802235845341096</v>
      </c>
      <c r="I2690" s="12">
        <v>0</v>
      </c>
      <c r="J2690" s="12">
        <v>0</v>
      </c>
      <c r="K2690" s="12">
        <v>0</v>
      </c>
      <c r="L2690" s="12">
        <v>0</v>
      </c>
      <c r="M2690" s="12">
        <v>0</v>
      </c>
      <c r="N2690" s="12"/>
      <c r="O2690" s="12"/>
    </row>
    <row r="2691" spans="1:15" x14ac:dyDescent="0.35">
      <c r="A2691" s="11" t="str">
        <f t="shared" si="41"/>
        <v>DISTRIBUCION VOLUMEN X CRITERIO (kg ó litros)BrandyDE 35 A 49 AÑOS</v>
      </c>
      <c r="B2691" s="11" t="s">
        <v>119</v>
      </c>
      <c r="C2691" s="11" t="s">
        <v>150</v>
      </c>
      <c r="D2691" s="11" t="s">
        <v>42</v>
      </c>
      <c r="E2691" s="12">
        <v>1.8679727563105299</v>
      </c>
      <c r="F2691" s="12">
        <v>6.34530911021485</v>
      </c>
      <c r="G2691" s="12">
        <v>9.6045828524502497</v>
      </c>
      <c r="H2691" s="12">
        <v>6.5943008584615104</v>
      </c>
      <c r="I2691" s="12">
        <v>0</v>
      </c>
      <c r="J2691" s="12">
        <v>0</v>
      </c>
      <c r="K2691" s="12">
        <v>0</v>
      </c>
      <c r="L2691" s="12">
        <v>0</v>
      </c>
      <c r="M2691" s="12">
        <v>0</v>
      </c>
      <c r="N2691" s="12"/>
      <c r="O2691" s="12"/>
    </row>
    <row r="2692" spans="1:15" x14ac:dyDescent="0.35">
      <c r="A2692" s="11" t="str">
        <f t="shared" ref="A2692:A2755" si="42">B2692&amp;C2692&amp;D2692</f>
        <v>DISTRIBUCION VOLUMEN X CRITERIO (kg ó litros)BrandyDE 50 A 59 AÑOS</v>
      </c>
      <c r="B2692" s="11" t="s">
        <v>119</v>
      </c>
      <c r="C2692" s="11" t="s">
        <v>150</v>
      </c>
      <c r="D2692" s="11" t="s">
        <v>43</v>
      </c>
      <c r="E2692" s="12">
        <v>12.4457893376601</v>
      </c>
      <c r="F2692" s="12">
        <v>20.044101843786599</v>
      </c>
      <c r="G2692" s="12">
        <v>52.186746715554598</v>
      </c>
      <c r="H2692" s="12">
        <v>17.073043733195099</v>
      </c>
      <c r="I2692" s="12">
        <v>0</v>
      </c>
      <c r="J2692" s="12">
        <v>0</v>
      </c>
      <c r="K2692" s="12">
        <v>0</v>
      </c>
      <c r="L2692" s="12">
        <v>0</v>
      </c>
      <c r="M2692" s="12">
        <v>0</v>
      </c>
      <c r="N2692" s="12"/>
      <c r="O2692" s="12"/>
    </row>
    <row r="2693" spans="1:15" x14ac:dyDescent="0.35">
      <c r="A2693" s="11" t="str">
        <f t="shared" si="42"/>
        <v>DISTRIBUCION VOLUMEN X CRITERIO (kg ó litros)BrandyDE 60 A 75 AÑOS</v>
      </c>
      <c r="B2693" s="11" t="s">
        <v>119</v>
      </c>
      <c r="C2693" s="11" t="s">
        <v>150</v>
      </c>
      <c r="D2693" s="11" t="s">
        <v>44</v>
      </c>
      <c r="E2693" s="12">
        <v>82.936015113185704</v>
      </c>
      <c r="F2693" s="12">
        <v>71.346483782453205</v>
      </c>
      <c r="G2693" s="12">
        <v>30.9779915125843</v>
      </c>
      <c r="H2693" s="12">
        <v>70.506510548181893</v>
      </c>
      <c r="I2693" s="12">
        <v>0</v>
      </c>
      <c r="J2693" s="12">
        <v>0</v>
      </c>
      <c r="K2693" s="12">
        <v>0</v>
      </c>
      <c r="L2693" s="12">
        <v>0</v>
      </c>
      <c r="M2693" s="12">
        <v>0</v>
      </c>
      <c r="N2693" s="12"/>
      <c r="O2693" s="12"/>
    </row>
    <row r="2694" spans="1:15" x14ac:dyDescent="0.35">
      <c r="A2694" s="11" t="str">
        <f t="shared" si="42"/>
        <v>DISTRIBUCION VOLUMEN X CRITERIO (kg ó litros)BrandyALTA Y MEDIA ALTA</v>
      </c>
      <c r="B2694" s="11" t="s">
        <v>119</v>
      </c>
      <c r="C2694" s="11" t="s">
        <v>150</v>
      </c>
      <c r="D2694" s="11" t="s">
        <v>17</v>
      </c>
      <c r="E2694" s="12">
        <v>15.221247272522801</v>
      </c>
      <c r="F2694" s="12">
        <v>51.807143310021303</v>
      </c>
      <c r="G2694" s="12">
        <v>30.159013692063599</v>
      </c>
      <c r="H2694" s="12">
        <v>27.946691046664199</v>
      </c>
      <c r="I2694" s="12">
        <v>0</v>
      </c>
      <c r="J2694" s="12">
        <v>0</v>
      </c>
      <c r="K2694" s="12">
        <v>0</v>
      </c>
      <c r="L2694" s="12">
        <v>0</v>
      </c>
      <c r="M2694" s="12">
        <v>0</v>
      </c>
      <c r="N2694" s="12"/>
      <c r="O2694" s="12"/>
    </row>
    <row r="2695" spans="1:15" x14ac:dyDescent="0.35">
      <c r="A2695" s="11" t="str">
        <f t="shared" si="42"/>
        <v>DISTRIBUCION VOLUMEN X CRITERIO (kg ó litros)BrandyMEDIA</v>
      </c>
      <c r="B2695" s="11" t="s">
        <v>119</v>
      </c>
      <c r="C2695" s="11" t="s">
        <v>150</v>
      </c>
      <c r="D2695" s="11" t="s">
        <v>18</v>
      </c>
      <c r="E2695" s="12">
        <v>9.5420431608616205</v>
      </c>
      <c r="F2695" s="12">
        <v>16.999914526618301</v>
      </c>
      <c r="G2695" s="12">
        <v>34.375041327536401</v>
      </c>
      <c r="H2695" s="12">
        <v>27.8537859597071</v>
      </c>
      <c r="I2695" s="12">
        <v>0</v>
      </c>
      <c r="J2695" s="12">
        <v>0</v>
      </c>
      <c r="K2695" s="12">
        <v>0</v>
      </c>
      <c r="L2695" s="12">
        <v>0</v>
      </c>
      <c r="M2695" s="12">
        <v>0</v>
      </c>
      <c r="N2695" s="12"/>
      <c r="O2695" s="12"/>
    </row>
    <row r="2696" spans="1:15" x14ac:dyDescent="0.35">
      <c r="A2696" s="11" t="str">
        <f t="shared" si="42"/>
        <v>DISTRIBUCION VOLUMEN X CRITERIO (kg ó litros)BrandyMEDIA BAJA</v>
      </c>
      <c r="B2696" s="11" t="s">
        <v>119</v>
      </c>
      <c r="C2696" s="11" t="s">
        <v>150</v>
      </c>
      <c r="D2696" s="11" t="s">
        <v>19</v>
      </c>
      <c r="E2696" s="12">
        <v>67.169774893625203</v>
      </c>
      <c r="F2696" s="12">
        <v>25.795895740987199</v>
      </c>
      <c r="G2696" s="12">
        <v>18.232189522003999</v>
      </c>
      <c r="H2696" s="12">
        <v>12.929851517308499</v>
      </c>
      <c r="I2696" s="12">
        <v>0</v>
      </c>
      <c r="J2696" s="12">
        <v>0</v>
      </c>
      <c r="K2696" s="12">
        <v>0</v>
      </c>
      <c r="L2696" s="12">
        <v>0</v>
      </c>
      <c r="M2696" s="12">
        <v>0</v>
      </c>
      <c r="N2696" s="12"/>
      <c r="O2696" s="12"/>
    </row>
    <row r="2697" spans="1:15" x14ac:dyDescent="0.35">
      <c r="A2697" s="11" t="str">
        <f t="shared" si="42"/>
        <v>DISTRIBUCION VOLUMEN X CRITERIO (kg ó litros)BrandyBAJA</v>
      </c>
      <c r="B2697" s="11" t="s">
        <v>119</v>
      </c>
      <c r="C2697" s="11" t="s">
        <v>150</v>
      </c>
      <c r="D2697" s="11" t="s">
        <v>20</v>
      </c>
      <c r="E2697" s="12">
        <v>8.0669258716688006</v>
      </c>
      <c r="F2697" s="12">
        <v>5.3970357989352804</v>
      </c>
      <c r="G2697" s="12">
        <v>17.233750535340199</v>
      </c>
      <c r="H2697" s="12">
        <v>31.2696758306415</v>
      </c>
      <c r="I2697" s="12">
        <v>0</v>
      </c>
      <c r="J2697" s="12">
        <v>0</v>
      </c>
      <c r="K2697" s="12">
        <v>0</v>
      </c>
      <c r="L2697" s="12">
        <v>0</v>
      </c>
      <c r="M2697" s="12">
        <v>0</v>
      </c>
      <c r="N2697" s="12"/>
      <c r="O2697" s="12"/>
    </row>
    <row r="2698" spans="1:15" x14ac:dyDescent="0.35">
      <c r="A2698" s="11" t="str">
        <f t="shared" si="42"/>
        <v>DISTRIBUCION VOLUMEN X CRITERIO (kg ó litros)BrandyHOMBRE</v>
      </c>
      <c r="B2698" s="11" t="s">
        <v>119</v>
      </c>
      <c r="C2698" s="11" t="s">
        <v>150</v>
      </c>
      <c r="D2698" s="11" t="s">
        <v>21</v>
      </c>
      <c r="E2698" s="12">
        <v>79.886270968587397</v>
      </c>
      <c r="F2698" s="12">
        <v>69.408136649232802</v>
      </c>
      <c r="G2698" s="12">
        <v>62.007238780381002</v>
      </c>
      <c r="H2698" s="12">
        <v>79.074166642185702</v>
      </c>
      <c r="I2698" s="12">
        <v>0</v>
      </c>
      <c r="J2698" s="12">
        <v>0</v>
      </c>
      <c r="K2698" s="12">
        <v>0</v>
      </c>
      <c r="L2698" s="12">
        <v>0</v>
      </c>
      <c r="M2698" s="12">
        <v>0</v>
      </c>
      <c r="N2698" s="12"/>
      <c r="O2698" s="12"/>
    </row>
    <row r="2699" spans="1:15" x14ac:dyDescent="0.35">
      <c r="A2699" s="11" t="str">
        <f t="shared" si="42"/>
        <v>DISTRIBUCION VOLUMEN X CRITERIO (kg ó litros)BrandyMUJER</v>
      </c>
      <c r="B2699" s="11" t="s">
        <v>119</v>
      </c>
      <c r="C2699" s="11" t="s">
        <v>150</v>
      </c>
      <c r="D2699" s="11" t="s">
        <v>22</v>
      </c>
      <c r="E2699" s="12">
        <v>20.1137286736353</v>
      </c>
      <c r="F2699" s="12">
        <v>30.591849597944499</v>
      </c>
      <c r="G2699" s="12">
        <v>37.992750766555197</v>
      </c>
      <c r="H2699" s="12">
        <v>20.925824234474199</v>
      </c>
      <c r="I2699" s="12">
        <v>0</v>
      </c>
      <c r="J2699" s="12">
        <v>0</v>
      </c>
      <c r="K2699" s="12">
        <v>0</v>
      </c>
      <c r="L2699" s="12">
        <v>0</v>
      </c>
      <c r="M2699" s="12">
        <v>0</v>
      </c>
      <c r="N2699" s="12"/>
      <c r="O2699" s="12"/>
    </row>
    <row r="2700" spans="1:15" x14ac:dyDescent="0.35">
      <c r="A2700" s="11" t="str">
        <f t="shared" si="42"/>
        <v>DISTRIBUCION VOLUMEN X CRITERIO (kg ó litros)GinebraT.ESPAÑA</v>
      </c>
      <c r="B2700" s="11" t="s">
        <v>119</v>
      </c>
      <c r="C2700" s="11" t="s">
        <v>151</v>
      </c>
      <c r="D2700" s="11" t="s">
        <v>36</v>
      </c>
      <c r="E2700" s="12">
        <v>100</v>
      </c>
      <c r="F2700" s="12">
        <v>100</v>
      </c>
      <c r="G2700" s="12">
        <v>100</v>
      </c>
      <c r="H2700" s="12">
        <v>100</v>
      </c>
      <c r="I2700" s="12">
        <v>0</v>
      </c>
      <c r="J2700" s="12">
        <v>0</v>
      </c>
      <c r="K2700" s="12">
        <v>0</v>
      </c>
      <c r="L2700" s="12">
        <v>0</v>
      </c>
      <c r="M2700" s="12">
        <v>0</v>
      </c>
      <c r="N2700" s="12"/>
      <c r="O2700" s="12"/>
    </row>
    <row r="2701" spans="1:15" x14ac:dyDescent="0.35">
      <c r="A2701" s="11" t="str">
        <f t="shared" si="42"/>
        <v>DISTRIBUCION VOLUMEN X CRITERIO (kg ó litros)GinebraBCN AM</v>
      </c>
      <c r="B2701" s="11" t="s">
        <v>119</v>
      </c>
      <c r="C2701" s="11" t="s">
        <v>151</v>
      </c>
      <c r="D2701" s="11" t="s">
        <v>1</v>
      </c>
      <c r="E2701" s="12">
        <v>4.4254054764285904</v>
      </c>
      <c r="F2701" s="12">
        <v>6.8801187823079299</v>
      </c>
      <c r="G2701" s="12">
        <v>5.4935964926442704</v>
      </c>
      <c r="H2701" s="12">
        <v>4.1879623755866797</v>
      </c>
      <c r="I2701" s="12">
        <v>0</v>
      </c>
      <c r="J2701" s="12">
        <v>0</v>
      </c>
      <c r="K2701" s="12">
        <v>0</v>
      </c>
      <c r="L2701" s="12">
        <v>0</v>
      </c>
      <c r="M2701" s="12">
        <v>0</v>
      </c>
      <c r="N2701" s="12"/>
      <c r="O2701" s="12"/>
    </row>
    <row r="2702" spans="1:15" x14ac:dyDescent="0.35">
      <c r="A2702" s="11" t="str">
        <f t="shared" si="42"/>
        <v>DISTRIBUCION VOLUMEN X CRITERIO (kg ó litros)GinebraREST.CAT ARAGON</v>
      </c>
      <c r="B2702" s="11" t="s">
        <v>119</v>
      </c>
      <c r="C2702" s="11" t="s">
        <v>151</v>
      </c>
      <c r="D2702" s="11" t="s">
        <v>2</v>
      </c>
      <c r="E2702" s="12">
        <v>9.2902495878132498</v>
      </c>
      <c r="F2702" s="12">
        <v>9.4924949979494198</v>
      </c>
      <c r="G2702" s="12">
        <v>7.8663273770488296</v>
      </c>
      <c r="H2702" s="12">
        <v>8.7285579274331599</v>
      </c>
      <c r="I2702" s="12">
        <v>0</v>
      </c>
      <c r="J2702" s="12">
        <v>0</v>
      </c>
      <c r="K2702" s="12">
        <v>0</v>
      </c>
      <c r="L2702" s="12">
        <v>0</v>
      </c>
      <c r="M2702" s="12">
        <v>0</v>
      </c>
      <c r="N2702" s="12"/>
      <c r="O2702" s="12"/>
    </row>
    <row r="2703" spans="1:15" x14ac:dyDescent="0.35">
      <c r="A2703" s="11" t="str">
        <f t="shared" si="42"/>
        <v>DISTRIBUCION VOLUMEN X CRITERIO (kg ó litros)GinebraLEVANTE</v>
      </c>
      <c r="B2703" s="11" t="s">
        <v>119</v>
      </c>
      <c r="C2703" s="11" t="s">
        <v>151</v>
      </c>
      <c r="D2703" s="11" t="s">
        <v>3</v>
      </c>
      <c r="E2703" s="12">
        <v>14.256082068389601</v>
      </c>
      <c r="F2703" s="12">
        <v>12.2402602020021</v>
      </c>
      <c r="G2703" s="12">
        <v>14.9717938429123</v>
      </c>
      <c r="H2703" s="12">
        <v>19.297862959134999</v>
      </c>
      <c r="I2703" s="12">
        <v>0</v>
      </c>
      <c r="J2703" s="12">
        <v>0</v>
      </c>
      <c r="K2703" s="12">
        <v>0</v>
      </c>
      <c r="L2703" s="12">
        <v>0</v>
      </c>
      <c r="M2703" s="12">
        <v>0</v>
      </c>
      <c r="N2703" s="12"/>
      <c r="O2703" s="12"/>
    </row>
    <row r="2704" spans="1:15" x14ac:dyDescent="0.35">
      <c r="A2704" s="11" t="str">
        <f t="shared" si="42"/>
        <v>DISTRIBUCION VOLUMEN X CRITERIO (kg ó litros)GinebraANDALUCIA</v>
      </c>
      <c r="B2704" s="11" t="s">
        <v>119</v>
      </c>
      <c r="C2704" s="11" t="s">
        <v>151</v>
      </c>
      <c r="D2704" s="11" t="s">
        <v>4</v>
      </c>
      <c r="E2704" s="12">
        <v>25.018002006743298</v>
      </c>
      <c r="F2704" s="12">
        <v>26.011597662339401</v>
      </c>
      <c r="G2704" s="12">
        <v>24.573772632094499</v>
      </c>
      <c r="H2704" s="12">
        <v>24.868433065441099</v>
      </c>
      <c r="I2704" s="12">
        <v>0</v>
      </c>
      <c r="J2704" s="12">
        <v>0</v>
      </c>
      <c r="K2704" s="12">
        <v>0</v>
      </c>
      <c r="L2704" s="12">
        <v>0</v>
      </c>
      <c r="M2704" s="12">
        <v>0</v>
      </c>
      <c r="N2704" s="12"/>
      <c r="O2704" s="12"/>
    </row>
    <row r="2705" spans="1:15" x14ac:dyDescent="0.35">
      <c r="A2705" s="11" t="str">
        <f t="shared" si="42"/>
        <v>DISTRIBUCION VOLUMEN X CRITERIO (kg ó litros)GinebraMDD AM</v>
      </c>
      <c r="B2705" s="11" t="s">
        <v>119</v>
      </c>
      <c r="C2705" s="11" t="s">
        <v>151</v>
      </c>
      <c r="D2705" s="11" t="s">
        <v>5</v>
      </c>
      <c r="E2705" s="12">
        <v>15.6439347458551</v>
      </c>
      <c r="F2705" s="12">
        <v>15.7032678586706</v>
      </c>
      <c r="G2705" s="12">
        <v>11.9875065893218</v>
      </c>
      <c r="H2705" s="12">
        <v>11.452961978434899</v>
      </c>
      <c r="I2705" s="12">
        <v>0</v>
      </c>
      <c r="J2705" s="12">
        <v>0</v>
      </c>
      <c r="K2705" s="12">
        <v>0</v>
      </c>
      <c r="L2705" s="12">
        <v>0</v>
      </c>
      <c r="M2705" s="12">
        <v>0</v>
      </c>
      <c r="N2705" s="12"/>
      <c r="O2705" s="12"/>
    </row>
    <row r="2706" spans="1:15" x14ac:dyDescent="0.35">
      <c r="A2706" s="11" t="str">
        <f t="shared" si="42"/>
        <v>DISTRIBUCION VOLUMEN X CRITERIO (kg ó litros)GinebraRTO CENTRO</v>
      </c>
      <c r="B2706" s="11" t="s">
        <v>119</v>
      </c>
      <c r="C2706" s="11" t="s">
        <v>151</v>
      </c>
      <c r="D2706" s="11" t="s">
        <v>6</v>
      </c>
      <c r="E2706" s="12">
        <v>14.7165611171206</v>
      </c>
      <c r="F2706" s="12">
        <v>11.0421593848877</v>
      </c>
      <c r="G2706" s="12">
        <v>12.380814986838001</v>
      </c>
      <c r="H2706" s="12">
        <v>9.99478371145727</v>
      </c>
      <c r="I2706" s="12">
        <v>0</v>
      </c>
      <c r="J2706" s="12">
        <v>0</v>
      </c>
      <c r="K2706" s="12">
        <v>0</v>
      </c>
      <c r="L2706" s="12">
        <v>0</v>
      </c>
      <c r="M2706" s="12">
        <v>0</v>
      </c>
      <c r="N2706" s="12"/>
      <c r="O2706" s="12"/>
    </row>
    <row r="2707" spans="1:15" x14ac:dyDescent="0.35">
      <c r="A2707" s="11" t="str">
        <f t="shared" si="42"/>
        <v>DISTRIBUCION VOLUMEN X CRITERIO (kg ó litros)GinebraNORTE-CENTRO</v>
      </c>
      <c r="B2707" s="11" t="s">
        <v>119</v>
      </c>
      <c r="C2707" s="11" t="s">
        <v>151</v>
      </c>
      <c r="D2707" s="11" t="s">
        <v>7</v>
      </c>
      <c r="E2707" s="12">
        <v>7.7488071271965602</v>
      </c>
      <c r="F2707" s="12">
        <v>8.4302298298257003</v>
      </c>
      <c r="G2707" s="12">
        <v>10.673806851897799</v>
      </c>
      <c r="H2707" s="12">
        <v>11.4716503473249</v>
      </c>
      <c r="I2707" s="12">
        <v>0</v>
      </c>
      <c r="J2707" s="12">
        <v>0</v>
      </c>
      <c r="K2707" s="12">
        <v>0</v>
      </c>
      <c r="L2707" s="12">
        <v>0</v>
      </c>
      <c r="M2707" s="12">
        <v>0</v>
      </c>
      <c r="N2707" s="12"/>
      <c r="O2707" s="12"/>
    </row>
    <row r="2708" spans="1:15" x14ac:dyDescent="0.35">
      <c r="A2708" s="11" t="str">
        <f t="shared" si="42"/>
        <v>DISTRIBUCION VOLUMEN X CRITERIO (kg ó litros)GinebraNOROESTE</v>
      </c>
      <c r="B2708" s="11" t="s">
        <v>119</v>
      </c>
      <c r="C2708" s="11" t="s">
        <v>151</v>
      </c>
      <c r="D2708" s="11" t="s">
        <v>8</v>
      </c>
      <c r="E2708" s="12">
        <v>8.9009577228610208</v>
      </c>
      <c r="F2708" s="12">
        <v>10.1998717817828</v>
      </c>
      <c r="G2708" s="12">
        <v>12.052382178278499</v>
      </c>
      <c r="H2708" s="12">
        <v>9.99779447909639</v>
      </c>
      <c r="I2708" s="12">
        <v>0</v>
      </c>
      <c r="J2708" s="12">
        <v>0</v>
      </c>
      <c r="K2708" s="12">
        <v>0</v>
      </c>
      <c r="L2708" s="12">
        <v>0</v>
      </c>
      <c r="M2708" s="12">
        <v>0</v>
      </c>
      <c r="N2708" s="12"/>
      <c r="O2708" s="12"/>
    </row>
    <row r="2709" spans="1:15" x14ac:dyDescent="0.35">
      <c r="A2709" s="11" t="str">
        <f t="shared" si="42"/>
        <v>DISTRIBUCION VOLUMEN X CRITERIO (kg ó litros)Ginebra&lt;2MIL</v>
      </c>
      <c r="B2709" s="11" t="s">
        <v>119</v>
      </c>
      <c r="C2709" s="11" t="s">
        <v>151</v>
      </c>
      <c r="D2709" s="11" t="s">
        <v>9</v>
      </c>
      <c r="E2709" s="12">
        <v>10.3469593404094</v>
      </c>
      <c r="F2709" s="12">
        <v>7.0350236955151599</v>
      </c>
      <c r="G2709" s="12">
        <v>7.4732295069021104</v>
      </c>
      <c r="H2709" s="12">
        <v>5.5565855918456197</v>
      </c>
      <c r="I2709" s="12">
        <v>0</v>
      </c>
      <c r="J2709" s="12">
        <v>0</v>
      </c>
      <c r="K2709" s="12">
        <v>0</v>
      </c>
      <c r="L2709" s="12">
        <v>0</v>
      </c>
      <c r="M2709" s="12">
        <v>0</v>
      </c>
      <c r="N2709" s="12"/>
      <c r="O2709" s="12"/>
    </row>
    <row r="2710" spans="1:15" x14ac:dyDescent="0.35">
      <c r="A2710" s="11" t="str">
        <f t="shared" si="42"/>
        <v>DISTRIBUCION VOLUMEN X CRITERIO (kg ó litros)Ginebra2-5MIL</v>
      </c>
      <c r="B2710" s="11" t="s">
        <v>119</v>
      </c>
      <c r="C2710" s="11" t="s">
        <v>151</v>
      </c>
      <c r="D2710" s="11" t="s">
        <v>10</v>
      </c>
      <c r="E2710" s="12">
        <v>5.5496827897113103</v>
      </c>
      <c r="F2710" s="12">
        <v>5.0223315713233596</v>
      </c>
      <c r="G2710" s="12">
        <v>6.7140361923065903</v>
      </c>
      <c r="H2710" s="12">
        <v>6.2578293607832096</v>
      </c>
      <c r="I2710" s="12">
        <v>0</v>
      </c>
      <c r="J2710" s="12">
        <v>0</v>
      </c>
      <c r="K2710" s="12">
        <v>0</v>
      </c>
      <c r="L2710" s="12">
        <v>0</v>
      </c>
      <c r="M2710" s="12">
        <v>0</v>
      </c>
      <c r="N2710" s="12"/>
      <c r="O2710" s="12"/>
    </row>
    <row r="2711" spans="1:15" x14ac:dyDescent="0.35">
      <c r="A2711" s="11" t="str">
        <f t="shared" si="42"/>
        <v>DISTRIBUCION VOLUMEN X CRITERIO (kg ó litros)Ginebra5-10MIL</v>
      </c>
      <c r="B2711" s="11" t="s">
        <v>119</v>
      </c>
      <c r="C2711" s="11" t="s">
        <v>151</v>
      </c>
      <c r="D2711" s="11" t="s">
        <v>11</v>
      </c>
      <c r="E2711" s="12">
        <v>9.1419161571616492</v>
      </c>
      <c r="F2711" s="12">
        <v>10.1381957291141</v>
      </c>
      <c r="G2711" s="12">
        <v>6.8213180568554099</v>
      </c>
      <c r="H2711" s="12">
        <v>8.7172978964252792</v>
      </c>
      <c r="I2711" s="12">
        <v>0</v>
      </c>
      <c r="J2711" s="12">
        <v>0</v>
      </c>
      <c r="K2711" s="12">
        <v>0</v>
      </c>
      <c r="L2711" s="12">
        <v>0</v>
      </c>
      <c r="M2711" s="12">
        <v>0</v>
      </c>
      <c r="N2711" s="12"/>
      <c r="O2711" s="12"/>
    </row>
    <row r="2712" spans="1:15" x14ac:dyDescent="0.35">
      <c r="A2712" s="11" t="str">
        <f t="shared" si="42"/>
        <v>DISTRIBUCION VOLUMEN X CRITERIO (kg ó litros)Ginebra10-30MIL</v>
      </c>
      <c r="B2712" s="11" t="s">
        <v>119</v>
      </c>
      <c r="C2712" s="11" t="s">
        <v>151</v>
      </c>
      <c r="D2712" s="11" t="s">
        <v>12</v>
      </c>
      <c r="E2712" s="12">
        <v>15.0603988181244</v>
      </c>
      <c r="F2712" s="12">
        <v>13.199235645040901</v>
      </c>
      <c r="G2712" s="12">
        <v>15.9334518143575</v>
      </c>
      <c r="H2712" s="12">
        <v>15.1704354132719</v>
      </c>
      <c r="I2712" s="12">
        <v>0</v>
      </c>
      <c r="J2712" s="12">
        <v>0</v>
      </c>
      <c r="K2712" s="12">
        <v>0</v>
      </c>
      <c r="L2712" s="12">
        <v>0</v>
      </c>
      <c r="M2712" s="12">
        <v>0</v>
      </c>
      <c r="N2712" s="12"/>
      <c r="O2712" s="12"/>
    </row>
    <row r="2713" spans="1:15" x14ac:dyDescent="0.35">
      <c r="A2713" s="11" t="str">
        <f t="shared" si="42"/>
        <v>DISTRIBUCION VOLUMEN X CRITERIO (kg ó litros)Ginebra30-100MIL</v>
      </c>
      <c r="B2713" s="11" t="s">
        <v>119</v>
      </c>
      <c r="C2713" s="11" t="s">
        <v>151</v>
      </c>
      <c r="D2713" s="11" t="s">
        <v>13</v>
      </c>
      <c r="E2713" s="12">
        <v>16.217239232464699</v>
      </c>
      <c r="F2713" s="12">
        <v>19.875450379460801</v>
      </c>
      <c r="G2713" s="12">
        <v>19.095915468620699</v>
      </c>
      <c r="H2713" s="12">
        <v>19.750948876278098</v>
      </c>
      <c r="I2713" s="12">
        <v>0</v>
      </c>
      <c r="J2713" s="12">
        <v>0</v>
      </c>
      <c r="K2713" s="12">
        <v>0</v>
      </c>
      <c r="L2713" s="12">
        <v>0</v>
      </c>
      <c r="M2713" s="12">
        <v>0</v>
      </c>
      <c r="N2713" s="12"/>
      <c r="O2713" s="12"/>
    </row>
    <row r="2714" spans="1:15" x14ac:dyDescent="0.35">
      <c r="A2714" s="11" t="str">
        <f t="shared" si="42"/>
        <v>DISTRIBUCION VOLUMEN X CRITERIO (kg ó litros)Ginebra100-200MIL</v>
      </c>
      <c r="B2714" s="11" t="s">
        <v>119</v>
      </c>
      <c r="C2714" s="11" t="s">
        <v>151</v>
      </c>
      <c r="D2714" s="11" t="s">
        <v>14</v>
      </c>
      <c r="E2714" s="12">
        <v>16.1129333419345</v>
      </c>
      <c r="F2714" s="12">
        <v>11.8887987209797</v>
      </c>
      <c r="G2714" s="12">
        <v>13.002676696879099</v>
      </c>
      <c r="H2714" s="12">
        <v>11.4831263862749</v>
      </c>
      <c r="I2714" s="12">
        <v>0</v>
      </c>
      <c r="J2714" s="12">
        <v>0</v>
      </c>
      <c r="K2714" s="12">
        <v>0</v>
      </c>
      <c r="L2714" s="12">
        <v>0</v>
      </c>
      <c r="M2714" s="12">
        <v>0</v>
      </c>
      <c r="N2714" s="12"/>
      <c r="O2714" s="12"/>
    </row>
    <row r="2715" spans="1:15" x14ac:dyDescent="0.35">
      <c r="A2715" s="11" t="str">
        <f t="shared" si="42"/>
        <v>DISTRIBUCION VOLUMEN X CRITERIO (kg ó litros)Ginebra200-500MIL</v>
      </c>
      <c r="B2715" s="11" t="s">
        <v>119</v>
      </c>
      <c r="C2715" s="11" t="s">
        <v>151</v>
      </c>
      <c r="D2715" s="11" t="s">
        <v>15</v>
      </c>
      <c r="E2715" s="12">
        <v>10.3893093651411</v>
      </c>
      <c r="F2715" s="12">
        <v>11.215377756677301</v>
      </c>
      <c r="G2715" s="12">
        <v>15.844125044932801</v>
      </c>
      <c r="H2715" s="12">
        <v>17.930572099099098</v>
      </c>
      <c r="I2715" s="12">
        <v>0</v>
      </c>
      <c r="J2715" s="12">
        <v>0</v>
      </c>
      <c r="K2715" s="12">
        <v>0</v>
      </c>
      <c r="L2715" s="12">
        <v>0</v>
      </c>
      <c r="M2715" s="12">
        <v>0</v>
      </c>
      <c r="N2715" s="12"/>
      <c r="O2715" s="12"/>
    </row>
    <row r="2716" spans="1:15" x14ac:dyDescent="0.35">
      <c r="A2716" s="11" t="str">
        <f t="shared" si="42"/>
        <v>DISTRIBUCION VOLUMEN X CRITERIO (kg ó litros)Ginebra&gt;500MIL</v>
      </c>
      <c r="B2716" s="11" t="s">
        <v>119</v>
      </c>
      <c r="C2716" s="11" t="s">
        <v>151</v>
      </c>
      <c r="D2716" s="11" t="s">
        <v>16</v>
      </c>
      <c r="E2716" s="12">
        <v>17.181561005656</v>
      </c>
      <c r="F2716" s="12">
        <v>21.625584547804898</v>
      </c>
      <c r="G2716" s="12">
        <v>15.115265185483199</v>
      </c>
      <c r="H2716" s="12">
        <v>15.133218630395699</v>
      </c>
      <c r="I2716" s="12">
        <v>0</v>
      </c>
      <c r="J2716" s="12">
        <v>0</v>
      </c>
      <c r="K2716" s="12">
        <v>0</v>
      </c>
      <c r="L2716" s="12">
        <v>0</v>
      </c>
      <c r="M2716" s="12">
        <v>0</v>
      </c>
      <c r="N2716" s="12"/>
      <c r="O2716" s="12"/>
    </row>
    <row r="2717" spans="1:15" x14ac:dyDescent="0.35">
      <c r="A2717" s="11" t="str">
        <f t="shared" si="42"/>
        <v>DISTRIBUCION VOLUMEN X CRITERIO (kg ó litros)GinebraDE 15 A 19 AÑOS</v>
      </c>
      <c r="B2717" s="11" t="s">
        <v>119</v>
      </c>
      <c r="C2717" s="11" t="s">
        <v>151</v>
      </c>
      <c r="D2717" s="11" t="s">
        <v>39</v>
      </c>
      <c r="E2717" s="12">
        <v>4.2336461031107602</v>
      </c>
      <c r="F2717" s="12">
        <v>4.6679772299759197</v>
      </c>
      <c r="G2717" s="12">
        <v>1.7265224153173</v>
      </c>
      <c r="H2717" s="12">
        <v>1.5759175055968799</v>
      </c>
      <c r="I2717" s="12">
        <v>0</v>
      </c>
      <c r="J2717" s="12">
        <v>0</v>
      </c>
      <c r="K2717" s="12">
        <v>0</v>
      </c>
      <c r="L2717" s="12">
        <v>0</v>
      </c>
      <c r="M2717" s="12">
        <v>0</v>
      </c>
      <c r="N2717" s="12"/>
      <c r="O2717" s="12"/>
    </row>
    <row r="2718" spans="1:15" x14ac:dyDescent="0.35">
      <c r="A2718" s="11" t="str">
        <f t="shared" si="42"/>
        <v>DISTRIBUCION VOLUMEN X CRITERIO (kg ó litros)GinebraDE 20 A 24 AÑOS</v>
      </c>
      <c r="B2718" s="11" t="s">
        <v>119</v>
      </c>
      <c r="C2718" s="11" t="s">
        <v>151</v>
      </c>
      <c r="D2718" s="11" t="s">
        <v>40</v>
      </c>
      <c r="E2718" s="12">
        <v>7.9170490404335796</v>
      </c>
      <c r="F2718" s="12">
        <v>4.9873803151777301</v>
      </c>
      <c r="G2718" s="12">
        <v>4.7797361268489498</v>
      </c>
      <c r="H2718" s="12">
        <v>5.1270470214656898</v>
      </c>
      <c r="I2718" s="12">
        <v>0</v>
      </c>
      <c r="J2718" s="12">
        <v>0</v>
      </c>
      <c r="K2718" s="12">
        <v>0</v>
      </c>
      <c r="L2718" s="12">
        <v>0</v>
      </c>
      <c r="M2718" s="12">
        <v>0</v>
      </c>
      <c r="N2718" s="12"/>
      <c r="O2718" s="12"/>
    </row>
    <row r="2719" spans="1:15" x14ac:dyDescent="0.35">
      <c r="A2719" s="11" t="str">
        <f t="shared" si="42"/>
        <v>DISTRIBUCION VOLUMEN X CRITERIO (kg ó litros)GinebraDE 25 A 34 AÑOS</v>
      </c>
      <c r="B2719" s="11" t="s">
        <v>119</v>
      </c>
      <c r="C2719" s="11" t="s">
        <v>151</v>
      </c>
      <c r="D2719" s="11" t="s">
        <v>41</v>
      </c>
      <c r="E2719" s="12">
        <v>19.1342275714903</v>
      </c>
      <c r="F2719" s="12">
        <v>18.598197796644701</v>
      </c>
      <c r="G2719" s="12">
        <v>16.6065489395375</v>
      </c>
      <c r="H2719" s="12">
        <v>19.008394448287799</v>
      </c>
      <c r="I2719" s="12">
        <v>0</v>
      </c>
      <c r="J2719" s="12">
        <v>0</v>
      </c>
      <c r="K2719" s="12">
        <v>0</v>
      </c>
      <c r="L2719" s="12">
        <v>0</v>
      </c>
      <c r="M2719" s="12">
        <v>0</v>
      </c>
      <c r="N2719" s="12"/>
      <c r="O2719" s="12"/>
    </row>
    <row r="2720" spans="1:15" x14ac:dyDescent="0.35">
      <c r="A2720" s="11" t="str">
        <f t="shared" si="42"/>
        <v>DISTRIBUCION VOLUMEN X CRITERIO (kg ó litros)GinebraDE 35 A 49 AÑOS</v>
      </c>
      <c r="B2720" s="11" t="s">
        <v>119</v>
      </c>
      <c r="C2720" s="11" t="s">
        <v>151</v>
      </c>
      <c r="D2720" s="11" t="s">
        <v>42</v>
      </c>
      <c r="E2720" s="12">
        <v>21.396033868150901</v>
      </c>
      <c r="F2720" s="12">
        <v>23.363432543290099</v>
      </c>
      <c r="G2720" s="12">
        <v>26.701222808831599</v>
      </c>
      <c r="H2720" s="12">
        <v>21.795929829240801</v>
      </c>
      <c r="I2720" s="12">
        <v>0</v>
      </c>
      <c r="J2720" s="12">
        <v>0</v>
      </c>
      <c r="K2720" s="12">
        <v>0</v>
      </c>
      <c r="L2720" s="12">
        <v>0</v>
      </c>
      <c r="M2720" s="12">
        <v>0</v>
      </c>
      <c r="N2720" s="12"/>
      <c r="O2720" s="12"/>
    </row>
    <row r="2721" spans="1:15" x14ac:dyDescent="0.35">
      <c r="A2721" s="11" t="str">
        <f t="shared" si="42"/>
        <v>DISTRIBUCION VOLUMEN X CRITERIO (kg ó litros)GinebraDE 50 A 59 AÑOS</v>
      </c>
      <c r="B2721" s="11" t="s">
        <v>119</v>
      </c>
      <c r="C2721" s="11" t="s">
        <v>151</v>
      </c>
      <c r="D2721" s="11" t="s">
        <v>43</v>
      </c>
      <c r="E2721" s="12">
        <v>24.337514197953301</v>
      </c>
      <c r="F2721" s="12">
        <v>22.851976053927299</v>
      </c>
      <c r="G2721" s="12">
        <v>19.974946204695801</v>
      </c>
      <c r="H2721" s="12">
        <v>23.169647104333901</v>
      </c>
      <c r="I2721" s="12">
        <v>0</v>
      </c>
      <c r="J2721" s="12">
        <v>0</v>
      </c>
      <c r="K2721" s="12">
        <v>0</v>
      </c>
      <c r="L2721" s="12">
        <v>0</v>
      </c>
      <c r="M2721" s="12">
        <v>0</v>
      </c>
      <c r="N2721" s="12"/>
      <c r="O2721" s="12"/>
    </row>
    <row r="2722" spans="1:15" x14ac:dyDescent="0.35">
      <c r="A2722" s="11" t="str">
        <f t="shared" si="42"/>
        <v>DISTRIBUCION VOLUMEN X CRITERIO (kg ó litros)GinebraDE 60 A 75 AÑOS</v>
      </c>
      <c r="B2722" s="11" t="s">
        <v>119</v>
      </c>
      <c r="C2722" s="11" t="s">
        <v>151</v>
      </c>
      <c r="D2722" s="11" t="s">
        <v>44</v>
      </c>
      <c r="E2722" s="12">
        <v>22.981531704731399</v>
      </c>
      <c r="F2722" s="12">
        <v>25.531031613069601</v>
      </c>
      <c r="G2722" s="12">
        <v>30.211021376499399</v>
      </c>
      <c r="H2722" s="12">
        <v>29.3230741409803</v>
      </c>
      <c r="I2722" s="12">
        <v>0</v>
      </c>
      <c r="J2722" s="12">
        <v>0</v>
      </c>
      <c r="K2722" s="12">
        <v>0</v>
      </c>
      <c r="L2722" s="12">
        <v>0</v>
      </c>
      <c r="M2722" s="12">
        <v>0</v>
      </c>
      <c r="N2722" s="12"/>
      <c r="O2722" s="12"/>
    </row>
    <row r="2723" spans="1:15" x14ac:dyDescent="0.35">
      <c r="A2723" s="11" t="str">
        <f t="shared" si="42"/>
        <v>DISTRIBUCION VOLUMEN X CRITERIO (kg ó litros)GinebraALTA Y MEDIA ALTA</v>
      </c>
      <c r="B2723" s="11" t="s">
        <v>119</v>
      </c>
      <c r="C2723" s="11" t="s">
        <v>151</v>
      </c>
      <c r="D2723" s="11" t="s">
        <v>17</v>
      </c>
      <c r="E2723" s="12">
        <v>30.357048620960398</v>
      </c>
      <c r="F2723" s="12">
        <v>31.426443533395702</v>
      </c>
      <c r="G2723" s="12">
        <v>25.860996314546501</v>
      </c>
      <c r="H2723" s="12">
        <v>25.6299124355324</v>
      </c>
      <c r="I2723" s="12">
        <v>0</v>
      </c>
      <c r="J2723" s="12">
        <v>0</v>
      </c>
      <c r="K2723" s="12">
        <v>0</v>
      </c>
      <c r="L2723" s="12">
        <v>0</v>
      </c>
      <c r="M2723" s="12">
        <v>0</v>
      </c>
      <c r="N2723" s="12"/>
      <c r="O2723" s="12"/>
    </row>
    <row r="2724" spans="1:15" x14ac:dyDescent="0.35">
      <c r="A2724" s="11" t="str">
        <f t="shared" si="42"/>
        <v>DISTRIBUCION VOLUMEN X CRITERIO (kg ó litros)GinebraMEDIA</v>
      </c>
      <c r="B2724" s="11" t="s">
        <v>119</v>
      </c>
      <c r="C2724" s="11" t="s">
        <v>151</v>
      </c>
      <c r="D2724" s="11" t="s">
        <v>18</v>
      </c>
      <c r="E2724" s="12">
        <v>28.846258554941201</v>
      </c>
      <c r="F2724" s="12">
        <v>32.124854527581</v>
      </c>
      <c r="G2724" s="12">
        <v>34.080947210033003</v>
      </c>
      <c r="H2724" s="12">
        <v>37.145848503922601</v>
      </c>
      <c r="I2724" s="12">
        <v>0</v>
      </c>
      <c r="J2724" s="12">
        <v>0</v>
      </c>
      <c r="K2724" s="12">
        <v>0</v>
      </c>
      <c r="L2724" s="12">
        <v>0</v>
      </c>
      <c r="M2724" s="12">
        <v>0</v>
      </c>
      <c r="N2724" s="12"/>
      <c r="O2724" s="12"/>
    </row>
    <row r="2725" spans="1:15" x14ac:dyDescent="0.35">
      <c r="A2725" s="11" t="str">
        <f t="shared" si="42"/>
        <v>DISTRIBUCION VOLUMEN X CRITERIO (kg ó litros)GinebraMEDIA BAJA</v>
      </c>
      <c r="B2725" s="11" t="s">
        <v>119</v>
      </c>
      <c r="C2725" s="11" t="s">
        <v>151</v>
      </c>
      <c r="D2725" s="11" t="s">
        <v>19</v>
      </c>
      <c r="E2725" s="12">
        <v>21.457491094532902</v>
      </c>
      <c r="F2725" s="12">
        <v>22.694140346514001</v>
      </c>
      <c r="G2725" s="12">
        <v>24.589015168449901</v>
      </c>
      <c r="H2725" s="12">
        <v>16.920992673899601</v>
      </c>
      <c r="I2725" s="12">
        <v>0</v>
      </c>
      <c r="J2725" s="12">
        <v>0</v>
      </c>
      <c r="K2725" s="12">
        <v>0</v>
      </c>
      <c r="L2725" s="12">
        <v>0</v>
      </c>
      <c r="M2725" s="12">
        <v>0</v>
      </c>
      <c r="N2725" s="12"/>
      <c r="O2725" s="12"/>
    </row>
    <row r="2726" spans="1:15" x14ac:dyDescent="0.35">
      <c r="A2726" s="11" t="str">
        <f t="shared" si="42"/>
        <v>DISTRIBUCION VOLUMEN X CRITERIO (kg ó litros)GinebraBAJA</v>
      </c>
      <c r="B2726" s="11" t="s">
        <v>119</v>
      </c>
      <c r="C2726" s="11" t="s">
        <v>151</v>
      </c>
      <c r="D2726" s="11" t="s">
        <v>20</v>
      </c>
      <c r="E2726" s="12">
        <v>19.3391901625732</v>
      </c>
      <c r="F2726" s="12">
        <v>13.754571427897901</v>
      </c>
      <c r="G2726" s="12">
        <v>15.4690365517906</v>
      </c>
      <c r="H2726" s="12">
        <v>20.303242662348701</v>
      </c>
      <c r="I2726" s="12">
        <v>0</v>
      </c>
      <c r="J2726" s="12">
        <v>0</v>
      </c>
      <c r="K2726" s="12">
        <v>0</v>
      </c>
      <c r="L2726" s="12">
        <v>0</v>
      </c>
      <c r="M2726" s="12">
        <v>0</v>
      </c>
      <c r="N2726" s="12"/>
      <c r="O2726" s="12"/>
    </row>
    <row r="2727" spans="1:15" x14ac:dyDescent="0.35">
      <c r="A2727" s="11" t="str">
        <f t="shared" si="42"/>
        <v>DISTRIBUCION VOLUMEN X CRITERIO (kg ó litros)GinebraHOMBRE</v>
      </c>
      <c r="B2727" s="11" t="s">
        <v>119</v>
      </c>
      <c r="C2727" s="11" t="s">
        <v>151</v>
      </c>
      <c r="D2727" s="11" t="s">
        <v>21</v>
      </c>
      <c r="E2727" s="12">
        <v>55.784185214592</v>
      </c>
      <c r="F2727" s="12">
        <v>54.733526563291399</v>
      </c>
      <c r="G2727" s="12">
        <v>53.334658944717702</v>
      </c>
      <c r="H2727" s="12">
        <v>62.304612075798403</v>
      </c>
      <c r="I2727" s="12">
        <v>0</v>
      </c>
      <c r="J2727" s="12">
        <v>0</v>
      </c>
      <c r="K2727" s="12">
        <v>0</v>
      </c>
      <c r="L2727" s="12">
        <v>0</v>
      </c>
      <c r="M2727" s="12">
        <v>0</v>
      </c>
      <c r="N2727" s="12"/>
      <c r="O2727" s="12"/>
    </row>
    <row r="2728" spans="1:15" x14ac:dyDescent="0.35">
      <c r="A2728" s="11" t="str">
        <f t="shared" si="42"/>
        <v>DISTRIBUCION VOLUMEN X CRITERIO (kg ó litros)GinebraMUJER</v>
      </c>
      <c r="B2728" s="11" t="s">
        <v>119</v>
      </c>
      <c r="C2728" s="11" t="s">
        <v>151</v>
      </c>
      <c r="D2728" s="11" t="s">
        <v>22</v>
      </c>
      <c r="E2728" s="12">
        <v>44.215816379401097</v>
      </c>
      <c r="F2728" s="12">
        <v>45.266472770354298</v>
      </c>
      <c r="G2728" s="12">
        <v>46.665338683197902</v>
      </c>
      <c r="H2728" s="12">
        <v>37.695389110787197</v>
      </c>
      <c r="I2728" s="12">
        <v>0</v>
      </c>
      <c r="J2728" s="12">
        <v>0</v>
      </c>
      <c r="K2728" s="12">
        <v>0</v>
      </c>
      <c r="L2728" s="12">
        <v>0</v>
      </c>
      <c r="M2728" s="12">
        <v>0</v>
      </c>
      <c r="N2728" s="12"/>
      <c r="O2728" s="12"/>
    </row>
    <row r="2729" spans="1:15" x14ac:dyDescent="0.35">
      <c r="A2729" s="11" t="str">
        <f t="shared" si="42"/>
        <v>DISTRIBUCION VOLUMEN X CRITERIO (kg ó litros)RonT.ESPAÑA</v>
      </c>
      <c r="B2729" s="11" t="s">
        <v>119</v>
      </c>
      <c r="C2729" s="11" t="s">
        <v>152</v>
      </c>
      <c r="D2729" s="11" t="s">
        <v>36</v>
      </c>
      <c r="E2729" s="12">
        <v>100</v>
      </c>
      <c r="F2729" s="12">
        <v>100</v>
      </c>
      <c r="G2729" s="12">
        <v>100</v>
      </c>
      <c r="H2729" s="12">
        <v>100</v>
      </c>
      <c r="I2729" s="12">
        <v>0</v>
      </c>
      <c r="J2729" s="12">
        <v>0</v>
      </c>
      <c r="K2729" s="12">
        <v>0</v>
      </c>
      <c r="L2729" s="12">
        <v>0</v>
      </c>
      <c r="M2729" s="12">
        <v>0</v>
      </c>
      <c r="N2729" s="12"/>
      <c r="O2729" s="12"/>
    </row>
    <row r="2730" spans="1:15" x14ac:dyDescent="0.35">
      <c r="A2730" s="11" t="str">
        <f t="shared" si="42"/>
        <v>DISTRIBUCION VOLUMEN X CRITERIO (kg ó litros)RonBCN AM</v>
      </c>
      <c r="B2730" s="11" t="s">
        <v>119</v>
      </c>
      <c r="C2730" s="11" t="s">
        <v>152</v>
      </c>
      <c r="D2730" s="11" t="s">
        <v>1</v>
      </c>
      <c r="E2730" s="12">
        <v>3.1457486308555702</v>
      </c>
      <c r="F2730" s="12">
        <v>1.9809309462344</v>
      </c>
      <c r="G2730" s="12">
        <v>1.9009127397916199</v>
      </c>
      <c r="H2730" s="12">
        <v>3.3353399996712798</v>
      </c>
      <c r="I2730" s="12">
        <v>0</v>
      </c>
      <c r="J2730" s="12">
        <v>0</v>
      </c>
      <c r="K2730" s="12">
        <v>0</v>
      </c>
      <c r="L2730" s="12">
        <v>0</v>
      </c>
      <c r="M2730" s="12">
        <v>0</v>
      </c>
      <c r="N2730" s="12"/>
      <c r="O2730" s="12"/>
    </row>
    <row r="2731" spans="1:15" x14ac:dyDescent="0.35">
      <c r="A2731" s="11" t="str">
        <f t="shared" si="42"/>
        <v>DISTRIBUCION VOLUMEN X CRITERIO (kg ó litros)RonREST.CAT ARAGON</v>
      </c>
      <c r="B2731" s="11" t="s">
        <v>119</v>
      </c>
      <c r="C2731" s="11" t="s">
        <v>152</v>
      </c>
      <c r="D2731" s="11" t="s">
        <v>2</v>
      </c>
      <c r="E2731" s="12">
        <v>12.254019071388299</v>
      </c>
      <c r="F2731" s="12">
        <v>5.7441501058361997</v>
      </c>
      <c r="G2731" s="12">
        <v>6.3262937094581098</v>
      </c>
      <c r="H2731" s="12">
        <v>6.5072595786963996</v>
      </c>
      <c r="I2731" s="12">
        <v>0</v>
      </c>
      <c r="J2731" s="12">
        <v>0</v>
      </c>
      <c r="K2731" s="12">
        <v>0</v>
      </c>
      <c r="L2731" s="12">
        <v>0</v>
      </c>
      <c r="M2731" s="12">
        <v>0</v>
      </c>
      <c r="N2731" s="12"/>
      <c r="O2731" s="12"/>
    </row>
    <row r="2732" spans="1:15" x14ac:dyDescent="0.35">
      <c r="A2732" s="11" t="str">
        <f t="shared" si="42"/>
        <v>DISTRIBUCION VOLUMEN X CRITERIO (kg ó litros)RonLEVANTE</v>
      </c>
      <c r="B2732" s="11" t="s">
        <v>119</v>
      </c>
      <c r="C2732" s="11" t="s">
        <v>152</v>
      </c>
      <c r="D2732" s="11" t="s">
        <v>3</v>
      </c>
      <c r="E2732" s="12">
        <v>9.7013945143971601</v>
      </c>
      <c r="F2732" s="12">
        <v>5.5100325566692696</v>
      </c>
      <c r="G2732" s="12">
        <v>10.508031118338501</v>
      </c>
      <c r="H2732" s="12">
        <v>9.8606830080064292</v>
      </c>
      <c r="I2732" s="12">
        <v>0</v>
      </c>
      <c r="J2732" s="12">
        <v>0</v>
      </c>
      <c r="K2732" s="12">
        <v>0</v>
      </c>
      <c r="L2732" s="12">
        <v>0</v>
      </c>
      <c r="M2732" s="12">
        <v>0</v>
      </c>
      <c r="N2732" s="12"/>
      <c r="O2732" s="12"/>
    </row>
    <row r="2733" spans="1:15" x14ac:dyDescent="0.35">
      <c r="A2733" s="11" t="str">
        <f t="shared" si="42"/>
        <v>DISTRIBUCION VOLUMEN X CRITERIO (kg ó litros)RonANDALUCIA</v>
      </c>
      <c r="B2733" s="11" t="s">
        <v>119</v>
      </c>
      <c r="C2733" s="11" t="s">
        <v>152</v>
      </c>
      <c r="D2733" s="11" t="s">
        <v>4</v>
      </c>
      <c r="E2733" s="12">
        <v>28.1101022251571</v>
      </c>
      <c r="F2733" s="12">
        <v>29.15896912809</v>
      </c>
      <c r="G2733" s="12">
        <v>30.082860958777299</v>
      </c>
      <c r="H2733" s="12">
        <v>31.743353620825001</v>
      </c>
      <c r="I2733" s="12">
        <v>0</v>
      </c>
      <c r="J2733" s="12">
        <v>0</v>
      </c>
      <c r="K2733" s="12">
        <v>0</v>
      </c>
      <c r="L2733" s="12">
        <v>0</v>
      </c>
      <c r="M2733" s="12">
        <v>0</v>
      </c>
      <c r="N2733" s="12"/>
      <c r="O2733" s="12"/>
    </row>
    <row r="2734" spans="1:15" x14ac:dyDescent="0.35">
      <c r="A2734" s="11" t="str">
        <f t="shared" si="42"/>
        <v>DISTRIBUCION VOLUMEN X CRITERIO (kg ó litros)RonMDD AM</v>
      </c>
      <c r="B2734" s="11" t="s">
        <v>119</v>
      </c>
      <c r="C2734" s="11" t="s">
        <v>152</v>
      </c>
      <c r="D2734" s="11" t="s">
        <v>5</v>
      </c>
      <c r="E2734" s="12">
        <v>14.0741841342154</v>
      </c>
      <c r="F2734" s="12">
        <v>17.2662869250852</v>
      </c>
      <c r="G2734" s="12">
        <v>14.0420449324138</v>
      </c>
      <c r="H2734" s="12">
        <v>15.5604291851093</v>
      </c>
      <c r="I2734" s="12">
        <v>0</v>
      </c>
      <c r="J2734" s="12">
        <v>0</v>
      </c>
      <c r="K2734" s="12">
        <v>0</v>
      </c>
      <c r="L2734" s="12">
        <v>0</v>
      </c>
      <c r="M2734" s="12">
        <v>0</v>
      </c>
      <c r="N2734" s="12"/>
      <c r="O2734" s="12"/>
    </row>
    <row r="2735" spans="1:15" x14ac:dyDescent="0.35">
      <c r="A2735" s="11" t="str">
        <f t="shared" si="42"/>
        <v>DISTRIBUCION VOLUMEN X CRITERIO (kg ó litros)RonRTO CENTRO</v>
      </c>
      <c r="B2735" s="11" t="s">
        <v>119</v>
      </c>
      <c r="C2735" s="11" t="s">
        <v>152</v>
      </c>
      <c r="D2735" s="11" t="s">
        <v>6</v>
      </c>
      <c r="E2735" s="12">
        <v>17.667958840021502</v>
      </c>
      <c r="F2735" s="12">
        <v>30.068651189036899</v>
      </c>
      <c r="G2735" s="12">
        <v>16.468954109141599</v>
      </c>
      <c r="H2735" s="12">
        <v>14.9131331228792</v>
      </c>
      <c r="I2735" s="12">
        <v>0</v>
      </c>
      <c r="J2735" s="12">
        <v>0</v>
      </c>
      <c r="K2735" s="12">
        <v>0</v>
      </c>
      <c r="L2735" s="12">
        <v>0</v>
      </c>
      <c r="M2735" s="12">
        <v>0</v>
      </c>
      <c r="N2735" s="12"/>
      <c r="O2735" s="12"/>
    </row>
    <row r="2736" spans="1:15" x14ac:dyDescent="0.35">
      <c r="A2736" s="11" t="str">
        <f t="shared" si="42"/>
        <v>DISTRIBUCION VOLUMEN X CRITERIO (kg ó litros)RonNORTE-CENTRO</v>
      </c>
      <c r="B2736" s="11" t="s">
        <v>119</v>
      </c>
      <c r="C2736" s="11" t="s">
        <v>152</v>
      </c>
      <c r="D2736" s="11" t="s">
        <v>7</v>
      </c>
      <c r="E2736" s="12">
        <v>6.8093767806388099</v>
      </c>
      <c r="F2736" s="12">
        <v>5.4215800146327302</v>
      </c>
      <c r="G2736" s="12">
        <v>7.1926491517894497</v>
      </c>
      <c r="H2736" s="12">
        <v>9.9071869825327603</v>
      </c>
      <c r="I2736" s="12">
        <v>0</v>
      </c>
      <c r="J2736" s="12">
        <v>0</v>
      </c>
      <c r="K2736" s="12">
        <v>0</v>
      </c>
      <c r="L2736" s="12">
        <v>0</v>
      </c>
      <c r="M2736" s="12">
        <v>0</v>
      </c>
      <c r="N2736" s="12"/>
      <c r="O2736" s="12"/>
    </row>
    <row r="2737" spans="1:15" x14ac:dyDescent="0.35">
      <c r="A2737" s="11" t="str">
        <f t="shared" si="42"/>
        <v>DISTRIBUCION VOLUMEN X CRITERIO (kg ó litros)RonNOROESTE</v>
      </c>
      <c r="B2737" s="11" t="s">
        <v>119</v>
      </c>
      <c r="C2737" s="11" t="s">
        <v>152</v>
      </c>
      <c r="D2737" s="11" t="s">
        <v>8</v>
      </c>
      <c r="E2737" s="12">
        <v>8.2372091664226605</v>
      </c>
      <c r="F2737" s="12">
        <v>4.8493905753081004</v>
      </c>
      <c r="G2737" s="12">
        <v>13.4782435570588</v>
      </c>
      <c r="H2737" s="12">
        <v>8.1726129265041898</v>
      </c>
      <c r="I2737" s="12">
        <v>0</v>
      </c>
      <c r="J2737" s="12">
        <v>0</v>
      </c>
      <c r="K2737" s="12">
        <v>0</v>
      </c>
      <c r="L2737" s="12">
        <v>0</v>
      </c>
      <c r="M2737" s="12">
        <v>0</v>
      </c>
      <c r="N2737" s="12"/>
      <c r="O2737" s="12"/>
    </row>
    <row r="2738" spans="1:15" x14ac:dyDescent="0.35">
      <c r="A2738" s="11" t="str">
        <f t="shared" si="42"/>
        <v>DISTRIBUCION VOLUMEN X CRITERIO (kg ó litros)Ron&lt;2MIL</v>
      </c>
      <c r="B2738" s="11" t="s">
        <v>119</v>
      </c>
      <c r="C2738" s="11" t="s">
        <v>152</v>
      </c>
      <c r="D2738" s="11" t="s">
        <v>9</v>
      </c>
      <c r="E2738" s="12">
        <v>9.1553824298837299</v>
      </c>
      <c r="F2738" s="12">
        <v>7.38589827090368</v>
      </c>
      <c r="G2738" s="12">
        <v>7.0162477593493904</v>
      </c>
      <c r="H2738" s="12">
        <v>8.4404543051045593</v>
      </c>
      <c r="I2738" s="12">
        <v>0</v>
      </c>
      <c r="J2738" s="12">
        <v>0</v>
      </c>
      <c r="K2738" s="12">
        <v>0</v>
      </c>
      <c r="L2738" s="12">
        <v>0</v>
      </c>
      <c r="M2738" s="12">
        <v>0</v>
      </c>
      <c r="N2738" s="12"/>
      <c r="O2738" s="12"/>
    </row>
    <row r="2739" spans="1:15" x14ac:dyDescent="0.35">
      <c r="A2739" s="11" t="str">
        <f t="shared" si="42"/>
        <v>DISTRIBUCION VOLUMEN X CRITERIO (kg ó litros)Ron2-5MIL</v>
      </c>
      <c r="B2739" s="11" t="s">
        <v>119</v>
      </c>
      <c r="C2739" s="11" t="s">
        <v>152</v>
      </c>
      <c r="D2739" s="11" t="s">
        <v>10</v>
      </c>
      <c r="E2739" s="12">
        <v>4.3985206599327604</v>
      </c>
      <c r="F2739" s="12">
        <v>3.9168736800886901</v>
      </c>
      <c r="G2739" s="12">
        <v>9.7824170768349603</v>
      </c>
      <c r="H2739" s="12">
        <v>5.2025318455116798</v>
      </c>
      <c r="I2739" s="12">
        <v>0</v>
      </c>
      <c r="J2739" s="12">
        <v>0</v>
      </c>
      <c r="K2739" s="12">
        <v>0</v>
      </c>
      <c r="L2739" s="12">
        <v>0</v>
      </c>
      <c r="M2739" s="12">
        <v>0</v>
      </c>
      <c r="N2739" s="12"/>
      <c r="O2739" s="12"/>
    </row>
    <row r="2740" spans="1:15" x14ac:dyDescent="0.35">
      <c r="A2740" s="11" t="str">
        <f t="shared" si="42"/>
        <v>DISTRIBUCION VOLUMEN X CRITERIO (kg ó litros)Ron5-10MIL</v>
      </c>
      <c r="B2740" s="11" t="s">
        <v>119</v>
      </c>
      <c r="C2740" s="11" t="s">
        <v>152</v>
      </c>
      <c r="D2740" s="11" t="s">
        <v>11</v>
      </c>
      <c r="E2740" s="12">
        <v>8.7943623413125298</v>
      </c>
      <c r="F2740" s="12">
        <v>7.3464647573014297</v>
      </c>
      <c r="G2740" s="12">
        <v>6.7042700636508199</v>
      </c>
      <c r="H2740" s="12">
        <v>8.0404550998980806</v>
      </c>
      <c r="I2740" s="12">
        <v>0</v>
      </c>
      <c r="J2740" s="12">
        <v>0</v>
      </c>
      <c r="K2740" s="12">
        <v>0</v>
      </c>
      <c r="L2740" s="12">
        <v>0</v>
      </c>
      <c r="M2740" s="12">
        <v>0</v>
      </c>
      <c r="N2740" s="12"/>
      <c r="O2740" s="12"/>
    </row>
    <row r="2741" spans="1:15" x14ac:dyDescent="0.35">
      <c r="A2741" s="11" t="str">
        <f t="shared" si="42"/>
        <v>DISTRIBUCION VOLUMEN X CRITERIO (kg ó litros)Ron10-30MIL</v>
      </c>
      <c r="B2741" s="11" t="s">
        <v>119</v>
      </c>
      <c r="C2741" s="11" t="s">
        <v>152</v>
      </c>
      <c r="D2741" s="11" t="s">
        <v>12</v>
      </c>
      <c r="E2741" s="12">
        <v>19.560841157233401</v>
      </c>
      <c r="F2741" s="12">
        <v>27.850845532341999</v>
      </c>
      <c r="G2741" s="12">
        <v>19.1996866731861</v>
      </c>
      <c r="H2741" s="12">
        <v>12.0674480675575</v>
      </c>
      <c r="I2741" s="12">
        <v>0</v>
      </c>
      <c r="J2741" s="12">
        <v>0</v>
      </c>
      <c r="K2741" s="12">
        <v>0</v>
      </c>
      <c r="L2741" s="12">
        <v>0</v>
      </c>
      <c r="M2741" s="12">
        <v>0</v>
      </c>
      <c r="N2741" s="12"/>
      <c r="O2741" s="12"/>
    </row>
    <row r="2742" spans="1:15" x14ac:dyDescent="0.35">
      <c r="A2742" s="11" t="str">
        <f t="shared" si="42"/>
        <v>DISTRIBUCION VOLUMEN X CRITERIO (kg ó litros)Ron30-100MIL</v>
      </c>
      <c r="B2742" s="11" t="s">
        <v>119</v>
      </c>
      <c r="C2742" s="11" t="s">
        <v>152</v>
      </c>
      <c r="D2742" s="11" t="s">
        <v>13</v>
      </c>
      <c r="E2742" s="12">
        <v>15.134339057014699</v>
      </c>
      <c r="F2742" s="12">
        <v>24.2470683379095</v>
      </c>
      <c r="G2742" s="12">
        <v>19.5184583534854</v>
      </c>
      <c r="H2742" s="12">
        <v>15.0640021165866</v>
      </c>
      <c r="I2742" s="12">
        <v>0</v>
      </c>
      <c r="J2742" s="12">
        <v>0</v>
      </c>
      <c r="K2742" s="12">
        <v>0</v>
      </c>
      <c r="L2742" s="12">
        <v>0</v>
      </c>
      <c r="M2742" s="12">
        <v>0</v>
      </c>
      <c r="N2742" s="12"/>
      <c r="O2742" s="12"/>
    </row>
    <row r="2743" spans="1:15" x14ac:dyDescent="0.35">
      <c r="A2743" s="11" t="str">
        <f t="shared" si="42"/>
        <v>DISTRIBUCION VOLUMEN X CRITERIO (kg ó litros)Ron100-200MIL</v>
      </c>
      <c r="B2743" s="11" t="s">
        <v>119</v>
      </c>
      <c r="C2743" s="11" t="s">
        <v>152</v>
      </c>
      <c r="D2743" s="11" t="s">
        <v>14</v>
      </c>
      <c r="E2743" s="12">
        <v>12.124141847402299</v>
      </c>
      <c r="F2743" s="12">
        <v>5.9128859813312902</v>
      </c>
      <c r="G2743" s="12">
        <v>10.516325204000999</v>
      </c>
      <c r="H2743" s="12">
        <v>12.4058120713616</v>
      </c>
      <c r="I2743" s="12">
        <v>0</v>
      </c>
      <c r="J2743" s="12">
        <v>0</v>
      </c>
      <c r="K2743" s="12">
        <v>0</v>
      </c>
      <c r="L2743" s="12">
        <v>0</v>
      </c>
      <c r="M2743" s="12">
        <v>0</v>
      </c>
      <c r="N2743" s="12"/>
      <c r="O2743" s="12"/>
    </row>
    <row r="2744" spans="1:15" x14ac:dyDescent="0.35">
      <c r="A2744" s="11" t="str">
        <f t="shared" si="42"/>
        <v>DISTRIBUCION VOLUMEN X CRITERIO (kg ó litros)Ron200-500MIL</v>
      </c>
      <c r="B2744" s="11" t="s">
        <v>119</v>
      </c>
      <c r="C2744" s="11" t="s">
        <v>152</v>
      </c>
      <c r="D2744" s="11" t="s">
        <v>15</v>
      </c>
      <c r="E2744" s="12">
        <v>14.3203150617829</v>
      </c>
      <c r="F2744" s="12">
        <v>8.4131652843950508</v>
      </c>
      <c r="G2744" s="12">
        <v>10.4736360340594</v>
      </c>
      <c r="H2744" s="12">
        <v>19.463158275645601</v>
      </c>
      <c r="I2744" s="12">
        <v>0</v>
      </c>
      <c r="J2744" s="12">
        <v>0</v>
      </c>
      <c r="K2744" s="12">
        <v>0</v>
      </c>
      <c r="L2744" s="12">
        <v>0</v>
      </c>
      <c r="M2744" s="12">
        <v>0</v>
      </c>
      <c r="N2744" s="12"/>
      <c r="O2744" s="12"/>
    </row>
    <row r="2745" spans="1:15" x14ac:dyDescent="0.35">
      <c r="A2745" s="11" t="str">
        <f t="shared" si="42"/>
        <v>DISTRIBUCION VOLUMEN X CRITERIO (kg ó litros)Ron&gt;500MIL</v>
      </c>
      <c r="B2745" s="11" t="s">
        <v>119</v>
      </c>
      <c r="C2745" s="11" t="s">
        <v>152</v>
      </c>
      <c r="D2745" s="11" t="s">
        <v>16</v>
      </c>
      <c r="E2745" s="12">
        <v>16.5120911892175</v>
      </c>
      <c r="F2745" s="12">
        <v>14.926797632318699</v>
      </c>
      <c r="G2745" s="12">
        <v>16.788951453865</v>
      </c>
      <c r="H2745" s="12">
        <v>19.316138598152701</v>
      </c>
      <c r="I2745" s="12">
        <v>0</v>
      </c>
      <c r="J2745" s="12">
        <v>0</v>
      </c>
      <c r="K2745" s="12">
        <v>0</v>
      </c>
      <c r="L2745" s="12">
        <v>0</v>
      </c>
      <c r="M2745" s="12">
        <v>0</v>
      </c>
      <c r="N2745" s="12"/>
      <c r="O2745" s="12"/>
    </row>
    <row r="2746" spans="1:15" x14ac:dyDescent="0.35">
      <c r="A2746" s="11" t="str">
        <f t="shared" si="42"/>
        <v>DISTRIBUCION VOLUMEN X CRITERIO (kg ó litros)RonDE 15 A 19 AÑOS</v>
      </c>
      <c r="B2746" s="11" t="s">
        <v>119</v>
      </c>
      <c r="C2746" s="11" t="s">
        <v>152</v>
      </c>
      <c r="D2746" s="11" t="s">
        <v>39</v>
      </c>
      <c r="E2746" s="12">
        <v>1.7041589290597901</v>
      </c>
      <c r="F2746" s="12">
        <v>10.666978513041199</v>
      </c>
      <c r="G2746" s="12">
        <v>13.1407489334884</v>
      </c>
      <c r="H2746" s="12">
        <v>3.5910727806486502</v>
      </c>
      <c r="I2746" s="12">
        <v>0</v>
      </c>
      <c r="J2746" s="12">
        <v>0</v>
      </c>
      <c r="K2746" s="12">
        <v>0</v>
      </c>
      <c r="L2746" s="12">
        <v>0</v>
      </c>
      <c r="M2746" s="12">
        <v>0</v>
      </c>
      <c r="N2746" s="12"/>
      <c r="O2746" s="12"/>
    </row>
    <row r="2747" spans="1:15" x14ac:dyDescent="0.35">
      <c r="A2747" s="11" t="str">
        <f t="shared" si="42"/>
        <v>DISTRIBUCION VOLUMEN X CRITERIO (kg ó litros)RonDE 20 A 24 AÑOS</v>
      </c>
      <c r="B2747" s="11" t="s">
        <v>119</v>
      </c>
      <c r="C2747" s="11" t="s">
        <v>152</v>
      </c>
      <c r="D2747" s="11" t="s">
        <v>40</v>
      </c>
      <c r="E2747" s="12">
        <v>12.124085949028499</v>
      </c>
      <c r="F2747" s="12">
        <v>9.0575244361106098</v>
      </c>
      <c r="G2747" s="12">
        <v>8.1066766987127608</v>
      </c>
      <c r="H2747" s="12">
        <v>13.5765606891334</v>
      </c>
      <c r="I2747" s="12">
        <v>0</v>
      </c>
      <c r="J2747" s="12">
        <v>0</v>
      </c>
      <c r="K2747" s="12">
        <v>0</v>
      </c>
      <c r="L2747" s="12">
        <v>0</v>
      </c>
      <c r="M2747" s="12">
        <v>0</v>
      </c>
      <c r="N2747" s="12"/>
      <c r="O2747" s="12"/>
    </row>
    <row r="2748" spans="1:15" x14ac:dyDescent="0.35">
      <c r="A2748" s="11" t="str">
        <f t="shared" si="42"/>
        <v>DISTRIBUCION VOLUMEN X CRITERIO (kg ó litros)RonDE 25 A 34 AÑOS</v>
      </c>
      <c r="B2748" s="11" t="s">
        <v>119</v>
      </c>
      <c r="C2748" s="11" t="s">
        <v>152</v>
      </c>
      <c r="D2748" s="11" t="s">
        <v>41</v>
      </c>
      <c r="E2748" s="12">
        <v>17.122133776478901</v>
      </c>
      <c r="F2748" s="12">
        <v>13.107823205148501</v>
      </c>
      <c r="G2748" s="12">
        <v>13.5573479115168</v>
      </c>
      <c r="H2748" s="12">
        <v>17.3680919871667</v>
      </c>
      <c r="I2748" s="12">
        <v>0</v>
      </c>
      <c r="J2748" s="12">
        <v>0</v>
      </c>
      <c r="K2748" s="12">
        <v>0</v>
      </c>
      <c r="L2748" s="12">
        <v>0</v>
      </c>
      <c r="M2748" s="12">
        <v>0</v>
      </c>
      <c r="N2748" s="12"/>
      <c r="O2748" s="12"/>
    </row>
    <row r="2749" spans="1:15" x14ac:dyDescent="0.35">
      <c r="A2749" s="11" t="str">
        <f t="shared" si="42"/>
        <v>DISTRIBUCION VOLUMEN X CRITERIO (kg ó litros)RonDE 35 A 49 AÑOS</v>
      </c>
      <c r="B2749" s="11" t="s">
        <v>119</v>
      </c>
      <c r="C2749" s="11" t="s">
        <v>152</v>
      </c>
      <c r="D2749" s="11" t="s">
        <v>42</v>
      </c>
      <c r="E2749" s="12">
        <v>24.592479277820701</v>
      </c>
      <c r="F2749" s="12">
        <v>22.286033515142002</v>
      </c>
      <c r="G2749" s="12">
        <v>25.494307555751998</v>
      </c>
      <c r="H2749" s="12">
        <v>24.9612023647631</v>
      </c>
      <c r="I2749" s="12">
        <v>0</v>
      </c>
      <c r="J2749" s="12">
        <v>0</v>
      </c>
      <c r="K2749" s="12">
        <v>0</v>
      </c>
      <c r="L2749" s="12">
        <v>0</v>
      </c>
      <c r="M2749" s="12">
        <v>0</v>
      </c>
      <c r="N2749" s="12"/>
      <c r="O2749" s="12"/>
    </row>
    <row r="2750" spans="1:15" x14ac:dyDescent="0.35">
      <c r="A2750" s="11" t="str">
        <f t="shared" si="42"/>
        <v>DISTRIBUCION VOLUMEN X CRITERIO (kg ó litros)RonDE 50 A 59 AÑOS</v>
      </c>
      <c r="B2750" s="11" t="s">
        <v>119</v>
      </c>
      <c r="C2750" s="11" t="s">
        <v>152</v>
      </c>
      <c r="D2750" s="11" t="s">
        <v>43</v>
      </c>
      <c r="E2750" s="12">
        <v>19.1715086470297</v>
      </c>
      <c r="F2750" s="12">
        <v>26.463451284691601</v>
      </c>
      <c r="G2750" s="12">
        <v>17.436943004802199</v>
      </c>
      <c r="H2750" s="12">
        <v>19.524696400490701</v>
      </c>
      <c r="I2750" s="12">
        <v>0</v>
      </c>
      <c r="J2750" s="12">
        <v>0</v>
      </c>
      <c r="K2750" s="12">
        <v>0</v>
      </c>
      <c r="L2750" s="12">
        <v>0</v>
      </c>
      <c r="M2750" s="12">
        <v>0</v>
      </c>
      <c r="N2750" s="12"/>
      <c r="O2750" s="12"/>
    </row>
    <row r="2751" spans="1:15" x14ac:dyDescent="0.35">
      <c r="A2751" s="11" t="str">
        <f t="shared" si="42"/>
        <v>DISTRIBUCION VOLUMEN X CRITERIO (kg ó litros)RonDE 60 A 75 AÑOS</v>
      </c>
      <c r="B2751" s="11" t="s">
        <v>119</v>
      </c>
      <c r="C2751" s="11" t="s">
        <v>152</v>
      </c>
      <c r="D2751" s="11" t="s">
        <v>44</v>
      </c>
      <c r="E2751" s="12">
        <v>25.285633547726299</v>
      </c>
      <c r="F2751" s="12">
        <v>18.418186534464098</v>
      </c>
      <c r="G2751" s="12">
        <v>22.263969547085001</v>
      </c>
      <c r="H2751" s="12">
        <v>20.978376286314599</v>
      </c>
      <c r="I2751" s="12">
        <v>0</v>
      </c>
      <c r="J2751" s="12">
        <v>0</v>
      </c>
      <c r="K2751" s="12">
        <v>0</v>
      </c>
      <c r="L2751" s="12">
        <v>0</v>
      </c>
      <c r="M2751" s="12">
        <v>0</v>
      </c>
      <c r="N2751" s="12"/>
      <c r="O2751" s="12"/>
    </row>
    <row r="2752" spans="1:15" x14ac:dyDescent="0.35">
      <c r="A2752" s="11" t="str">
        <f t="shared" si="42"/>
        <v>DISTRIBUCION VOLUMEN X CRITERIO (kg ó litros)RonALTA Y MEDIA ALTA</v>
      </c>
      <c r="B2752" s="11" t="s">
        <v>119</v>
      </c>
      <c r="C2752" s="11" t="s">
        <v>152</v>
      </c>
      <c r="D2752" s="11" t="s">
        <v>17</v>
      </c>
      <c r="E2752" s="12">
        <v>17.995760807636501</v>
      </c>
      <c r="F2752" s="12">
        <v>22.434182265573298</v>
      </c>
      <c r="G2752" s="12">
        <v>26.315133751371999</v>
      </c>
      <c r="H2752" s="12">
        <v>20.791014167451799</v>
      </c>
      <c r="I2752" s="12">
        <v>0</v>
      </c>
      <c r="J2752" s="12">
        <v>0</v>
      </c>
      <c r="K2752" s="12">
        <v>0</v>
      </c>
      <c r="L2752" s="12">
        <v>0</v>
      </c>
      <c r="M2752" s="12">
        <v>0</v>
      </c>
      <c r="N2752" s="12"/>
      <c r="O2752" s="12"/>
    </row>
    <row r="2753" spans="1:15" x14ac:dyDescent="0.35">
      <c r="A2753" s="11" t="str">
        <f t="shared" si="42"/>
        <v>DISTRIBUCION VOLUMEN X CRITERIO (kg ó litros)RonMEDIA</v>
      </c>
      <c r="B2753" s="11" t="s">
        <v>119</v>
      </c>
      <c r="C2753" s="11" t="s">
        <v>152</v>
      </c>
      <c r="D2753" s="11" t="s">
        <v>18</v>
      </c>
      <c r="E2753" s="12">
        <v>31.682879860106699</v>
      </c>
      <c r="F2753" s="12">
        <v>28.721312383604701</v>
      </c>
      <c r="G2753" s="12">
        <v>31.9570727463373</v>
      </c>
      <c r="H2753" s="12">
        <v>31.089927628211701</v>
      </c>
      <c r="I2753" s="12">
        <v>0</v>
      </c>
      <c r="J2753" s="12">
        <v>0</v>
      </c>
      <c r="K2753" s="12">
        <v>0</v>
      </c>
      <c r="L2753" s="12">
        <v>0</v>
      </c>
      <c r="M2753" s="12">
        <v>0</v>
      </c>
      <c r="N2753" s="12"/>
      <c r="O2753" s="12"/>
    </row>
    <row r="2754" spans="1:15" x14ac:dyDescent="0.35">
      <c r="A2754" s="11" t="str">
        <f t="shared" si="42"/>
        <v>DISTRIBUCION VOLUMEN X CRITERIO (kg ó litros)RonMEDIA BAJA</v>
      </c>
      <c r="B2754" s="11" t="s">
        <v>119</v>
      </c>
      <c r="C2754" s="11" t="s">
        <v>152</v>
      </c>
      <c r="D2754" s="11" t="s">
        <v>19</v>
      </c>
      <c r="E2754" s="12">
        <v>26.2359750090083</v>
      </c>
      <c r="F2754" s="12">
        <v>19.425596325137299</v>
      </c>
      <c r="G2754" s="12">
        <v>20.233334985647101</v>
      </c>
      <c r="H2754" s="12">
        <v>27.5170707961509</v>
      </c>
      <c r="I2754" s="12">
        <v>0</v>
      </c>
      <c r="J2754" s="12">
        <v>0</v>
      </c>
      <c r="K2754" s="12">
        <v>0</v>
      </c>
      <c r="L2754" s="12">
        <v>0</v>
      </c>
      <c r="M2754" s="12">
        <v>0</v>
      </c>
      <c r="N2754" s="12"/>
      <c r="O2754" s="12"/>
    </row>
    <row r="2755" spans="1:15" x14ac:dyDescent="0.35">
      <c r="A2755" s="11" t="str">
        <f t="shared" si="42"/>
        <v>DISTRIBUCION VOLUMEN X CRITERIO (kg ó litros)RonBAJA</v>
      </c>
      <c r="B2755" s="11" t="s">
        <v>119</v>
      </c>
      <c r="C2755" s="11" t="s">
        <v>152</v>
      </c>
      <c r="D2755" s="11" t="s">
        <v>20</v>
      </c>
      <c r="E2755" s="12">
        <v>24.085384136272499</v>
      </c>
      <c r="F2755" s="12">
        <v>29.418906084244998</v>
      </c>
      <c r="G2755" s="12">
        <v>21.494447363251201</v>
      </c>
      <c r="H2755" s="12">
        <v>20.601983628835601</v>
      </c>
      <c r="I2755" s="12">
        <v>0</v>
      </c>
      <c r="J2755" s="12">
        <v>0</v>
      </c>
      <c r="K2755" s="12">
        <v>0</v>
      </c>
      <c r="L2755" s="12">
        <v>0</v>
      </c>
      <c r="M2755" s="12">
        <v>0</v>
      </c>
      <c r="N2755" s="12"/>
      <c r="O2755" s="12"/>
    </row>
    <row r="2756" spans="1:15" x14ac:dyDescent="0.35">
      <c r="A2756" s="11" t="str">
        <f t="shared" ref="A2756:A2819" si="43">B2756&amp;C2756&amp;D2756</f>
        <v>DISTRIBUCION VOLUMEN X CRITERIO (kg ó litros)RonHOMBRE</v>
      </c>
      <c r="B2756" s="11" t="s">
        <v>119</v>
      </c>
      <c r="C2756" s="11" t="s">
        <v>152</v>
      </c>
      <c r="D2756" s="11" t="s">
        <v>21</v>
      </c>
      <c r="E2756" s="12">
        <v>62.659574375631401</v>
      </c>
      <c r="F2756" s="12">
        <v>44.492915042018403</v>
      </c>
      <c r="G2756" s="12">
        <v>57.1257781084554</v>
      </c>
      <c r="H2756" s="12">
        <v>57.992139065210097</v>
      </c>
      <c r="I2756" s="12">
        <v>0</v>
      </c>
      <c r="J2756" s="12">
        <v>0</v>
      </c>
      <c r="K2756" s="12">
        <v>0</v>
      </c>
      <c r="L2756" s="12">
        <v>0</v>
      </c>
      <c r="M2756" s="12">
        <v>0</v>
      </c>
      <c r="N2756" s="12"/>
      <c r="O2756" s="12"/>
    </row>
    <row r="2757" spans="1:15" x14ac:dyDescent="0.35">
      <c r="A2757" s="11" t="str">
        <f t="shared" si="43"/>
        <v>DISTRIBUCION VOLUMEN X CRITERIO (kg ó litros)RonMUJER</v>
      </c>
      <c r="B2757" s="11" t="s">
        <v>119</v>
      </c>
      <c r="C2757" s="11" t="s">
        <v>152</v>
      </c>
      <c r="D2757" s="11" t="s">
        <v>22</v>
      </c>
      <c r="E2757" s="12">
        <v>37.340407899034702</v>
      </c>
      <c r="F2757" s="12">
        <v>55.507098016921503</v>
      </c>
      <c r="G2757" s="12">
        <v>42.874204557084902</v>
      </c>
      <c r="H2757" s="12">
        <v>42.007853401202098</v>
      </c>
      <c r="I2757" s="12">
        <v>0</v>
      </c>
      <c r="J2757" s="12">
        <v>0</v>
      </c>
      <c r="K2757" s="12">
        <v>0</v>
      </c>
      <c r="L2757" s="12">
        <v>0</v>
      </c>
      <c r="M2757" s="12">
        <v>0</v>
      </c>
      <c r="N2757" s="12"/>
      <c r="O2757" s="12"/>
    </row>
    <row r="2758" spans="1:15" x14ac:dyDescent="0.35">
      <c r="A2758" s="11" t="str">
        <f t="shared" si="43"/>
        <v>DISTRIBUCION VOLUMEN X CRITERIO (kg ó litros)AnisT.ESPAÑA</v>
      </c>
      <c r="B2758" s="11" t="s">
        <v>119</v>
      </c>
      <c r="C2758" s="11" t="s">
        <v>153</v>
      </c>
      <c r="D2758" s="11" t="s">
        <v>36</v>
      </c>
      <c r="E2758" s="12">
        <v>100</v>
      </c>
      <c r="F2758" s="12">
        <v>100</v>
      </c>
      <c r="G2758" s="12">
        <v>100</v>
      </c>
      <c r="H2758" s="12">
        <v>100</v>
      </c>
      <c r="I2758" s="12">
        <v>0</v>
      </c>
      <c r="J2758" s="12">
        <v>0</v>
      </c>
      <c r="K2758" s="12">
        <v>0</v>
      </c>
      <c r="L2758" s="12">
        <v>0</v>
      </c>
      <c r="M2758" s="12">
        <v>0</v>
      </c>
      <c r="N2758" s="12"/>
      <c r="O2758" s="12"/>
    </row>
    <row r="2759" spans="1:15" x14ac:dyDescent="0.35">
      <c r="A2759" s="11" t="str">
        <f t="shared" si="43"/>
        <v>DISTRIBUCION VOLUMEN X CRITERIO (kg ó litros)AnisBCN AM</v>
      </c>
      <c r="B2759" s="11" t="s">
        <v>119</v>
      </c>
      <c r="C2759" s="11" t="s">
        <v>153</v>
      </c>
      <c r="D2759" s="11" t="s">
        <v>1</v>
      </c>
      <c r="E2759" s="12">
        <v>0.80290483650561095</v>
      </c>
      <c r="F2759" s="12">
        <v>1.2146972914063501</v>
      </c>
      <c r="G2759" s="12">
        <v>0.49244752688141902</v>
      </c>
      <c r="H2759" s="12">
        <v>2.2310931063307802</v>
      </c>
      <c r="I2759" s="12">
        <v>0</v>
      </c>
      <c r="J2759" s="12">
        <v>0</v>
      </c>
      <c r="K2759" s="12">
        <v>0</v>
      </c>
      <c r="L2759" s="12">
        <v>0</v>
      </c>
      <c r="M2759" s="12">
        <v>0</v>
      </c>
      <c r="N2759" s="12"/>
      <c r="O2759" s="12"/>
    </row>
    <row r="2760" spans="1:15" x14ac:dyDescent="0.35">
      <c r="A2760" s="11" t="str">
        <f t="shared" si="43"/>
        <v>DISTRIBUCION VOLUMEN X CRITERIO (kg ó litros)AnisREST.CAT ARAGON</v>
      </c>
      <c r="B2760" s="11" t="s">
        <v>119</v>
      </c>
      <c r="C2760" s="11" t="s">
        <v>153</v>
      </c>
      <c r="D2760" s="11" t="s">
        <v>2</v>
      </c>
      <c r="E2760" s="12">
        <v>2.8221908018458302</v>
      </c>
      <c r="F2760" s="12">
        <v>5.5814687204455398</v>
      </c>
      <c r="G2760" s="12">
        <v>9.6025691710842391</v>
      </c>
      <c r="H2760" s="12">
        <v>24.630345093327701</v>
      </c>
      <c r="I2760" s="12">
        <v>0</v>
      </c>
      <c r="J2760" s="12">
        <v>0</v>
      </c>
      <c r="K2760" s="12">
        <v>0</v>
      </c>
      <c r="L2760" s="12">
        <v>0</v>
      </c>
      <c r="M2760" s="12">
        <v>0</v>
      </c>
      <c r="N2760" s="12"/>
      <c r="O2760" s="12"/>
    </row>
    <row r="2761" spans="1:15" x14ac:dyDescent="0.35">
      <c r="A2761" s="11" t="str">
        <f t="shared" si="43"/>
        <v>DISTRIBUCION VOLUMEN X CRITERIO (kg ó litros)AnisLEVANTE</v>
      </c>
      <c r="B2761" s="11" t="s">
        <v>119</v>
      </c>
      <c r="C2761" s="11" t="s">
        <v>153</v>
      </c>
      <c r="D2761" s="11" t="s">
        <v>3</v>
      </c>
      <c r="E2761" s="12">
        <v>17.486125709885599</v>
      </c>
      <c r="F2761" s="12">
        <v>29.1398861634177</v>
      </c>
      <c r="G2761" s="12">
        <v>35.617116794626099</v>
      </c>
      <c r="H2761" s="12">
        <v>13.586169276618</v>
      </c>
      <c r="I2761" s="12">
        <v>0</v>
      </c>
      <c r="J2761" s="12">
        <v>0</v>
      </c>
      <c r="K2761" s="12">
        <v>0</v>
      </c>
      <c r="L2761" s="12">
        <v>0</v>
      </c>
      <c r="M2761" s="12">
        <v>0</v>
      </c>
      <c r="N2761" s="12"/>
      <c r="O2761" s="12"/>
    </row>
    <row r="2762" spans="1:15" x14ac:dyDescent="0.35">
      <c r="A2762" s="11" t="str">
        <f t="shared" si="43"/>
        <v>DISTRIBUCION VOLUMEN X CRITERIO (kg ó litros)AnisANDALUCIA</v>
      </c>
      <c r="B2762" s="11" t="s">
        <v>119</v>
      </c>
      <c r="C2762" s="11" t="s">
        <v>153</v>
      </c>
      <c r="D2762" s="11" t="s">
        <v>4</v>
      </c>
      <c r="E2762" s="12">
        <v>57.314094463887102</v>
      </c>
      <c r="F2762" s="12">
        <v>33.123721786598701</v>
      </c>
      <c r="G2762" s="12">
        <v>28.0494532697812</v>
      </c>
      <c r="H2762" s="12">
        <v>30.731703862864801</v>
      </c>
      <c r="I2762" s="12">
        <v>0</v>
      </c>
      <c r="J2762" s="12">
        <v>0</v>
      </c>
      <c r="K2762" s="12">
        <v>0</v>
      </c>
      <c r="L2762" s="12">
        <v>0</v>
      </c>
      <c r="M2762" s="12">
        <v>0</v>
      </c>
      <c r="N2762" s="12"/>
      <c r="O2762" s="12"/>
    </row>
    <row r="2763" spans="1:15" x14ac:dyDescent="0.35">
      <c r="A2763" s="11" t="str">
        <f t="shared" si="43"/>
        <v>DISTRIBUCION VOLUMEN X CRITERIO (kg ó litros)AnisMDD AM</v>
      </c>
      <c r="B2763" s="11" t="s">
        <v>119</v>
      </c>
      <c r="C2763" s="11" t="s">
        <v>153</v>
      </c>
      <c r="D2763" s="11" t="s">
        <v>5</v>
      </c>
      <c r="E2763" s="12">
        <v>8.4179915666490395</v>
      </c>
      <c r="F2763" s="12">
        <v>10.7867330133538</v>
      </c>
      <c r="G2763" s="12">
        <v>14.972927029718299</v>
      </c>
      <c r="H2763" s="12">
        <v>9.0738186448425804</v>
      </c>
      <c r="I2763" s="12">
        <v>0</v>
      </c>
      <c r="J2763" s="12">
        <v>0</v>
      </c>
      <c r="K2763" s="12">
        <v>0</v>
      </c>
      <c r="L2763" s="12">
        <v>0</v>
      </c>
      <c r="M2763" s="12">
        <v>0</v>
      </c>
      <c r="N2763" s="12"/>
      <c r="O2763" s="12"/>
    </row>
    <row r="2764" spans="1:15" x14ac:dyDescent="0.35">
      <c r="A2764" s="11" t="str">
        <f t="shared" si="43"/>
        <v>DISTRIBUCION VOLUMEN X CRITERIO (kg ó litros)AnisRTO CENTRO</v>
      </c>
      <c r="B2764" s="11" t="s">
        <v>119</v>
      </c>
      <c r="C2764" s="11" t="s">
        <v>153</v>
      </c>
      <c r="D2764" s="11" t="s">
        <v>6</v>
      </c>
      <c r="E2764" s="12">
        <v>12.1253013994312</v>
      </c>
      <c r="F2764" s="12">
        <v>17.826210028617201</v>
      </c>
      <c r="G2764" s="12">
        <v>7.0326480809241296</v>
      </c>
      <c r="H2764" s="12">
        <v>9.4139566370035208</v>
      </c>
      <c r="I2764" s="12">
        <v>0</v>
      </c>
      <c r="J2764" s="12">
        <v>0</v>
      </c>
      <c r="K2764" s="12">
        <v>0</v>
      </c>
      <c r="L2764" s="12">
        <v>0</v>
      </c>
      <c r="M2764" s="12">
        <v>0</v>
      </c>
      <c r="N2764" s="12"/>
      <c r="O2764" s="12"/>
    </row>
    <row r="2765" spans="1:15" x14ac:dyDescent="0.35">
      <c r="A2765" s="11" t="str">
        <f t="shared" si="43"/>
        <v>DISTRIBUCION VOLUMEN X CRITERIO (kg ó litros)AnisNORTE-CENTRO</v>
      </c>
      <c r="B2765" s="11" t="s">
        <v>119</v>
      </c>
      <c r="C2765" s="11" t="s">
        <v>153</v>
      </c>
      <c r="D2765" s="11" t="s">
        <v>7</v>
      </c>
      <c r="E2765" s="12">
        <v>8.4799337336596795E-2</v>
      </c>
      <c r="F2765" s="12">
        <v>4.2535957484169398E-2</v>
      </c>
      <c r="G2765" s="12">
        <v>1.66952077635852</v>
      </c>
      <c r="H2765" s="12">
        <v>5.7956109422272597</v>
      </c>
      <c r="I2765" s="12">
        <v>0</v>
      </c>
      <c r="J2765" s="12">
        <v>0</v>
      </c>
      <c r="K2765" s="12">
        <v>0</v>
      </c>
      <c r="L2765" s="12">
        <v>0</v>
      </c>
      <c r="M2765" s="12">
        <v>0</v>
      </c>
      <c r="N2765" s="12"/>
      <c r="O2765" s="12"/>
    </row>
    <row r="2766" spans="1:15" x14ac:dyDescent="0.35">
      <c r="A2766" s="11" t="str">
        <f t="shared" si="43"/>
        <v>DISTRIBUCION VOLUMEN X CRITERIO (kg ó litros)AnisNOROESTE</v>
      </c>
      <c r="B2766" s="11" t="s">
        <v>119</v>
      </c>
      <c r="C2766" s="11" t="s">
        <v>153</v>
      </c>
      <c r="D2766" s="11" t="s">
        <v>8</v>
      </c>
      <c r="E2766" s="12">
        <v>0.94658454177264795</v>
      </c>
      <c r="F2766" s="12">
        <v>2.2847503387845398</v>
      </c>
      <c r="G2766" s="12">
        <v>2.5633072509791499</v>
      </c>
      <c r="H2766" s="12">
        <v>4.53728961621837</v>
      </c>
      <c r="I2766" s="12">
        <v>0</v>
      </c>
      <c r="J2766" s="12">
        <v>0</v>
      </c>
      <c r="K2766" s="12">
        <v>0</v>
      </c>
      <c r="L2766" s="12">
        <v>0</v>
      </c>
      <c r="M2766" s="12">
        <v>0</v>
      </c>
      <c r="N2766" s="12"/>
      <c r="O2766" s="12"/>
    </row>
    <row r="2767" spans="1:15" x14ac:dyDescent="0.35">
      <c r="A2767" s="11" t="str">
        <f t="shared" si="43"/>
        <v>DISTRIBUCION VOLUMEN X CRITERIO (kg ó litros)Anis&lt;2MIL</v>
      </c>
      <c r="B2767" s="11" t="s">
        <v>119</v>
      </c>
      <c r="C2767" s="11" t="s">
        <v>153</v>
      </c>
      <c r="D2767" s="11" t="s">
        <v>9</v>
      </c>
      <c r="E2767" s="12">
        <v>1.76415274013628</v>
      </c>
      <c r="F2767" s="12">
        <v>4.9981426081532296</v>
      </c>
      <c r="G2767" s="12">
        <v>1.89138716885207</v>
      </c>
      <c r="H2767" s="12">
        <v>8.8876591215455498</v>
      </c>
      <c r="I2767" s="12">
        <v>0</v>
      </c>
      <c r="J2767" s="12">
        <v>0</v>
      </c>
      <c r="K2767" s="12">
        <v>0</v>
      </c>
      <c r="L2767" s="12">
        <v>0</v>
      </c>
      <c r="M2767" s="12">
        <v>0</v>
      </c>
      <c r="N2767" s="12"/>
      <c r="O2767" s="12"/>
    </row>
    <row r="2768" spans="1:15" x14ac:dyDescent="0.35">
      <c r="A2768" s="11" t="str">
        <f t="shared" si="43"/>
        <v>DISTRIBUCION VOLUMEN X CRITERIO (kg ó litros)Anis2-5MIL</v>
      </c>
      <c r="B2768" s="11" t="s">
        <v>119</v>
      </c>
      <c r="C2768" s="11" t="s">
        <v>153</v>
      </c>
      <c r="D2768" s="11" t="s">
        <v>10</v>
      </c>
      <c r="E2768" s="12">
        <v>1.4530645891324101</v>
      </c>
      <c r="F2768" s="12">
        <v>1.00150313473091</v>
      </c>
      <c r="G2768" s="12">
        <v>1.7157715146193599</v>
      </c>
      <c r="H2768" s="12">
        <v>5.3566132966461399</v>
      </c>
      <c r="I2768" s="12">
        <v>0</v>
      </c>
      <c r="J2768" s="12">
        <v>0</v>
      </c>
      <c r="K2768" s="12">
        <v>0</v>
      </c>
      <c r="L2768" s="12">
        <v>0</v>
      </c>
      <c r="M2768" s="12">
        <v>0</v>
      </c>
      <c r="N2768" s="12"/>
      <c r="O2768" s="12"/>
    </row>
    <row r="2769" spans="1:15" x14ac:dyDescent="0.35">
      <c r="A2769" s="11" t="str">
        <f t="shared" si="43"/>
        <v>DISTRIBUCION VOLUMEN X CRITERIO (kg ó litros)Anis5-10MIL</v>
      </c>
      <c r="B2769" s="11" t="s">
        <v>119</v>
      </c>
      <c r="C2769" s="11" t="s">
        <v>153</v>
      </c>
      <c r="D2769" s="11" t="s">
        <v>11</v>
      </c>
      <c r="E2769" s="12">
        <v>4.2013660095627499</v>
      </c>
      <c r="F2769" s="12">
        <v>3.36375093497371</v>
      </c>
      <c r="G2769" s="12">
        <v>1.5622710809325899</v>
      </c>
      <c r="H2769" s="12">
        <v>2.9924575001463301</v>
      </c>
      <c r="I2769" s="12">
        <v>0</v>
      </c>
      <c r="J2769" s="12">
        <v>0</v>
      </c>
      <c r="K2769" s="12">
        <v>0</v>
      </c>
      <c r="L2769" s="12">
        <v>0</v>
      </c>
      <c r="M2769" s="12">
        <v>0</v>
      </c>
      <c r="N2769" s="12"/>
      <c r="O2769" s="12"/>
    </row>
    <row r="2770" spans="1:15" x14ac:dyDescent="0.35">
      <c r="A2770" s="11" t="str">
        <f t="shared" si="43"/>
        <v>DISTRIBUCION VOLUMEN X CRITERIO (kg ó litros)Anis10-30MIL</v>
      </c>
      <c r="B2770" s="11" t="s">
        <v>119</v>
      </c>
      <c r="C2770" s="11" t="s">
        <v>153</v>
      </c>
      <c r="D2770" s="11" t="s">
        <v>12</v>
      </c>
      <c r="E2770" s="12">
        <v>24.856810303802</v>
      </c>
      <c r="F2770" s="12">
        <v>29.2229876255962</v>
      </c>
      <c r="G2770" s="12">
        <v>25.460817338777101</v>
      </c>
      <c r="H2770" s="12">
        <v>11.5039806835796</v>
      </c>
      <c r="I2770" s="12">
        <v>0</v>
      </c>
      <c r="J2770" s="12">
        <v>0</v>
      </c>
      <c r="K2770" s="12">
        <v>0</v>
      </c>
      <c r="L2770" s="12">
        <v>0</v>
      </c>
      <c r="M2770" s="12">
        <v>0</v>
      </c>
      <c r="N2770" s="12"/>
      <c r="O2770" s="12"/>
    </row>
    <row r="2771" spans="1:15" x14ac:dyDescent="0.35">
      <c r="A2771" s="11" t="str">
        <f t="shared" si="43"/>
        <v>DISTRIBUCION VOLUMEN X CRITERIO (kg ó litros)Anis30-100MIL</v>
      </c>
      <c r="B2771" s="11" t="s">
        <v>119</v>
      </c>
      <c r="C2771" s="11" t="s">
        <v>153</v>
      </c>
      <c r="D2771" s="11" t="s">
        <v>13</v>
      </c>
      <c r="E2771" s="12">
        <v>11.8456740739437</v>
      </c>
      <c r="F2771" s="12">
        <v>27.447269470117799</v>
      </c>
      <c r="G2771" s="12">
        <v>28.6045156973363</v>
      </c>
      <c r="H2771" s="12">
        <v>32.3562951863262</v>
      </c>
      <c r="I2771" s="12">
        <v>0</v>
      </c>
      <c r="J2771" s="12">
        <v>0</v>
      </c>
      <c r="K2771" s="12">
        <v>0</v>
      </c>
      <c r="L2771" s="12">
        <v>0</v>
      </c>
      <c r="M2771" s="12">
        <v>0</v>
      </c>
      <c r="N2771" s="12"/>
      <c r="O2771" s="12"/>
    </row>
    <row r="2772" spans="1:15" x14ac:dyDescent="0.35">
      <c r="A2772" s="11" t="str">
        <f t="shared" si="43"/>
        <v>DISTRIBUCION VOLUMEN X CRITERIO (kg ó litros)Anis100-200MIL</v>
      </c>
      <c r="B2772" s="11" t="s">
        <v>119</v>
      </c>
      <c r="C2772" s="11" t="s">
        <v>153</v>
      </c>
      <c r="D2772" s="11" t="s">
        <v>14</v>
      </c>
      <c r="E2772" s="12">
        <v>5.9838110066702397</v>
      </c>
      <c r="F2772" s="12">
        <v>3.8771777242312302</v>
      </c>
      <c r="G2772" s="12">
        <v>13.646263755228199</v>
      </c>
      <c r="H2772" s="12">
        <v>0.81911296099139397</v>
      </c>
      <c r="I2772" s="12">
        <v>0</v>
      </c>
      <c r="J2772" s="12">
        <v>0</v>
      </c>
      <c r="K2772" s="12">
        <v>0</v>
      </c>
      <c r="L2772" s="12">
        <v>0</v>
      </c>
      <c r="M2772" s="12">
        <v>0</v>
      </c>
      <c r="N2772" s="12"/>
      <c r="O2772" s="12"/>
    </row>
    <row r="2773" spans="1:15" x14ac:dyDescent="0.35">
      <c r="A2773" s="11" t="str">
        <f t="shared" si="43"/>
        <v>DISTRIBUCION VOLUMEN X CRITERIO (kg ó litros)Anis200-500MIL</v>
      </c>
      <c r="B2773" s="11" t="s">
        <v>119</v>
      </c>
      <c r="C2773" s="11" t="s">
        <v>153</v>
      </c>
      <c r="D2773" s="11" t="s">
        <v>15</v>
      </c>
      <c r="E2773" s="12">
        <v>5.3310176274795902</v>
      </c>
      <c r="F2773" s="12">
        <v>8.1609682853850902</v>
      </c>
      <c r="G2773" s="12">
        <v>8.2757120972259699</v>
      </c>
      <c r="H2773" s="12">
        <v>24.306129984561501</v>
      </c>
      <c r="I2773" s="12">
        <v>0</v>
      </c>
      <c r="J2773" s="12">
        <v>0</v>
      </c>
      <c r="K2773" s="12">
        <v>0</v>
      </c>
      <c r="L2773" s="12">
        <v>0</v>
      </c>
      <c r="M2773" s="12">
        <v>0</v>
      </c>
      <c r="N2773" s="12"/>
      <c r="O2773" s="12"/>
    </row>
    <row r="2774" spans="1:15" x14ac:dyDescent="0.35">
      <c r="A2774" s="11" t="str">
        <f t="shared" si="43"/>
        <v>DISTRIBUCION VOLUMEN X CRITERIO (kg ó litros)Anis&gt;500MIL</v>
      </c>
      <c r="B2774" s="11" t="s">
        <v>119</v>
      </c>
      <c r="C2774" s="11" t="s">
        <v>153</v>
      </c>
      <c r="D2774" s="11" t="s">
        <v>16</v>
      </c>
      <c r="E2774" s="12">
        <v>44.564114429978602</v>
      </c>
      <c r="F2774" s="12">
        <v>21.928203668648901</v>
      </c>
      <c r="G2774" s="12">
        <v>18.843257119120601</v>
      </c>
      <c r="H2774" s="12">
        <v>13.777735307578901</v>
      </c>
      <c r="I2774" s="12">
        <v>0</v>
      </c>
      <c r="J2774" s="12">
        <v>0</v>
      </c>
      <c r="K2774" s="12">
        <v>0</v>
      </c>
      <c r="L2774" s="12">
        <v>0</v>
      </c>
      <c r="M2774" s="12">
        <v>0</v>
      </c>
      <c r="N2774" s="12"/>
      <c r="O2774" s="12"/>
    </row>
    <row r="2775" spans="1:15" x14ac:dyDescent="0.35">
      <c r="A2775" s="11" t="str">
        <f t="shared" si="43"/>
        <v>DISTRIBUCION VOLUMEN X CRITERIO (kg ó litros)AnisDE 15 A 19 AÑOS</v>
      </c>
      <c r="B2775" s="11" t="s">
        <v>119</v>
      </c>
      <c r="C2775" s="11" t="s">
        <v>153</v>
      </c>
      <c r="D2775" s="11" t="s">
        <v>39</v>
      </c>
      <c r="E2775" s="12">
        <v>3.02506338338008</v>
      </c>
      <c r="F2775" s="12" t="s">
        <v>213</v>
      </c>
      <c r="G2775" s="12" t="s">
        <v>213</v>
      </c>
      <c r="H2775" s="12">
        <v>0.179805247759974</v>
      </c>
      <c r="I2775" s="12">
        <v>0</v>
      </c>
      <c r="J2775" s="12">
        <v>0</v>
      </c>
      <c r="K2775" s="12">
        <v>0</v>
      </c>
      <c r="L2775" s="12">
        <v>0</v>
      </c>
      <c r="M2775" s="12">
        <v>0</v>
      </c>
      <c r="N2775" s="12"/>
      <c r="O2775" s="12"/>
    </row>
    <row r="2776" spans="1:15" x14ac:dyDescent="0.35">
      <c r="A2776" s="11" t="str">
        <f t="shared" si="43"/>
        <v>DISTRIBUCION VOLUMEN X CRITERIO (kg ó litros)AnisDE 20 A 24 AÑOS</v>
      </c>
      <c r="B2776" s="11" t="s">
        <v>119</v>
      </c>
      <c r="C2776" s="11" t="s">
        <v>153</v>
      </c>
      <c r="D2776" s="11" t="s">
        <v>40</v>
      </c>
      <c r="E2776" s="12">
        <v>11.3637519396485</v>
      </c>
      <c r="F2776" s="12">
        <v>5.4066924188385501</v>
      </c>
      <c r="G2776" s="12">
        <v>6.8502129870982502</v>
      </c>
      <c r="H2776" s="12">
        <v>0.27244457820735002</v>
      </c>
      <c r="I2776" s="12">
        <v>0</v>
      </c>
      <c r="J2776" s="12">
        <v>0</v>
      </c>
      <c r="K2776" s="12">
        <v>0</v>
      </c>
      <c r="L2776" s="12">
        <v>0</v>
      </c>
      <c r="M2776" s="12">
        <v>0</v>
      </c>
      <c r="N2776" s="12"/>
      <c r="O2776" s="12"/>
    </row>
    <row r="2777" spans="1:15" x14ac:dyDescent="0.35">
      <c r="A2777" s="11" t="str">
        <f t="shared" si="43"/>
        <v>DISTRIBUCION VOLUMEN X CRITERIO (kg ó litros)AnisDE 25 A 34 AÑOS</v>
      </c>
      <c r="B2777" s="11" t="s">
        <v>119</v>
      </c>
      <c r="C2777" s="11" t="s">
        <v>153</v>
      </c>
      <c r="D2777" s="11" t="s">
        <v>41</v>
      </c>
      <c r="E2777" s="12">
        <v>10.877445698626399</v>
      </c>
      <c r="F2777" s="12">
        <v>19.493040777667499</v>
      </c>
      <c r="G2777" s="12">
        <v>30.536774039345602</v>
      </c>
      <c r="H2777" s="12">
        <v>18.511800204581199</v>
      </c>
      <c r="I2777" s="12">
        <v>0</v>
      </c>
      <c r="J2777" s="12">
        <v>0</v>
      </c>
      <c r="K2777" s="12">
        <v>0</v>
      </c>
      <c r="L2777" s="12">
        <v>0</v>
      </c>
      <c r="M2777" s="12">
        <v>0</v>
      </c>
      <c r="N2777" s="12"/>
      <c r="O2777" s="12"/>
    </row>
    <row r="2778" spans="1:15" x14ac:dyDescent="0.35">
      <c r="A2778" s="11" t="str">
        <f t="shared" si="43"/>
        <v>DISTRIBUCION VOLUMEN X CRITERIO (kg ó litros)AnisDE 35 A 49 AÑOS</v>
      </c>
      <c r="B2778" s="11" t="s">
        <v>119</v>
      </c>
      <c r="C2778" s="11" t="s">
        <v>153</v>
      </c>
      <c r="D2778" s="11" t="s">
        <v>42</v>
      </c>
      <c r="E2778" s="12">
        <v>9.9121233348694293</v>
      </c>
      <c r="F2778" s="12">
        <v>31.190201947342899</v>
      </c>
      <c r="G2778" s="12">
        <v>24.3202852866904</v>
      </c>
      <c r="H2778" s="12">
        <v>10.7971530440098</v>
      </c>
      <c r="I2778" s="12">
        <v>0</v>
      </c>
      <c r="J2778" s="12">
        <v>0</v>
      </c>
      <c r="K2778" s="12">
        <v>0</v>
      </c>
      <c r="L2778" s="12">
        <v>0</v>
      </c>
      <c r="M2778" s="12">
        <v>0</v>
      </c>
      <c r="N2778" s="12"/>
      <c r="O2778" s="12"/>
    </row>
    <row r="2779" spans="1:15" x14ac:dyDescent="0.35">
      <c r="A2779" s="11" t="str">
        <f t="shared" si="43"/>
        <v>DISTRIBUCION VOLUMEN X CRITERIO (kg ó litros)AnisDE 50 A 59 AÑOS</v>
      </c>
      <c r="B2779" s="11" t="s">
        <v>119</v>
      </c>
      <c r="C2779" s="11" t="s">
        <v>153</v>
      </c>
      <c r="D2779" s="11" t="s">
        <v>43</v>
      </c>
      <c r="E2779" s="12">
        <v>32.204802707326103</v>
      </c>
      <c r="F2779" s="12">
        <v>31.432229026648798</v>
      </c>
      <c r="G2779" s="12">
        <v>26.997276498123501</v>
      </c>
      <c r="H2779" s="12">
        <v>24.193505365342101</v>
      </c>
      <c r="I2779" s="12">
        <v>0</v>
      </c>
      <c r="J2779" s="12">
        <v>0</v>
      </c>
      <c r="K2779" s="12">
        <v>0</v>
      </c>
      <c r="L2779" s="12">
        <v>0</v>
      </c>
      <c r="M2779" s="12">
        <v>0</v>
      </c>
      <c r="N2779" s="12"/>
      <c r="O2779" s="12"/>
    </row>
    <row r="2780" spans="1:15" x14ac:dyDescent="0.35">
      <c r="A2780" s="11" t="str">
        <f t="shared" si="43"/>
        <v>DISTRIBUCION VOLUMEN X CRITERIO (kg ó litros)AnisDE 60 A 75 AÑOS</v>
      </c>
      <c r="B2780" s="11" t="s">
        <v>119</v>
      </c>
      <c r="C2780" s="11" t="s">
        <v>153</v>
      </c>
      <c r="D2780" s="11" t="s">
        <v>44</v>
      </c>
      <c r="E2780" s="12">
        <v>32.616816815516799</v>
      </c>
      <c r="F2780" s="12">
        <v>12.477842809041</v>
      </c>
      <c r="G2780" s="12">
        <v>11.2954502421002</v>
      </c>
      <c r="H2780" s="12">
        <v>46.045274155434399</v>
      </c>
      <c r="I2780" s="12">
        <v>0</v>
      </c>
      <c r="J2780" s="12">
        <v>0</v>
      </c>
      <c r="K2780" s="12">
        <v>0</v>
      </c>
      <c r="L2780" s="12">
        <v>0</v>
      </c>
      <c r="M2780" s="12">
        <v>0</v>
      </c>
      <c r="N2780" s="12"/>
      <c r="O2780" s="12"/>
    </row>
    <row r="2781" spans="1:15" x14ac:dyDescent="0.35">
      <c r="A2781" s="11" t="str">
        <f t="shared" si="43"/>
        <v>DISTRIBUCION VOLUMEN X CRITERIO (kg ó litros)AnisALTA Y MEDIA ALTA</v>
      </c>
      <c r="B2781" s="11" t="s">
        <v>119</v>
      </c>
      <c r="C2781" s="11" t="s">
        <v>153</v>
      </c>
      <c r="D2781" s="11" t="s">
        <v>17</v>
      </c>
      <c r="E2781" s="12">
        <v>13.764169635062</v>
      </c>
      <c r="F2781" s="12">
        <v>10.160693564666399</v>
      </c>
      <c r="G2781" s="12">
        <v>6.2689169217307201</v>
      </c>
      <c r="H2781" s="12">
        <v>22.251157964610499</v>
      </c>
      <c r="I2781" s="12">
        <v>0</v>
      </c>
      <c r="J2781" s="12">
        <v>0</v>
      </c>
      <c r="K2781" s="12">
        <v>0</v>
      </c>
      <c r="L2781" s="12">
        <v>0</v>
      </c>
      <c r="M2781" s="12">
        <v>0</v>
      </c>
      <c r="N2781" s="12"/>
      <c r="O2781" s="12"/>
    </row>
    <row r="2782" spans="1:15" x14ac:dyDescent="0.35">
      <c r="A2782" s="11" t="str">
        <f t="shared" si="43"/>
        <v>DISTRIBUCION VOLUMEN X CRITERIO (kg ó litros)AnisMEDIA</v>
      </c>
      <c r="B2782" s="11" t="s">
        <v>119</v>
      </c>
      <c r="C2782" s="11" t="s">
        <v>153</v>
      </c>
      <c r="D2782" s="11" t="s">
        <v>18</v>
      </c>
      <c r="E2782" s="12">
        <v>18.273019244950898</v>
      </c>
      <c r="F2782" s="12">
        <v>10.732918834199101</v>
      </c>
      <c r="G2782" s="12">
        <v>28.861880477887102</v>
      </c>
      <c r="H2782" s="12">
        <v>33.153930306018601</v>
      </c>
      <c r="I2782" s="12">
        <v>0</v>
      </c>
      <c r="J2782" s="12">
        <v>0</v>
      </c>
      <c r="K2782" s="12">
        <v>0</v>
      </c>
      <c r="L2782" s="12">
        <v>0</v>
      </c>
      <c r="M2782" s="12">
        <v>0</v>
      </c>
      <c r="N2782" s="12"/>
      <c r="O2782" s="12"/>
    </row>
    <row r="2783" spans="1:15" x14ac:dyDescent="0.35">
      <c r="A2783" s="11" t="str">
        <f t="shared" si="43"/>
        <v>DISTRIBUCION VOLUMEN X CRITERIO (kg ó litros)AnisMEDIA BAJA</v>
      </c>
      <c r="B2783" s="11" t="s">
        <v>119</v>
      </c>
      <c r="C2783" s="11" t="s">
        <v>153</v>
      </c>
      <c r="D2783" s="11" t="s">
        <v>19</v>
      </c>
      <c r="E2783" s="12">
        <v>28.232220388768301</v>
      </c>
      <c r="F2783" s="12">
        <v>36.365570409717002</v>
      </c>
      <c r="G2783" s="12">
        <v>23.475817764222299</v>
      </c>
      <c r="H2783" s="12">
        <v>37.367452713397498</v>
      </c>
      <c r="I2783" s="12">
        <v>0</v>
      </c>
      <c r="J2783" s="12">
        <v>0</v>
      </c>
      <c r="K2783" s="12">
        <v>0</v>
      </c>
      <c r="L2783" s="12">
        <v>0</v>
      </c>
      <c r="M2783" s="12">
        <v>0</v>
      </c>
      <c r="N2783" s="12"/>
      <c r="O2783" s="12"/>
    </row>
    <row r="2784" spans="1:15" x14ac:dyDescent="0.35">
      <c r="A2784" s="11" t="str">
        <f t="shared" si="43"/>
        <v>DISTRIBUCION VOLUMEN X CRITERIO (kg ó litros)AnisBAJA</v>
      </c>
      <c r="B2784" s="11" t="s">
        <v>119</v>
      </c>
      <c r="C2784" s="11" t="s">
        <v>153</v>
      </c>
      <c r="D2784" s="11" t="s">
        <v>20</v>
      </c>
      <c r="E2784" s="12">
        <v>39.730596775160699</v>
      </c>
      <c r="F2784" s="12">
        <v>42.740826902080201</v>
      </c>
      <c r="G2784" s="12">
        <v>41.393377864269297</v>
      </c>
      <c r="H2784" s="12">
        <v>7.22744798432268</v>
      </c>
      <c r="I2784" s="12">
        <v>0</v>
      </c>
      <c r="J2784" s="12">
        <v>0</v>
      </c>
      <c r="K2784" s="12">
        <v>0</v>
      </c>
      <c r="L2784" s="12">
        <v>0</v>
      </c>
      <c r="M2784" s="12">
        <v>0</v>
      </c>
      <c r="N2784" s="12"/>
      <c r="O2784" s="12"/>
    </row>
    <row r="2785" spans="1:15" x14ac:dyDescent="0.35">
      <c r="A2785" s="11" t="str">
        <f t="shared" si="43"/>
        <v>DISTRIBUCION VOLUMEN X CRITERIO (kg ó litros)AnisHOMBRE</v>
      </c>
      <c r="B2785" s="11" t="s">
        <v>119</v>
      </c>
      <c r="C2785" s="11" t="s">
        <v>153</v>
      </c>
      <c r="D2785" s="11" t="s">
        <v>21</v>
      </c>
      <c r="E2785" s="12">
        <v>69.2236053541004</v>
      </c>
      <c r="F2785" s="12">
        <v>51.251215103576399</v>
      </c>
      <c r="G2785" s="12">
        <v>45.891124949013303</v>
      </c>
      <c r="H2785" s="12">
        <v>48.723910448860899</v>
      </c>
      <c r="I2785" s="12">
        <v>0</v>
      </c>
      <c r="J2785" s="12">
        <v>0</v>
      </c>
      <c r="K2785" s="12">
        <v>0</v>
      </c>
      <c r="L2785" s="12">
        <v>0</v>
      </c>
      <c r="M2785" s="12">
        <v>0</v>
      </c>
      <c r="N2785" s="12"/>
      <c r="O2785" s="12"/>
    </row>
    <row r="2786" spans="1:15" x14ac:dyDescent="0.35">
      <c r="A2786" s="11" t="str">
        <f t="shared" si="43"/>
        <v>DISTRIBUCION VOLUMEN X CRITERIO (kg ó litros)AnisMUJER</v>
      </c>
      <c r="B2786" s="11" t="s">
        <v>119</v>
      </c>
      <c r="C2786" s="11" t="s">
        <v>153</v>
      </c>
      <c r="D2786" s="11" t="s">
        <v>22</v>
      </c>
      <c r="E2786" s="12">
        <v>30.776396192024301</v>
      </c>
      <c r="F2786" s="12">
        <v>48.748786413714598</v>
      </c>
      <c r="G2786" s="12">
        <v>54.108875050986697</v>
      </c>
      <c r="H2786" s="12">
        <v>51.276059922212298</v>
      </c>
      <c r="I2786" s="12">
        <v>0</v>
      </c>
      <c r="J2786" s="12">
        <v>0</v>
      </c>
      <c r="K2786" s="12">
        <v>0</v>
      </c>
      <c r="L2786" s="12">
        <v>0</v>
      </c>
      <c r="M2786" s="12">
        <v>0</v>
      </c>
      <c r="N2786" s="12"/>
      <c r="O2786" s="12"/>
    </row>
    <row r="2787" spans="1:15" x14ac:dyDescent="0.35">
      <c r="A2787" s="11" t="str">
        <f t="shared" si="43"/>
        <v>DISTRIBUCION VOLUMEN X CRITERIO (kg ó litros)Otras EspirituosasT.ESPAÑA</v>
      </c>
      <c r="B2787" s="11" t="s">
        <v>119</v>
      </c>
      <c r="C2787" s="11" t="s">
        <v>154</v>
      </c>
      <c r="D2787" s="11" t="s">
        <v>36</v>
      </c>
      <c r="E2787" s="12">
        <v>100</v>
      </c>
      <c r="F2787" s="12">
        <v>100</v>
      </c>
      <c r="G2787" s="12">
        <v>100</v>
      </c>
      <c r="H2787" s="12">
        <v>100</v>
      </c>
      <c r="I2787" s="12">
        <v>0</v>
      </c>
      <c r="J2787" s="12">
        <v>0</v>
      </c>
      <c r="K2787" s="12">
        <v>0</v>
      </c>
      <c r="L2787" s="12">
        <v>0</v>
      </c>
      <c r="M2787" s="12">
        <v>0</v>
      </c>
      <c r="N2787" s="12"/>
      <c r="O2787" s="12"/>
    </row>
    <row r="2788" spans="1:15" x14ac:dyDescent="0.35">
      <c r="A2788" s="11" t="str">
        <f t="shared" si="43"/>
        <v>DISTRIBUCION VOLUMEN X CRITERIO (kg ó litros)Otras EspirituosasBCN AM</v>
      </c>
      <c r="B2788" s="11" t="s">
        <v>119</v>
      </c>
      <c r="C2788" s="11" t="s">
        <v>154</v>
      </c>
      <c r="D2788" s="11" t="s">
        <v>1</v>
      </c>
      <c r="E2788" s="12">
        <v>11.4450206529525</v>
      </c>
      <c r="F2788" s="12">
        <v>8.5359058856214407</v>
      </c>
      <c r="G2788" s="12">
        <v>7.5817447649924903</v>
      </c>
      <c r="H2788" s="12">
        <v>8.3655808339624098</v>
      </c>
      <c r="I2788" s="12">
        <v>0</v>
      </c>
      <c r="J2788" s="12">
        <v>0</v>
      </c>
      <c r="K2788" s="12">
        <v>0</v>
      </c>
      <c r="L2788" s="12">
        <v>0</v>
      </c>
      <c r="M2788" s="12">
        <v>0</v>
      </c>
      <c r="N2788" s="12"/>
      <c r="O2788" s="12"/>
    </row>
    <row r="2789" spans="1:15" x14ac:dyDescent="0.35">
      <c r="A2789" s="11" t="str">
        <f t="shared" si="43"/>
        <v>DISTRIBUCION VOLUMEN X CRITERIO (kg ó litros)Otras EspirituosasREST.CAT ARAGON</v>
      </c>
      <c r="B2789" s="11" t="s">
        <v>119</v>
      </c>
      <c r="C2789" s="11" t="s">
        <v>154</v>
      </c>
      <c r="D2789" s="11" t="s">
        <v>2</v>
      </c>
      <c r="E2789" s="12">
        <v>21.2667965106947</v>
      </c>
      <c r="F2789" s="12">
        <v>21.0385322700998</v>
      </c>
      <c r="G2789" s="12">
        <v>17.3894470474008</v>
      </c>
      <c r="H2789" s="12">
        <v>16.965275424001401</v>
      </c>
      <c r="I2789" s="12">
        <v>0</v>
      </c>
      <c r="J2789" s="12">
        <v>0</v>
      </c>
      <c r="K2789" s="12">
        <v>0</v>
      </c>
      <c r="L2789" s="12">
        <v>0</v>
      </c>
      <c r="M2789" s="12">
        <v>0</v>
      </c>
      <c r="N2789" s="12"/>
      <c r="O2789" s="12"/>
    </row>
    <row r="2790" spans="1:15" x14ac:dyDescent="0.35">
      <c r="A2790" s="11" t="str">
        <f t="shared" si="43"/>
        <v>DISTRIBUCION VOLUMEN X CRITERIO (kg ó litros)Otras EspirituosasLEVANTE</v>
      </c>
      <c r="B2790" s="11" t="s">
        <v>119</v>
      </c>
      <c r="C2790" s="11" t="s">
        <v>154</v>
      </c>
      <c r="D2790" s="11" t="s">
        <v>3</v>
      </c>
      <c r="E2790" s="12">
        <v>10.2627725518748</v>
      </c>
      <c r="F2790" s="12">
        <v>18.061630939636601</v>
      </c>
      <c r="G2790" s="12">
        <v>20.2374608361045</v>
      </c>
      <c r="H2790" s="12">
        <v>19.220883328546901</v>
      </c>
      <c r="I2790" s="12">
        <v>0</v>
      </c>
      <c r="J2790" s="12">
        <v>0</v>
      </c>
      <c r="K2790" s="12">
        <v>0</v>
      </c>
      <c r="L2790" s="12">
        <v>0</v>
      </c>
      <c r="M2790" s="12">
        <v>0</v>
      </c>
      <c r="N2790" s="12"/>
      <c r="O2790" s="12"/>
    </row>
    <row r="2791" spans="1:15" x14ac:dyDescent="0.35">
      <c r="A2791" s="11" t="str">
        <f t="shared" si="43"/>
        <v>DISTRIBUCION VOLUMEN X CRITERIO (kg ó litros)Otras EspirituosasANDALUCIA</v>
      </c>
      <c r="B2791" s="11" t="s">
        <v>119</v>
      </c>
      <c r="C2791" s="11" t="s">
        <v>154</v>
      </c>
      <c r="D2791" s="11" t="s">
        <v>4</v>
      </c>
      <c r="E2791" s="12">
        <v>16.376930093557601</v>
      </c>
      <c r="F2791" s="12">
        <v>12.7837379996596</v>
      </c>
      <c r="G2791" s="12">
        <v>15.456318093572101</v>
      </c>
      <c r="H2791" s="12">
        <v>14.5372332031785</v>
      </c>
      <c r="I2791" s="12">
        <v>0</v>
      </c>
      <c r="J2791" s="12">
        <v>0</v>
      </c>
      <c r="K2791" s="12">
        <v>0</v>
      </c>
      <c r="L2791" s="12">
        <v>0</v>
      </c>
      <c r="M2791" s="12">
        <v>0</v>
      </c>
      <c r="N2791" s="12"/>
      <c r="O2791" s="12"/>
    </row>
    <row r="2792" spans="1:15" x14ac:dyDescent="0.35">
      <c r="A2792" s="11" t="str">
        <f t="shared" si="43"/>
        <v>DISTRIBUCION VOLUMEN X CRITERIO (kg ó litros)Otras EspirituosasMDD AM</v>
      </c>
      <c r="B2792" s="11" t="s">
        <v>119</v>
      </c>
      <c r="C2792" s="11" t="s">
        <v>154</v>
      </c>
      <c r="D2792" s="11" t="s">
        <v>5</v>
      </c>
      <c r="E2792" s="12">
        <v>16.139524774923199</v>
      </c>
      <c r="F2792" s="12">
        <v>12.9308583016103</v>
      </c>
      <c r="G2792" s="12">
        <v>13.9537795338852</v>
      </c>
      <c r="H2792" s="12">
        <v>14.716679794695001</v>
      </c>
      <c r="I2792" s="12">
        <v>0</v>
      </c>
      <c r="J2792" s="12">
        <v>0</v>
      </c>
      <c r="K2792" s="12">
        <v>0</v>
      </c>
      <c r="L2792" s="12">
        <v>0</v>
      </c>
      <c r="M2792" s="12">
        <v>0</v>
      </c>
      <c r="N2792" s="12"/>
      <c r="O2792" s="12"/>
    </row>
    <row r="2793" spans="1:15" x14ac:dyDescent="0.35">
      <c r="A2793" s="11" t="str">
        <f t="shared" si="43"/>
        <v>DISTRIBUCION VOLUMEN X CRITERIO (kg ó litros)Otras EspirituosasRTO CENTRO</v>
      </c>
      <c r="B2793" s="11" t="s">
        <v>119</v>
      </c>
      <c r="C2793" s="11" t="s">
        <v>154</v>
      </c>
      <c r="D2793" s="11" t="s">
        <v>6</v>
      </c>
      <c r="E2793" s="12">
        <v>7.1241859163939898</v>
      </c>
      <c r="F2793" s="12">
        <v>11.7508523050005</v>
      </c>
      <c r="G2793" s="12">
        <v>7.32482660551225</v>
      </c>
      <c r="H2793" s="12">
        <v>7.8125068835504496</v>
      </c>
      <c r="I2793" s="12">
        <v>0</v>
      </c>
      <c r="J2793" s="12">
        <v>0</v>
      </c>
      <c r="K2793" s="12">
        <v>0</v>
      </c>
      <c r="L2793" s="12">
        <v>0</v>
      </c>
      <c r="M2793" s="12">
        <v>0</v>
      </c>
      <c r="N2793" s="12"/>
      <c r="O2793" s="12"/>
    </row>
    <row r="2794" spans="1:15" x14ac:dyDescent="0.35">
      <c r="A2794" s="11" t="str">
        <f t="shared" si="43"/>
        <v>DISTRIBUCION VOLUMEN X CRITERIO (kg ó litros)Otras EspirituosasNORTE-CENTRO</v>
      </c>
      <c r="B2794" s="11" t="s">
        <v>119</v>
      </c>
      <c r="C2794" s="11" t="s">
        <v>154</v>
      </c>
      <c r="D2794" s="11" t="s">
        <v>7</v>
      </c>
      <c r="E2794" s="12">
        <v>8.9557109917645707</v>
      </c>
      <c r="F2794" s="12">
        <v>6.9829521170015703</v>
      </c>
      <c r="G2794" s="12">
        <v>8.8410398680146702</v>
      </c>
      <c r="H2794" s="12">
        <v>9.4502177515036099</v>
      </c>
      <c r="I2794" s="12">
        <v>0</v>
      </c>
      <c r="J2794" s="12">
        <v>0</v>
      </c>
      <c r="K2794" s="12">
        <v>0</v>
      </c>
      <c r="L2794" s="12">
        <v>0</v>
      </c>
      <c r="M2794" s="12">
        <v>0</v>
      </c>
      <c r="N2794" s="12"/>
      <c r="O2794" s="12"/>
    </row>
    <row r="2795" spans="1:15" x14ac:dyDescent="0.35">
      <c r="A2795" s="11" t="str">
        <f t="shared" si="43"/>
        <v>DISTRIBUCION VOLUMEN X CRITERIO (kg ó litros)Otras EspirituosasNOROESTE</v>
      </c>
      <c r="B2795" s="11" t="s">
        <v>119</v>
      </c>
      <c r="C2795" s="11" t="s">
        <v>154</v>
      </c>
      <c r="D2795" s="11" t="s">
        <v>8</v>
      </c>
      <c r="E2795" s="12">
        <v>8.4290584627745009</v>
      </c>
      <c r="F2795" s="12">
        <v>7.9155366044947097</v>
      </c>
      <c r="G2795" s="12">
        <v>9.2153815814498703</v>
      </c>
      <c r="H2795" s="12">
        <v>8.9316170240953401</v>
      </c>
      <c r="I2795" s="12">
        <v>0</v>
      </c>
      <c r="J2795" s="12">
        <v>0</v>
      </c>
      <c r="K2795" s="12">
        <v>0</v>
      </c>
      <c r="L2795" s="12">
        <v>0</v>
      </c>
      <c r="M2795" s="12">
        <v>0</v>
      </c>
      <c r="N2795" s="12"/>
      <c r="O2795" s="12"/>
    </row>
    <row r="2796" spans="1:15" x14ac:dyDescent="0.35">
      <c r="A2796" s="11" t="str">
        <f t="shared" si="43"/>
        <v>DISTRIBUCION VOLUMEN X CRITERIO (kg ó litros)Otras Espirituosas&lt;2MIL</v>
      </c>
      <c r="B2796" s="11" t="s">
        <v>119</v>
      </c>
      <c r="C2796" s="11" t="s">
        <v>154</v>
      </c>
      <c r="D2796" s="11" t="s">
        <v>9</v>
      </c>
      <c r="E2796" s="12">
        <v>9.5185560873280792</v>
      </c>
      <c r="F2796" s="12">
        <v>14.9360484143993</v>
      </c>
      <c r="G2796" s="12">
        <v>13.5158527265374</v>
      </c>
      <c r="H2796" s="12">
        <v>10.7508247010409</v>
      </c>
      <c r="I2796" s="12">
        <v>0</v>
      </c>
      <c r="J2796" s="12">
        <v>0</v>
      </c>
      <c r="K2796" s="12">
        <v>0</v>
      </c>
      <c r="L2796" s="12">
        <v>0</v>
      </c>
      <c r="M2796" s="12">
        <v>0</v>
      </c>
      <c r="N2796" s="12"/>
      <c r="O2796" s="12"/>
    </row>
    <row r="2797" spans="1:15" x14ac:dyDescent="0.35">
      <c r="A2797" s="11" t="str">
        <f t="shared" si="43"/>
        <v>DISTRIBUCION VOLUMEN X CRITERIO (kg ó litros)Otras Espirituosas2-5MIL</v>
      </c>
      <c r="B2797" s="11" t="s">
        <v>119</v>
      </c>
      <c r="C2797" s="11" t="s">
        <v>154</v>
      </c>
      <c r="D2797" s="11" t="s">
        <v>10</v>
      </c>
      <c r="E2797" s="12">
        <v>3.8458517491327799</v>
      </c>
      <c r="F2797" s="12">
        <v>3.1743921309137502</v>
      </c>
      <c r="G2797" s="12">
        <v>3.6830314155745301</v>
      </c>
      <c r="H2797" s="12">
        <v>3.5105927401772199</v>
      </c>
      <c r="I2797" s="12">
        <v>0</v>
      </c>
      <c r="J2797" s="12">
        <v>0</v>
      </c>
      <c r="K2797" s="12">
        <v>0</v>
      </c>
      <c r="L2797" s="12">
        <v>0</v>
      </c>
      <c r="M2797" s="12">
        <v>0</v>
      </c>
      <c r="N2797" s="12"/>
      <c r="O2797" s="12"/>
    </row>
    <row r="2798" spans="1:15" x14ac:dyDescent="0.35">
      <c r="A2798" s="11" t="str">
        <f t="shared" si="43"/>
        <v>DISTRIBUCION VOLUMEN X CRITERIO (kg ó litros)Otras Espirituosas5-10MIL</v>
      </c>
      <c r="B2798" s="11" t="s">
        <v>119</v>
      </c>
      <c r="C2798" s="11" t="s">
        <v>154</v>
      </c>
      <c r="D2798" s="11" t="s">
        <v>11</v>
      </c>
      <c r="E2798" s="12">
        <v>5.3836505679956899</v>
      </c>
      <c r="F2798" s="12">
        <v>4.6815609558515101</v>
      </c>
      <c r="G2798" s="12">
        <v>5.5996611754647301</v>
      </c>
      <c r="H2798" s="12">
        <v>5.6095664930792797</v>
      </c>
      <c r="I2798" s="12">
        <v>0</v>
      </c>
      <c r="J2798" s="12">
        <v>0</v>
      </c>
      <c r="K2798" s="12">
        <v>0</v>
      </c>
      <c r="L2798" s="12">
        <v>0</v>
      </c>
      <c r="M2798" s="12">
        <v>0</v>
      </c>
      <c r="N2798" s="12"/>
      <c r="O2798" s="12"/>
    </row>
    <row r="2799" spans="1:15" x14ac:dyDescent="0.35">
      <c r="A2799" s="11" t="str">
        <f t="shared" si="43"/>
        <v>DISTRIBUCION VOLUMEN X CRITERIO (kg ó litros)Otras Espirituosas10-30MIL</v>
      </c>
      <c r="B2799" s="11" t="s">
        <v>119</v>
      </c>
      <c r="C2799" s="11" t="s">
        <v>154</v>
      </c>
      <c r="D2799" s="11" t="s">
        <v>12</v>
      </c>
      <c r="E2799" s="12">
        <v>18.822534732191802</v>
      </c>
      <c r="F2799" s="12">
        <v>19.118541460971901</v>
      </c>
      <c r="G2799" s="12">
        <v>13.8428711818636</v>
      </c>
      <c r="H2799" s="12">
        <v>16.495956434342801</v>
      </c>
      <c r="I2799" s="12">
        <v>0</v>
      </c>
      <c r="J2799" s="12">
        <v>0</v>
      </c>
      <c r="K2799" s="12">
        <v>0</v>
      </c>
      <c r="L2799" s="12">
        <v>0</v>
      </c>
      <c r="M2799" s="12">
        <v>0</v>
      </c>
      <c r="N2799" s="12"/>
      <c r="O2799" s="12"/>
    </row>
    <row r="2800" spans="1:15" x14ac:dyDescent="0.35">
      <c r="A2800" s="11" t="str">
        <f t="shared" si="43"/>
        <v>DISTRIBUCION VOLUMEN X CRITERIO (kg ó litros)Otras Espirituosas30-100MIL</v>
      </c>
      <c r="B2800" s="11" t="s">
        <v>119</v>
      </c>
      <c r="C2800" s="11" t="s">
        <v>154</v>
      </c>
      <c r="D2800" s="11" t="s">
        <v>13</v>
      </c>
      <c r="E2800" s="12">
        <v>15.9940683976813</v>
      </c>
      <c r="F2800" s="12">
        <v>22.7225949413106</v>
      </c>
      <c r="G2800" s="12">
        <v>23.617603946523602</v>
      </c>
      <c r="H2800" s="12">
        <v>18.965030418756701</v>
      </c>
      <c r="I2800" s="12">
        <v>0</v>
      </c>
      <c r="J2800" s="12">
        <v>0</v>
      </c>
      <c r="K2800" s="12">
        <v>0</v>
      </c>
      <c r="L2800" s="12">
        <v>0</v>
      </c>
      <c r="M2800" s="12">
        <v>0</v>
      </c>
      <c r="N2800" s="12"/>
      <c r="O2800" s="12"/>
    </row>
    <row r="2801" spans="1:15" x14ac:dyDescent="0.35">
      <c r="A2801" s="11" t="str">
        <f t="shared" si="43"/>
        <v>DISTRIBUCION VOLUMEN X CRITERIO (kg ó litros)Otras Espirituosas100-200MIL</v>
      </c>
      <c r="B2801" s="11" t="s">
        <v>119</v>
      </c>
      <c r="C2801" s="11" t="s">
        <v>154</v>
      </c>
      <c r="D2801" s="11" t="s">
        <v>14</v>
      </c>
      <c r="E2801" s="12">
        <v>9.6639037749661405</v>
      </c>
      <c r="F2801" s="12">
        <v>7.9437845903479101</v>
      </c>
      <c r="G2801" s="12">
        <v>9.0782319484941194</v>
      </c>
      <c r="H2801" s="12">
        <v>8.5638342573521307</v>
      </c>
      <c r="I2801" s="12">
        <v>0</v>
      </c>
      <c r="J2801" s="12">
        <v>0</v>
      </c>
      <c r="K2801" s="12">
        <v>0</v>
      </c>
      <c r="L2801" s="12">
        <v>0</v>
      </c>
      <c r="M2801" s="12">
        <v>0</v>
      </c>
      <c r="N2801" s="12"/>
      <c r="O2801" s="12"/>
    </row>
    <row r="2802" spans="1:15" x14ac:dyDescent="0.35">
      <c r="A2802" s="11" t="str">
        <f t="shared" si="43"/>
        <v>DISTRIBUCION VOLUMEN X CRITERIO (kg ó litros)Otras Espirituosas200-500MIL</v>
      </c>
      <c r="B2802" s="11" t="s">
        <v>119</v>
      </c>
      <c r="C2802" s="11" t="s">
        <v>154</v>
      </c>
      <c r="D2802" s="11" t="s">
        <v>15</v>
      </c>
      <c r="E2802" s="12">
        <v>14.2878104566669</v>
      </c>
      <c r="F2802" s="12">
        <v>9.7275459636847508</v>
      </c>
      <c r="G2802" s="12">
        <v>12.7887813366823</v>
      </c>
      <c r="H2802" s="12">
        <v>17.572806146152701</v>
      </c>
      <c r="I2802" s="12">
        <v>0</v>
      </c>
      <c r="J2802" s="12">
        <v>0</v>
      </c>
      <c r="K2802" s="12">
        <v>0</v>
      </c>
      <c r="L2802" s="12">
        <v>0</v>
      </c>
      <c r="M2802" s="12">
        <v>0</v>
      </c>
      <c r="N2802" s="12"/>
      <c r="O2802" s="12"/>
    </row>
    <row r="2803" spans="1:15" x14ac:dyDescent="0.35">
      <c r="A2803" s="11" t="str">
        <f t="shared" si="43"/>
        <v>DISTRIBUCION VOLUMEN X CRITERIO (kg ó litros)Otras Espirituosas&gt;500MIL</v>
      </c>
      <c r="B2803" s="11" t="s">
        <v>119</v>
      </c>
      <c r="C2803" s="11" t="s">
        <v>154</v>
      </c>
      <c r="D2803" s="11" t="s">
        <v>16</v>
      </c>
      <c r="E2803" s="12">
        <v>22.483629751886099</v>
      </c>
      <c r="F2803" s="12">
        <v>17.695537576005499</v>
      </c>
      <c r="G2803" s="12">
        <v>17.8739625476097</v>
      </c>
      <c r="H2803" s="12">
        <v>18.531379485381802</v>
      </c>
      <c r="I2803" s="12">
        <v>0</v>
      </c>
      <c r="J2803" s="12">
        <v>0</v>
      </c>
      <c r="K2803" s="12">
        <v>0</v>
      </c>
      <c r="L2803" s="12">
        <v>0</v>
      </c>
      <c r="M2803" s="12">
        <v>0</v>
      </c>
      <c r="N2803" s="12"/>
      <c r="O2803" s="12"/>
    </row>
    <row r="2804" spans="1:15" x14ac:dyDescent="0.35">
      <c r="A2804" s="11" t="str">
        <f t="shared" si="43"/>
        <v>DISTRIBUCION VOLUMEN X CRITERIO (kg ó litros)Otras EspirituosasDE 15 A 19 AÑOS</v>
      </c>
      <c r="B2804" s="11" t="s">
        <v>119</v>
      </c>
      <c r="C2804" s="11" t="s">
        <v>154</v>
      </c>
      <c r="D2804" s="11" t="s">
        <v>39</v>
      </c>
      <c r="E2804" s="12">
        <v>4.4959574071744699</v>
      </c>
      <c r="F2804" s="12">
        <v>6.1922511367751403</v>
      </c>
      <c r="G2804" s="12">
        <v>2.9999778545531299</v>
      </c>
      <c r="H2804" s="12">
        <v>1.7667589802658901</v>
      </c>
      <c r="I2804" s="12">
        <v>0</v>
      </c>
      <c r="J2804" s="12">
        <v>0</v>
      </c>
      <c r="K2804" s="12">
        <v>0</v>
      </c>
      <c r="L2804" s="12">
        <v>0</v>
      </c>
      <c r="M2804" s="12">
        <v>0</v>
      </c>
      <c r="N2804" s="12"/>
      <c r="O2804" s="12"/>
    </row>
    <row r="2805" spans="1:15" x14ac:dyDescent="0.35">
      <c r="A2805" s="11" t="str">
        <f t="shared" si="43"/>
        <v>DISTRIBUCION VOLUMEN X CRITERIO (kg ó litros)Otras EspirituosasDE 20 A 24 AÑOS</v>
      </c>
      <c r="B2805" s="11" t="s">
        <v>119</v>
      </c>
      <c r="C2805" s="11" t="s">
        <v>154</v>
      </c>
      <c r="D2805" s="11" t="s">
        <v>40</v>
      </c>
      <c r="E2805" s="12">
        <v>8.5757667207354107</v>
      </c>
      <c r="F2805" s="12">
        <v>7.771699256062</v>
      </c>
      <c r="G2805" s="12">
        <v>5.1389448687958197</v>
      </c>
      <c r="H2805" s="12">
        <v>5.9945007117825098</v>
      </c>
      <c r="I2805" s="12">
        <v>0</v>
      </c>
      <c r="J2805" s="12">
        <v>0</v>
      </c>
      <c r="K2805" s="12">
        <v>0</v>
      </c>
      <c r="L2805" s="12">
        <v>0</v>
      </c>
      <c r="M2805" s="12">
        <v>0</v>
      </c>
      <c r="N2805" s="12"/>
      <c r="O2805" s="12"/>
    </row>
    <row r="2806" spans="1:15" x14ac:dyDescent="0.35">
      <c r="A2806" s="11" t="str">
        <f t="shared" si="43"/>
        <v>DISTRIBUCION VOLUMEN X CRITERIO (kg ó litros)Otras EspirituosasDE 25 A 34 AÑOS</v>
      </c>
      <c r="B2806" s="11" t="s">
        <v>119</v>
      </c>
      <c r="C2806" s="11" t="s">
        <v>154</v>
      </c>
      <c r="D2806" s="11" t="s">
        <v>41</v>
      </c>
      <c r="E2806" s="12">
        <v>17.666273375568998</v>
      </c>
      <c r="F2806" s="12">
        <v>17.327270276796298</v>
      </c>
      <c r="G2806" s="12">
        <v>17.0101071725081</v>
      </c>
      <c r="H2806" s="12">
        <v>18.140428495260299</v>
      </c>
      <c r="I2806" s="12">
        <v>0</v>
      </c>
      <c r="J2806" s="12">
        <v>0</v>
      </c>
      <c r="K2806" s="12">
        <v>0</v>
      </c>
      <c r="L2806" s="12">
        <v>0</v>
      </c>
      <c r="M2806" s="12">
        <v>0</v>
      </c>
      <c r="N2806" s="12"/>
      <c r="O2806" s="12"/>
    </row>
    <row r="2807" spans="1:15" x14ac:dyDescent="0.35">
      <c r="A2807" s="11" t="str">
        <f t="shared" si="43"/>
        <v>DISTRIBUCION VOLUMEN X CRITERIO (kg ó litros)Otras EspirituosasDE 35 A 49 AÑOS</v>
      </c>
      <c r="B2807" s="11" t="s">
        <v>119</v>
      </c>
      <c r="C2807" s="11" t="s">
        <v>154</v>
      </c>
      <c r="D2807" s="11" t="s">
        <v>42</v>
      </c>
      <c r="E2807" s="12">
        <v>21.562788990758101</v>
      </c>
      <c r="F2807" s="12">
        <v>19.668109867978298</v>
      </c>
      <c r="G2807" s="12">
        <v>20.206073229753098</v>
      </c>
      <c r="H2807" s="12">
        <v>23.115188932702502</v>
      </c>
      <c r="I2807" s="12">
        <v>0</v>
      </c>
      <c r="J2807" s="12">
        <v>0</v>
      </c>
      <c r="K2807" s="12">
        <v>0</v>
      </c>
      <c r="L2807" s="12">
        <v>0</v>
      </c>
      <c r="M2807" s="12">
        <v>0</v>
      </c>
      <c r="N2807" s="12"/>
      <c r="O2807" s="12"/>
    </row>
    <row r="2808" spans="1:15" x14ac:dyDescent="0.35">
      <c r="A2808" s="11" t="str">
        <f t="shared" si="43"/>
        <v>DISTRIBUCION VOLUMEN X CRITERIO (kg ó litros)Otras EspirituosasDE 50 A 59 AÑOS</v>
      </c>
      <c r="B2808" s="11" t="s">
        <v>119</v>
      </c>
      <c r="C2808" s="11" t="s">
        <v>154</v>
      </c>
      <c r="D2808" s="11" t="s">
        <v>43</v>
      </c>
      <c r="E2808" s="12">
        <v>26.1323473154537</v>
      </c>
      <c r="F2808" s="12">
        <v>32.8844701945537</v>
      </c>
      <c r="G2808" s="12">
        <v>24.5065164134928</v>
      </c>
      <c r="H2808" s="12">
        <v>26.120189377007598</v>
      </c>
      <c r="I2808" s="12">
        <v>0</v>
      </c>
      <c r="J2808" s="12">
        <v>0</v>
      </c>
      <c r="K2808" s="12">
        <v>0</v>
      </c>
      <c r="L2808" s="12">
        <v>0</v>
      </c>
      <c r="M2808" s="12">
        <v>0</v>
      </c>
      <c r="N2808" s="12"/>
      <c r="O2808" s="12"/>
    </row>
    <row r="2809" spans="1:15" x14ac:dyDescent="0.35">
      <c r="A2809" s="11" t="str">
        <f t="shared" si="43"/>
        <v>DISTRIBUCION VOLUMEN X CRITERIO (kg ó litros)Otras EspirituosasDE 60 A 75 AÑOS</v>
      </c>
      <c r="B2809" s="11" t="s">
        <v>119</v>
      </c>
      <c r="C2809" s="11" t="s">
        <v>154</v>
      </c>
      <c r="D2809" s="11" t="s">
        <v>44</v>
      </c>
      <c r="E2809" s="12">
        <v>21.566870471399</v>
      </c>
      <c r="F2809" s="12">
        <v>16.156211797384898</v>
      </c>
      <c r="G2809" s="12">
        <v>30.138380318343302</v>
      </c>
      <c r="H2809" s="12">
        <v>24.862928069033298</v>
      </c>
      <c r="I2809" s="12">
        <v>0</v>
      </c>
      <c r="J2809" s="12">
        <v>0</v>
      </c>
      <c r="K2809" s="12">
        <v>0</v>
      </c>
      <c r="L2809" s="12">
        <v>0</v>
      </c>
      <c r="M2809" s="12">
        <v>0</v>
      </c>
      <c r="N2809" s="12"/>
      <c r="O2809" s="12"/>
    </row>
    <row r="2810" spans="1:15" x14ac:dyDescent="0.35">
      <c r="A2810" s="11" t="str">
        <f t="shared" si="43"/>
        <v>DISTRIBUCION VOLUMEN X CRITERIO (kg ó litros)Otras EspirituosasALTA Y MEDIA ALTA</v>
      </c>
      <c r="B2810" s="11" t="s">
        <v>119</v>
      </c>
      <c r="C2810" s="11" t="s">
        <v>154</v>
      </c>
      <c r="D2810" s="11" t="s">
        <v>17</v>
      </c>
      <c r="E2810" s="12">
        <v>20.358741461410698</v>
      </c>
      <c r="F2810" s="12">
        <v>16.707443636540699</v>
      </c>
      <c r="G2810" s="12">
        <v>16.093488472719301</v>
      </c>
      <c r="H2810" s="12">
        <v>18.9803177855038</v>
      </c>
      <c r="I2810" s="12">
        <v>0</v>
      </c>
      <c r="J2810" s="12">
        <v>0</v>
      </c>
      <c r="K2810" s="12">
        <v>0</v>
      </c>
      <c r="L2810" s="12">
        <v>0</v>
      </c>
      <c r="M2810" s="12">
        <v>0</v>
      </c>
      <c r="N2810" s="12"/>
      <c r="O2810" s="12"/>
    </row>
    <row r="2811" spans="1:15" x14ac:dyDescent="0.35">
      <c r="A2811" s="11" t="str">
        <f t="shared" si="43"/>
        <v>DISTRIBUCION VOLUMEN X CRITERIO (kg ó litros)Otras EspirituosasMEDIA</v>
      </c>
      <c r="B2811" s="11" t="s">
        <v>119</v>
      </c>
      <c r="C2811" s="11" t="s">
        <v>154</v>
      </c>
      <c r="D2811" s="11" t="s">
        <v>18</v>
      </c>
      <c r="E2811" s="12">
        <v>37.700806646902798</v>
      </c>
      <c r="F2811" s="12">
        <v>43.4187562190412</v>
      </c>
      <c r="G2811" s="12">
        <v>44.277954823531303</v>
      </c>
      <c r="H2811" s="12">
        <v>36.9334771869622</v>
      </c>
      <c r="I2811" s="12">
        <v>0</v>
      </c>
      <c r="J2811" s="12">
        <v>0</v>
      </c>
      <c r="K2811" s="12">
        <v>0</v>
      </c>
      <c r="L2811" s="12">
        <v>0</v>
      </c>
      <c r="M2811" s="12">
        <v>0</v>
      </c>
      <c r="N2811" s="12"/>
      <c r="O2811" s="12"/>
    </row>
    <row r="2812" spans="1:15" x14ac:dyDescent="0.35">
      <c r="A2812" s="11" t="str">
        <f t="shared" si="43"/>
        <v>DISTRIBUCION VOLUMEN X CRITERIO (kg ó litros)Otras EspirituosasMEDIA BAJA</v>
      </c>
      <c r="B2812" s="11" t="s">
        <v>119</v>
      </c>
      <c r="C2812" s="11" t="s">
        <v>154</v>
      </c>
      <c r="D2812" s="11" t="s">
        <v>19</v>
      </c>
      <c r="E2812" s="12">
        <v>20.727190806655098</v>
      </c>
      <c r="F2812" s="12">
        <v>19.480720306440599</v>
      </c>
      <c r="G2812" s="12">
        <v>20.286829864027101</v>
      </c>
      <c r="H2812" s="12">
        <v>21.748208713481901</v>
      </c>
      <c r="I2812" s="12">
        <v>0</v>
      </c>
      <c r="J2812" s="12">
        <v>0</v>
      </c>
      <c r="K2812" s="12">
        <v>0</v>
      </c>
      <c r="L2812" s="12">
        <v>0</v>
      </c>
      <c r="M2812" s="12">
        <v>0</v>
      </c>
      <c r="N2812" s="12"/>
      <c r="O2812" s="12"/>
    </row>
    <row r="2813" spans="1:15" x14ac:dyDescent="0.35">
      <c r="A2813" s="11" t="str">
        <f t="shared" si="43"/>
        <v>DISTRIBUCION VOLUMEN X CRITERIO (kg ó litros)Otras EspirituosasBAJA</v>
      </c>
      <c r="B2813" s="11" t="s">
        <v>119</v>
      </c>
      <c r="C2813" s="11" t="s">
        <v>154</v>
      </c>
      <c r="D2813" s="11" t="s">
        <v>20</v>
      </c>
      <c r="E2813" s="12">
        <v>21.2132622366696</v>
      </c>
      <c r="F2813" s="12">
        <v>20.393089890669199</v>
      </c>
      <c r="G2813" s="12">
        <v>19.341715673002401</v>
      </c>
      <c r="H2813" s="12">
        <v>22.338000055266601</v>
      </c>
      <c r="I2813" s="12">
        <v>0</v>
      </c>
      <c r="J2813" s="12">
        <v>0</v>
      </c>
      <c r="K2813" s="12">
        <v>0</v>
      </c>
      <c r="L2813" s="12">
        <v>0</v>
      </c>
      <c r="M2813" s="12">
        <v>0</v>
      </c>
      <c r="N2813" s="12"/>
      <c r="O2813" s="12"/>
    </row>
    <row r="2814" spans="1:15" x14ac:dyDescent="0.35">
      <c r="A2814" s="11" t="str">
        <f t="shared" si="43"/>
        <v>DISTRIBUCION VOLUMEN X CRITERIO (kg ó litros)Otras EspirituosasHOMBRE</v>
      </c>
      <c r="B2814" s="11" t="s">
        <v>119</v>
      </c>
      <c r="C2814" s="11" t="s">
        <v>154</v>
      </c>
      <c r="D2814" s="11" t="s">
        <v>21</v>
      </c>
      <c r="E2814" s="12">
        <v>48.584341317541998</v>
      </c>
      <c r="F2814" s="12">
        <v>43.322566609552403</v>
      </c>
      <c r="G2814" s="12">
        <v>44.429455363589703</v>
      </c>
      <c r="H2814" s="12">
        <v>43.7253972033743</v>
      </c>
      <c r="I2814" s="12">
        <v>0</v>
      </c>
      <c r="J2814" s="12">
        <v>0</v>
      </c>
      <c r="K2814" s="12">
        <v>0</v>
      </c>
      <c r="L2814" s="12">
        <v>0</v>
      </c>
      <c r="M2814" s="12">
        <v>0</v>
      </c>
      <c r="N2814" s="12"/>
      <c r="O2814" s="12"/>
    </row>
    <row r="2815" spans="1:15" x14ac:dyDescent="0.35">
      <c r="A2815" s="11" t="str">
        <f t="shared" si="43"/>
        <v>DISTRIBUCION VOLUMEN X CRITERIO (kg ó litros)Otras EspirituosasMUJER</v>
      </c>
      <c r="B2815" s="11" t="s">
        <v>119</v>
      </c>
      <c r="C2815" s="11" t="s">
        <v>154</v>
      </c>
      <c r="D2815" s="11" t="s">
        <v>22</v>
      </c>
      <c r="E2815" s="12">
        <v>51.415658181745798</v>
      </c>
      <c r="F2815" s="12">
        <v>56.677431052612299</v>
      </c>
      <c r="G2815" s="12">
        <v>55.570523104836099</v>
      </c>
      <c r="H2815" s="12">
        <v>56.274589687389202</v>
      </c>
      <c r="I2815" s="12">
        <v>0</v>
      </c>
      <c r="J2815" s="12">
        <v>0</v>
      </c>
      <c r="K2815" s="12">
        <v>0</v>
      </c>
      <c r="L2815" s="12">
        <v>0</v>
      </c>
      <c r="M2815" s="12">
        <v>0</v>
      </c>
      <c r="N2815" s="12"/>
      <c r="O2815" s="12"/>
    </row>
    <row r="2816" spans="1:15" x14ac:dyDescent="0.35">
      <c r="A2816" s="11" t="str">
        <f t="shared" si="43"/>
        <v>DISTRIBUCION VOLUMEN X CRITERIO (kg ó litros)T.Zumo+Horchata+MostoT.ESPAÑA</v>
      </c>
      <c r="B2816" s="11" t="s">
        <v>119</v>
      </c>
      <c r="C2816" s="11" t="s">
        <v>155</v>
      </c>
      <c r="D2816" s="11" t="s">
        <v>36</v>
      </c>
      <c r="E2816" s="12">
        <v>100</v>
      </c>
      <c r="F2816" s="12">
        <v>100</v>
      </c>
      <c r="G2816" s="12">
        <v>100</v>
      </c>
      <c r="H2816" s="12">
        <v>100</v>
      </c>
      <c r="I2816" s="12">
        <v>0</v>
      </c>
      <c r="J2816" s="12">
        <v>0</v>
      </c>
      <c r="K2816" s="12">
        <v>0</v>
      </c>
      <c r="L2816" s="12">
        <v>0</v>
      </c>
      <c r="M2816" s="12">
        <v>0</v>
      </c>
      <c r="N2816" s="12"/>
      <c r="O2816" s="12"/>
    </row>
    <row r="2817" spans="1:15" x14ac:dyDescent="0.35">
      <c r="A2817" s="11" t="str">
        <f t="shared" si="43"/>
        <v>DISTRIBUCION VOLUMEN X CRITERIO (kg ó litros)T.Zumo+Horchata+MostoBCN AM</v>
      </c>
      <c r="B2817" s="11" t="s">
        <v>119</v>
      </c>
      <c r="C2817" s="11" t="s">
        <v>155</v>
      </c>
      <c r="D2817" s="11" t="s">
        <v>1</v>
      </c>
      <c r="E2817" s="12">
        <v>11.292351213823199</v>
      </c>
      <c r="F2817" s="12">
        <v>10.211003354673601</v>
      </c>
      <c r="G2817" s="12">
        <v>12.7949509984419</v>
      </c>
      <c r="H2817" s="12">
        <v>11.526004478148</v>
      </c>
      <c r="I2817" s="12">
        <v>0</v>
      </c>
      <c r="J2817" s="12">
        <v>0</v>
      </c>
      <c r="K2817" s="12">
        <v>0</v>
      </c>
      <c r="L2817" s="12">
        <v>0</v>
      </c>
      <c r="M2817" s="12">
        <v>0</v>
      </c>
      <c r="N2817" s="12"/>
      <c r="O2817" s="12"/>
    </row>
    <row r="2818" spans="1:15" x14ac:dyDescent="0.35">
      <c r="A2818" s="11" t="str">
        <f t="shared" si="43"/>
        <v>DISTRIBUCION VOLUMEN X CRITERIO (kg ó litros)T.Zumo+Horchata+MostoREST.CAT ARAGON</v>
      </c>
      <c r="B2818" s="11" t="s">
        <v>119</v>
      </c>
      <c r="C2818" s="11" t="s">
        <v>155</v>
      </c>
      <c r="D2818" s="11" t="s">
        <v>2</v>
      </c>
      <c r="E2818" s="12">
        <v>8.31839135633777</v>
      </c>
      <c r="F2818" s="12">
        <v>7.6466987718051804</v>
      </c>
      <c r="G2818" s="12">
        <v>7.3429295287244596</v>
      </c>
      <c r="H2818" s="12">
        <v>7.8800012259896004</v>
      </c>
      <c r="I2818" s="12">
        <v>0</v>
      </c>
      <c r="J2818" s="12">
        <v>0</v>
      </c>
      <c r="K2818" s="12">
        <v>0</v>
      </c>
      <c r="L2818" s="12">
        <v>0</v>
      </c>
      <c r="M2818" s="12">
        <v>0</v>
      </c>
      <c r="N2818" s="12"/>
      <c r="O2818" s="12"/>
    </row>
    <row r="2819" spans="1:15" x14ac:dyDescent="0.35">
      <c r="A2819" s="11" t="str">
        <f t="shared" si="43"/>
        <v>DISTRIBUCION VOLUMEN X CRITERIO (kg ó litros)T.Zumo+Horchata+MostoLEVANTE</v>
      </c>
      <c r="B2819" s="11" t="s">
        <v>119</v>
      </c>
      <c r="C2819" s="11" t="s">
        <v>155</v>
      </c>
      <c r="D2819" s="11" t="s">
        <v>3</v>
      </c>
      <c r="E2819" s="12">
        <v>13.9689910827933</v>
      </c>
      <c r="F2819" s="12">
        <v>13.348644286573499</v>
      </c>
      <c r="G2819" s="12">
        <v>12.3872782710558</v>
      </c>
      <c r="H2819" s="12">
        <v>10.8646868880481</v>
      </c>
      <c r="I2819" s="12">
        <v>0</v>
      </c>
      <c r="J2819" s="12">
        <v>0</v>
      </c>
      <c r="K2819" s="12">
        <v>0</v>
      </c>
      <c r="L2819" s="12">
        <v>0</v>
      </c>
      <c r="M2819" s="12">
        <v>0</v>
      </c>
      <c r="N2819" s="12"/>
      <c r="O2819" s="12"/>
    </row>
    <row r="2820" spans="1:15" x14ac:dyDescent="0.35">
      <c r="A2820" s="11" t="str">
        <f t="shared" ref="A2820:A2883" si="44">B2820&amp;C2820&amp;D2820</f>
        <v>DISTRIBUCION VOLUMEN X CRITERIO (kg ó litros)T.Zumo+Horchata+MostoANDALUCIA</v>
      </c>
      <c r="B2820" s="11" t="s">
        <v>119</v>
      </c>
      <c r="C2820" s="11" t="s">
        <v>155</v>
      </c>
      <c r="D2820" s="11" t="s">
        <v>4</v>
      </c>
      <c r="E2820" s="12">
        <v>19.526367846830301</v>
      </c>
      <c r="F2820" s="12">
        <v>20.7426302922308</v>
      </c>
      <c r="G2820" s="12">
        <v>18.888651013022098</v>
      </c>
      <c r="H2820" s="12">
        <v>17.8071441120948</v>
      </c>
      <c r="I2820" s="12">
        <v>0</v>
      </c>
      <c r="J2820" s="12">
        <v>0</v>
      </c>
      <c r="K2820" s="12">
        <v>0</v>
      </c>
      <c r="L2820" s="12">
        <v>0</v>
      </c>
      <c r="M2820" s="12">
        <v>0</v>
      </c>
      <c r="N2820" s="12"/>
      <c r="O2820" s="12"/>
    </row>
    <row r="2821" spans="1:15" x14ac:dyDescent="0.35">
      <c r="A2821" s="11" t="str">
        <f t="shared" si="44"/>
        <v>DISTRIBUCION VOLUMEN X CRITERIO (kg ó litros)T.Zumo+Horchata+MostoMDD AM</v>
      </c>
      <c r="B2821" s="11" t="s">
        <v>119</v>
      </c>
      <c r="C2821" s="11" t="s">
        <v>155</v>
      </c>
      <c r="D2821" s="11" t="s">
        <v>5</v>
      </c>
      <c r="E2821" s="12">
        <v>10.8586640080464</v>
      </c>
      <c r="F2821" s="12">
        <v>10.671533078103399</v>
      </c>
      <c r="G2821" s="12">
        <v>12.9677853202053</v>
      </c>
      <c r="H2821" s="12">
        <v>13.4697290665186</v>
      </c>
      <c r="I2821" s="12">
        <v>0</v>
      </c>
      <c r="J2821" s="12">
        <v>0</v>
      </c>
      <c r="K2821" s="12">
        <v>0</v>
      </c>
      <c r="L2821" s="12">
        <v>0</v>
      </c>
      <c r="M2821" s="12">
        <v>0</v>
      </c>
      <c r="N2821" s="12"/>
      <c r="O2821" s="12"/>
    </row>
    <row r="2822" spans="1:15" x14ac:dyDescent="0.35">
      <c r="A2822" s="11" t="str">
        <f t="shared" si="44"/>
        <v>DISTRIBUCION VOLUMEN X CRITERIO (kg ó litros)T.Zumo+Horchata+MostoRTO CENTRO</v>
      </c>
      <c r="B2822" s="11" t="s">
        <v>119</v>
      </c>
      <c r="C2822" s="11" t="s">
        <v>155</v>
      </c>
      <c r="D2822" s="11" t="s">
        <v>6</v>
      </c>
      <c r="E2822" s="12">
        <v>8.5840510263941692</v>
      </c>
      <c r="F2822" s="12">
        <v>9.4028790455160305</v>
      </c>
      <c r="G2822" s="12">
        <v>8.8645172602290199</v>
      </c>
      <c r="H2822" s="12">
        <v>8.5984377749379099</v>
      </c>
      <c r="I2822" s="12">
        <v>0</v>
      </c>
      <c r="J2822" s="12">
        <v>0</v>
      </c>
      <c r="K2822" s="12">
        <v>0</v>
      </c>
      <c r="L2822" s="12">
        <v>0</v>
      </c>
      <c r="M2822" s="12">
        <v>0</v>
      </c>
      <c r="N2822" s="12"/>
      <c r="O2822" s="12"/>
    </row>
    <row r="2823" spans="1:15" x14ac:dyDescent="0.35">
      <c r="A2823" s="11" t="str">
        <f t="shared" si="44"/>
        <v>DISTRIBUCION VOLUMEN X CRITERIO (kg ó litros)T.Zumo+Horchata+MostoNORTE-CENTRO</v>
      </c>
      <c r="B2823" s="11" t="s">
        <v>119</v>
      </c>
      <c r="C2823" s="11" t="s">
        <v>155</v>
      </c>
      <c r="D2823" s="11" t="s">
        <v>7</v>
      </c>
      <c r="E2823" s="12">
        <v>16.0508338417381</v>
      </c>
      <c r="F2823" s="12">
        <v>16.616200258803701</v>
      </c>
      <c r="G2823" s="12">
        <v>15.293210254099799</v>
      </c>
      <c r="H2823" s="12">
        <v>15.774433662877501</v>
      </c>
      <c r="I2823" s="12">
        <v>0</v>
      </c>
      <c r="J2823" s="12">
        <v>0</v>
      </c>
      <c r="K2823" s="12">
        <v>0</v>
      </c>
      <c r="L2823" s="12">
        <v>0</v>
      </c>
      <c r="M2823" s="12">
        <v>0</v>
      </c>
      <c r="N2823" s="12"/>
      <c r="O2823" s="12"/>
    </row>
    <row r="2824" spans="1:15" x14ac:dyDescent="0.35">
      <c r="A2824" s="11" t="str">
        <f t="shared" si="44"/>
        <v>DISTRIBUCION VOLUMEN X CRITERIO (kg ó litros)T.Zumo+Horchata+MostoNOROESTE</v>
      </c>
      <c r="B2824" s="11" t="s">
        <v>119</v>
      </c>
      <c r="C2824" s="11" t="s">
        <v>155</v>
      </c>
      <c r="D2824" s="11" t="s">
        <v>8</v>
      </c>
      <c r="E2824" s="12">
        <v>11.4003524474039</v>
      </c>
      <c r="F2824" s="12">
        <v>11.360401777935101</v>
      </c>
      <c r="G2824" s="12">
        <v>11.460681859909601</v>
      </c>
      <c r="H2824" s="12">
        <v>14.0795632412326</v>
      </c>
      <c r="I2824" s="12">
        <v>0</v>
      </c>
      <c r="J2824" s="12">
        <v>0</v>
      </c>
      <c r="K2824" s="12">
        <v>0</v>
      </c>
      <c r="L2824" s="12">
        <v>0</v>
      </c>
      <c r="M2824" s="12">
        <v>0</v>
      </c>
      <c r="N2824" s="12"/>
      <c r="O2824" s="12"/>
    </row>
    <row r="2825" spans="1:15" x14ac:dyDescent="0.35">
      <c r="A2825" s="11" t="str">
        <f t="shared" si="44"/>
        <v>DISTRIBUCION VOLUMEN X CRITERIO (kg ó litros)T.Zumo+Horchata+Mosto&lt;2MIL</v>
      </c>
      <c r="B2825" s="11" t="s">
        <v>119</v>
      </c>
      <c r="C2825" s="11" t="s">
        <v>155</v>
      </c>
      <c r="D2825" s="11" t="s">
        <v>9</v>
      </c>
      <c r="E2825" s="12">
        <v>5.2085059150769402</v>
      </c>
      <c r="F2825" s="12">
        <v>4.2652667039710899</v>
      </c>
      <c r="G2825" s="12">
        <v>4.4766409542032797</v>
      </c>
      <c r="H2825" s="12">
        <v>4.5998440722749701</v>
      </c>
      <c r="I2825" s="12">
        <v>0</v>
      </c>
      <c r="J2825" s="12">
        <v>0</v>
      </c>
      <c r="K2825" s="12">
        <v>0</v>
      </c>
      <c r="L2825" s="12">
        <v>0</v>
      </c>
      <c r="M2825" s="12">
        <v>0</v>
      </c>
      <c r="N2825" s="12"/>
      <c r="O2825" s="12"/>
    </row>
    <row r="2826" spans="1:15" x14ac:dyDescent="0.35">
      <c r="A2826" s="11" t="str">
        <f t="shared" si="44"/>
        <v>DISTRIBUCION VOLUMEN X CRITERIO (kg ó litros)T.Zumo+Horchata+Mosto2-5MIL</v>
      </c>
      <c r="B2826" s="11" t="s">
        <v>119</v>
      </c>
      <c r="C2826" s="11" t="s">
        <v>155</v>
      </c>
      <c r="D2826" s="11" t="s">
        <v>10</v>
      </c>
      <c r="E2826" s="12">
        <v>5.1270459680682796</v>
      </c>
      <c r="F2826" s="12">
        <v>4.2021515132143703</v>
      </c>
      <c r="G2826" s="12">
        <v>5.1757205332359604</v>
      </c>
      <c r="H2826" s="12">
        <v>5.0133436317728002</v>
      </c>
      <c r="I2826" s="12">
        <v>0</v>
      </c>
      <c r="J2826" s="12">
        <v>0</v>
      </c>
      <c r="K2826" s="12">
        <v>0</v>
      </c>
      <c r="L2826" s="12">
        <v>0</v>
      </c>
      <c r="M2826" s="12">
        <v>0</v>
      </c>
      <c r="N2826" s="12"/>
      <c r="O2826" s="12"/>
    </row>
    <row r="2827" spans="1:15" x14ac:dyDescent="0.35">
      <c r="A2827" s="11" t="str">
        <f t="shared" si="44"/>
        <v>DISTRIBUCION VOLUMEN X CRITERIO (kg ó litros)T.Zumo+Horchata+Mosto5-10MIL</v>
      </c>
      <c r="B2827" s="11" t="s">
        <v>119</v>
      </c>
      <c r="C2827" s="11" t="s">
        <v>155</v>
      </c>
      <c r="D2827" s="11" t="s">
        <v>11</v>
      </c>
      <c r="E2827" s="12">
        <v>7.5717570317458103</v>
      </c>
      <c r="F2827" s="12">
        <v>9.0917535942171792</v>
      </c>
      <c r="G2827" s="12">
        <v>7.1189909495767498</v>
      </c>
      <c r="H2827" s="12">
        <v>5.4865971442144703</v>
      </c>
      <c r="I2827" s="12">
        <v>0</v>
      </c>
      <c r="J2827" s="12">
        <v>0</v>
      </c>
      <c r="K2827" s="12">
        <v>0</v>
      </c>
      <c r="L2827" s="12">
        <v>0</v>
      </c>
      <c r="M2827" s="12">
        <v>0</v>
      </c>
      <c r="N2827" s="12"/>
      <c r="O2827" s="12"/>
    </row>
    <row r="2828" spans="1:15" x14ac:dyDescent="0.35">
      <c r="A2828" s="11" t="str">
        <f t="shared" si="44"/>
        <v>DISTRIBUCION VOLUMEN X CRITERIO (kg ó litros)T.Zumo+Horchata+Mosto10-30MIL</v>
      </c>
      <c r="B2828" s="11" t="s">
        <v>119</v>
      </c>
      <c r="C2828" s="11" t="s">
        <v>155</v>
      </c>
      <c r="D2828" s="11" t="s">
        <v>12</v>
      </c>
      <c r="E2828" s="12">
        <v>17.402003747121199</v>
      </c>
      <c r="F2828" s="12">
        <v>18.279320826548599</v>
      </c>
      <c r="G2828" s="12">
        <v>17.053580713431799</v>
      </c>
      <c r="H2828" s="12">
        <v>19.550795066241999</v>
      </c>
      <c r="I2828" s="12">
        <v>0</v>
      </c>
      <c r="J2828" s="12">
        <v>0</v>
      </c>
      <c r="K2828" s="12">
        <v>0</v>
      </c>
      <c r="L2828" s="12">
        <v>0</v>
      </c>
      <c r="M2828" s="12">
        <v>0</v>
      </c>
      <c r="N2828" s="12"/>
      <c r="O2828" s="12"/>
    </row>
    <row r="2829" spans="1:15" x14ac:dyDescent="0.35">
      <c r="A2829" s="11" t="str">
        <f t="shared" si="44"/>
        <v>DISTRIBUCION VOLUMEN X CRITERIO (kg ó litros)T.Zumo+Horchata+Mosto30-100MIL</v>
      </c>
      <c r="B2829" s="11" t="s">
        <v>119</v>
      </c>
      <c r="C2829" s="11" t="s">
        <v>155</v>
      </c>
      <c r="D2829" s="11" t="s">
        <v>13</v>
      </c>
      <c r="E2829" s="12">
        <v>20.058755729271901</v>
      </c>
      <c r="F2829" s="12">
        <v>22.386471300210999</v>
      </c>
      <c r="G2829" s="12">
        <v>22.178917459359599</v>
      </c>
      <c r="H2829" s="12">
        <v>21.612794318377901</v>
      </c>
      <c r="I2829" s="12">
        <v>0</v>
      </c>
      <c r="J2829" s="12">
        <v>0</v>
      </c>
      <c r="K2829" s="12">
        <v>0</v>
      </c>
      <c r="L2829" s="12">
        <v>0</v>
      </c>
      <c r="M2829" s="12">
        <v>0</v>
      </c>
      <c r="N2829" s="12"/>
      <c r="O2829" s="12"/>
    </row>
    <row r="2830" spans="1:15" x14ac:dyDescent="0.35">
      <c r="A2830" s="11" t="str">
        <f t="shared" si="44"/>
        <v>DISTRIBUCION VOLUMEN X CRITERIO (kg ó litros)T.Zumo+Horchata+Mosto100-200MIL</v>
      </c>
      <c r="B2830" s="11" t="s">
        <v>119</v>
      </c>
      <c r="C2830" s="11" t="s">
        <v>155</v>
      </c>
      <c r="D2830" s="11" t="s">
        <v>14</v>
      </c>
      <c r="E2830" s="12">
        <v>10.856322894867199</v>
      </c>
      <c r="F2830" s="12">
        <v>10.961737092760901</v>
      </c>
      <c r="G2830" s="12">
        <v>10.360095029777099</v>
      </c>
      <c r="H2830" s="12">
        <v>11.3539210108462</v>
      </c>
      <c r="I2830" s="12">
        <v>0</v>
      </c>
      <c r="J2830" s="12">
        <v>0</v>
      </c>
      <c r="K2830" s="12">
        <v>0</v>
      </c>
      <c r="L2830" s="12">
        <v>0</v>
      </c>
      <c r="M2830" s="12">
        <v>0</v>
      </c>
      <c r="N2830" s="12"/>
      <c r="O2830" s="12"/>
    </row>
    <row r="2831" spans="1:15" x14ac:dyDescent="0.35">
      <c r="A2831" s="11" t="str">
        <f t="shared" si="44"/>
        <v>DISTRIBUCION VOLUMEN X CRITERIO (kg ó litros)T.Zumo+Horchata+Mosto200-500MIL</v>
      </c>
      <c r="B2831" s="11" t="s">
        <v>119</v>
      </c>
      <c r="C2831" s="11" t="s">
        <v>155</v>
      </c>
      <c r="D2831" s="11" t="s">
        <v>15</v>
      </c>
      <c r="E2831" s="12">
        <v>16.639968435524601</v>
      </c>
      <c r="F2831" s="12">
        <v>16.177577332041</v>
      </c>
      <c r="G2831" s="12">
        <v>14.6351879145768</v>
      </c>
      <c r="H2831" s="12">
        <v>14.749374572758899</v>
      </c>
      <c r="I2831" s="12">
        <v>0</v>
      </c>
      <c r="J2831" s="12">
        <v>0</v>
      </c>
      <c r="K2831" s="12">
        <v>0</v>
      </c>
      <c r="L2831" s="12">
        <v>0</v>
      </c>
      <c r="M2831" s="12">
        <v>0</v>
      </c>
      <c r="N2831" s="12"/>
      <c r="O2831" s="12"/>
    </row>
    <row r="2832" spans="1:15" x14ac:dyDescent="0.35">
      <c r="A2832" s="11" t="str">
        <f t="shared" si="44"/>
        <v>DISTRIBUCION VOLUMEN X CRITERIO (kg ó litros)T.Zumo+Horchata+Mosto&gt;500MIL</v>
      </c>
      <c r="B2832" s="11" t="s">
        <v>119</v>
      </c>
      <c r="C2832" s="11" t="s">
        <v>155</v>
      </c>
      <c r="D2832" s="11" t="s">
        <v>16</v>
      </c>
      <c r="E2832" s="12">
        <v>17.1356440766539</v>
      </c>
      <c r="F2832" s="12">
        <v>14.635710064761399</v>
      </c>
      <c r="G2832" s="12">
        <v>19.000875494733499</v>
      </c>
      <c r="H2832" s="12">
        <v>17.6333313401026</v>
      </c>
      <c r="I2832" s="12">
        <v>0</v>
      </c>
      <c r="J2832" s="12">
        <v>0</v>
      </c>
      <c r="K2832" s="12">
        <v>0</v>
      </c>
      <c r="L2832" s="12">
        <v>0</v>
      </c>
      <c r="M2832" s="12">
        <v>0</v>
      </c>
      <c r="N2832" s="12"/>
      <c r="O2832" s="12"/>
    </row>
    <row r="2833" spans="1:15" x14ac:dyDescent="0.35">
      <c r="A2833" s="11" t="str">
        <f t="shared" si="44"/>
        <v>DISTRIBUCION VOLUMEN X CRITERIO (kg ó litros)T.Zumo+Horchata+MostoDE 15 A 19 AÑOS</v>
      </c>
      <c r="B2833" s="11" t="s">
        <v>119</v>
      </c>
      <c r="C2833" s="11" t="s">
        <v>155</v>
      </c>
      <c r="D2833" s="11" t="s">
        <v>39</v>
      </c>
      <c r="E2833" s="12">
        <v>2.9646152127910801</v>
      </c>
      <c r="F2833" s="12">
        <v>4.2888583309133201</v>
      </c>
      <c r="G2833" s="12">
        <v>1.30957935155757</v>
      </c>
      <c r="H2833" s="12">
        <v>2.4462920583794401</v>
      </c>
      <c r="I2833" s="12">
        <v>0</v>
      </c>
      <c r="J2833" s="12">
        <v>0</v>
      </c>
      <c r="K2833" s="12">
        <v>0</v>
      </c>
      <c r="L2833" s="12">
        <v>0</v>
      </c>
      <c r="M2833" s="12">
        <v>0</v>
      </c>
      <c r="N2833" s="12"/>
      <c r="O2833" s="12"/>
    </row>
    <row r="2834" spans="1:15" x14ac:dyDescent="0.35">
      <c r="A2834" s="11" t="str">
        <f t="shared" si="44"/>
        <v>DISTRIBUCION VOLUMEN X CRITERIO (kg ó litros)T.Zumo+Horchata+MostoDE 20 A 24 AÑOS</v>
      </c>
      <c r="B2834" s="11" t="s">
        <v>119</v>
      </c>
      <c r="C2834" s="11" t="s">
        <v>155</v>
      </c>
      <c r="D2834" s="11" t="s">
        <v>40</v>
      </c>
      <c r="E2834" s="12">
        <v>4.4166780252627698</v>
      </c>
      <c r="F2834" s="12">
        <v>4.3786868016191196</v>
      </c>
      <c r="G2834" s="12">
        <v>3.9261233939522899</v>
      </c>
      <c r="H2834" s="12">
        <v>3.7715202541888702</v>
      </c>
      <c r="I2834" s="12">
        <v>0</v>
      </c>
      <c r="J2834" s="12">
        <v>0</v>
      </c>
      <c r="K2834" s="12">
        <v>0</v>
      </c>
      <c r="L2834" s="12">
        <v>0</v>
      </c>
      <c r="M2834" s="12">
        <v>0</v>
      </c>
      <c r="N2834" s="12"/>
      <c r="O2834" s="12"/>
    </row>
    <row r="2835" spans="1:15" x14ac:dyDescent="0.35">
      <c r="A2835" s="11" t="str">
        <f t="shared" si="44"/>
        <v>DISTRIBUCION VOLUMEN X CRITERIO (kg ó litros)T.Zumo+Horchata+MostoDE 25 A 34 AÑOS</v>
      </c>
      <c r="B2835" s="11" t="s">
        <v>119</v>
      </c>
      <c r="C2835" s="11" t="s">
        <v>155</v>
      </c>
      <c r="D2835" s="11" t="s">
        <v>41</v>
      </c>
      <c r="E2835" s="12">
        <v>10.383745134751999</v>
      </c>
      <c r="F2835" s="12">
        <v>9.5791095330794196</v>
      </c>
      <c r="G2835" s="12">
        <v>8.2982862667512407</v>
      </c>
      <c r="H2835" s="12">
        <v>7.9590548102937904</v>
      </c>
      <c r="I2835" s="12">
        <v>0</v>
      </c>
      <c r="J2835" s="12">
        <v>0</v>
      </c>
      <c r="K2835" s="12">
        <v>0</v>
      </c>
      <c r="L2835" s="12">
        <v>0</v>
      </c>
      <c r="M2835" s="12">
        <v>0</v>
      </c>
      <c r="N2835" s="12"/>
      <c r="O2835" s="12"/>
    </row>
    <row r="2836" spans="1:15" x14ac:dyDescent="0.35">
      <c r="A2836" s="11" t="str">
        <f t="shared" si="44"/>
        <v>DISTRIBUCION VOLUMEN X CRITERIO (kg ó litros)T.Zumo+Horchata+MostoDE 35 A 49 AÑOS</v>
      </c>
      <c r="B2836" s="11" t="s">
        <v>119</v>
      </c>
      <c r="C2836" s="11" t="s">
        <v>155</v>
      </c>
      <c r="D2836" s="11" t="s">
        <v>42</v>
      </c>
      <c r="E2836" s="12">
        <v>27.088919039018901</v>
      </c>
      <c r="F2836" s="12">
        <v>28.240787980665299</v>
      </c>
      <c r="G2836" s="12">
        <v>26.8845357809668</v>
      </c>
      <c r="H2836" s="12">
        <v>23.007002852844199</v>
      </c>
      <c r="I2836" s="12">
        <v>0</v>
      </c>
      <c r="J2836" s="12">
        <v>0</v>
      </c>
      <c r="K2836" s="12">
        <v>0</v>
      </c>
      <c r="L2836" s="12">
        <v>0</v>
      </c>
      <c r="M2836" s="12">
        <v>0</v>
      </c>
      <c r="N2836" s="12"/>
      <c r="O2836" s="12"/>
    </row>
    <row r="2837" spans="1:15" x14ac:dyDescent="0.35">
      <c r="A2837" s="11" t="str">
        <f t="shared" si="44"/>
        <v>DISTRIBUCION VOLUMEN X CRITERIO (kg ó litros)T.Zumo+Horchata+MostoDE 50 A 59 AÑOS</v>
      </c>
      <c r="B2837" s="11" t="s">
        <v>119</v>
      </c>
      <c r="C2837" s="11" t="s">
        <v>155</v>
      </c>
      <c r="D2837" s="11" t="s">
        <v>43</v>
      </c>
      <c r="E2837" s="12">
        <v>22.871567872216801</v>
      </c>
      <c r="F2837" s="12">
        <v>25.463172618964599</v>
      </c>
      <c r="G2837" s="12">
        <v>26.146374734443999</v>
      </c>
      <c r="H2837" s="12">
        <v>28.5963310428236</v>
      </c>
      <c r="I2837" s="12">
        <v>0</v>
      </c>
      <c r="J2837" s="12">
        <v>0</v>
      </c>
      <c r="K2837" s="12">
        <v>0</v>
      </c>
      <c r="L2837" s="12">
        <v>0</v>
      </c>
      <c r="M2837" s="12">
        <v>0</v>
      </c>
      <c r="N2837" s="12"/>
      <c r="O2837" s="12"/>
    </row>
    <row r="2838" spans="1:15" x14ac:dyDescent="0.35">
      <c r="A2838" s="11" t="str">
        <f t="shared" si="44"/>
        <v>DISTRIBUCION VOLUMEN X CRITERIO (kg ó litros)T.Zumo+Horchata+MostoDE 60 A 75 AÑOS</v>
      </c>
      <c r="B2838" s="11" t="s">
        <v>119</v>
      </c>
      <c r="C2838" s="11" t="s">
        <v>155</v>
      </c>
      <c r="D2838" s="11" t="s">
        <v>44</v>
      </c>
      <c r="E2838" s="12">
        <v>32.2744779129712</v>
      </c>
      <c r="F2838" s="12">
        <v>28.049378799616299</v>
      </c>
      <c r="G2838" s="12">
        <v>33.435104211605697</v>
      </c>
      <c r="H2838" s="12">
        <v>34.219800516335397</v>
      </c>
      <c r="I2838" s="12">
        <v>0</v>
      </c>
      <c r="J2838" s="12">
        <v>0</v>
      </c>
      <c r="K2838" s="12">
        <v>0</v>
      </c>
      <c r="L2838" s="12">
        <v>0</v>
      </c>
      <c r="M2838" s="12">
        <v>0</v>
      </c>
      <c r="N2838" s="12"/>
      <c r="O2838" s="12"/>
    </row>
    <row r="2839" spans="1:15" x14ac:dyDescent="0.35">
      <c r="A2839" s="11" t="str">
        <f t="shared" si="44"/>
        <v>DISTRIBUCION VOLUMEN X CRITERIO (kg ó litros)T.Zumo+Horchata+MostoALTA Y MEDIA ALTA</v>
      </c>
      <c r="B2839" s="11" t="s">
        <v>119</v>
      </c>
      <c r="C2839" s="11" t="s">
        <v>155</v>
      </c>
      <c r="D2839" s="11" t="s">
        <v>17</v>
      </c>
      <c r="E2839" s="12">
        <v>23.812358369580998</v>
      </c>
      <c r="F2839" s="12">
        <v>25.1592764172022</v>
      </c>
      <c r="G2839" s="12">
        <v>22.3699474976628</v>
      </c>
      <c r="H2839" s="12">
        <v>23.561667460870598</v>
      </c>
      <c r="I2839" s="12">
        <v>0</v>
      </c>
      <c r="J2839" s="12">
        <v>0</v>
      </c>
      <c r="K2839" s="12">
        <v>0</v>
      </c>
      <c r="L2839" s="12">
        <v>0</v>
      </c>
      <c r="M2839" s="12">
        <v>0</v>
      </c>
      <c r="N2839" s="12"/>
      <c r="O2839" s="12"/>
    </row>
    <row r="2840" spans="1:15" x14ac:dyDescent="0.35">
      <c r="A2840" s="11" t="str">
        <f t="shared" si="44"/>
        <v>DISTRIBUCION VOLUMEN X CRITERIO (kg ó litros)T.Zumo+Horchata+MostoMEDIA</v>
      </c>
      <c r="B2840" s="11" t="s">
        <v>119</v>
      </c>
      <c r="C2840" s="11" t="s">
        <v>155</v>
      </c>
      <c r="D2840" s="11" t="s">
        <v>18</v>
      </c>
      <c r="E2840" s="12">
        <v>32.886815778659603</v>
      </c>
      <c r="F2840" s="12">
        <v>28.389889213715499</v>
      </c>
      <c r="G2840" s="12">
        <v>29.312193738616902</v>
      </c>
      <c r="H2840" s="12">
        <v>29.381984708604499</v>
      </c>
      <c r="I2840" s="12">
        <v>0</v>
      </c>
      <c r="J2840" s="12">
        <v>0</v>
      </c>
      <c r="K2840" s="12">
        <v>0</v>
      </c>
      <c r="L2840" s="12">
        <v>0</v>
      </c>
      <c r="M2840" s="12">
        <v>0</v>
      </c>
      <c r="N2840" s="12"/>
      <c r="O2840" s="12"/>
    </row>
    <row r="2841" spans="1:15" x14ac:dyDescent="0.35">
      <c r="A2841" s="11" t="str">
        <f t="shared" si="44"/>
        <v>DISTRIBUCION VOLUMEN X CRITERIO (kg ó litros)T.Zumo+Horchata+MostoMEDIA BAJA</v>
      </c>
      <c r="B2841" s="11" t="s">
        <v>119</v>
      </c>
      <c r="C2841" s="11" t="s">
        <v>155</v>
      </c>
      <c r="D2841" s="11" t="s">
        <v>19</v>
      </c>
      <c r="E2841" s="12">
        <v>23.350426702649699</v>
      </c>
      <c r="F2841" s="12">
        <v>26.284795950147998</v>
      </c>
      <c r="G2841" s="12">
        <v>31.263895419264099</v>
      </c>
      <c r="H2841" s="12">
        <v>26.183555465192899</v>
      </c>
      <c r="I2841" s="12">
        <v>0</v>
      </c>
      <c r="J2841" s="12">
        <v>0</v>
      </c>
      <c r="K2841" s="12">
        <v>0</v>
      </c>
      <c r="L2841" s="12">
        <v>0</v>
      </c>
      <c r="M2841" s="12">
        <v>0</v>
      </c>
      <c r="N2841" s="12"/>
      <c r="O2841" s="12"/>
    </row>
    <row r="2842" spans="1:15" x14ac:dyDescent="0.35">
      <c r="A2842" s="11" t="str">
        <f t="shared" si="44"/>
        <v>DISTRIBUCION VOLUMEN X CRITERIO (kg ó litros)T.Zumo+Horchata+MostoBAJA</v>
      </c>
      <c r="B2842" s="11" t="s">
        <v>119</v>
      </c>
      <c r="C2842" s="11" t="s">
        <v>155</v>
      </c>
      <c r="D2842" s="11" t="s">
        <v>20</v>
      </c>
      <c r="E2842" s="12">
        <v>19.950403051363502</v>
      </c>
      <c r="F2842" s="12">
        <v>20.166029357199601</v>
      </c>
      <c r="G2842" s="12">
        <v>17.0539679831661</v>
      </c>
      <c r="H2842" s="12">
        <v>20.8727936049359</v>
      </c>
      <c r="I2842" s="12">
        <v>0</v>
      </c>
      <c r="J2842" s="12">
        <v>0</v>
      </c>
      <c r="K2842" s="12">
        <v>0</v>
      </c>
      <c r="L2842" s="12">
        <v>0</v>
      </c>
      <c r="M2842" s="12">
        <v>0</v>
      </c>
      <c r="N2842" s="12"/>
      <c r="O2842" s="12"/>
    </row>
    <row r="2843" spans="1:15" x14ac:dyDescent="0.35">
      <c r="A2843" s="11" t="str">
        <f t="shared" si="44"/>
        <v>DISTRIBUCION VOLUMEN X CRITERIO (kg ó litros)T.Zumo+Horchata+MostoHOMBRE</v>
      </c>
      <c r="B2843" s="11" t="s">
        <v>119</v>
      </c>
      <c r="C2843" s="11" t="s">
        <v>155</v>
      </c>
      <c r="D2843" s="11" t="s">
        <v>21</v>
      </c>
      <c r="E2843" s="12">
        <v>48.990711238150801</v>
      </c>
      <c r="F2843" s="12">
        <v>50.314197554635598</v>
      </c>
      <c r="G2843" s="12">
        <v>51.6606622648398</v>
      </c>
      <c r="H2843" s="12">
        <v>52.920047934391199</v>
      </c>
      <c r="I2843" s="12">
        <v>0</v>
      </c>
      <c r="J2843" s="12">
        <v>0</v>
      </c>
      <c r="K2843" s="12">
        <v>0</v>
      </c>
      <c r="L2843" s="12">
        <v>0</v>
      </c>
      <c r="M2843" s="12">
        <v>0</v>
      </c>
      <c r="N2843" s="12"/>
      <c r="O2843" s="12"/>
    </row>
    <row r="2844" spans="1:15" x14ac:dyDescent="0.35">
      <c r="A2844" s="11" t="str">
        <f t="shared" si="44"/>
        <v>DISTRIBUCION VOLUMEN X CRITERIO (kg ó litros)T.Zumo+Horchata+MostoMUJER</v>
      </c>
      <c r="B2844" s="11" t="s">
        <v>119</v>
      </c>
      <c r="C2844" s="11" t="s">
        <v>155</v>
      </c>
      <c r="D2844" s="11" t="s">
        <v>22</v>
      </c>
      <c r="E2844" s="12">
        <v>51.009292534348198</v>
      </c>
      <c r="F2844" s="12">
        <v>49.685797812447703</v>
      </c>
      <c r="G2844" s="12">
        <v>48.339341191453698</v>
      </c>
      <c r="H2844" s="12">
        <v>47.079953866119503</v>
      </c>
      <c r="I2844" s="12">
        <v>0</v>
      </c>
      <c r="J2844" s="12">
        <v>0</v>
      </c>
      <c r="K2844" s="12">
        <v>0</v>
      </c>
      <c r="L2844" s="12">
        <v>0</v>
      </c>
      <c r="M2844" s="12">
        <v>0</v>
      </c>
      <c r="N2844" s="12"/>
      <c r="O2844" s="12"/>
    </row>
    <row r="2845" spans="1:15" x14ac:dyDescent="0.35">
      <c r="A2845" s="11" t="str">
        <f t="shared" si="44"/>
        <v>DISTRIBUCION VOLUMEN X CRITERIO (kg ó litros)Agua EnvasadaT.ESPAÑA</v>
      </c>
      <c r="B2845" s="11" t="s">
        <v>119</v>
      </c>
      <c r="C2845" s="11" t="s">
        <v>156</v>
      </c>
      <c r="D2845" s="11" t="s">
        <v>36</v>
      </c>
      <c r="E2845" s="12">
        <v>100</v>
      </c>
      <c r="F2845" s="12">
        <v>100</v>
      </c>
      <c r="G2845" s="12">
        <v>100</v>
      </c>
      <c r="H2845" s="12">
        <v>100</v>
      </c>
      <c r="I2845" s="12">
        <v>0</v>
      </c>
      <c r="J2845" s="12">
        <v>0</v>
      </c>
      <c r="K2845" s="12">
        <v>0</v>
      </c>
      <c r="L2845" s="12">
        <v>0</v>
      </c>
      <c r="M2845" s="12">
        <v>0</v>
      </c>
      <c r="N2845" s="12"/>
      <c r="O2845" s="12"/>
    </row>
    <row r="2846" spans="1:15" x14ac:dyDescent="0.35">
      <c r="A2846" s="11" t="str">
        <f t="shared" si="44"/>
        <v>DISTRIBUCION VOLUMEN X CRITERIO (kg ó litros)Agua EnvasadaBCN AM</v>
      </c>
      <c r="B2846" s="11" t="s">
        <v>119</v>
      </c>
      <c r="C2846" s="11" t="s">
        <v>156</v>
      </c>
      <c r="D2846" s="11" t="s">
        <v>1</v>
      </c>
      <c r="E2846" s="12">
        <v>9.8042855491153205</v>
      </c>
      <c r="F2846" s="12">
        <v>11.5301483782986</v>
      </c>
      <c r="G2846" s="12">
        <v>11.4129056024841</v>
      </c>
      <c r="H2846" s="12">
        <v>12.7119964803667</v>
      </c>
      <c r="I2846" s="12">
        <v>0</v>
      </c>
      <c r="J2846" s="12">
        <v>0</v>
      </c>
      <c r="K2846" s="12">
        <v>0</v>
      </c>
      <c r="L2846" s="12">
        <v>0</v>
      </c>
      <c r="M2846" s="12">
        <v>0</v>
      </c>
      <c r="N2846" s="12"/>
      <c r="O2846" s="12"/>
    </row>
    <row r="2847" spans="1:15" x14ac:dyDescent="0.35">
      <c r="A2847" s="11" t="str">
        <f t="shared" si="44"/>
        <v>DISTRIBUCION VOLUMEN X CRITERIO (kg ó litros)Agua EnvasadaREST.CAT ARAGON</v>
      </c>
      <c r="B2847" s="11" t="s">
        <v>119</v>
      </c>
      <c r="C2847" s="11" t="s">
        <v>156</v>
      </c>
      <c r="D2847" s="11" t="s">
        <v>2</v>
      </c>
      <c r="E2847" s="12">
        <v>14.101591048197999</v>
      </c>
      <c r="F2847" s="12">
        <v>13.8978689701378</v>
      </c>
      <c r="G2847" s="12">
        <v>14.503551438835199</v>
      </c>
      <c r="H2847" s="12">
        <v>15.3824892406122</v>
      </c>
      <c r="I2847" s="12">
        <v>0</v>
      </c>
      <c r="J2847" s="12">
        <v>0</v>
      </c>
      <c r="K2847" s="12">
        <v>0</v>
      </c>
      <c r="L2847" s="12">
        <v>0</v>
      </c>
      <c r="M2847" s="12">
        <v>0</v>
      </c>
      <c r="N2847" s="12"/>
      <c r="O2847" s="12"/>
    </row>
    <row r="2848" spans="1:15" x14ac:dyDescent="0.35">
      <c r="A2848" s="11" t="str">
        <f t="shared" si="44"/>
        <v>DISTRIBUCION VOLUMEN X CRITERIO (kg ó litros)Agua EnvasadaLEVANTE</v>
      </c>
      <c r="B2848" s="11" t="s">
        <v>119</v>
      </c>
      <c r="C2848" s="11" t="s">
        <v>156</v>
      </c>
      <c r="D2848" s="11" t="s">
        <v>3</v>
      </c>
      <c r="E2848" s="12">
        <v>18.586225023563799</v>
      </c>
      <c r="F2848" s="12">
        <v>19.240394242281202</v>
      </c>
      <c r="G2848" s="12">
        <v>16.725454375243999</v>
      </c>
      <c r="H2848" s="12">
        <v>17.2798687896567</v>
      </c>
      <c r="I2848" s="12">
        <v>0</v>
      </c>
      <c r="J2848" s="12">
        <v>0</v>
      </c>
      <c r="K2848" s="12">
        <v>0</v>
      </c>
      <c r="L2848" s="12">
        <v>0</v>
      </c>
      <c r="M2848" s="12">
        <v>0</v>
      </c>
      <c r="N2848" s="12"/>
      <c r="O2848" s="12"/>
    </row>
    <row r="2849" spans="1:15" x14ac:dyDescent="0.35">
      <c r="A2849" s="11" t="str">
        <f t="shared" si="44"/>
        <v>DISTRIBUCION VOLUMEN X CRITERIO (kg ó litros)Agua EnvasadaANDALUCIA</v>
      </c>
      <c r="B2849" s="11" t="s">
        <v>119</v>
      </c>
      <c r="C2849" s="11" t="s">
        <v>156</v>
      </c>
      <c r="D2849" s="11" t="s">
        <v>4</v>
      </c>
      <c r="E2849" s="12">
        <v>19.4512088445858</v>
      </c>
      <c r="F2849" s="12">
        <v>16.385831170244099</v>
      </c>
      <c r="G2849" s="12">
        <v>15.775646014410301</v>
      </c>
      <c r="H2849" s="12">
        <v>13.5988100374281</v>
      </c>
      <c r="I2849" s="12">
        <v>0</v>
      </c>
      <c r="J2849" s="12">
        <v>0</v>
      </c>
      <c r="K2849" s="12">
        <v>0</v>
      </c>
      <c r="L2849" s="12">
        <v>0</v>
      </c>
      <c r="M2849" s="12">
        <v>0</v>
      </c>
      <c r="N2849" s="12"/>
      <c r="O2849" s="12"/>
    </row>
    <row r="2850" spans="1:15" x14ac:dyDescent="0.35">
      <c r="A2850" s="11" t="str">
        <f t="shared" si="44"/>
        <v>DISTRIBUCION VOLUMEN X CRITERIO (kg ó litros)Agua EnvasadaMDD AM</v>
      </c>
      <c r="B2850" s="11" t="s">
        <v>119</v>
      </c>
      <c r="C2850" s="11" t="s">
        <v>156</v>
      </c>
      <c r="D2850" s="11" t="s">
        <v>5</v>
      </c>
      <c r="E2850" s="12">
        <v>8.7580255034264205</v>
      </c>
      <c r="F2850" s="12">
        <v>10.513321803959601</v>
      </c>
      <c r="G2850" s="12">
        <v>11.938612202676699</v>
      </c>
      <c r="H2850" s="12">
        <v>11.0465295019781</v>
      </c>
      <c r="I2850" s="12">
        <v>0</v>
      </c>
      <c r="J2850" s="12">
        <v>0</v>
      </c>
      <c r="K2850" s="12">
        <v>0</v>
      </c>
      <c r="L2850" s="12">
        <v>0</v>
      </c>
      <c r="M2850" s="12">
        <v>0</v>
      </c>
      <c r="N2850" s="12"/>
      <c r="O2850" s="12"/>
    </row>
    <row r="2851" spans="1:15" x14ac:dyDescent="0.35">
      <c r="A2851" s="11" t="str">
        <f t="shared" si="44"/>
        <v>DISTRIBUCION VOLUMEN X CRITERIO (kg ó litros)Agua EnvasadaRTO CENTRO</v>
      </c>
      <c r="B2851" s="11" t="s">
        <v>119</v>
      </c>
      <c r="C2851" s="11" t="s">
        <v>156</v>
      </c>
      <c r="D2851" s="11" t="s">
        <v>6</v>
      </c>
      <c r="E2851" s="12">
        <v>7.9345125992270802</v>
      </c>
      <c r="F2851" s="12">
        <v>9.1061493424303208</v>
      </c>
      <c r="G2851" s="12">
        <v>10.053935025884099</v>
      </c>
      <c r="H2851" s="12">
        <v>8.1335722081496407</v>
      </c>
      <c r="I2851" s="12">
        <v>0</v>
      </c>
      <c r="J2851" s="12">
        <v>0</v>
      </c>
      <c r="K2851" s="12">
        <v>0</v>
      </c>
      <c r="L2851" s="12">
        <v>0</v>
      </c>
      <c r="M2851" s="12">
        <v>0</v>
      </c>
      <c r="N2851" s="12"/>
      <c r="O2851" s="12"/>
    </row>
    <row r="2852" spans="1:15" x14ac:dyDescent="0.35">
      <c r="A2852" s="11" t="str">
        <f t="shared" si="44"/>
        <v>DISTRIBUCION VOLUMEN X CRITERIO (kg ó litros)Agua EnvasadaNORTE-CENTRO</v>
      </c>
      <c r="B2852" s="11" t="s">
        <v>119</v>
      </c>
      <c r="C2852" s="11" t="s">
        <v>156</v>
      </c>
      <c r="D2852" s="11" t="s">
        <v>7</v>
      </c>
      <c r="E2852" s="12">
        <v>8.4676559205441997</v>
      </c>
      <c r="F2852" s="12">
        <v>8.2480550530186196</v>
      </c>
      <c r="G2852" s="12">
        <v>7.9901848370067796</v>
      </c>
      <c r="H2852" s="12">
        <v>7.9859038913861697</v>
      </c>
      <c r="I2852" s="12">
        <v>0</v>
      </c>
      <c r="J2852" s="12">
        <v>0</v>
      </c>
      <c r="K2852" s="12">
        <v>0</v>
      </c>
      <c r="L2852" s="12">
        <v>0</v>
      </c>
      <c r="M2852" s="12">
        <v>0</v>
      </c>
      <c r="N2852" s="12"/>
      <c r="O2852" s="12"/>
    </row>
    <row r="2853" spans="1:15" x14ac:dyDescent="0.35">
      <c r="A2853" s="11" t="str">
        <f t="shared" si="44"/>
        <v>DISTRIBUCION VOLUMEN X CRITERIO (kg ó litros)Agua EnvasadaNOROESTE</v>
      </c>
      <c r="B2853" s="11" t="s">
        <v>119</v>
      </c>
      <c r="C2853" s="11" t="s">
        <v>156</v>
      </c>
      <c r="D2853" s="11" t="s">
        <v>8</v>
      </c>
      <c r="E2853" s="12">
        <v>12.896506557047401</v>
      </c>
      <c r="F2853" s="12">
        <v>11.0782413752989</v>
      </c>
      <c r="G2853" s="12">
        <v>11.5997053990426</v>
      </c>
      <c r="H2853" s="12">
        <v>13.860833678302701</v>
      </c>
      <c r="I2853" s="12">
        <v>0</v>
      </c>
      <c r="J2853" s="12">
        <v>0</v>
      </c>
      <c r="K2853" s="12">
        <v>0</v>
      </c>
      <c r="L2853" s="12">
        <v>0</v>
      </c>
      <c r="M2853" s="12">
        <v>0</v>
      </c>
      <c r="N2853" s="12"/>
      <c r="O2853" s="12"/>
    </row>
    <row r="2854" spans="1:15" x14ac:dyDescent="0.35">
      <c r="A2854" s="11" t="str">
        <f t="shared" si="44"/>
        <v>DISTRIBUCION VOLUMEN X CRITERIO (kg ó litros)Agua Envasada&lt;2MIL</v>
      </c>
      <c r="B2854" s="11" t="s">
        <v>119</v>
      </c>
      <c r="C2854" s="11" t="s">
        <v>156</v>
      </c>
      <c r="D2854" s="11" t="s">
        <v>9</v>
      </c>
      <c r="E2854" s="12">
        <v>6.3519672372806202</v>
      </c>
      <c r="F2854" s="12">
        <v>6.4754830042040696</v>
      </c>
      <c r="G2854" s="12">
        <v>6.3049807621157798</v>
      </c>
      <c r="H2854" s="12">
        <v>6.4808091202575397</v>
      </c>
      <c r="I2854" s="12">
        <v>0</v>
      </c>
      <c r="J2854" s="12">
        <v>0</v>
      </c>
      <c r="K2854" s="12">
        <v>0</v>
      </c>
      <c r="L2854" s="12">
        <v>0</v>
      </c>
      <c r="M2854" s="12">
        <v>0</v>
      </c>
      <c r="N2854" s="12"/>
      <c r="O2854" s="12"/>
    </row>
    <row r="2855" spans="1:15" x14ac:dyDescent="0.35">
      <c r="A2855" s="11" t="str">
        <f t="shared" si="44"/>
        <v>DISTRIBUCION VOLUMEN X CRITERIO (kg ó litros)Agua Envasada2-5MIL</v>
      </c>
      <c r="B2855" s="11" t="s">
        <v>119</v>
      </c>
      <c r="C2855" s="11" t="s">
        <v>156</v>
      </c>
      <c r="D2855" s="11" t="s">
        <v>10</v>
      </c>
      <c r="E2855" s="12">
        <v>4.8350808549488198</v>
      </c>
      <c r="F2855" s="12">
        <v>3.9637330270128701</v>
      </c>
      <c r="G2855" s="12">
        <v>4.7180865114736799</v>
      </c>
      <c r="H2855" s="12">
        <v>4.7681814145048103</v>
      </c>
      <c r="I2855" s="12">
        <v>0</v>
      </c>
      <c r="J2855" s="12">
        <v>0</v>
      </c>
      <c r="K2855" s="12">
        <v>0</v>
      </c>
      <c r="L2855" s="12">
        <v>0</v>
      </c>
      <c r="M2855" s="12">
        <v>0</v>
      </c>
      <c r="N2855" s="12"/>
      <c r="O2855" s="12"/>
    </row>
    <row r="2856" spans="1:15" x14ac:dyDescent="0.35">
      <c r="A2856" s="11" t="str">
        <f t="shared" si="44"/>
        <v>DISTRIBUCION VOLUMEN X CRITERIO (kg ó litros)Agua Envasada5-10MIL</v>
      </c>
      <c r="B2856" s="11" t="s">
        <v>119</v>
      </c>
      <c r="C2856" s="11" t="s">
        <v>156</v>
      </c>
      <c r="D2856" s="11" t="s">
        <v>11</v>
      </c>
      <c r="E2856" s="12">
        <v>8.0808035316678506</v>
      </c>
      <c r="F2856" s="12">
        <v>9.7671046465581792</v>
      </c>
      <c r="G2856" s="12">
        <v>10.506207702396701</v>
      </c>
      <c r="H2856" s="12">
        <v>8.9992118510302603</v>
      </c>
      <c r="I2856" s="12">
        <v>0</v>
      </c>
      <c r="J2856" s="12">
        <v>0</v>
      </c>
      <c r="K2856" s="12">
        <v>0</v>
      </c>
      <c r="L2856" s="12">
        <v>0</v>
      </c>
      <c r="M2856" s="12">
        <v>0</v>
      </c>
      <c r="N2856" s="12"/>
      <c r="O2856" s="12"/>
    </row>
    <row r="2857" spans="1:15" x14ac:dyDescent="0.35">
      <c r="A2857" s="11" t="str">
        <f t="shared" si="44"/>
        <v>DISTRIBUCION VOLUMEN X CRITERIO (kg ó litros)Agua Envasada10-30MIL</v>
      </c>
      <c r="B2857" s="11" t="s">
        <v>119</v>
      </c>
      <c r="C2857" s="11" t="s">
        <v>156</v>
      </c>
      <c r="D2857" s="11" t="s">
        <v>12</v>
      </c>
      <c r="E2857" s="12">
        <v>22.378035733194601</v>
      </c>
      <c r="F2857" s="12">
        <v>21.1557261830194</v>
      </c>
      <c r="G2857" s="12">
        <v>19.352801232958701</v>
      </c>
      <c r="H2857" s="12">
        <v>20.705042464893801</v>
      </c>
      <c r="I2857" s="12">
        <v>0</v>
      </c>
      <c r="J2857" s="12">
        <v>0</v>
      </c>
      <c r="K2857" s="12">
        <v>0</v>
      </c>
      <c r="L2857" s="12">
        <v>0</v>
      </c>
      <c r="M2857" s="12">
        <v>0</v>
      </c>
      <c r="N2857" s="12"/>
      <c r="O2857" s="12"/>
    </row>
    <row r="2858" spans="1:15" x14ac:dyDescent="0.35">
      <c r="A2858" s="11" t="str">
        <f t="shared" si="44"/>
        <v>DISTRIBUCION VOLUMEN X CRITERIO (kg ó litros)Agua Envasada30-100MIL</v>
      </c>
      <c r="B2858" s="11" t="s">
        <v>119</v>
      </c>
      <c r="C2858" s="11" t="s">
        <v>156</v>
      </c>
      <c r="D2858" s="11" t="s">
        <v>13</v>
      </c>
      <c r="E2858" s="12">
        <v>19.661331980533301</v>
      </c>
      <c r="F2858" s="12">
        <v>19.114172807047598</v>
      </c>
      <c r="G2858" s="12">
        <v>17.5044075793076</v>
      </c>
      <c r="H2858" s="12">
        <v>17.231784462302802</v>
      </c>
      <c r="I2858" s="12">
        <v>0</v>
      </c>
      <c r="J2858" s="12">
        <v>0</v>
      </c>
      <c r="K2858" s="12">
        <v>0</v>
      </c>
      <c r="L2858" s="12">
        <v>0</v>
      </c>
      <c r="M2858" s="12">
        <v>0</v>
      </c>
      <c r="N2858" s="12"/>
      <c r="O2858" s="12"/>
    </row>
    <row r="2859" spans="1:15" x14ac:dyDescent="0.35">
      <c r="A2859" s="11" t="str">
        <f t="shared" si="44"/>
        <v>DISTRIBUCION VOLUMEN X CRITERIO (kg ó litros)Agua Envasada100-200MIL</v>
      </c>
      <c r="B2859" s="11" t="s">
        <v>119</v>
      </c>
      <c r="C2859" s="11" t="s">
        <v>156</v>
      </c>
      <c r="D2859" s="11" t="s">
        <v>14</v>
      </c>
      <c r="E2859" s="12">
        <v>9.0070931429497705</v>
      </c>
      <c r="F2859" s="12">
        <v>9.56245080051354</v>
      </c>
      <c r="G2859" s="12">
        <v>9.4511049306777295</v>
      </c>
      <c r="H2859" s="12">
        <v>8.6224100235722894</v>
      </c>
      <c r="I2859" s="12">
        <v>0</v>
      </c>
      <c r="J2859" s="12">
        <v>0</v>
      </c>
      <c r="K2859" s="12">
        <v>0</v>
      </c>
      <c r="L2859" s="12">
        <v>0</v>
      </c>
      <c r="M2859" s="12">
        <v>0</v>
      </c>
      <c r="N2859" s="12"/>
      <c r="O2859" s="12"/>
    </row>
    <row r="2860" spans="1:15" x14ac:dyDescent="0.35">
      <c r="A2860" s="11" t="str">
        <f t="shared" si="44"/>
        <v>DISTRIBUCION VOLUMEN X CRITERIO (kg ó litros)Agua Envasada200-500MIL</v>
      </c>
      <c r="B2860" s="11" t="s">
        <v>119</v>
      </c>
      <c r="C2860" s="11" t="s">
        <v>156</v>
      </c>
      <c r="D2860" s="11" t="s">
        <v>15</v>
      </c>
      <c r="E2860" s="12">
        <v>12.3832153677001</v>
      </c>
      <c r="F2860" s="12">
        <v>10.987154448597799</v>
      </c>
      <c r="G2860" s="12">
        <v>12.059748466580601</v>
      </c>
      <c r="H2860" s="12">
        <v>14.605864357683499</v>
      </c>
      <c r="I2860" s="12">
        <v>0</v>
      </c>
      <c r="J2860" s="12">
        <v>0</v>
      </c>
      <c r="K2860" s="12">
        <v>0</v>
      </c>
      <c r="L2860" s="12">
        <v>0</v>
      </c>
      <c r="M2860" s="12">
        <v>0</v>
      </c>
      <c r="N2860" s="12"/>
      <c r="O2860" s="12"/>
    </row>
    <row r="2861" spans="1:15" x14ac:dyDescent="0.35">
      <c r="A2861" s="11" t="str">
        <f t="shared" si="44"/>
        <v>DISTRIBUCION VOLUMEN X CRITERIO (kg ó litros)Agua Envasada&gt;500MIL</v>
      </c>
      <c r="B2861" s="11" t="s">
        <v>119</v>
      </c>
      <c r="C2861" s="11" t="s">
        <v>156</v>
      </c>
      <c r="D2861" s="11" t="s">
        <v>16</v>
      </c>
      <c r="E2861" s="12">
        <v>17.3024802786327</v>
      </c>
      <c r="F2861" s="12">
        <v>18.9741792024323</v>
      </c>
      <c r="G2861" s="12">
        <v>20.102654843107501</v>
      </c>
      <c r="H2861" s="12">
        <v>18.5866956641153</v>
      </c>
      <c r="I2861" s="12">
        <v>0</v>
      </c>
      <c r="J2861" s="12">
        <v>0</v>
      </c>
      <c r="K2861" s="12">
        <v>0</v>
      </c>
      <c r="L2861" s="12">
        <v>0</v>
      </c>
      <c r="M2861" s="12">
        <v>0</v>
      </c>
      <c r="N2861" s="12"/>
      <c r="O2861" s="12"/>
    </row>
    <row r="2862" spans="1:15" x14ac:dyDescent="0.35">
      <c r="A2862" s="11" t="str">
        <f t="shared" si="44"/>
        <v>DISTRIBUCION VOLUMEN X CRITERIO (kg ó litros)Agua EnvasadaDE 15 A 19 AÑOS</v>
      </c>
      <c r="B2862" s="11" t="s">
        <v>119</v>
      </c>
      <c r="C2862" s="11" t="s">
        <v>156</v>
      </c>
      <c r="D2862" s="11" t="s">
        <v>39</v>
      </c>
      <c r="E2862" s="12">
        <v>3.43823213389908</v>
      </c>
      <c r="F2862" s="12">
        <v>3.0698599642871001</v>
      </c>
      <c r="G2862" s="12">
        <v>3.1320072771634901</v>
      </c>
      <c r="H2862" s="12">
        <v>2.6959592510204899</v>
      </c>
      <c r="I2862" s="12">
        <v>0</v>
      </c>
      <c r="J2862" s="12">
        <v>0</v>
      </c>
      <c r="K2862" s="12">
        <v>0</v>
      </c>
      <c r="L2862" s="12">
        <v>0</v>
      </c>
      <c r="M2862" s="12">
        <v>0</v>
      </c>
      <c r="N2862" s="12"/>
      <c r="O2862" s="12"/>
    </row>
    <row r="2863" spans="1:15" x14ac:dyDescent="0.35">
      <c r="A2863" s="11" t="str">
        <f t="shared" si="44"/>
        <v>DISTRIBUCION VOLUMEN X CRITERIO (kg ó litros)Agua EnvasadaDE 20 A 24 AÑOS</v>
      </c>
      <c r="B2863" s="11" t="s">
        <v>119</v>
      </c>
      <c r="C2863" s="11" t="s">
        <v>156</v>
      </c>
      <c r="D2863" s="11" t="s">
        <v>40</v>
      </c>
      <c r="E2863" s="12">
        <v>3.8955232806774398</v>
      </c>
      <c r="F2863" s="12">
        <v>2.80577706299345</v>
      </c>
      <c r="G2863" s="12">
        <v>2.1422460483466002</v>
      </c>
      <c r="H2863" s="12">
        <v>2.5730197674897202</v>
      </c>
      <c r="I2863" s="12">
        <v>0</v>
      </c>
      <c r="J2863" s="12">
        <v>0</v>
      </c>
      <c r="K2863" s="12">
        <v>0</v>
      </c>
      <c r="L2863" s="12">
        <v>0</v>
      </c>
      <c r="M2863" s="12">
        <v>0</v>
      </c>
      <c r="N2863" s="12"/>
      <c r="O2863" s="12"/>
    </row>
    <row r="2864" spans="1:15" x14ac:dyDescent="0.35">
      <c r="A2864" s="11" t="str">
        <f t="shared" si="44"/>
        <v>DISTRIBUCION VOLUMEN X CRITERIO (kg ó litros)Agua EnvasadaDE 25 A 34 AÑOS</v>
      </c>
      <c r="B2864" s="11" t="s">
        <v>119</v>
      </c>
      <c r="C2864" s="11" t="s">
        <v>156</v>
      </c>
      <c r="D2864" s="11" t="s">
        <v>41</v>
      </c>
      <c r="E2864" s="12">
        <v>7.6655579575171</v>
      </c>
      <c r="F2864" s="12">
        <v>8.8891981612850799</v>
      </c>
      <c r="G2864" s="12">
        <v>6.83570408676486</v>
      </c>
      <c r="H2864" s="12">
        <v>7.1089167500272996</v>
      </c>
      <c r="I2864" s="12">
        <v>0</v>
      </c>
      <c r="J2864" s="12">
        <v>0</v>
      </c>
      <c r="K2864" s="12">
        <v>0</v>
      </c>
      <c r="L2864" s="12">
        <v>0</v>
      </c>
      <c r="M2864" s="12">
        <v>0</v>
      </c>
      <c r="N2864" s="12"/>
      <c r="O2864" s="12"/>
    </row>
    <row r="2865" spans="1:15" x14ac:dyDescent="0.35">
      <c r="A2865" s="11" t="str">
        <f t="shared" si="44"/>
        <v>DISTRIBUCION VOLUMEN X CRITERIO (kg ó litros)Agua EnvasadaDE 35 A 49 AÑOS</v>
      </c>
      <c r="B2865" s="11" t="s">
        <v>119</v>
      </c>
      <c r="C2865" s="11" t="s">
        <v>156</v>
      </c>
      <c r="D2865" s="11" t="s">
        <v>42</v>
      </c>
      <c r="E2865" s="12">
        <v>32.527917735571698</v>
      </c>
      <c r="F2865" s="12">
        <v>32.3289203372779</v>
      </c>
      <c r="G2865" s="12">
        <v>30.231640216871</v>
      </c>
      <c r="H2865" s="12">
        <v>27.3980732472785</v>
      </c>
      <c r="I2865" s="12">
        <v>0</v>
      </c>
      <c r="J2865" s="12">
        <v>0</v>
      </c>
      <c r="K2865" s="12">
        <v>0</v>
      </c>
      <c r="L2865" s="12">
        <v>0</v>
      </c>
      <c r="M2865" s="12">
        <v>0</v>
      </c>
      <c r="N2865" s="12"/>
      <c r="O2865" s="12"/>
    </row>
    <row r="2866" spans="1:15" x14ac:dyDescent="0.35">
      <c r="A2866" s="11" t="str">
        <f t="shared" si="44"/>
        <v>DISTRIBUCION VOLUMEN X CRITERIO (kg ó litros)Agua EnvasadaDE 50 A 59 AÑOS</v>
      </c>
      <c r="B2866" s="11" t="s">
        <v>119</v>
      </c>
      <c r="C2866" s="11" t="s">
        <v>156</v>
      </c>
      <c r="D2866" s="11" t="s">
        <v>43</v>
      </c>
      <c r="E2866" s="12">
        <v>23.107143352406801</v>
      </c>
      <c r="F2866" s="12">
        <v>25.781060671438699</v>
      </c>
      <c r="G2866" s="12">
        <v>24.109470688256199</v>
      </c>
      <c r="H2866" s="12">
        <v>25.302150128294802</v>
      </c>
      <c r="I2866" s="12">
        <v>0</v>
      </c>
      <c r="J2866" s="12">
        <v>0</v>
      </c>
      <c r="K2866" s="12">
        <v>0</v>
      </c>
      <c r="L2866" s="12">
        <v>0</v>
      </c>
      <c r="M2866" s="12">
        <v>0</v>
      </c>
      <c r="N2866" s="12"/>
      <c r="O2866" s="12"/>
    </row>
    <row r="2867" spans="1:15" x14ac:dyDescent="0.35">
      <c r="A2867" s="11" t="str">
        <f t="shared" si="44"/>
        <v>DISTRIBUCION VOLUMEN X CRITERIO (kg ó litros)Agua EnvasadaDE 60 A 75 AÑOS</v>
      </c>
      <c r="B2867" s="11" t="s">
        <v>119</v>
      </c>
      <c r="C2867" s="11" t="s">
        <v>156</v>
      </c>
      <c r="D2867" s="11" t="s">
        <v>44</v>
      </c>
      <c r="E2867" s="12">
        <v>29.3656375479747</v>
      </c>
      <c r="F2867" s="12">
        <v>27.125189447038402</v>
      </c>
      <c r="G2867" s="12">
        <v>33.548922893209799</v>
      </c>
      <c r="H2867" s="12">
        <v>34.921881774840799</v>
      </c>
      <c r="I2867" s="12">
        <v>0</v>
      </c>
      <c r="J2867" s="12">
        <v>0</v>
      </c>
      <c r="K2867" s="12">
        <v>0</v>
      </c>
      <c r="L2867" s="12">
        <v>0</v>
      </c>
      <c r="M2867" s="12">
        <v>0</v>
      </c>
      <c r="N2867" s="12"/>
      <c r="O2867" s="12"/>
    </row>
    <row r="2868" spans="1:15" x14ac:dyDescent="0.35">
      <c r="A2868" s="11" t="str">
        <f t="shared" si="44"/>
        <v>DISTRIBUCION VOLUMEN X CRITERIO (kg ó litros)Agua EnvasadaALTA Y MEDIA ALTA</v>
      </c>
      <c r="B2868" s="11" t="s">
        <v>119</v>
      </c>
      <c r="C2868" s="11" t="s">
        <v>156</v>
      </c>
      <c r="D2868" s="11" t="s">
        <v>17</v>
      </c>
      <c r="E2868" s="12">
        <v>22.812032950952901</v>
      </c>
      <c r="F2868" s="12">
        <v>27.273758985535999</v>
      </c>
      <c r="G2868" s="12">
        <v>24.7405427822859</v>
      </c>
      <c r="H2868" s="12">
        <v>23.520236382316099</v>
      </c>
      <c r="I2868" s="12">
        <v>0</v>
      </c>
      <c r="J2868" s="12">
        <v>0</v>
      </c>
      <c r="K2868" s="12">
        <v>0</v>
      </c>
      <c r="L2868" s="12">
        <v>0</v>
      </c>
      <c r="M2868" s="12">
        <v>0</v>
      </c>
      <c r="N2868" s="12"/>
      <c r="O2868" s="12"/>
    </row>
    <row r="2869" spans="1:15" x14ac:dyDescent="0.35">
      <c r="A2869" s="11" t="str">
        <f t="shared" si="44"/>
        <v>DISTRIBUCION VOLUMEN X CRITERIO (kg ó litros)Agua EnvasadaMEDIA</v>
      </c>
      <c r="B2869" s="11" t="s">
        <v>119</v>
      </c>
      <c r="C2869" s="11" t="s">
        <v>156</v>
      </c>
      <c r="D2869" s="11" t="s">
        <v>18</v>
      </c>
      <c r="E2869" s="12">
        <v>31.085728520711701</v>
      </c>
      <c r="F2869" s="12">
        <v>32.096254427803103</v>
      </c>
      <c r="G2869" s="12">
        <v>34.473596792336501</v>
      </c>
      <c r="H2869" s="12">
        <v>35.885232922158501</v>
      </c>
      <c r="I2869" s="12">
        <v>0</v>
      </c>
      <c r="J2869" s="12">
        <v>0</v>
      </c>
      <c r="K2869" s="12">
        <v>0</v>
      </c>
      <c r="L2869" s="12">
        <v>0</v>
      </c>
      <c r="M2869" s="12">
        <v>0</v>
      </c>
      <c r="N2869" s="12"/>
      <c r="O2869" s="12"/>
    </row>
    <row r="2870" spans="1:15" x14ac:dyDescent="0.35">
      <c r="A2870" s="11" t="str">
        <f t="shared" si="44"/>
        <v>DISTRIBUCION VOLUMEN X CRITERIO (kg ó litros)Agua EnvasadaMEDIA BAJA</v>
      </c>
      <c r="B2870" s="11" t="s">
        <v>119</v>
      </c>
      <c r="C2870" s="11" t="s">
        <v>156</v>
      </c>
      <c r="D2870" s="11" t="s">
        <v>19</v>
      </c>
      <c r="E2870" s="12">
        <v>29.310234215545801</v>
      </c>
      <c r="F2870" s="12">
        <v>22.914820341698199</v>
      </c>
      <c r="G2870" s="12">
        <v>24.821079256339299</v>
      </c>
      <c r="H2870" s="12">
        <v>27.355204183087</v>
      </c>
      <c r="I2870" s="12">
        <v>0</v>
      </c>
      <c r="J2870" s="12">
        <v>0</v>
      </c>
      <c r="K2870" s="12">
        <v>0</v>
      </c>
      <c r="L2870" s="12">
        <v>0</v>
      </c>
      <c r="M2870" s="12">
        <v>0</v>
      </c>
      <c r="N2870" s="12"/>
      <c r="O2870" s="12"/>
    </row>
    <row r="2871" spans="1:15" x14ac:dyDescent="0.35">
      <c r="A2871" s="11" t="str">
        <f t="shared" si="44"/>
        <v>DISTRIBUCION VOLUMEN X CRITERIO (kg ó litros)Agua EnvasadaBAJA</v>
      </c>
      <c r="B2871" s="11" t="s">
        <v>119</v>
      </c>
      <c r="C2871" s="11" t="s">
        <v>156</v>
      </c>
      <c r="D2871" s="11" t="s">
        <v>20</v>
      </c>
      <c r="E2871" s="12">
        <v>16.792011602727399</v>
      </c>
      <c r="F2871" s="12">
        <v>17.7151706198492</v>
      </c>
      <c r="G2871" s="12">
        <v>15.964771329617699</v>
      </c>
      <c r="H2871" s="12">
        <v>13.2393249624192</v>
      </c>
      <c r="I2871" s="12">
        <v>0</v>
      </c>
      <c r="J2871" s="12">
        <v>0</v>
      </c>
      <c r="K2871" s="12">
        <v>0</v>
      </c>
      <c r="L2871" s="12">
        <v>0</v>
      </c>
      <c r="M2871" s="12">
        <v>0</v>
      </c>
      <c r="N2871" s="12"/>
      <c r="O2871" s="12"/>
    </row>
    <row r="2872" spans="1:15" x14ac:dyDescent="0.35">
      <c r="A2872" s="11" t="str">
        <f t="shared" si="44"/>
        <v>DISTRIBUCION VOLUMEN X CRITERIO (kg ó litros)Agua EnvasadaHOMBRE</v>
      </c>
      <c r="B2872" s="11" t="s">
        <v>119</v>
      </c>
      <c r="C2872" s="11" t="s">
        <v>156</v>
      </c>
      <c r="D2872" s="11" t="s">
        <v>21</v>
      </c>
      <c r="E2872" s="12">
        <v>56.709290241801902</v>
      </c>
      <c r="F2872" s="12">
        <v>58.619761888970601</v>
      </c>
      <c r="G2872" s="12">
        <v>58.726735343975399</v>
      </c>
      <c r="H2872" s="12">
        <v>54.838814932918901</v>
      </c>
      <c r="I2872" s="12">
        <v>0</v>
      </c>
      <c r="J2872" s="12">
        <v>0</v>
      </c>
      <c r="K2872" s="12">
        <v>0</v>
      </c>
      <c r="L2872" s="12">
        <v>0</v>
      </c>
      <c r="M2872" s="12">
        <v>0</v>
      </c>
      <c r="N2872" s="12"/>
      <c r="O2872" s="12"/>
    </row>
    <row r="2873" spans="1:15" x14ac:dyDescent="0.35">
      <c r="A2873" s="11" t="str">
        <f t="shared" si="44"/>
        <v>DISTRIBUCION VOLUMEN X CRITERIO (kg ó litros)Agua EnvasadaMUJER</v>
      </c>
      <c r="B2873" s="11" t="s">
        <v>119</v>
      </c>
      <c r="C2873" s="11" t="s">
        <v>156</v>
      </c>
      <c r="D2873" s="11" t="s">
        <v>22</v>
      </c>
      <c r="E2873" s="12">
        <v>43.290706827037397</v>
      </c>
      <c r="F2873" s="12">
        <v>41.380247954523902</v>
      </c>
      <c r="G2873" s="12">
        <v>41.273248906326998</v>
      </c>
      <c r="H2873" s="12">
        <v>45.161182391549602</v>
      </c>
      <c r="I2873" s="12">
        <v>0</v>
      </c>
      <c r="J2873" s="12">
        <v>0</v>
      </c>
      <c r="K2873" s="12">
        <v>0</v>
      </c>
      <c r="L2873" s="12">
        <v>0</v>
      </c>
      <c r="M2873" s="12">
        <v>0</v>
      </c>
      <c r="N2873" s="12"/>
      <c r="O2873" s="12"/>
    </row>
    <row r="2874" spans="1:15" x14ac:dyDescent="0.35">
      <c r="A2874" s="11" t="str">
        <f t="shared" si="44"/>
        <v>DISTRIBUCION VOLUMEN X CRITERIO (kg ó litros)Bebidas RefrescantesT.ESPAÑA</v>
      </c>
      <c r="B2874" s="11" t="s">
        <v>119</v>
      </c>
      <c r="C2874" s="11" t="s">
        <v>157</v>
      </c>
      <c r="D2874" s="11" t="s">
        <v>36</v>
      </c>
      <c r="E2874" s="12">
        <v>100</v>
      </c>
      <c r="F2874" s="12">
        <v>100</v>
      </c>
      <c r="G2874" s="12">
        <v>100</v>
      </c>
      <c r="H2874" s="12">
        <v>100</v>
      </c>
      <c r="I2874" s="12">
        <v>0</v>
      </c>
      <c r="J2874" s="12">
        <v>0</v>
      </c>
      <c r="K2874" s="12">
        <v>0</v>
      </c>
      <c r="L2874" s="12">
        <v>0</v>
      </c>
      <c r="M2874" s="12">
        <v>0</v>
      </c>
      <c r="N2874" s="12"/>
      <c r="O2874" s="12"/>
    </row>
    <row r="2875" spans="1:15" x14ac:dyDescent="0.35">
      <c r="A2875" s="11" t="str">
        <f t="shared" si="44"/>
        <v>DISTRIBUCION VOLUMEN X CRITERIO (kg ó litros)Bebidas RefrescantesBCN AM</v>
      </c>
      <c r="B2875" s="11" t="s">
        <v>119</v>
      </c>
      <c r="C2875" s="11" t="s">
        <v>157</v>
      </c>
      <c r="D2875" s="11" t="s">
        <v>1</v>
      </c>
      <c r="E2875" s="12">
        <v>8.3946013881139105</v>
      </c>
      <c r="F2875" s="12">
        <v>8.3629887857750607</v>
      </c>
      <c r="G2875" s="12">
        <v>8.8540844358815303</v>
      </c>
      <c r="H2875" s="12">
        <v>9.4285560073473391</v>
      </c>
      <c r="I2875" s="12">
        <v>0</v>
      </c>
      <c r="J2875" s="12">
        <v>0</v>
      </c>
      <c r="K2875" s="12">
        <v>0</v>
      </c>
      <c r="L2875" s="12">
        <v>0</v>
      </c>
      <c r="M2875" s="12">
        <v>0</v>
      </c>
      <c r="N2875" s="12"/>
      <c r="O2875" s="12"/>
    </row>
    <row r="2876" spans="1:15" x14ac:dyDescent="0.35">
      <c r="A2876" s="11" t="str">
        <f t="shared" si="44"/>
        <v>DISTRIBUCION VOLUMEN X CRITERIO (kg ó litros)Bebidas RefrescantesREST.CAT ARAGON</v>
      </c>
      <c r="B2876" s="11" t="s">
        <v>119</v>
      </c>
      <c r="C2876" s="11" t="s">
        <v>157</v>
      </c>
      <c r="D2876" s="11" t="s">
        <v>2</v>
      </c>
      <c r="E2876" s="12">
        <v>9.9978040542589408</v>
      </c>
      <c r="F2876" s="12">
        <v>10.3461975086941</v>
      </c>
      <c r="G2876" s="12">
        <v>10.466879002356</v>
      </c>
      <c r="H2876" s="12">
        <v>11.7300447108223</v>
      </c>
      <c r="I2876" s="12">
        <v>0</v>
      </c>
      <c r="J2876" s="12">
        <v>0</v>
      </c>
      <c r="K2876" s="12">
        <v>0</v>
      </c>
      <c r="L2876" s="12">
        <v>0</v>
      </c>
      <c r="M2876" s="12">
        <v>0</v>
      </c>
      <c r="N2876" s="12"/>
      <c r="O2876" s="12"/>
    </row>
    <row r="2877" spans="1:15" x14ac:dyDescent="0.35">
      <c r="A2877" s="11" t="str">
        <f t="shared" si="44"/>
        <v>DISTRIBUCION VOLUMEN X CRITERIO (kg ó litros)Bebidas RefrescantesLEVANTE</v>
      </c>
      <c r="B2877" s="11" t="s">
        <v>119</v>
      </c>
      <c r="C2877" s="11" t="s">
        <v>157</v>
      </c>
      <c r="D2877" s="11" t="s">
        <v>3</v>
      </c>
      <c r="E2877" s="12">
        <v>13.8301418925312</v>
      </c>
      <c r="F2877" s="12">
        <v>16.0006588495526</v>
      </c>
      <c r="G2877" s="12">
        <v>16.2041326993482</v>
      </c>
      <c r="H2877" s="12">
        <v>16.625362461107201</v>
      </c>
      <c r="I2877" s="12">
        <v>0</v>
      </c>
      <c r="J2877" s="12">
        <v>0</v>
      </c>
      <c r="K2877" s="12">
        <v>0</v>
      </c>
      <c r="L2877" s="12">
        <v>0</v>
      </c>
      <c r="M2877" s="12">
        <v>0</v>
      </c>
      <c r="N2877" s="12"/>
      <c r="O2877" s="12"/>
    </row>
    <row r="2878" spans="1:15" x14ac:dyDescent="0.35">
      <c r="A2878" s="11" t="str">
        <f t="shared" si="44"/>
        <v>DISTRIBUCION VOLUMEN X CRITERIO (kg ó litros)Bebidas RefrescantesANDALUCIA</v>
      </c>
      <c r="B2878" s="11" t="s">
        <v>119</v>
      </c>
      <c r="C2878" s="11" t="s">
        <v>157</v>
      </c>
      <c r="D2878" s="11" t="s">
        <v>4</v>
      </c>
      <c r="E2878" s="12">
        <v>21.875608200796702</v>
      </c>
      <c r="F2878" s="12">
        <v>20.954615700889899</v>
      </c>
      <c r="G2878" s="12">
        <v>22.321644815337699</v>
      </c>
      <c r="H2878" s="12">
        <v>20.378868181910399</v>
      </c>
      <c r="I2878" s="12">
        <v>0</v>
      </c>
      <c r="J2878" s="12">
        <v>0</v>
      </c>
      <c r="K2878" s="12">
        <v>0</v>
      </c>
      <c r="L2878" s="12">
        <v>0</v>
      </c>
      <c r="M2878" s="12">
        <v>0</v>
      </c>
      <c r="N2878" s="12"/>
      <c r="O2878" s="12"/>
    </row>
    <row r="2879" spans="1:15" x14ac:dyDescent="0.35">
      <c r="A2879" s="11" t="str">
        <f t="shared" si="44"/>
        <v>DISTRIBUCION VOLUMEN X CRITERIO (kg ó litros)Bebidas RefrescantesMDD AM</v>
      </c>
      <c r="B2879" s="11" t="s">
        <v>119</v>
      </c>
      <c r="C2879" s="11" t="s">
        <v>157</v>
      </c>
      <c r="D2879" s="11" t="s">
        <v>5</v>
      </c>
      <c r="E2879" s="12">
        <v>14.7866834219599</v>
      </c>
      <c r="F2879" s="12">
        <v>16.337631433876599</v>
      </c>
      <c r="G2879" s="12">
        <v>16.578938592484</v>
      </c>
      <c r="H2879" s="12">
        <v>15.366088413876</v>
      </c>
      <c r="I2879" s="12">
        <v>0</v>
      </c>
      <c r="J2879" s="12">
        <v>0</v>
      </c>
      <c r="K2879" s="12">
        <v>0</v>
      </c>
      <c r="L2879" s="12">
        <v>0</v>
      </c>
      <c r="M2879" s="12">
        <v>0</v>
      </c>
      <c r="N2879" s="12"/>
      <c r="O2879" s="12"/>
    </row>
    <row r="2880" spans="1:15" x14ac:dyDescent="0.35">
      <c r="A2880" s="11" t="str">
        <f t="shared" si="44"/>
        <v>DISTRIBUCION VOLUMEN X CRITERIO (kg ó litros)Bebidas RefrescantesRTO CENTRO</v>
      </c>
      <c r="B2880" s="11" t="s">
        <v>119</v>
      </c>
      <c r="C2880" s="11" t="s">
        <v>157</v>
      </c>
      <c r="D2880" s="11" t="s">
        <v>6</v>
      </c>
      <c r="E2880" s="12">
        <v>13.4721385870142</v>
      </c>
      <c r="F2880" s="12">
        <v>13.8530367861296</v>
      </c>
      <c r="G2880" s="12">
        <v>11.1446542042979</v>
      </c>
      <c r="H2880" s="12">
        <v>10.8098461622942</v>
      </c>
      <c r="I2880" s="12">
        <v>0</v>
      </c>
      <c r="J2880" s="12">
        <v>0</v>
      </c>
      <c r="K2880" s="12">
        <v>0</v>
      </c>
      <c r="L2880" s="12">
        <v>0</v>
      </c>
      <c r="M2880" s="12">
        <v>0</v>
      </c>
      <c r="N2880" s="12"/>
      <c r="O2880" s="12"/>
    </row>
    <row r="2881" spans="1:15" x14ac:dyDescent="0.35">
      <c r="A2881" s="11" t="str">
        <f t="shared" si="44"/>
        <v>DISTRIBUCION VOLUMEN X CRITERIO (kg ó litros)Bebidas RefrescantesNORTE-CENTRO</v>
      </c>
      <c r="B2881" s="11" t="s">
        <v>119</v>
      </c>
      <c r="C2881" s="11" t="s">
        <v>157</v>
      </c>
      <c r="D2881" s="11" t="s">
        <v>7</v>
      </c>
      <c r="E2881" s="12">
        <v>9.9517466966110693</v>
      </c>
      <c r="F2881" s="12">
        <v>7.4686604830612904</v>
      </c>
      <c r="G2881" s="12">
        <v>7.9303797122027504</v>
      </c>
      <c r="H2881" s="12">
        <v>6.8949066012055997</v>
      </c>
      <c r="I2881" s="12">
        <v>0</v>
      </c>
      <c r="J2881" s="12">
        <v>0</v>
      </c>
      <c r="K2881" s="12">
        <v>0</v>
      </c>
      <c r="L2881" s="12">
        <v>0</v>
      </c>
      <c r="M2881" s="12">
        <v>0</v>
      </c>
      <c r="N2881" s="12"/>
      <c r="O2881" s="12"/>
    </row>
    <row r="2882" spans="1:15" x14ac:dyDescent="0.35">
      <c r="A2882" s="11" t="str">
        <f t="shared" si="44"/>
        <v>DISTRIBUCION VOLUMEN X CRITERIO (kg ó litros)Bebidas RefrescantesNOROESTE</v>
      </c>
      <c r="B2882" s="11" t="s">
        <v>119</v>
      </c>
      <c r="C2882" s="11" t="s">
        <v>157</v>
      </c>
      <c r="D2882" s="11" t="s">
        <v>8</v>
      </c>
      <c r="E2882" s="12">
        <v>7.6912803368740201</v>
      </c>
      <c r="F2882" s="12">
        <v>6.6762095664008001</v>
      </c>
      <c r="G2882" s="12">
        <v>6.4992827482692803</v>
      </c>
      <c r="H2882" s="12">
        <v>8.7663292517430893</v>
      </c>
      <c r="I2882" s="12">
        <v>0</v>
      </c>
      <c r="J2882" s="12">
        <v>0</v>
      </c>
      <c r="K2882" s="12">
        <v>0</v>
      </c>
      <c r="L2882" s="12">
        <v>0</v>
      </c>
      <c r="M2882" s="12">
        <v>0</v>
      </c>
      <c r="N2882" s="12"/>
      <c r="O2882" s="12"/>
    </row>
    <row r="2883" spans="1:15" x14ac:dyDescent="0.35">
      <c r="A2883" s="11" t="str">
        <f t="shared" si="44"/>
        <v>DISTRIBUCION VOLUMEN X CRITERIO (kg ó litros)Bebidas Refrescantes&lt;2MIL</v>
      </c>
      <c r="B2883" s="11" t="s">
        <v>119</v>
      </c>
      <c r="C2883" s="11" t="s">
        <v>157</v>
      </c>
      <c r="D2883" s="11" t="s">
        <v>9</v>
      </c>
      <c r="E2883" s="12">
        <v>8.7385633552195507</v>
      </c>
      <c r="F2883" s="12">
        <v>6.7308027116374802</v>
      </c>
      <c r="G2883" s="12">
        <v>5.7170538000393503</v>
      </c>
      <c r="H2883" s="12">
        <v>5.7479730749003197</v>
      </c>
      <c r="I2883" s="12">
        <v>0</v>
      </c>
      <c r="J2883" s="12">
        <v>0</v>
      </c>
      <c r="K2883" s="12">
        <v>0</v>
      </c>
      <c r="L2883" s="12">
        <v>0</v>
      </c>
      <c r="M2883" s="12">
        <v>0</v>
      </c>
      <c r="N2883" s="12"/>
      <c r="O2883" s="12"/>
    </row>
    <row r="2884" spans="1:15" x14ac:dyDescent="0.35">
      <c r="A2884" s="11" t="str">
        <f t="shared" ref="A2884:A2947" si="45">B2884&amp;C2884&amp;D2884</f>
        <v>DISTRIBUCION VOLUMEN X CRITERIO (kg ó litros)Bebidas Refrescantes2-5MIL</v>
      </c>
      <c r="B2884" s="11" t="s">
        <v>119</v>
      </c>
      <c r="C2884" s="11" t="s">
        <v>157</v>
      </c>
      <c r="D2884" s="11" t="s">
        <v>10</v>
      </c>
      <c r="E2884" s="12">
        <v>6.4400914119290098</v>
      </c>
      <c r="F2884" s="12">
        <v>5.0971665031547397</v>
      </c>
      <c r="G2884" s="12">
        <v>5.9807984014398903</v>
      </c>
      <c r="H2884" s="12">
        <v>5.67035311617225</v>
      </c>
      <c r="I2884" s="12">
        <v>0</v>
      </c>
      <c r="J2884" s="12">
        <v>0</v>
      </c>
      <c r="K2884" s="12">
        <v>0</v>
      </c>
      <c r="L2884" s="12">
        <v>0</v>
      </c>
      <c r="M2884" s="12">
        <v>0</v>
      </c>
      <c r="N2884" s="12"/>
      <c r="O2884" s="12"/>
    </row>
    <row r="2885" spans="1:15" x14ac:dyDescent="0.35">
      <c r="A2885" s="11" t="str">
        <f t="shared" si="45"/>
        <v>DISTRIBUCION VOLUMEN X CRITERIO (kg ó litros)Bebidas Refrescantes5-10MIL</v>
      </c>
      <c r="B2885" s="11" t="s">
        <v>119</v>
      </c>
      <c r="C2885" s="11" t="s">
        <v>157</v>
      </c>
      <c r="D2885" s="11" t="s">
        <v>11</v>
      </c>
      <c r="E2885" s="12">
        <v>6.8767145161737799</v>
      </c>
      <c r="F2885" s="12">
        <v>7.4806160191795303</v>
      </c>
      <c r="G2885" s="12">
        <v>8.4604732178249904</v>
      </c>
      <c r="H2885" s="12">
        <v>7.9745031123082404</v>
      </c>
      <c r="I2885" s="12">
        <v>0</v>
      </c>
      <c r="J2885" s="12">
        <v>0</v>
      </c>
      <c r="K2885" s="12">
        <v>0</v>
      </c>
      <c r="L2885" s="12">
        <v>0</v>
      </c>
      <c r="M2885" s="12">
        <v>0</v>
      </c>
      <c r="N2885" s="12"/>
      <c r="O2885" s="12"/>
    </row>
    <row r="2886" spans="1:15" x14ac:dyDescent="0.35">
      <c r="A2886" s="11" t="str">
        <f t="shared" si="45"/>
        <v>DISTRIBUCION VOLUMEN X CRITERIO (kg ó litros)Bebidas Refrescantes10-30MIL</v>
      </c>
      <c r="B2886" s="11" t="s">
        <v>119</v>
      </c>
      <c r="C2886" s="11" t="s">
        <v>157</v>
      </c>
      <c r="D2886" s="11" t="s">
        <v>12</v>
      </c>
      <c r="E2886" s="12">
        <v>17.848136804691901</v>
      </c>
      <c r="F2886" s="12">
        <v>18.3108929049884</v>
      </c>
      <c r="G2886" s="12">
        <v>16.590510353057098</v>
      </c>
      <c r="H2886" s="12">
        <v>17.981385635325001</v>
      </c>
      <c r="I2886" s="12">
        <v>0</v>
      </c>
      <c r="J2886" s="12">
        <v>0</v>
      </c>
      <c r="K2886" s="12">
        <v>0</v>
      </c>
      <c r="L2886" s="12">
        <v>0</v>
      </c>
      <c r="M2886" s="12">
        <v>0</v>
      </c>
      <c r="N2886" s="12"/>
      <c r="O2886" s="12"/>
    </row>
    <row r="2887" spans="1:15" x14ac:dyDescent="0.35">
      <c r="A2887" s="11" t="str">
        <f t="shared" si="45"/>
        <v>DISTRIBUCION VOLUMEN X CRITERIO (kg ó litros)Bebidas Refrescantes30-100MIL</v>
      </c>
      <c r="B2887" s="11" t="s">
        <v>119</v>
      </c>
      <c r="C2887" s="11" t="s">
        <v>157</v>
      </c>
      <c r="D2887" s="11" t="s">
        <v>13</v>
      </c>
      <c r="E2887" s="12">
        <v>20.307325830225299</v>
      </c>
      <c r="F2887" s="12">
        <v>20.234145753621998</v>
      </c>
      <c r="G2887" s="12">
        <v>20.120718991482899</v>
      </c>
      <c r="H2887" s="12">
        <v>19.330396596898499</v>
      </c>
      <c r="I2887" s="12">
        <v>0</v>
      </c>
      <c r="J2887" s="12">
        <v>0</v>
      </c>
      <c r="K2887" s="12">
        <v>0</v>
      </c>
      <c r="L2887" s="12">
        <v>0</v>
      </c>
      <c r="M2887" s="12">
        <v>0</v>
      </c>
      <c r="N2887" s="12"/>
      <c r="O2887" s="12"/>
    </row>
    <row r="2888" spans="1:15" x14ac:dyDescent="0.35">
      <c r="A2888" s="11" t="str">
        <f t="shared" si="45"/>
        <v>DISTRIBUCION VOLUMEN X CRITERIO (kg ó litros)Bebidas Refrescantes100-200MIL</v>
      </c>
      <c r="B2888" s="11" t="s">
        <v>119</v>
      </c>
      <c r="C2888" s="11" t="s">
        <v>157</v>
      </c>
      <c r="D2888" s="11" t="s">
        <v>14</v>
      </c>
      <c r="E2888" s="12">
        <v>9.2669189002969699</v>
      </c>
      <c r="F2888" s="12">
        <v>9.8212488652634509</v>
      </c>
      <c r="G2888" s="12">
        <v>10.6116283763252</v>
      </c>
      <c r="H2888" s="12">
        <v>9.0822139663400598</v>
      </c>
      <c r="I2888" s="12">
        <v>0</v>
      </c>
      <c r="J2888" s="12">
        <v>0</v>
      </c>
      <c r="K2888" s="12">
        <v>0</v>
      </c>
      <c r="L2888" s="12">
        <v>0</v>
      </c>
      <c r="M2888" s="12">
        <v>0</v>
      </c>
      <c r="N2888" s="12"/>
      <c r="O2888" s="12"/>
    </row>
    <row r="2889" spans="1:15" x14ac:dyDescent="0.35">
      <c r="A2889" s="11" t="str">
        <f t="shared" si="45"/>
        <v>DISTRIBUCION VOLUMEN X CRITERIO (kg ó litros)Bebidas Refrescantes200-500MIL</v>
      </c>
      <c r="B2889" s="11" t="s">
        <v>119</v>
      </c>
      <c r="C2889" s="11" t="s">
        <v>157</v>
      </c>
      <c r="D2889" s="11" t="s">
        <v>15</v>
      </c>
      <c r="E2889" s="12">
        <v>11.745611096576001</v>
      </c>
      <c r="F2889" s="12">
        <v>12.4945068052588</v>
      </c>
      <c r="G2889" s="12">
        <v>12.2488561559913</v>
      </c>
      <c r="H2889" s="12">
        <v>13.687446752703099</v>
      </c>
      <c r="I2889" s="12">
        <v>0</v>
      </c>
      <c r="J2889" s="12">
        <v>0</v>
      </c>
      <c r="K2889" s="12">
        <v>0</v>
      </c>
      <c r="L2889" s="12">
        <v>0</v>
      </c>
      <c r="M2889" s="12">
        <v>0</v>
      </c>
      <c r="N2889" s="12"/>
      <c r="O2889" s="12"/>
    </row>
    <row r="2890" spans="1:15" x14ac:dyDescent="0.35">
      <c r="A2890" s="11" t="str">
        <f t="shared" si="45"/>
        <v>DISTRIBUCION VOLUMEN X CRITERIO (kg ó litros)Bebidas Refrescantes&gt;500MIL</v>
      </c>
      <c r="B2890" s="11" t="s">
        <v>119</v>
      </c>
      <c r="C2890" s="11" t="s">
        <v>157</v>
      </c>
      <c r="D2890" s="11" t="s">
        <v>16</v>
      </c>
      <c r="E2890" s="12">
        <v>18.7766421555155</v>
      </c>
      <c r="F2890" s="12">
        <v>19.8306206134428</v>
      </c>
      <c r="G2890" s="12">
        <v>20.269956792973801</v>
      </c>
      <c r="H2890" s="12">
        <v>20.525730427955899</v>
      </c>
      <c r="I2890" s="12">
        <v>0</v>
      </c>
      <c r="J2890" s="12">
        <v>0</v>
      </c>
      <c r="K2890" s="12">
        <v>0</v>
      </c>
      <c r="L2890" s="12">
        <v>0</v>
      </c>
      <c r="M2890" s="12">
        <v>0</v>
      </c>
      <c r="N2890" s="12"/>
      <c r="O2890" s="12"/>
    </row>
    <row r="2891" spans="1:15" x14ac:dyDescent="0.35">
      <c r="A2891" s="11" t="str">
        <f t="shared" si="45"/>
        <v>DISTRIBUCION VOLUMEN X CRITERIO (kg ó litros)Bebidas RefrescantesDE 15 A 19 AÑOS</v>
      </c>
      <c r="B2891" s="11" t="s">
        <v>119</v>
      </c>
      <c r="C2891" s="11" t="s">
        <v>157</v>
      </c>
      <c r="D2891" s="11" t="s">
        <v>39</v>
      </c>
      <c r="E2891" s="12">
        <v>6.1548501988176696</v>
      </c>
      <c r="F2891" s="12">
        <v>4.6059101584899196</v>
      </c>
      <c r="G2891" s="12">
        <v>4.8669036171464803</v>
      </c>
      <c r="H2891" s="12">
        <v>5.94586304263487</v>
      </c>
      <c r="I2891" s="12">
        <v>0</v>
      </c>
      <c r="J2891" s="12">
        <v>0</v>
      </c>
      <c r="K2891" s="12">
        <v>0</v>
      </c>
      <c r="L2891" s="12">
        <v>0</v>
      </c>
      <c r="M2891" s="12">
        <v>0</v>
      </c>
      <c r="N2891" s="12"/>
      <c r="O2891" s="12"/>
    </row>
    <row r="2892" spans="1:15" x14ac:dyDescent="0.35">
      <c r="A2892" s="11" t="str">
        <f t="shared" si="45"/>
        <v>DISTRIBUCION VOLUMEN X CRITERIO (kg ó litros)Bebidas RefrescantesDE 20 A 24 AÑOS</v>
      </c>
      <c r="B2892" s="11" t="s">
        <v>119</v>
      </c>
      <c r="C2892" s="11" t="s">
        <v>157</v>
      </c>
      <c r="D2892" s="11" t="s">
        <v>40</v>
      </c>
      <c r="E2892" s="12">
        <v>6.9098067011699298</v>
      </c>
      <c r="F2892" s="12">
        <v>5.1570737011277599</v>
      </c>
      <c r="G2892" s="12">
        <v>4.6209371853201198</v>
      </c>
      <c r="H2892" s="12">
        <v>4.9859357626387002</v>
      </c>
      <c r="I2892" s="12">
        <v>0</v>
      </c>
      <c r="J2892" s="12">
        <v>0</v>
      </c>
      <c r="K2892" s="12">
        <v>0</v>
      </c>
      <c r="L2892" s="12">
        <v>0</v>
      </c>
      <c r="M2892" s="12">
        <v>0</v>
      </c>
      <c r="N2892" s="12"/>
      <c r="O2892" s="12"/>
    </row>
    <row r="2893" spans="1:15" x14ac:dyDescent="0.35">
      <c r="A2893" s="11" t="str">
        <f t="shared" si="45"/>
        <v>DISTRIBUCION VOLUMEN X CRITERIO (kg ó litros)Bebidas RefrescantesDE 25 A 34 AÑOS</v>
      </c>
      <c r="B2893" s="11" t="s">
        <v>119</v>
      </c>
      <c r="C2893" s="11" t="s">
        <v>157</v>
      </c>
      <c r="D2893" s="11" t="s">
        <v>41</v>
      </c>
      <c r="E2893" s="12">
        <v>12.6529257259237</v>
      </c>
      <c r="F2893" s="12">
        <v>12.054324107308499</v>
      </c>
      <c r="G2893" s="12">
        <v>10.422842906356101</v>
      </c>
      <c r="H2893" s="12">
        <v>10.074710104937401</v>
      </c>
      <c r="I2893" s="12">
        <v>0</v>
      </c>
      <c r="J2893" s="12">
        <v>0</v>
      </c>
      <c r="K2893" s="12">
        <v>0</v>
      </c>
      <c r="L2893" s="12">
        <v>0</v>
      </c>
      <c r="M2893" s="12">
        <v>0</v>
      </c>
      <c r="N2893" s="12"/>
      <c r="O2893" s="12"/>
    </row>
    <row r="2894" spans="1:15" x14ac:dyDescent="0.35">
      <c r="A2894" s="11" t="str">
        <f t="shared" si="45"/>
        <v>DISTRIBUCION VOLUMEN X CRITERIO (kg ó litros)Bebidas RefrescantesDE 35 A 49 AÑOS</v>
      </c>
      <c r="B2894" s="11" t="s">
        <v>119</v>
      </c>
      <c r="C2894" s="11" t="s">
        <v>157</v>
      </c>
      <c r="D2894" s="11" t="s">
        <v>42</v>
      </c>
      <c r="E2894" s="12">
        <v>33.224312500275602</v>
      </c>
      <c r="F2894" s="12">
        <v>33.925474096966397</v>
      </c>
      <c r="G2894" s="12">
        <v>33.160830584532398</v>
      </c>
      <c r="H2894" s="12">
        <v>29.9149298639345</v>
      </c>
      <c r="I2894" s="12">
        <v>0</v>
      </c>
      <c r="J2894" s="12">
        <v>0</v>
      </c>
      <c r="K2894" s="12">
        <v>0</v>
      </c>
      <c r="L2894" s="12">
        <v>0</v>
      </c>
      <c r="M2894" s="12">
        <v>0</v>
      </c>
      <c r="N2894" s="12"/>
      <c r="O2894" s="12"/>
    </row>
    <row r="2895" spans="1:15" x14ac:dyDescent="0.35">
      <c r="A2895" s="11" t="str">
        <f t="shared" si="45"/>
        <v>DISTRIBUCION VOLUMEN X CRITERIO (kg ó litros)Bebidas RefrescantesDE 50 A 59 AÑOS</v>
      </c>
      <c r="B2895" s="11" t="s">
        <v>119</v>
      </c>
      <c r="C2895" s="11" t="s">
        <v>157</v>
      </c>
      <c r="D2895" s="11" t="s">
        <v>43</v>
      </c>
      <c r="E2895" s="12">
        <v>22.4078484495775</v>
      </c>
      <c r="F2895" s="12">
        <v>25.1395260968728</v>
      </c>
      <c r="G2895" s="12">
        <v>22.1245683053188</v>
      </c>
      <c r="H2895" s="12">
        <v>24.0062861656886</v>
      </c>
      <c r="I2895" s="12">
        <v>0</v>
      </c>
      <c r="J2895" s="12">
        <v>0</v>
      </c>
      <c r="K2895" s="12">
        <v>0</v>
      </c>
      <c r="L2895" s="12">
        <v>0</v>
      </c>
      <c r="M2895" s="12">
        <v>0</v>
      </c>
      <c r="N2895" s="12"/>
      <c r="O2895" s="12"/>
    </row>
    <row r="2896" spans="1:15" x14ac:dyDescent="0.35">
      <c r="A2896" s="11" t="str">
        <f t="shared" si="45"/>
        <v>DISTRIBUCION VOLUMEN X CRITERIO (kg ó litros)Bebidas RefrescantesDE 60 A 75 AÑOS</v>
      </c>
      <c r="B2896" s="11" t="s">
        <v>119</v>
      </c>
      <c r="C2896" s="11" t="s">
        <v>157</v>
      </c>
      <c r="D2896" s="11" t="s">
        <v>44</v>
      </c>
      <c r="E2896" s="12">
        <v>18.650257223955599</v>
      </c>
      <c r="F2896" s="12">
        <v>19.117692860421201</v>
      </c>
      <c r="G2896" s="12">
        <v>24.803913402200202</v>
      </c>
      <c r="H2896" s="12">
        <v>25.0722754409279</v>
      </c>
      <c r="I2896" s="12">
        <v>0</v>
      </c>
      <c r="J2896" s="12">
        <v>0</v>
      </c>
      <c r="K2896" s="12">
        <v>0</v>
      </c>
      <c r="L2896" s="12">
        <v>0</v>
      </c>
      <c r="M2896" s="12">
        <v>0</v>
      </c>
      <c r="N2896" s="12"/>
      <c r="O2896" s="12"/>
    </row>
    <row r="2897" spans="1:15" x14ac:dyDescent="0.35">
      <c r="A2897" s="11" t="str">
        <f t="shared" si="45"/>
        <v>DISTRIBUCION VOLUMEN X CRITERIO (kg ó litros)Bebidas RefrescantesALTA Y MEDIA ALTA</v>
      </c>
      <c r="B2897" s="11" t="s">
        <v>119</v>
      </c>
      <c r="C2897" s="11" t="s">
        <v>157</v>
      </c>
      <c r="D2897" s="11" t="s">
        <v>17</v>
      </c>
      <c r="E2897" s="12">
        <v>22.2703601911298</v>
      </c>
      <c r="F2897" s="12">
        <v>23.364537099859099</v>
      </c>
      <c r="G2897" s="12">
        <v>22.0445830355516</v>
      </c>
      <c r="H2897" s="12">
        <v>21.873511242160902</v>
      </c>
      <c r="I2897" s="12">
        <v>0</v>
      </c>
      <c r="J2897" s="12">
        <v>0</v>
      </c>
      <c r="K2897" s="12">
        <v>0</v>
      </c>
      <c r="L2897" s="12">
        <v>0</v>
      </c>
      <c r="M2897" s="12">
        <v>0</v>
      </c>
      <c r="N2897" s="12"/>
      <c r="O2897" s="12"/>
    </row>
    <row r="2898" spans="1:15" x14ac:dyDescent="0.35">
      <c r="A2898" s="11" t="str">
        <f t="shared" si="45"/>
        <v>DISTRIBUCION VOLUMEN X CRITERIO (kg ó litros)Bebidas RefrescantesMEDIA</v>
      </c>
      <c r="B2898" s="11" t="s">
        <v>119</v>
      </c>
      <c r="C2898" s="11" t="s">
        <v>157</v>
      </c>
      <c r="D2898" s="11" t="s">
        <v>18</v>
      </c>
      <c r="E2898" s="12">
        <v>30.783668348386801</v>
      </c>
      <c r="F2898" s="12">
        <v>30.651124586824501</v>
      </c>
      <c r="G2898" s="12">
        <v>30.182851774312201</v>
      </c>
      <c r="H2898" s="12">
        <v>30.823506768277198</v>
      </c>
      <c r="I2898" s="12">
        <v>0</v>
      </c>
      <c r="J2898" s="12">
        <v>0</v>
      </c>
      <c r="K2898" s="12">
        <v>0</v>
      </c>
      <c r="L2898" s="12">
        <v>0</v>
      </c>
      <c r="M2898" s="12">
        <v>0</v>
      </c>
      <c r="N2898" s="12"/>
      <c r="O2898" s="12"/>
    </row>
    <row r="2899" spans="1:15" x14ac:dyDescent="0.35">
      <c r="A2899" s="11" t="str">
        <f t="shared" si="45"/>
        <v>DISTRIBUCION VOLUMEN X CRITERIO (kg ó litros)Bebidas RefrescantesMEDIA BAJA</v>
      </c>
      <c r="B2899" s="11" t="s">
        <v>119</v>
      </c>
      <c r="C2899" s="11" t="s">
        <v>157</v>
      </c>
      <c r="D2899" s="11" t="s">
        <v>19</v>
      </c>
      <c r="E2899" s="12">
        <v>24.711549038081799</v>
      </c>
      <c r="F2899" s="12">
        <v>24.861041437477301</v>
      </c>
      <c r="G2899" s="12">
        <v>26.291178484848999</v>
      </c>
      <c r="H2899" s="12">
        <v>25.095588745009898</v>
      </c>
      <c r="I2899" s="12">
        <v>0</v>
      </c>
      <c r="J2899" s="12">
        <v>0</v>
      </c>
      <c r="K2899" s="12">
        <v>0</v>
      </c>
      <c r="L2899" s="12">
        <v>0</v>
      </c>
      <c r="M2899" s="12">
        <v>0</v>
      </c>
      <c r="N2899" s="12"/>
      <c r="O2899" s="12"/>
    </row>
    <row r="2900" spans="1:15" x14ac:dyDescent="0.35">
      <c r="A2900" s="11" t="str">
        <f t="shared" si="45"/>
        <v>DISTRIBUCION VOLUMEN X CRITERIO (kg ó litros)Bebidas RefrescantesBAJA</v>
      </c>
      <c r="B2900" s="11" t="s">
        <v>119</v>
      </c>
      <c r="C2900" s="11" t="s">
        <v>157</v>
      </c>
      <c r="D2900" s="11" t="s">
        <v>20</v>
      </c>
      <c r="E2900" s="12">
        <v>22.2344254239955</v>
      </c>
      <c r="F2900" s="12">
        <v>21.1232999748186</v>
      </c>
      <c r="G2900" s="12">
        <v>21.481382506789998</v>
      </c>
      <c r="H2900" s="12">
        <v>22.207394471487</v>
      </c>
      <c r="I2900" s="12">
        <v>0</v>
      </c>
      <c r="J2900" s="12">
        <v>0</v>
      </c>
      <c r="K2900" s="12">
        <v>0</v>
      </c>
      <c r="L2900" s="12">
        <v>0</v>
      </c>
      <c r="M2900" s="12">
        <v>0</v>
      </c>
      <c r="N2900" s="12"/>
      <c r="O2900" s="12"/>
    </row>
    <row r="2901" spans="1:15" x14ac:dyDescent="0.35">
      <c r="A2901" s="11" t="str">
        <f t="shared" si="45"/>
        <v>DISTRIBUCION VOLUMEN X CRITERIO (kg ó litros)Bebidas RefrescantesHOMBRE</v>
      </c>
      <c r="B2901" s="11" t="s">
        <v>119</v>
      </c>
      <c r="C2901" s="11" t="s">
        <v>157</v>
      </c>
      <c r="D2901" s="11" t="s">
        <v>21</v>
      </c>
      <c r="E2901" s="12">
        <v>46.144478921883497</v>
      </c>
      <c r="F2901" s="12">
        <v>49.142691572754998</v>
      </c>
      <c r="G2901" s="12">
        <v>52.127285484189798</v>
      </c>
      <c r="H2901" s="12">
        <v>52.427281430274</v>
      </c>
      <c r="I2901" s="12">
        <v>0</v>
      </c>
      <c r="J2901" s="12">
        <v>0</v>
      </c>
      <c r="K2901" s="12">
        <v>0</v>
      </c>
      <c r="L2901" s="12">
        <v>0</v>
      </c>
      <c r="M2901" s="12">
        <v>0</v>
      </c>
      <c r="N2901" s="12"/>
      <c r="O2901" s="12"/>
    </row>
    <row r="2902" spans="1:15" x14ac:dyDescent="0.35">
      <c r="A2902" s="11" t="str">
        <f t="shared" si="45"/>
        <v>DISTRIBUCION VOLUMEN X CRITERIO (kg ó litros)Bebidas RefrescantesMUJER</v>
      </c>
      <c r="B2902" s="11" t="s">
        <v>119</v>
      </c>
      <c r="C2902" s="11" t="s">
        <v>157</v>
      </c>
      <c r="D2902" s="11" t="s">
        <v>22</v>
      </c>
      <c r="E2902" s="12">
        <v>53.855524022202999</v>
      </c>
      <c r="F2902" s="12">
        <v>50.857307958600202</v>
      </c>
      <c r="G2902" s="12">
        <v>47.8727080325841</v>
      </c>
      <c r="H2902" s="12">
        <v>47.572718092124198</v>
      </c>
      <c r="I2902" s="12">
        <v>0</v>
      </c>
      <c r="J2902" s="12">
        <v>0</v>
      </c>
      <c r="K2902" s="12">
        <v>0</v>
      </c>
      <c r="L2902" s="12">
        <v>0</v>
      </c>
      <c r="M2902" s="12">
        <v>0</v>
      </c>
      <c r="N2902" s="12"/>
      <c r="O2902" s="12"/>
    </row>
    <row r="2903" spans="1:15" x14ac:dyDescent="0.35">
      <c r="A2903" s="11" t="str">
        <f t="shared" si="45"/>
        <v>DISTRIBUCION VOLUMEN X CRITERIO (kg ó litros)ColasT.ESPAÑA</v>
      </c>
      <c r="B2903" s="11" t="s">
        <v>119</v>
      </c>
      <c r="C2903" s="11" t="s">
        <v>158</v>
      </c>
      <c r="D2903" s="11" t="s">
        <v>36</v>
      </c>
      <c r="E2903" s="12">
        <v>100</v>
      </c>
      <c r="F2903" s="12">
        <v>100</v>
      </c>
      <c r="G2903" s="12">
        <v>100</v>
      </c>
      <c r="H2903" s="12">
        <v>100</v>
      </c>
      <c r="I2903" s="12">
        <v>0</v>
      </c>
      <c r="J2903" s="12">
        <v>0</v>
      </c>
      <c r="K2903" s="12">
        <v>0</v>
      </c>
      <c r="L2903" s="12">
        <v>0</v>
      </c>
      <c r="M2903" s="12">
        <v>0</v>
      </c>
      <c r="N2903" s="12"/>
      <c r="O2903" s="12"/>
    </row>
    <row r="2904" spans="1:15" x14ac:dyDescent="0.35">
      <c r="A2904" s="11" t="str">
        <f t="shared" si="45"/>
        <v>DISTRIBUCION VOLUMEN X CRITERIO (kg ó litros)ColasBCN AM</v>
      </c>
      <c r="B2904" s="11" t="s">
        <v>119</v>
      </c>
      <c r="C2904" s="11" t="s">
        <v>158</v>
      </c>
      <c r="D2904" s="11" t="s">
        <v>1</v>
      </c>
      <c r="E2904" s="12">
        <v>9.65140201530353</v>
      </c>
      <c r="F2904" s="12">
        <v>9.0529092474578903</v>
      </c>
      <c r="G2904" s="12">
        <v>9.3742813899579005</v>
      </c>
      <c r="H2904" s="12">
        <v>10.5490874413771</v>
      </c>
      <c r="I2904" s="12">
        <v>0</v>
      </c>
      <c r="J2904" s="12">
        <v>0</v>
      </c>
      <c r="K2904" s="12">
        <v>0</v>
      </c>
      <c r="L2904" s="12">
        <v>0</v>
      </c>
      <c r="M2904" s="12">
        <v>0</v>
      </c>
      <c r="N2904" s="12"/>
      <c r="O2904" s="12"/>
    </row>
    <row r="2905" spans="1:15" x14ac:dyDescent="0.35">
      <c r="A2905" s="11" t="str">
        <f t="shared" si="45"/>
        <v>DISTRIBUCION VOLUMEN X CRITERIO (kg ó litros)ColasREST.CAT ARAGON</v>
      </c>
      <c r="B2905" s="11" t="s">
        <v>119</v>
      </c>
      <c r="C2905" s="11" t="s">
        <v>158</v>
      </c>
      <c r="D2905" s="11" t="s">
        <v>2</v>
      </c>
      <c r="E2905" s="12">
        <v>10.8355544964669</v>
      </c>
      <c r="F2905" s="12">
        <v>10.4805082392974</v>
      </c>
      <c r="G2905" s="12">
        <v>11.959986426532801</v>
      </c>
      <c r="H2905" s="12">
        <v>13.097277763687799</v>
      </c>
      <c r="I2905" s="12">
        <v>0</v>
      </c>
      <c r="J2905" s="12">
        <v>0</v>
      </c>
      <c r="K2905" s="12">
        <v>0</v>
      </c>
      <c r="L2905" s="12">
        <v>0</v>
      </c>
      <c r="M2905" s="12">
        <v>0</v>
      </c>
      <c r="N2905" s="12"/>
      <c r="O2905" s="12"/>
    </row>
    <row r="2906" spans="1:15" x14ac:dyDescent="0.35">
      <c r="A2906" s="11" t="str">
        <f t="shared" si="45"/>
        <v>DISTRIBUCION VOLUMEN X CRITERIO (kg ó litros)ColasLEVANTE</v>
      </c>
      <c r="B2906" s="11" t="s">
        <v>119</v>
      </c>
      <c r="C2906" s="11" t="s">
        <v>158</v>
      </c>
      <c r="D2906" s="11" t="s">
        <v>3</v>
      </c>
      <c r="E2906" s="12">
        <v>15.166117963691599</v>
      </c>
      <c r="F2906" s="12">
        <v>16.833044147169801</v>
      </c>
      <c r="G2906" s="12">
        <v>16.332883773187501</v>
      </c>
      <c r="H2906" s="12">
        <v>15.4391431189499</v>
      </c>
      <c r="I2906" s="12">
        <v>0</v>
      </c>
      <c r="J2906" s="12">
        <v>0</v>
      </c>
      <c r="K2906" s="12">
        <v>0</v>
      </c>
      <c r="L2906" s="12">
        <v>0</v>
      </c>
      <c r="M2906" s="12">
        <v>0</v>
      </c>
      <c r="N2906" s="12"/>
      <c r="O2906" s="12"/>
    </row>
    <row r="2907" spans="1:15" x14ac:dyDescent="0.35">
      <c r="A2907" s="11" t="str">
        <f t="shared" si="45"/>
        <v>DISTRIBUCION VOLUMEN X CRITERIO (kg ó litros)ColasANDALUCIA</v>
      </c>
      <c r="B2907" s="11" t="s">
        <v>119</v>
      </c>
      <c r="C2907" s="11" t="s">
        <v>158</v>
      </c>
      <c r="D2907" s="11" t="s">
        <v>4</v>
      </c>
      <c r="E2907" s="12">
        <v>21.436139700856799</v>
      </c>
      <c r="F2907" s="12">
        <v>20.592101142415601</v>
      </c>
      <c r="G2907" s="12">
        <v>20.563613785706899</v>
      </c>
      <c r="H2907" s="12">
        <v>21.038331508591099</v>
      </c>
      <c r="I2907" s="12">
        <v>0</v>
      </c>
      <c r="J2907" s="12">
        <v>0</v>
      </c>
      <c r="K2907" s="12">
        <v>0</v>
      </c>
      <c r="L2907" s="12">
        <v>0</v>
      </c>
      <c r="M2907" s="12">
        <v>0</v>
      </c>
      <c r="N2907" s="12"/>
      <c r="O2907" s="12"/>
    </row>
    <row r="2908" spans="1:15" x14ac:dyDescent="0.35">
      <c r="A2908" s="11" t="str">
        <f t="shared" si="45"/>
        <v>DISTRIBUCION VOLUMEN X CRITERIO (kg ó litros)ColasMDD AM</v>
      </c>
      <c r="B2908" s="11" t="s">
        <v>119</v>
      </c>
      <c r="C2908" s="11" t="s">
        <v>158</v>
      </c>
      <c r="D2908" s="11" t="s">
        <v>5</v>
      </c>
      <c r="E2908" s="12">
        <v>16.383828820746899</v>
      </c>
      <c r="F2908" s="12">
        <v>17.767177438679798</v>
      </c>
      <c r="G2908" s="12">
        <v>19.715826418949799</v>
      </c>
      <c r="H2908" s="12">
        <v>18.043917312602598</v>
      </c>
      <c r="I2908" s="12">
        <v>0</v>
      </c>
      <c r="J2908" s="12">
        <v>0</v>
      </c>
      <c r="K2908" s="12">
        <v>0</v>
      </c>
      <c r="L2908" s="12">
        <v>0</v>
      </c>
      <c r="M2908" s="12">
        <v>0</v>
      </c>
      <c r="N2908" s="12"/>
      <c r="O2908" s="12"/>
    </row>
    <row r="2909" spans="1:15" x14ac:dyDescent="0.35">
      <c r="A2909" s="11" t="str">
        <f t="shared" si="45"/>
        <v>DISTRIBUCION VOLUMEN X CRITERIO (kg ó litros)ColasRTO CENTRO</v>
      </c>
      <c r="B2909" s="11" t="s">
        <v>119</v>
      </c>
      <c r="C2909" s="11" t="s">
        <v>158</v>
      </c>
      <c r="D2909" s="11" t="s">
        <v>6</v>
      </c>
      <c r="E2909" s="12">
        <v>12.8299373239277</v>
      </c>
      <c r="F2909" s="12">
        <v>12.8359506194699</v>
      </c>
      <c r="G2909" s="12">
        <v>9.9235255707854204</v>
      </c>
      <c r="H2909" s="12">
        <v>9.3477958273362098</v>
      </c>
      <c r="I2909" s="12">
        <v>0</v>
      </c>
      <c r="J2909" s="12">
        <v>0</v>
      </c>
      <c r="K2909" s="12">
        <v>0</v>
      </c>
      <c r="L2909" s="12">
        <v>0</v>
      </c>
      <c r="M2909" s="12">
        <v>0</v>
      </c>
      <c r="N2909" s="12"/>
      <c r="O2909" s="12"/>
    </row>
    <row r="2910" spans="1:15" x14ac:dyDescent="0.35">
      <c r="A2910" s="11" t="str">
        <f t="shared" si="45"/>
        <v>DISTRIBUCION VOLUMEN X CRITERIO (kg ó litros)ColasNORTE-CENTRO</v>
      </c>
      <c r="B2910" s="11" t="s">
        <v>119</v>
      </c>
      <c r="C2910" s="11" t="s">
        <v>158</v>
      </c>
      <c r="D2910" s="11" t="s">
        <v>7</v>
      </c>
      <c r="E2910" s="12">
        <v>7.4173410735448799</v>
      </c>
      <c r="F2910" s="12">
        <v>7.0343442954909099</v>
      </c>
      <c r="G2910" s="12">
        <v>6.6574360431818702</v>
      </c>
      <c r="H2910" s="12">
        <v>5.5191327363135398</v>
      </c>
      <c r="I2910" s="12">
        <v>0</v>
      </c>
      <c r="J2910" s="12">
        <v>0</v>
      </c>
      <c r="K2910" s="12">
        <v>0</v>
      </c>
      <c r="L2910" s="12">
        <v>0</v>
      </c>
      <c r="M2910" s="12">
        <v>0</v>
      </c>
      <c r="N2910" s="12"/>
      <c r="O2910" s="12"/>
    </row>
    <row r="2911" spans="1:15" x14ac:dyDescent="0.35">
      <c r="A2911" s="11" t="str">
        <f t="shared" si="45"/>
        <v>DISTRIBUCION VOLUMEN X CRITERIO (kg ó litros)ColasNOROESTE</v>
      </c>
      <c r="B2911" s="11" t="s">
        <v>119</v>
      </c>
      <c r="C2911" s="11" t="s">
        <v>158</v>
      </c>
      <c r="D2911" s="11" t="s">
        <v>8</v>
      </c>
      <c r="E2911" s="12">
        <v>6.27968442451402</v>
      </c>
      <c r="F2911" s="12">
        <v>5.4039648898593997</v>
      </c>
      <c r="G2911" s="12">
        <v>5.4724408033404002</v>
      </c>
      <c r="H2911" s="12">
        <v>6.96531586666348</v>
      </c>
      <c r="I2911" s="12">
        <v>0</v>
      </c>
      <c r="J2911" s="12">
        <v>0</v>
      </c>
      <c r="K2911" s="12">
        <v>0</v>
      </c>
      <c r="L2911" s="12">
        <v>0</v>
      </c>
      <c r="M2911" s="12">
        <v>0</v>
      </c>
      <c r="N2911" s="12"/>
      <c r="O2911" s="12"/>
    </row>
    <row r="2912" spans="1:15" x14ac:dyDescent="0.35">
      <c r="A2912" s="11" t="str">
        <f t="shared" si="45"/>
        <v>DISTRIBUCION VOLUMEN X CRITERIO (kg ó litros)Colas&lt;2MIL</v>
      </c>
      <c r="B2912" s="11" t="s">
        <v>119</v>
      </c>
      <c r="C2912" s="11" t="s">
        <v>158</v>
      </c>
      <c r="D2912" s="11" t="s">
        <v>9</v>
      </c>
      <c r="E2912" s="12">
        <v>6.3532661319851398</v>
      </c>
      <c r="F2912" s="12">
        <v>6.0381305202869102</v>
      </c>
      <c r="G2912" s="12">
        <v>5.9272489127431598</v>
      </c>
      <c r="H2912" s="12">
        <v>6.3045276552630503</v>
      </c>
      <c r="I2912" s="12">
        <v>0</v>
      </c>
      <c r="J2912" s="12">
        <v>0</v>
      </c>
      <c r="K2912" s="12">
        <v>0</v>
      </c>
      <c r="L2912" s="12">
        <v>0</v>
      </c>
      <c r="M2912" s="12">
        <v>0</v>
      </c>
      <c r="N2912" s="12"/>
      <c r="O2912" s="12"/>
    </row>
    <row r="2913" spans="1:15" x14ac:dyDescent="0.35">
      <c r="A2913" s="11" t="str">
        <f t="shared" si="45"/>
        <v>DISTRIBUCION VOLUMEN X CRITERIO (kg ó litros)Colas2-5MIL</v>
      </c>
      <c r="B2913" s="11" t="s">
        <v>119</v>
      </c>
      <c r="C2913" s="11" t="s">
        <v>158</v>
      </c>
      <c r="D2913" s="11" t="s">
        <v>10</v>
      </c>
      <c r="E2913" s="12">
        <v>6.2279646112896598</v>
      </c>
      <c r="F2913" s="12">
        <v>5.1024351691999401</v>
      </c>
      <c r="G2913" s="12">
        <v>5.6851427318041399</v>
      </c>
      <c r="H2913" s="12">
        <v>5.3704276059740703</v>
      </c>
      <c r="I2913" s="12">
        <v>0</v>
      </c>
      <c r="J2913" s="12">
        <v>0</v>
      </c>
      <c r="K2913" s="12">
        <v>0</v>
      </c>
      <c r="L2913" s="12">
        <v>0</v>
      </c>
      <c r="M2913" s="12">
        <v>0</v>
      </c>
      <c r="N2913" s="12"/>
      <c r="O2913" s="12"/>
    </row>
    <row r="2914" spans="1:15" x14ac:dyDescent="0.35">
      <c r="A2914" s="11" t="str">
        <f t="shared" si="45"/>
        <v>DISTRIBUCION VOLUMEN X CRITERIO (kg ó litros)Colas5-10MIL</v>
      </c>
      <c r="B2914" s="11" t="s">
        <v>119</v>
      </c>
      <c r="C2914" s="11" t="s">
        <v>158</v>
      </c>
      <c r="D2914" s="11" t="s">
        <v>11</v>
      </c>
      <c r="E2914" s="12">
        <v>6.8246973666264399</v>
      </c>
      <c r="F2914" s="12">
        <v>7.7997510633083298</v>
      </c>
      <c r="G2914" s="12">
        <v>7.9269206313368699</v>
      </c>
      <c r="H2914" s="12">
        <v>8.2470878555403697</v>
      </c>
      <c r="I2914" s="12">
        <v>0</v>
      </c>
      <c r="J2914" s="12">
        <v>0</v>
      </c>
      <c r="K2914" s="12">
        <v>0</v>
      </c>
      <c r="L2914" s="12">
        <v>0</v>
      </c>
      <c r="M2914" s="12">
        <v>0</v>
      </c>
      <c r="N2914" s="12"/>
      <c r="O2914" s="12"/>
    </row>
    <row r="2915" spans="1:15" x14ac:dyDescent="0.35">
      <c r="A2915" s="11" t="str">
        <f t="shared" si="45"/>
        <v>DISTRIBUCION VOLUMEN X CRITERIO (kg ó litros)Colas10-30MIL</v>
      </c>
      <c r="B2915" s="11" t="s">
        <v>119</v>
      </c>
      <c r="C2915" s="11" t="s">
        <v>158</v>
      </c>
      <c r="D2915" s="11" t="s">
        <v>12</v>
      </c>
      <c r="E2915" s="12">
        <v>18.246007401498598</v>
      </c>
      <c r="F2915" s="12">
        <v>17.778864452713702</v>
      </c>
      <c r="G2915" s="12">
        <v>15.445809976291301</v>
      </c>
      <c r="H2915" s="12">
        <v>15.3128867787646</v>
      </c>
      <c r="I2915" s="12">
        <v>0</v>
      </c>
      <c r="J2915" s="12">
        <v>0</v>
      </c>
      <c r="K2915" s="12">
        <v>0</v>
      </c>
      <c r="L2915" s="12">
        <v>0</v>
      </c>
      <c r="M2915" s="12">
        <v>0</v>
      </c>
      <c r="N2915" s="12"/>
      <c r="O2915" s="12"/>
    </row>
    <row r="2916" spans="1:15" x14ac:dyDescent="0.35">
      <c r="A2916" s="11" t="str">
        <f t="shared" si="45"/>
        <v>DISTRIBUCION VOLUMEN X CRITERIO (kg ó litros)Colas30-100MIL</v>
      </c>
      <c r="B2916" s="11" t="s">
        <v>119</v>
      </c>
      <c r="C2916" s="11" t="s">
        <v>158</v>
      </c>
      <c r="D2916" s="11" t="s">
        <v>13</v>
      </c>
      <c r="E2916" s="12">
        <v>19.947663595284801</v>
      </c>
      <c r="F2916" s="12">
        <v>20.510625158186201</v>
      </c>
      <c r="G2916" s="12">
        <v>21.682865965986402</v>
      </c>
      <c r="H2916" s="12">
        <v>20.5545409143445</v>
      </c>
      <c r="I2916" s="12">
        <v>0</v>
      </c>
      <c r="J2916" s="12">
        <v>0</v>
      </c>
      <c r="K2916" s="12">
        <v>0</v>
      </c>
      <c r="L2916" s="12">
        <v>0</v>
      </c>
      <c r="M2916" s="12">
        <v>0</v>
      </c>
      <c r="N2916" s="12"/>
      <c r="O2916" s="12"/>
    </row>
    <row r="2917" spans="1:15" x14ac:dyDescent="0.35">
      <c r="A2917" s="11" t="str">
        <f t="shared" si="45"/>
        <v>DISTRIBUCION VOLUMEN X CRITERIO (kg ó litros)Colas100-200MIL</v>
      </c>
      <c r="B2917" s="11" t="s">
        <v>119</v>
      </c>
      <c r="C2917" s="11" t="s">
        <v>158</v>
      </c>
      <c r="D2917" s="11" t="s">
        <v>14</v>
      </c>
      <c r="E2917" s="12">
        <v>9.9701199825779696</v>
      </c>
      <c r="F2917" s="12">
        <v>9.4927134915580194</v>
      </c>
      <c r="G2917" s="12">
        <v>9.1945354924991793</v>
      </c>
      <c r="H2917" s="12">
        <v>9.0123372472853802</v>
      </c>
      <c r="I2917" s="12">
        <v>0</v>
      </c>
      <c r="J2917" s="12">
        <v>0</v>
      </c>
      <c r="K2917" s="12">
        <v>0</v>
      </c>
      <c r="L2917" s="12">
        <v>0</v>
      </c>
      <c r="M2917" s="12">
        <v>0</v>
      </c>
      <c r="N2917" s="12"/>
      <c r="O2917" s="12"/>
    </row>
    <row r="2918" spans="1:15" x14ac:dyDescent="0.35">
      <c r="A2918" s="11" t="str">
        <f t="shared" si="45"/>
        <v>DISTRIBUCION VOLUMEN X CRITERIO (kg ó litros)Colas200-500MIL</v>
      </c>
      <c r="B2918" s="11" t="s">
        <v>119</v>
      </c>
      <c r="C2918" s="11" t="s">
        <v>158</v>
      </c>
      <c r="D2918" s="11" t="s">
        <v>15</v>
      </c>
      <c r="E2918" s="12">
        <v>11.068400904260701</v>
      </c>
      <c r="F2918" s="12">
        <v>11.5369984457559</v>
      </c>
      <c r="G2918" s="12">
        <v>11.5550621933983</v>
      </c>
      <c r="H2918" s="12">
        <v>12.9087808465341</v>
      </c>
      <c r="I2918" s="12">
        <v>0</v>
      </c>
      <c r="J2918" s="12">
        <v>0</v>
      </c>
      <c r="K2918" s="12">
        <v>0</v>
      </c>
      <c r="L2918" s="12">
        <v>0</v>
      </c>
      <c r="M2918" s="12">
        <v>0</v>
      </c>
      <c r="N2918" s="12"/>
      <c r="O2918" s="12"/>
    </row>
    <row r="2919" spans="1:15" x14ac:dyDescent="0.35">
      <c r="A2919" s="11" t="str">
        <f t="shared" si="45"/>
        <v>DISTRIBUCION VOLUMEN X CRITERIO (kg ó litros)Colas&gt;500MIL</v>
      </c>
      <c r="B2919" s="11" t="s">
        <v>119</v>
      </c>
      <c r="C2919" s="11" t="s">
        <v>158</v>
      </c>
      <c r="D2919" s="11" t="s">
        <v>16</v>
      </c>
      <c r="E2919" s="12">
        <v>21.3618826345323</v>
      </c>
      <c r="F2919" s="12">
        <v>21.7404841696696</v>
      </c>
      <c r="G2919" s="12">
        <v>22.582406665264902</v>
      </c>
      <c r="H2919" s="12">
        <v>22.2894142529573</v>
      </c>
      <c r="I2919" s="12">
        <v>0</v>
      </c>
      <c r="J2919" s="12">
        <v>0</v>
      </c>
      <c r="K2919" s="12">
        <v>0</v>
      </c>
      <c r="L2919" s="12">
        <v>0</v>
      </c>
      <c r="M2919" s="12">
        <v>0</v>
      </c>
      <c r="N2919" s="12"/>
      <c r="O2919" s="12"/>
    </row>
    <row r="2920" spans="1:15" x14ac:dyDescent="0.35">
      <c r="A2920" s="11" t="str">
        <f t="shared" si="45"/>
        <v>DISTRIBUCION VOLUMEN X CRITERIO (kg ó litros)ColasDE 15 A 19 AÑOS</v>
      </c>
      <c r="B2920" s="11" t="s">
        <v>119</v>
      </c>
      <c r="C2920" s="11" t="s">
        <v>158</v>
      </c>
      <c r="D2920" s="11" t="s">
        <v>39</v>
      </c>
      <c r="E2920" s="12">
        <v>2.9622772321633901</v>
      </c>
      <c r="F2920" s="12">
        <v>3.4621646195688398</v>
      </c>
      <c r="G2920" s="12">
        <v>4.3049186097336198</v>
      </c>
      <c r="H2920" s="12">
        <v>3.99136746017976</v>
      </c>
      <c r="I2920" s="12">
        <v>0</v>
      </c>
      <c r="J2920" s="12">
        <v>0</v>
      </c>
      <c r="K2920" s="12">
        <v>0</v>
      </c>
      <c r="L2920" s="12">
        <v>0</v>
      </c>
      <c r="M2920" s="12">
        <v>0</v>
      </c>
      <c r="N2920" s="12"/>
      <c r="O2920" s="12"/>
    </row>
    <row r="2921" spans="1:15" x14ac:dyDescent="0.35">
      <c r="A2921" s="11" t="str">
        <f t="shared" si="45"/>
        <v>DISTRIBUCION VOLUMEN X CRITERIO (kg ó litros)ColasDE 20 A 24 AÑOS</v>
      </c>
      <c r="B2921" s="11" t="s">
        <v>119</v>
      </c>
      <c r="C2921" s="11" t="s">
        <v>158</v>
      </c>
      <c r="D2921" s="11" t="s">
        <v>40</v>
      </c>
      <c r="E2921" s="12">
        <v>6.4702337542394801</v>
      </c>
      <c r="F2921" s="12">
        <v>4.4756174381329199</v>
      </c>
      <c r="G2921" s="12">
        <v>3.5986023154740798</v>
      </c>
      <c r="H2921" s="12">
        <v>4.99516578944821</v>
      </c>
      <c r="I2921" s="12">
        <v>0</v>
      </c>
      <c r="J2921" s="12">
        <v>0</v>
      </c>
      <c r="K2921" s="12">
        <v>0</v>
      </c>
      <c r="L2921" s="12">
        <v>0</v>
      </c>
      <c r="M2921" s="12">
        <v>0</v>
      </c>
      <c r="N2921" s="12"/>
      <c r="O2921" s="12"/>
    </row>
    <row r="2922" spans="1:15" x14ac:dyDescent="0.35">
      <c r="A2922" s="11" t="str">
        <f t="shared" si="45"/>
        <v>DISTRIBUCION VOLUMEN X CRITERIO (kg ó litros)ColasDE 25 A 34 AÑOS</v>
      </c>
      <c r="B2922" s="11" t="s">
        <v>119</v>
      </c>
      <c r="C2922" s="11" t="s">
        <v>158</v>
      </c>
      <c r="D2922" s="11" t="s">
        <v>41</v>
      </c>
      <c r="E2922" s="12">
        <v>13.881948626534101</v>
      </c>
      <c r="F2922" s="12">
        <v>13.243577754905999</v>
      </c>
      <c r="G2922" s="12">
        <v>11.122476148400899</v>
      </c>
      <c r="H2922" s="12">
        <v>9.9014750316884896</v>
      </c>
      <c r="I2922" s="12">
        <v>0</v>
      </c>
      <c r="J2922" s="12">
        <v>0</v>
      </c>
      <c r="K2922" s="12">
        <v>0</v>
      </c>
      <c r="L2922" s="12">
        <v>0</v>
      </c>
      <c r="M2922" s="12">
        <v>0</v>
      </c>
      <c r="N2922" s="12"/>
      <c r="O2922" s="12"/>
    </row>
    <row r="2923" spans="1:15" x14ac:dyDescent="0.35">
      <c r="A2923" s="11" t="str">
        <f t="shared" si="45"/>
        <v>DISTRIBUCION VOLUMEN X CRITERIO (kg ó litros)ColasDE 35 A 49 AÑOS</v>
      </c>
      <c r="B2923" s="11" t="s">
        <v>119</v>
      </c>
      <c r="C2923" s="11" t="s">
        <v>158</v>
      </c>
      <c r="D2923" s="11" t="s">
        <v>42</v>
      </c>
      <c r="E2923" s="12">
        <v>35.850293986199397</v>
      </c>
      <c r="F2923" s="12">
        <v>34.5204080855124</v>
      </c>
      <c r="G2923" s="12">
        <v>34.467253565774897</v>
      </c>
      <c r="H2923" s="12">
        <v>32.024476910009597</v>
      </c>
      <c r="I2923" s="12">
        <v>0</v>
      </c>
      <c r="J2923" s="12">
        <v>0</v>
      </c>
      <c r="K2923" s="12">
        <v>0</v>
      </c>
      <c r="L2923" s="12">
        <v>0</v>
      </c>
      <c r="M2923" s="12">
        <v>0</v>
      </c>
      <c r="N2923" s="12"/>
      <c r="O2923" s="12"/>
    </row>
    <row r="2924" spans="1:15" x14ac:dyDescent="0.35">
      <c r="A2924" s="11" t="str">
        <f t="shared" si="45"/>
        <v>DISTRIBUCION VOLUMEN X CRITERIO (kg ó litros)ColasDE 50 A 59 AÑOS</v>
      </c>
      <c r="B2924" s="11" t="s">
        <v>119</v>
      </c>
      <c r="C2924" s="11" t="s">
        <v>158</v>
      </c>
      <c r="D2924" s="11" t="s">
        <v>43</v>
      </c>
      <c r="E2924" s="12">
        <v>24.339371797461698</v>
      </c>
      <c r="F2924" s="12">
        <v>27.042295937530199</v>
      </c>
      <c r="G2924" s="12">
        <v>24.2257376881489</v>
      </c>
      <c r="H2924" s="12">
        <v>25.194735065453401</v>
      </c>
      <c r="I2924" s="12">
        <v>0</v>
      </c>
      <c r="J2924" s="12">
        <v>0</v>
      </c>
      <c r="K2924" s="12">
        <v>0</v>
      </c>
      <c r="L2924" s="12">
        <v>0</v>
      </c>
      <c r="M2924" s="12">
        <v>0</v>
      </c>
      <c r="N2924" s="12"/>
      <c r="O2924" s="12"/>
    </row>
    <row r="2925" spans="1:15" x14ac:dyDescent="0.35">
      <c r="A2925" s="11" t="str">
        <f t="shared" si="45"/>
        <v>DISTRIBUCION VOLUMEN X CRITERIO (kg ó litros)ColasDE 60 A 75 AÑOS</v>
      </c>
      <c r="B2925" s="11" t="s">
        <v>119</v>
      </c>
      <c r="C2925" s="11" t="s">
        <v>158</v>
      </c>
      <c r="D2925" s="11" t="s">
        <v>44</v>
      </c>
      <c r="E2925" s="12">
        <v>16.495872270905199</v>
      </c>
      <c r="F2925" s="12">
        <v>17.255938820207501</v>
      </c>
      <c r="G2925" s="12">
        <v>22.2810064899856</v>
      </c>
      <c r="H2925" s="12">
        <v>23.892778263006001</v>
      </c>
      <c r="I2925" s="12">
        <v>0</v>
      </c>
      <c r="J2925" s="12">
        <v>0</v>
      </c>
      <c r="K2925" s="12">
        <v>0</v>
      </c>
      <c r="L2925" s="12">
        <v>0</v>
      </c>
      <c r="M2925" s="12">
        <v>0</v>
      </c>
      <c r="N2925" s="12"/>
      <c r="O2925" s="12"/>
    </row>
    <row r="2926" spans="1:15" x14ac:dyDescent="0.35">
      <c r="A2926" s="11" t="str">
        <f t="shared" si="45"/>
        <v>DISTRIBUCION VOLUMEN X CRITERIO (kg ó litros)ColasALTA Y MEDIA ALTA</v>
      </c>
      <c r="B2926" s="11" t="s">
        <v>119</v>
      </c>
      <c r="C2926" s="11" t="s">
        <v>158</v>
      </c>
      <c r="D2926" s="11" t="s">
        <v>17</v>
      </c>
      <c r="E2926" s="12">
        <v>21.148970653194802</v>
      </c>
      <c r="F2926" s="12">
        <v>23.394916564098502</v>
      </c>
      <c r="G2926" s="12">
        <v>22.9175970215936</v>
      </c>
      <c r="H2926" s="12">
        <v>23.221642722995099</v>
      </c>
      <c r="I2926" s="12">
        <v>0</v>
      </c>
      <c r="J2926" s="12">
        <v>0</v>
      </c>
      <c r="K2926" s="12">
        <v>0</v>
      </c>
      <c r="L2926" s="12">
        <v>0</v>
      </c>
      <c r="M2926" s="12">
        <v>0</v>
      </c>
      <c r="N2926" s="12"/>
      <c r="O2926" s="12"/>
    </row>
    <row r="2927" spans="1:15" x14ac:dyDescent="0.35">
      <c r="A2927" s="11" t="str">
        <f t="shared" si="45"/>
        <v>DISTRIBUCION VOLUMEN X CRITERIO (kg ó litros)ColasMEDIA</v>
      </c>
      <c r="B2927" s="11" t="s">
        <v>119</v>
      </c>
      <c r="C2927" s="11" t="s">
        <v>158</v>
      </c>
      <c r="D2927" s="11" t="s">
        <v>18</v>
      </c>
      <c r="E2927" s="12">
        <v>31.9788515979271</v>
      </c>
      <c r="F2927" s="12">
        <v>32.413751401153398</v>
      </c>
      <c r="G2927" s="12">
        <v>32.703018259333</v>
      </c>
      <c r="H2927" s="12">
        <v>33.043620417265998</v>
      </c>
      <c r="I2927" s="12">
        <v>0</v>
      </c>
      <c r="J2927" s="12">
        <v>0</v>
      </c>
      <c r="K2927" s="12">
        <v>0</v>
      </c>
      <c r="L2927" s="12">
        <v>0</v>
      </c>
      <c r="M2927" s="12">
        <v>0</v>
      </c>
      <c r="N2927" s="12"/>
      <c r="O2927" s="12"/>
    </row>
    <row r="2928" spans="1:15" x14ac:dyDescent="0.35">
      <c r="A2928" s="11" t="str">
        <f t="shared" si="45"/>
        <v>DISTRIBUCION VOLUMEN X CRITERIO (kg ó litros)ColasMEDIA BAJA</v>
      </c>
      <c r="B2928" s="11" t="s">
        <v>119</v>
      </c>
      <c r="C2928" s="11" t="s">
        <v>158</v>
      </c>
      <c r="D2928" s="11" t="s">
        <v>19</v>
      </c>
      <c r="E2928" s="12">
        <v>25.3116836234096</v>
      </c>
      <c r="F2928" s="12">
        <v>24.419323805527899</v>
      </c>
      <c r="G2928" s="12">
        <v>25.652160649637299</v>
      </c>
      <c r="H2928" s="12">
        <v>24.453450256861601</v>
      </c>
      <c r="I2928" s="12">
        <v>0</v>
      </c>
      <c r="J2928" s="12">
        <v>0</v>
      </c>
      <c r="K2928" s="12">
        <v>0</v>
      </c>
      <c r="L2928" s="12">
        <v>0</v>
      </c>
      <c r="M2928" s="12">
        <v>0</v>
      </c>
      <c r="N2928" s="12"/>
      <c r="O2928" s="12"/>
    </row>
    <row r="2929" spans="1:15" x14ac:dyDescent="0.35">
      <c r="A2929" s="11" t="str">
        <f t="shared" si="45"/>
        <v>DISTRIBUCION VOLUMEN X CRITERIO (kg ó litros)ColasBAJA</v>
      </c>
      <c r="B2929" s="11" t="s">
        <v>119</v>
      </c>
      <c r="C2929" s="11" t="s">
        <v>158</v>
      </c>
      <c r="D2929" s="11" t="s">
        <v>20</v>
      </c>
      <c r="E2929" s="12">
        <v>21.560495075878801</v>
      </c>
      <c r="F2929" s="12">
        <v>19.7720126285502</v>
      </c>
      <c r="G2929" s="12">
        <v>18.7272198459832</v>
      </c>
      <c r="H2929" s="12">
        <v>19.281288008841699</v>
      </c>
      <c r="I2929" s="12">
        <v>0</v>
      </c>
      <c r="J2929" s="12">
        <v>0</v>
      </c>
      <c r="K2929" s="12">
        <v>0</v>
      </c>
      <c r="L2929" s="12">
        <v>0</v>
      </c>
      <c r="M2929" s="12">
        <v>0</v>
      </c>
      <c r="N2929" s="12"/>
      <c r="O2929" s="12"/>
    </row>
    <row r="2930" spans="1:15" x14ac:dyDescent="0.35">
      <c r="A2930" s="11" t="str">
        <f t="shared" si="45"/>
        <v>DISTRIBUCION VOLUMEN X CRITERIO (kg ó litros)ColasHOMBRE</v>
      </c>
      <c r="B2930" s="11" t="s">
        <v>119</v>
      </c>
      <c r="C2930" s="11" t="s">
        <v>158</v>
      </c>
      <c r="D2930" s="11" t="s">
        <v>21</v>
      </c>
      <c r="E2930" s="12">
        <v>46.755959687362598</v>
      </c>
      <c r="F2930" s="12">
        <v>48.927055493893398</v>
      </c>
      <c r="G2930" s="12">
        <v>52.686045664234499</v>
      </c>
      <c r="H2930" s="12">
        <v>52.6332019917091</v>
      </c>
      <c r="I2930" s="12">
        <v>0</v>
      </c>
      <c r="J2930" s="12">
        <v>0</v>
      </c>
      <c r="K2930" s="12">
        <v>0</v>
      </c>
      <c r="L2930" s="12">
        <v>0</v>
      </c>
      <c r="M2930" s="12">
        <v>0</v>
      </c>
      <c r="N2930" s="12"/>
      <c r="O2930" s="12"/>
    </row>
    <row r="2931" spans="1:15" x14ac:dyDescent="0.35">
      <c r="A2931" s="11" t="str">
        <f t="shared" si="45"/>
        <v>DISTRIBUCION VOLUMEN X CRITERIO (kg ó litros)ColasMUJER</v>
      </c>
      <c r="B2931" s="11" t="s">
        <v>119</v>
      </c>
      <c r="C2931" s="11" t="s">
        <v>158</v>
      </c>
      <c r="D2931" s="11" t="s">
        <v>22</v>
      </c>
      <c r="E2931" s="12">
        <v>53.244041442995602</v>
      </c>
      <c r="F2931" s="12">
        <v>51.072943833887102</v>
      </c>
      <c r="G2931" s="12">
        <v>47.313944397805201</v>
      </c>
      <c r="H2931" s="12">
        <v>47.366798327073198</v>
      </c>
      <c r="I2931" s="12">
        <v>0</v>
      </c>
      <c r="J2931" s="12">
        <v>0</v>
      </c>
      <c r="K2931" s="12">
        <v>0</v>
      </c>
      <c r="L2931" s="12">
        <v>0</v>
      </c>
      <c r="M2931" s="12">
        <v>0</v>
      </c>
      <c r="N2931" s="12"/>
      <c r="O2931" s="12"/>
    </row>
    <row r="2932" spans="1:15" x14ac:dyDescent="0.35">
      <c r="A2932" s="11" t="str">
        <f t="shared" si="45"/>
        <v>DISTRIBUCION VOLUMEN X CRITERIO (kg ó litros)Cola RegularT.ESPAÑA</v>
      </c>
      <c r="B2932" s="11" t="s">
        <v>119</v>
      </c>
      <c r="C2932" s="11" t="s">
        <v>159</v>
      </c>
      <c r="D2932" s="11" t="s">
        <v>36</v>
      </c>
      <c r="E2932" s="12">
        <v>100</v>
      </c>
      <c r="F2932" s="12">
        <v>100</v>
      </c>
      <c r="G2932" s="12">
        <v>100</v>
      </c>
      <c r="H2932" s="12">
        <v>100</v>
      </c>
      <c r="I2932" s="12">
        <v>0</v>
      </c>
      <c r="J2932" s="12">
        <v>0</v>
      </c>
      <c r="K2932" s="12">
        <v>0</v>
      </c>
      <c r="L2932" s="12">
        <v>0</v>
      </c>
      <c r="M2932" s="12">
        <v>0</v>
      </c>
      <c r="N2932" s="12"/>
      <c r="O2932" s="12"/>
    </row>
    <row r="2933" spans="1:15" x14ac:dyDescent="0.35">
      <c r="A2933" s="11" t="str">
        <f t="shared" si="45"/>
        <v>DISTRIBUCION VOLUMEN X CRITERIO (kg ó litros)Cola RegularBCN AM</v>
      </c>
      <c r="B2933" s="11" t="s">
        <v>119</v>
      </c>
      <c r="C2933" s="11" t="s">
        <v>159</v>
      </c>
      <c r="D2933" s="11" t="s">
        <v>1</v>
      </c>
      <c r="E2933" s="12">
        <v>7.6523684336202704</v>
      </c>
      <c r="F2933" s="12">
        <v>8.0084302362317406</v>
      </c>
      <c r="G2933" s="12">
        <v>6.4267675596652198</v>
      </c>
      <c r="H2933" s="12">
        <v>6.47076747791579</v>
      </c>
      <c r="I2933" s="12">
        <v>0</v>
      </c>
      <c r="J2933" s="12">
        <v>0</v>
      </c>
      <c r="K2933" s="12">
        <v>0</v>
      </c>
      <c r="L2933" s="12">
        <v>0</v>
      </c>
      <c r="M2933" s="12">
        <v>0</v>
      </c>
      <c r="N2933" s="12"/>
      <c r="O2933" s="12"/>
    </row>
    <row r="2934" spans="1:15" x14ac:dyDescent="0.35">
      <c r="A2934" s="11" t="str">
        <f t="shared" si="45"/>
        <v>DISTRIBUCION VOLUMEN X CRITERIO (kg ó litros)Cola RegularREST.CAT ARAGON</v>
      </c>
      <c r="B2934" s="11" t="s">
        <v>119</v>
      </c>
      <c r="C2934" s="11" t="s">
        <v>159</v>
      </c>
      <c r="D2934" s="11" t="s">
        <v>2</v>
      </c>
      <c r="E2934" s="12">
        <v>10.6805642407574</v>
      </c>
      <c r="F2934" s="12">
        <v>11.5320641256843</v>
      </c>
      <c r="G2934" s="12">
        <v>12.8628361020029</v>
      </c>
      <c r="H2934" s="12">
        <v>15.7300687388187</v>
      </c>
      <c r="I2934" s="12">
        <v>0</v>
      </c>
      <c r="J2934" s="12">
        <v>0</v>
      </c>
      <c r="K2934" s="12">
        <v>0</v>
      </c>
      <c r="L2934" s="12">
        <v>0</v>
      </c>
      <c r="M2934" s="12">
        <v>0</v>
      </c>
      <c r="N2934" s="12"/>
      <c r="O2934" s="12"/>
    </row>
    <row r="2935" spans="1:15" x14ac:dyDescent="0.35">
      <c r="A2935" s="11" t="str">
        <f t="shared" si="45"/>
        <v>DISTRIBUCION VOLUMEN X CRITERIO (kg ó litros)Cola RegularLEVANTE</v>
      </c>
      <c r="B2935" s="11" t="s">
        <v>119</v>
      </c>
      <c r="C2935" s="11" t="s">
        <v>159</v>
      </c>
      <c r="D2935" s="11" t="s">
        <v>3</v>
      </c>
      <c r="E2935" s="12">
        <v>15.001587496334601</v>
      </c>
      <c r="F2935" s="12">
        <v>17.158806907099201</v>
      </c>
      <c r="G2935" s="12">
        <v>16.575473384671199</v>
      </c>
      <c r="H2935" s="12">
        <v>15.9726613615217</v>
      </c>
      <c r="I2935" s="12">
        <v>0</v>
      </c>
      <c r="J2935" s="12">
        <v>0</v>
      </c>
      <c r="K2935" s="12">
        <v>0</v>
      </c>
      <c r="L2935" s="12">
        <v>0</v>
      </c>
      <c r="M2935" s="12">
        <v>0</v>
      </c>
      <c r="N2935" s="12"/>
      <c r="O2935" s="12"/>
    </row>
    <row r="2936" spans="1:15" x14ac:dyDescent="0.35">
      <c r="A2936" s="11" t="str">
        <f t="shared" si="45"/>
        <v>DISTRIBUCION VOLUMEN X CRITERIO (kg ó litros)Cola RegularANDALUCIA</v>
      </c>
      <c r="B2936" s="11" t="s">
        <v>119</v>
      </c>
      <c r="C2936" s="11" t="s">
        <v>159</v>
      </c>
      <c r="D2936" s="11" t="s">
        <v>4</v>
      </c>
      <c r="E2936" s="12">
        <v>22.7084621454722</v>
      </c>
      <c r="F2936" s="12">
        <v>20.4774808587756</v>
      </c>
      <c r="G2936" s="12">
        <v>21.613913611608101</v>
      </c>
      <c r="H2936" s="12">
        <v>20.610409923762401</v>
      </c>
      <c r="I2936" s="12">
        <v>0</v>
      </c>
      <c r="J2936" s="12">
        <v>0</v>
      </c>
      <c r="K2936" s="12">
        <v>0</v>
      </c>
      <c r="L2936" s="12">
        <v>0</v>
      </c>
      <c r="M2936" s="12">
        <v>0</v>
      </c>
      <c r="N2936" s="12"/>
      <c r="O2936" s="12"/>
    </row>
    <row r="2937" spans="1:15" x14ac:dyDescent="0.35">
      <c r="A2937" s="11" t="str">
        <f t="shared" si="45"/>
        <v>DISTRIBUCION VOLUMEN X CRITERIO (kg ó litros)Cola RegularMDD AM</v>
      </c>
      <c r="B2937" s="11" t="s">
        <v>119</v>
      </c>
      <c r="C2937" s="11" t="s">
        <v>159</v>
      </c>
      <c r="D2937" s="11" t="s">
        <v>5</v>
      </c>
      <c r="E2937" s="12">
        <v>13.054375480792601</v>
      </c>
      <c r="F2937" s="12">
        <v>16.083627263339601</v>
      </c>
      <c r="G2937" s="12">
        <v>18.5697999106842</v>
      </c>
      <c r="H2937" s="12">
        <v>16.873388169991198</v>
      </c>
      <c r="I2937" s="12">
        <v>0</v>
      </c>
      <c r="J2937" s="12">
        <v>0</v>
      </c>
      <c r="K2937" s="12">
        <v>0</v>
      </c>
      <c r="L2937" s="12">
        <v>0</v>
      </c>
      <c r="M2937" s="12">
        <v>0</v>
      </c>
      <c r="N2937" s="12"/>
      <c r="O2937" s="12"/>
    </row>
    <row r="2938" spans="1:15" x14ac:dyDescent="0.35">
      <c r="A2938" s="11" t="str">
        <f t="shared" si="45"/>
        <v>DISTRIBUCION VOLUMEN X CRITERIO (kg ó litros)Cola RegularRTO CENTRO</v>
      </c>
      <c r="B2938" s="11" t="s">
        <v>119</v>
      </c>
      <c r="C2938" s="11" t="s">
        <v>159</v>
      </c>
      <c r="D2938" s="11" t="s">
        <v>6</v>
      </c>
      <c r="E2938" s="12">
        <v>14.2206047025432</v>
      </c>
      <c r="F2938" s="12">
        <v>12.6850763474604</v>
      </c>
      <c r="G2938" s="12">
        <v>9.5884427777586101</v>
      </c>
      <c r="H2938" s="12">
        <v>10.5855246103316</v>
      </c>
      <c r="I2938" s="12">
        <v>0</v>
      </c>
      <c r="J2938" s="12">
        <v>0</v>
      </c>
      <c r="K2938" s="12">
        <v>0</v>
      </c>
      <c r="L2938" s="12">
        <v>0</v>
      </c>
      <c r="M2938" s="12">
        <v>0</v>
      </c>
      <c r="N2938" s="12"/>
      <c r="O2938" s="12"/>
    </row>
    <row r="2939" spans="1:15" x14ac:dyDescent="0.35">
      <c r="A2939" s="11" t="str">
        <f t="shared" si="45"/>
        <v>DISTRIBUCION VOLUMEN X CRITERIO (kg ó litros)Cola RegularNORTE-CENTRO</v>
      </c>
      <c r="B2939" s="11" t="s">
        <v>119</v>
      </c>
      <c r="C2939" s="11" t="s">
        <v>159</v>
      </c>
      <c r="D2939" s="11" t="s">
        <v>7</v>
      </c>
      <c r="E2939" s="12">
        <v>9.8373671113774801</v>
      </c>
      <c r="F2939" s="12">
        <v>8.5602502380209504</v>
      </c>
      <c r="G2939" s="12">
        <v>8.4429870046442108</v>
      </c>
      <c r="H2939" s="12">
        <v>6.2297461855374499</v>
      </c>
      <c r="I2939" s="12">
        <v>0</v>
      </c>
      <c r="J2939" s="12">
        <v>0</v>
      </c>
      <c r="K2939" s="12">
        <v>0</v>
      </c>
      <c r="L2939" s="12">
        <v>0</v>
      </c>
      <c r="M2939" s="12">
        <v>0</v>
      </c>
      <c r="N2939" s="12"/>
      <c r="O2939" s="12"/>
    </row>
    <row r="2940" spans="1:15" x14ac:dyDescent="0.35">
      <c r="A2940" s="11" t="str">
        <f t="shared" si="45"/>
        <v>DISTRIBUCION VOLUMEN X CRITERIO (kg ó litros)Cola RegularNOROESTE</v>
      </c>
      <c r="B2940" s="11" t="s">
        <v>119</v>
      </c>
      <c r="C2940" s="11" t="s">
        <v>159</v>
      </c>
      <c r="D2940" s="11" t="s">
        <v>8</v>
      </c>
      <c r="E2940" s="12">
        <v>6.8446821427679199</v>
      </c>
      <c r="F2940" s="12">
        <v>5.4942595016657396</v>
      </c>
      <c r="G2940" s="12">
        <v>5.9197698392430897</v>
      </c>
      <c r="H2940" s="12">
        <v>7.5274242008625203</v>
      </c>
      <c r="I2940" s="12">
        <v>0</v>
      </c>
      <c r="J2940" s="12">
        <v>0</v>
      </c>
      <c r="K2940" s="12">
        <v>0</v>
      </c>
      <c r="L2940" s="12">
        <v>0</v>
      </c>
      <c r="M2940" s="12">
        <v>0</v>
      </c>
      <c r="N2940" s="12"/>
      <c r="O2940" s="12"/>
    </row>
    <row r="2941" spans="1:15" x14ac:dyDescent="0.35">
      <c r="A2941" s="11" t="str">
        <f t="shared" si="45"/>
        <v>DISTRIBUCION VOLUMEN X CRITERIO (kg ó litros)Cola Regular&lt;2MIL</v>
      </c>
      <c r="B2941" s="11" t="s">
        <v>119</v>
      </c>
      <c r="C2941" s="11" t="s">
        <v>159</v>
      </c>
      <c r="D2941" s="11" t="s">
        <v>9</v>
      </c>
      <c r="E2941" s="12">
        <v>7.7015724795546099</v>
      </c>
      <c r="F2941" s="12">
        <v>8.0407262137628805</v>
      </c>
      <c r="G2941" s="12">
        <v>8.2042408525506492</v>
      </c>
      <c r="H2941" s="12">
        <v>9.6156710097527895</v>
      </c>
      <c r="I2941" s="12">
        <v>0</v>
      </c>
      <c r="J2941" s="12">
        <v>0</v>
      </c>
      <c r="K2941" s="12">
        <v>0</v>
      </c>
      <c r="L2941" s="12">
        <v>0</v>
      </c>
      <c r="M2941" s="12">
        <v>0</v>
      </c>
      <c r="N2941" s="12"/>
      <c r="O2941" s="12"/>
    </row>
    <row r="2942" spans="1:15" x14ac:dyDescent="0.35">
      <c r="A2942" s="11" t="str">
        <f t="shared" si="45"/>
        <v>DISTRIBUCION VOLUMEN X CRITERIO (kg ó litros)Cola Regular2-5MIL</v>
      </c>
      <c r="B2942" s="11" t="s">
        <v>119</v>
      </c>
      <c r="C2942" s="11" t="s">
        <v>159</v>
      </c>
      <c r="D2942" s="11" t="s">
        <v>10</v>
      </c>
      <c r="E2942" s="12">
        <v>6.2721019699637903</v>
      </c>
      <c r="F2942" s="12">
        <v>5.7879501760376302</v>
      </c>
      <c r="G2942" s="12">
        <v>7.5500683390339303</v>
      </c>
      <c r="H2942" s="12">
        <v>6.26538536768585</v>
      </c>
      <c r="I2942" s="12">
        <v>0</v>
      </c>
      <c r="J2942" s="12">
        <v>0</v>
      </c>
      <c r="K2942" s="12">
        <v>0</v>
      </c>
      <c r="L2942" s="12">
        <v>0</v>
      </c>
      <c r="M2942" s="12">
        <v>0</v>
      </c>
      <c r="N2942" s="12"/>
      <c r="O2942" s="12"/>
    </row>
    <row r="2943" spans="1:15" x14ac:dyDescent="0.35">
      <c r="A2943" s="11" t="str">
        <f t="shared" si="45"/>
        <v>DISTRIBUCION VOLUMEN X CRITERIO (kg ó litros)Cola Regular5-10MIL</v>
      </c>
      <c r="B2943" s="11" t="s">
        <v>119</v>
      </c>
      <c r="C2943" s="11" t="s">
        <v>159</v>
      </c>
      <c r="D2943" s="11" t="s">
        <v>11</v>
      </c>
      <c r="E2943" s="12">
        <v>8.3670364144793901</v>
      </c>
      <c r="F2943" s="12">
        <v>8.2392618946753498</v>
      </c>
      <c r="G2943" s="12">
        <v>8.8531072686315806</v>
      </c>
      <c r="H2943" s="12">
        <v>9.8310622230514593</v>
      </c>
      <c r="I2943" s="12">
        <v>0</v>
      </c>
      <c r="J2943" s="12">
        <v>0</v>
      </c>
      <c r="K2943" s="12">
        <v>0</v>
      </c>
      <c r="L2943" s="12">
        <v>0</v>
      </c>
      <c r="M2943" s="12">
        <v>0</v>
      </c>
      <c r="N2943" s="12"/>
      <c r="O2943" s="12"/>
    </row>
    <row r="2944" spans="1:15" x14ac:dyDescent="0.35">
      <c r="A2944" s="11" t="str">
        <f t="shared" si="45"/>
        <v>DISTRIBUCION VOLUMEN X CRITERIO (kg ó litros)Cola Regular10-30MIL</v>
      </c>
      <c r="B2944" s="11" t="s">
        <v>119</v>
      </c>
      <c r="C2944" s="11" t="s">
        <v>159</v>
      </c>
      <c r="D2944" s="11" t="s">
        <v>12</v>
      </c>
      <c r="E2944" s="12">
        <v>19.763372010986799</v>
      </c>
      <c r="F2944" s="12">
        <v>18.1184397667746</v>
      </c>
      <c r="G2944" s="12">
        <v>14.483509011452499</v>
      </c>
      <c r="H2944" s="12">
        <v>14.454555707445801</v>
      </c>
      <c r="I2944" s="12">
        <v>0</v>
      </c>
      <c r="J2944" s="12">
        <v>0</v>
      </c>
      <c r="K2944" s="12">
        <v>0</v>
      </c>
      <c r="L2944" s="12">
        <v>0</v>
      </c>
      <c r="M2944" s="12">
        <v>0</v>
      </c>
      <c r="N2944" s="12"/>
      <c r="O2944" s="12"/>
    </row>
    <row r="2945" spans="1:15" x14ac:dyDescent="0.35">
      <c r="A2945" s="11" t="str">
        <f t="shared" si="45"/>
        <v>DISTRIBUCION VOLUMEN X CRITERIO (kg ó litros)Cola Regular30-100MIL</v>
      </c>
      <c r="B2945" s="11" t="s">
        <v>119</v>
      </c>
      <c r="C2945" s="11" t="s">
        <v>159</v>
      </c>
      <c r="D2945" s="11" t="s">
        <v>13</v>
      </c>
      <c r="E2945" s="12">
        <v>18.0136437928372</v>
      </c>
      <c r="F2945" s="12">
        <v>18.416275381883398</v>
      </c>
      <c r="G2945" s="12">
        <v>20.223375181282101</v>
      </c>
      <c r="H2945" s="12">
        <v>17.2979623767657</v>
      </c>
      <c r="I2945" s="12">
        <v>0</v>
      </c>
      <c r="J2945" s="12">
        <v>0</v>
      </c>
      <c r="K2945" s="12">
        <v>0</v>
      </c>
      <c r="L2945" s="12">
        <v>0</v>
      </c>
      <c r="M2945" s="12">
        <v>0</v>
      </c>
      <c r="N2945" s="12"/>
      <c r="O2945" s="12"/>
    </row>
    <row r="2946" spans="1:15" x14ac:dyDescent="0.35">
      <c r="A2946" s="11" t="str">
        <f t="shared" si="45"/>
        <v>DISTRIBUCION VOLUMEN X CRITERIO (kg ó litros)Cola Regular100-200MIL</v>
      </c>
      <c r="B2946" s="11" t="s">
        <v>119</v>
      </c>
      <c r="C2946" s="11" t="s">
        <v>159</v>
      </c>
      <c r="D2946" s="11" t="s">
        <v>14</v>
      </c>
      <c r="E2946" s="12">
        <v>10.5617239959599</v>
      </c>
      <c r="F2946" s="12">
        <v>9.7181016439728598</v>
      </c>
      <c r="G2946" s="12">
        <v>8.5095759664674002</v>
      </c>
      <c r="H2946" s="12">
        <v>8.9127307465354395</v>
      </c>
      <c r="I2946" s="12">
        <v>0</v>
      </c>
      <c r="J2946" s="12">
        <v>0</v>
      </c>
      <c r="K2946" s="12">
        <v>0</v>
      </c>
      <c r="L2946" s="12">
        <v>0</v>
      </c>
      <c r="M2946" s="12">
        <v>0</v>
      </c>
      <c r="N2946" s="12"/>
      <c r="O2946" s="12"/>
    </row>
    <row r="2947" spans="1:15" x14ac:dyDescent="0.35">
      <c r="A2947" s="11" t="str">
        <f t="shared" si="45"/>
        <v>DISTRIBUCION VOLUMEN X CRITERIO (kg ó litros)Cola Regular200-500MIL</v>
      </c>
      <c r="B2947" s="11" t="s">
        <v>119</v>
      </c>
      <c r="C2947" s="11" t="s">
        <v>159</v>
      </c>
      <c r="D2947" s="11" t="s">
        <v>15</v>
      </c>
      <c r="E2947" s="12">
        <v>11.0927444773957</v>
      </c>
      <c r="F2947" s="12">
        <v>11.516398862801401</v>
      </c>
      <c r="G2947" s="12">
        <v>11.1991913726745</v>
      </c>
      <c r="H2947" s="12">
        <v>12.878733909638999</v>
      </c>
      <c r="I2947" s="12">
        <v>0</v>
      </c>
      <c r="J2947" s="12">
        <v>0</v>
      </c>
      <c r="K2947" s="12">
        <v>0</v>
      </c>
      <c r="L2947" s="12">
        <v>0</v>
      </c>
      <c r="M2947" s="12">
        <v>0</v>
      </c>
      <c r="N2947" s="12"/>
      <c r="O2947" s="12"/>
    </row>
    <row r="2948" spans="1:15" x14ac:dyDescent="0.35">
      <c r="A2948" s="11" t="str">
        <f t="shared" ref="A2948:A3011" si="46">B2948&amp;C2948&amp;D2948</f>
        <v>DISTRIBUCION VOLUMEN X CRITERIO (kg ó litros)Cola Regular&gt;500MIL</v>
      </c>
      <c r="B2948" s="11" t="s">
        <v>119</v>
      </c>
      <c r="C2948" s="11" t="s">
        <v>159</v>
      </c>
      <c r="D2948" s="11" t="s">
        <v>16</v>
      </c>
      <c r="E2948" s="12">
        <v>18.227809441244201</v>
      </c>
      <c r="F2948" s="12">
        <v>20.162843811238599</v>
      </c>
      <c r="G2948" s="12">
        <v>20.976921128898901</v>
      </c>
      <c r="H2948" s="12">
        <v>20.743888610094199</v>
      </c>
      <c r="I2948" s="12">
        <v>0</v>
      </c>
      <c r="J2948" s="12">
        <v>0</v>
      </c>
      <c r="K2948" s="12">
        <v>0</v>
      </c>
      <c r="L2948" s="12">
        <v>0</v>
      </c>
      <c r="M2948" s="12">
        <v>0</v>
      </c>
      <c r="N2948" s="12"/>
      <c r="O2948" s="12"/>
    </row>
    <row r="2949" spans="1:15" x14ac:dyDescent="0.35">
      <c r="A2949" s="11" t="str">
        <f t="shared" si="46"/>
        <v>DISTRIBUCION VOLUMEN X CRITERIO (kg ó litros)Cola RegularDE 15 A 19 AÑOS</v>
      </c>
      <c r="B2949" s="11" t="s">
        <v>119</v>
      </c>
      <c r="C2949" s="11" t="s">
        <v>159</v>
      </c>
      <c r="D2949" s="11" t="s">
        <v>39</v>
      </c>
      <c r="E2949" s="12">
        <v>4.6749422270442604</v>
      </c>
      <c r="F2949" s="12">
        <v>4.5085022429931501</v>
      </c>
      <c r="G2949" s="12">
        <v>6.8943757325505901</v>
      </c>
      <c r="H2949" s="12">
        <v>6.1994972848980998</v>
      </c>
      <c r="I2949" s="12">
        <v>0</v>
      </c>
      <c r="J2949" s="12">
        <v>0</v>
      </c>
      <c r="K2949" s="12">
        <v>0</v>
      </c>
      <c r="L2949" s="12">
        <v>0</v>
      </c>
      <c r="M2949" s="12">
        <v>0</v>
      </c>
      <c r="N2949" s="12"/>
      <c r="O2949" s="12"/>
    </row>
    <row r="2950" spans="1:15" x14ac:dyDescent="0.35">
      <c r="A2950" s="11" t="str">
        <f t="shared" si="46"/>
        <v>DISTRIBUCION VOLUMEN X CRITERIO (kg ó litros)Cola RegularDE 20 A 24 AÑOS</v>
      </c>
      <c r="B2950" s="11" t="s">
        <v>119</v>
      </c>
      <c r="C2950" s="11" t="s">
        <v>159</v>
      </c>
      <c r="D2950" s="11" t="s">
        <v>40</v>
      </c>
      <c r="E2950" s="12">
        <v>8.9074083444620502</v>
      </c>
      <c r="F2950" s="12">
        <v>6.0443817759469596</v>
      </c>
      <c r="G2950" s="12">
        <v>3.9577511220678798</v>
      </c>
      <c r="H2950" s="12">
        <v>5.9707876769162098</v>
      </c>
      <c r="I2950" s="12">
        <v>0</v>
      </c>
      <c r="J2950" s="12">
        <v>0</v>
      </c>
      <c r="K2950" s="12">
        <v>0</v>
      </c>
      <c r="L2950" s="12">
        <v>0</v>
      </c>
      <c r="M2950" s="12">
        <v>0</v>
      </c>
      <c r="N2950" s="12"/>
      <c r="O2950" s="12"/>
    </row>
    <row r="2951" spans="1:15" x14ac:dyDescent="0.35">
      <c r="A2951" s="11" t="str">
        <f t="shared" si="46"/>
        <v>DISTRIBUCION VOLUMEN X CRITERIO (kg ó litros)Cola RegularDE 25 A 34 AÑOS</v>
      </c>
      <c r="B2951" s="11" t="s">
        <v>119</v>
      </c>
      <c r="C2951" s="11" t="s">
        <v>159</v>
      </c>
      <c r="D2951" s="11" t="s">
        <v>41</v>
      </c>
      <c r="E2951" s="12">
        <v>16.0144630794127</v>
      </c>
      <c r="F2951" s="12">
        <v>13.4508848374936</v>
      </c>
      <c r="G2951" s="12">
        <v>10.4739211346924</v>
      </c>
      <c r="H2951" s="12">
        <v>9.9780449419054396</v>
      </c>
      <c r="I2951" s="12">
        <v>0</v>
      </c>
      <c r="J2951" s="12">
        <v>0</v>
      </c>
      <c r="K2951" s="12">
        <v>0</v>
      </c>
      <c r="L2951" s="12">
        <v>0</v>
      </c>
      <c r="M2951" s="12">
        <v>0</v>
      </c>
      <c r="N2951" s="12"/>
      <c r="O2951" s="12"/>
    </row>
    <row r="2952" spans="1:15" x14ac:dyDescent="0.35">
      <c r="A2952" s="11" t="str">
        <f t="shared" si="46"/>
        <v>DISTRIBUCION VOLUMEN X CRITERIO (kg ó litros)Cola RegularDE 35 A 49 AÑOS</v>
      </c>
      <c r="B2952" s="11" t="s">
        <v>119</v>
      </c>
      <c r="C2952" s="11" t="s">
        <v>159</v>
      </c>
      <c r="D2952" s="11" t="s">
        <v>42</v>
      </c>
      <c r="E2952" s="12">
        <v>32.9664964170614</v>
      </c>
      <c r="F2952" s="12">
        <v>32.605417804425997</v>
      </c>
      <c r="G2952" s="12">
        <v>31.9008157055288</v>
      </c>
      <c r="H2952" s="12">
        <v>29.945866376678399</v>
      </c>
      <c r="I2952" s="12">
        <v>0</v>
      </c>
      <c r="J2952" s="12">
        <v>0</v>
      </c>
      <c r="K2952" s="12">
        <v>0</v>
      </c>
      <c r="L2952" s="12">
        <v>0</v>
      </c>
      <c r="M2952" s="12">
        <v>0</v>
      </c>
      <c r="N2952" s="12"/>
      <c r="O2952" s="12"/>
    </row>
    <row r="2953" spans="1:15" x14ac:dyDescent="0.35">
      <c r="A2953" s="11" t="str">
        <f t="shared" si="46"/>
        <v>DISTRIBUCION VOLUMEN X CRITERIO (kg ó litros)Cola RegularDE 50 A 59 AÑOS</v>
      </c>
      <c r="B2953" s="11" t="s">
        <v>119</v>
      </c>
      <c r="C2953" s="11" t="s">
        <v>159</v>
      </c>
      <c r="D2953" s="11" t="s">
        <v>43</v>
      </c>
      <c r="E2953" s="12">
        <v>23.827331302291899</v>
      </c>
      <c r="F2953" s="12">
        <v>28.068936235517299</v>
      </c>
      <c r="G2953" s="12">
        <v>22.549254888992099</v>
      </c>
      <c r="H2953" s="12">
        <v>24.806744784485101</v>
      </c>
      <c r="I2953" s="12">
        <v>0</v>
      </c>
      <c r="J2953" s="12">
        <v>0</v>
      </c>
      <c r="K2953" s="12">
        <v>0</v>
      </c>
      <c r="L2953" s="12">
        <v>0</v>
      </c>
      <c r="M2953" s="12">
        <v>0</v>
      </c>
      <c r="N2953" s="12"/>
      <c r="O2953" s="12"/>
    </row>
    <row r="2954" spans="1:15" x14ac:dyDescent="0.35">
      <c r="A2954" s="11" t="str">
        <f t="shared" si="46"/>
        <v>DISTRIBUCION VOLUMEN X CRITERIO (kg ó litros)Cola RegularDE 60 A 75 AÑOS</v>
      </c>
      <c r="B2954" s="11" t="s">
        <v>119</v>
      </c>
      <c r="C2954" s="11" t="s">
        <v>159</v>
      </c>
      <c r="D2954" s="11" t="s">
        <v>44</v>
      </c>
      <c r="E2954" s="12">
        <v>13.6093598279174</v>
      </c>
      <c r="F2954" s="12">
        <v>15.321873909038199</v>
      </c>
      <c r="G2954" s="12">
        <v>24.223874132067699</v>
      </c>
      <c r="H2954" s="12">
        <v>23.099043677376301</v>
      </c>
      <c r="I2954" s="12">
        <v>0</v>
      </c>
      <c r="J2954" s="12">
        <v>0</v>
      </c>
      <c r="K2954" s="12">
        <v>0</v>
      </c>
      <c r="L2954" s="12">
        <v>0</v>
      </c>
      <c r="M2954" s="12">
        <v>0</v>
      </c>
      <c r="N2954" s="12"/>
      <c r="O2954" s="12"/>
    </row>
    <row r="2955" spans="1:15" x14ac:dyDescent="0.35">
      <c r="A2955" s="11" t="str">
        <f t="shared" si="46"/>
        <v>DISTRIBUCION VOLUMEN X CRITERIO (kg ó litros)Cola RegularALTA Y MEDIA ALTA</v>
      </c>
      <c r="B2955" s="11" t="s">
        <v>119</v>
      </c>
      <c r="C2955" s="11" t="s">
        <v>159</v>
      </c>
      <c r="D2955" s="11" t="s">
        <v>17</v>
      </c>
      <c r="E2955" s="12">
        <v>17.704307403325899</v>
      </c>
      <c r="F2955" s="12">
        <v>18.256159887306602</v>
      </c>
      <c r="G2955" s="12">
        <v>18.072255068260102</v>
      </c>
      <c r="H2955" s="12">
        <v>17.3911034220435</v>
      </c>
      <c r="I2955" s="12">
        <v>0</v>
      </c>
      <c r="J2955" s="12">
        <v>0</v>
      </c>
      <c r="K2955" s="12">
        <v>0</v>
      </c>
      <c r="L2955" s="12">
        <v>0</v>
      </c>
      <c r="M2955" s="12">
        <v>0</v>
      </c>
      <c r="N2955" s="12"/>
      <c r="O2955" s="12"/>
    </row>
    <row r="2956" spans="1:15" x14ac:dyDescent="0.35">
      <c r="A2956" s="11" t="str">
        <f t="shared" si="46"/>
        <v>DISTRIBUCION VOLUMEN X CRITERIO (kg ó litros)Cola RegularMEDIA</v>
      </c>
      <c r="B2956" s="11" t="s">
        <v>119</v>
      </c>
      <c r="C2956" s="11" t="s">
        <v>159</v>
      </c>
      <c r="D2956" s="11" t="s">
        <v>18</v>
      </c>
      <c r="E2956" s="12">
        <v>28.169185450138201</v>
      </c>
      <c r="F2956" s="12">
        <v>29.353874058733801</v>
      </c>
      <c r="G2956" s="12">
        <v>30.729936614791601</v>
      </c>
      <c r="H2956" s="12">
        <v>32.125151928901701</v>
      </c>
      <c r="I2956" s="12">
        <v>0</v>
      </c>
      <c r="J2956" s="12">
        <v>0</v>
      </c>
      <c r="K2956" s="12">
        <v>0</v>
      </c>
      <c r="L2956" s="12">
        <v>0</v>
      </c>
      <c r="M2956" s="12">
        <v>0</v>
      </c>
      <c r="N2956" s="12"/>
      <c r="O2956" s="12"/>
    </row>
    <row r="2957" spans="1:15" x14ac:dyDescent="0.35">
      <c r="A2957" s="11" t="str">
        <f t="shared" si="46"/>
        <v>DISTRIBUCION VOLUMEN X CRITERIO (kg ó litros)Cola RegularMEDIA BAJA</v>
      </c>
      <c r="B2957" s="11" t="s">
        <v>119</v>
      </c>
      <c r="C2957" s="11" t="s">
        <v>159</v>
      </c>
      <c r="D2957" s="11" t="s">
        <v>19</v>
      </c>
      <c r="E2957" s="12">
        <v>27.503504615441202</v>
      </c>
      <c r="F2957" s="12">
        <v>26.7284010057964</v>
      </c>
      <c r="G2957" s="12">
        <v>23.8763510085627</v>
      </c>
      <c r="H2957" s="12">
        <v>21.672400095125798</v>
      </c>
      <c r="I2957" s="12">
        <v>0</v>
      </c>
      <c r="J2957" s="12">
        <v>0</v>
      </c>
      <c r="K2957" s="12">
        <v>0</v>
      </c>
      <c r="L2957" s="12">
        <v>0</v>
      </c>
      <c r="M2957" s="12">
        <v>0</v>
      </c>
      <c r="N2957" s="12"/>
      <c r="O2957" s="12"/>
    </row>
    <row r="2958" spans="1:15" x14ac:dyDescent="0.35">
      <c r="A2958" s="11" t="str">
        <f t="shared" si="46"/>
        <v>DISTRIBUCION VOLUMEN X CRITERIO (kg ó litros)Cola RegularBAJA</v>
      </c>
      <c r="B2958" s="11" t="s">
        <v>119</v>
      </c>
      <c r="C2958" s="11" t="s">
        <v>159</v>
      </c>
      <c r="D2958" s="11" t="s">
        <v>20</v>
      </c>
      <c r="E2958" s="12">
        <v>26.623005031741201</v>
      </c>
      <c r="F2958" s="12">
        <v>25.661564875590699</v>
      </c>
      <c r="G2958" s="12">
        <v>27.321451394635801</v>
      </c>
      <c r="H2958" s="12">
        <v>28.811328185673698</v>
      </c>
      <c r="I2958" s="12">
        <v>0</v>
      </c>
      <c r="J2958" s="12">
        <v>0</v>
      </c>
      <c r="K2958" s="12">
        <v>0</v>
      </c>
      <c r="L2958" s="12">
        <v>0</v>
      </c>
      <c r="M2958" s="12">
        <v>0</v>
      </c>
      <c r="N2958" s="12"/>
      <c r="O2958" s="12"/>
    </row>
    <row r="2959" spans="1:15" x14ac:dyDescent="0.35">
      <c r="A2959" s="11" t="str">
        <f t="shared" si="46"/>
        <v>DISTRIBUCION VOLUMEN X CRITERIO (kg ó litros)Cola RegularHOMBRE</v>
      </c>
      <c r="B2959" s="11" t="s">
        <v>119</v>
      </c>
      <c r="C2959" s="11" t="s">
        <v>159</v>
      </c>
      <c r="D2959" s="11" t="s">
        <v>21</v>
      </c>
      <c r="E2959" s="12">
        <v>48.951921151247099</v>
      </c>
      <c r="F2959" s="12">
        <v>50.782531168077</v>
      </c>
      <c r="G2959" s="12">
        <v>54.274509902194403</v>
      </c>
      <c r="H2959" s="12">
        <v>54.037559324052303</v>
      </c>
      <c r="I2959" s="12">
        <v>0</v>
      </c>
      <c r="J2959" s="12">
        <v>0</v>
      </c>
      <c r="K2959" s="12">
        <v>0</v>
      </c>
      <c r="L2959" s="12">
        <v>0</v>
      </c>
      <c r="M2959" s="12">
        <v>0</v>
      </c>
      <c r="N2959" s="12"/>
      <c r="O2959" s="12"/>
    </row>
    <row r="2960" spans="1:15" x14ac:dyDescent="0.35">
      <c r="A2960" s="11" t="str">
        <f t="shared" si="46"/>
        <v>DISTRIBUCION VOLUMEN X CRITERIO (kg ó litros)Cola RegularMUJER</v>
      </c>
      <c r="B2960" s="11" t="s">
        <v>119</v>
      </c>
      <c r="C2960" s="11" t="s">
        <v>159</v>
      </c>
      <c r="D2960" s="11" t="s">
        <v>22</v>
      </c>
      <c r="E2960" s="12">
        <v>51.048082161095202</v>
      </c>
      <c r="F2960" s="12">
        <v>49.217462661838901</v>
      </c>
      <c r="G2960" s="12">
        <v>45.725477449870297</v>
      </c>
      <c r="H2960" s="12">
        <v>45.962426004829098</v>
      </c>
      <c r="I2960" s="12">
        <v>0</v>
      </c>
      <c r="J2960" s="12">
        <v>0</v>
      </c>
      <c r="K2960" s="12">
        <v>0</v>
      </c>
      <c r="L2960" s="12">
        <v>0</v>
      </c>
      <c r="M2960" s="12">
        <v>0</v>
      </c>
      <c r="N2960" s="12"/>
      <c r="O2960" s="12"/>
    </row>
    <row r="2961" spans="1:15" x14ac:dyDescent="0.35">
      <c r="A2961" s="11" t="str">
        <f t="shared" si="46"/>
        <v>DISTRIBUCION VOLUMEN X CRITERIO (kg ó litros)Light/ZeroT.ESPAÑA</v>
      </c>
      <c r="B2961" s="11" t="s">
        <v>119</v>
      </c>
      <c r="C2961" s="11" t="s">
        <v>160</v>
      </c>
      <c r="D2961" s="11" t="s">
        <v>36</v>
      </c>
      <c r="E2961" s="12">
        <v>100</v>
      </c>
      <c r="F2961" s="12">
        <v>100</v>
      </c>
      <c r="G2961" s="12">
        <v>100</v>
      </c>
      <c r="H2961" s="12">
        <v>100</v>
      </c>
      <c r="I2961" s="12">
        <v>0</v>
      </c>
      <c r="J2961" s="12">
        <v>0</v>
      </c>
      <c r="K2961" s="12">
        <v>0</v>
      </c>
      <c r="L2961" s="12">
        <v>0</v>
      </c>
      <c r="M2961" s="12">
        <v>0</v>
      </c>
      <c r="N2961" s="12"/>
      <c r="O2961" s="12"/>
    </row>
    <row r="2962" spans="1:15" x14ac:dyDescent="0.35">
      <c r="A2962" s="11" t="str">
        <f t="shared" si="46"/>
        <v>DISTRIBUCION VOLUMEN X CRITERIO (kg ó litros)Light/ZeroBCN AM</v>
      </c>
      <c r="B2962" s="11" t="s">
        <v>119</v>
      </c>
      <c r="C2962" s="11" t="s">
        <v>160</v>
      </c>
      <c r="D2962" s="11" t="s">
        <v>1</v>
      </c>
      <c r="E2962" s="12">
        <v>11.6693625970801</v>
      </c>
      <c r="F2962" s="12">
        <v>10.0876375400903</v>
      </c>
      <c r="G2962" s="12">
        <v>11.8517164967918</v>
      </c>
      <c r="H2962" s="12">
        <v>13.9865288273585</v>
      </c>
      <c r="I2962" s="12">
        <v>0</v>
      </c>
      <c r="J2962" s="12">
        <v>0</v>
      </c>
      <c r="K2962" s="12">
        <v>0</v>
      </c>
      <c r="L2962" s="12">
        <v>0</v>
      </c>
      <c r="M2962" s="12">
        <v>0</v>
      </c>
      <c r="N2962" s="12"/>
      <c r="O2962" s="12"/>
    </row>
    <row r="2963" spans="1:15" x14ac:dyDescent="0.35">
      <c r="A2963" s="11" t="str">
        <f t="shared" si="46"/>
        <v>DISTRIBUCION VOLUMEN X CRITERIO (kg ó litros)Light/ZeroREST.CAT ARAGON</v>
      </c>
      <c r="B2963" s="11" t="s">
        <v>119</v>
      </c>
      <c r="C2963" s="11" t="s">
        <v>160</v>
      </c>
      <c r="D2963" s="11" t="s">
        <v>2</v>
      </c>
      <c r="E2963" s="12">
        <v>11.0085115726753</v>
      </c>
      <c r="F2963" s="12">
        <v>9.4387691375692508</v>
      </c>
      <c r="G2963" s="12">
        <v>11.2011260408018</v>
      </c>
      <c r="H2963" s="12">
        <v>10.878210907817</v>
      </c>
      <c r="I2963" s="12">
        <v>0</v>
      </c>
      <c r="J2963" s="12">
        <v>0</v>
      </c>
      <c r="K2963" s="12">
        <v>0</v>
      </c>
      <c r="L2963" s="12">
        <v>0</v>
      </c>
      <c r="M2963" s="12">
        <v>0</v>
      </c>
      <c r="N2963" s="12"/>
      <c r="O2963" s="12"/>
    </row>
    <row r="2964" spans="1:15" x14ac:dyDescent="0.35">
      <c r="A2964" s="11" t="str">
        <f t="shared" si="46"/>
        <v>DISTRIBUCION VOLUMEN X CRITERIO (kg ó litros)Light/ZeroLEVANTE</v>
      </c>
      <c r="B2964" s="11" t="s">
        <v>119</v>
      </c>
      <c r="C2964" s="11" t="s">
        <v>160</v>
      </c>
      <c r="D2964" s="11" t="s">
        <v>3</v>
      </c>
      <c r="E2964" s="12">
        <v>15.3038570872297</v>
      </c>
      <c r="F2964" s="12">
        <v>16.510322540740098</v>
      </c>
      <c r="G2964" s="12">
        <v>16.128983111597201</v>
      </c>
      <c r="H2964" s="12">
        <v>14.989463421519901</v>
      </c>
      <c r="I2964" s="12">
        <v>0</v>
      </c>
      <c r="J2964" s="12">
        <v>0</v>
      </c>
      <c r="K2964" s="12">
        <v>0</v>
      </c>
      <c r="L2964" s="12">
        <v>0</v>
      </c>
      <c r="M2964" s="12">
        <v>0</v>
      </c>
      <c r="N2964" s="12"/>
      <c r="O2964" s="12"/>
    </row>
    <row r="2965" spans="1:15" x14ac:dyDescent="0.35">
      <c r="A2965" s="11" t="str">
        <f t="shared" si="46"/>
        <v>DISTRIBUCION VOLUMEN X CRITERIO (kg ó litros)Light/ZeroANDALUCIA</v>
      </c>
      <c r="B2965" s="11" t="s">
        <v>119</v>
      </c>
      <c r="C2965" s="11" t="s">
        <v>160</v>
      </c>
      <c r="D2965" s="11" t="s">
        <v>4</v>
      </c>
      <c r="E2965" s="12">
        <v>20.115820608023402</v>
      </c>
      <c r="F2965" s="12">
        <v>20.705651390067398</v>
      </c>
      <c r="G2965" s="12">
        <v>19.6808190606586</v>
      </c>
      <c r="H2965" s="12">
        <v>21.399008301688198</v>
      </c>
      <c r="I2965" s="12">
        <v>0</v>
      </c>
      <c r="J2965" s="12">
        <v>0</v>
      </c>
      <c r="K2965" s="12">
        <v>0</v>
      </c>
      <c r="L2965" s="12">
        <v>0</v>
      </c>
      <c r="M2965" s="12">
        <v>0</v>
      </c>
      <c r="N2965" s="12"/>
      <c r="O2965" s="12"/>
    </row>
    <row r="2966" spans="1:15" x14ac:dyDescent="0.35">
      <c r="A2966" s="11" t="str">
        <f t="shared" si="46"/>
        <v>DISTRIBUCION VOLUMEN X CRITERIO (kg ó litros)Light/ZeroMDD AM</v>
      </c>
      <c r="B2966" s="11" t="s">
        <v>119</v>
      </c>
      <c r="C2966" s="11" t="s">
        <v>160</v>
      </c>
      <c r="D2966" s="11" t="s">
        <v>5</v>
      </c>
      <c r="E2966" s="12">
        <v>19.799394161590399</v>
      </c>
      <c r="F2966" s="12">
        <v>19.435010855883299</v>
      </c>
      <c r="G2966" s="12">
        <v>20.679081035691599</v>
      </c>
      <c r="H2966" s="12">
        <v>19.030506239993802</v>
      </c>
      <c r="I2966" s="12">
        <v>0</v>
      </c>
      <c r="J2966" s="12">
        <v>0</v>
      </c>
      <c r="K2966" s="12">
        <v>0</v>
      </c>
      <c r="L2966" s="12">
        <v>0</v>
      </c>
      <c r="M2966" s="12">
        <v>0</v>
      </c>
      <c r="N2966" s="12"/>
      <c r="O2966" s="12"/>
    </row>
    <row r="2967" spans="1:15" x14ac:dyDescent="0.35">
      <c r="A2967" s="11" t="str">
        <f t="shared" si="46"/>
        <v>DISTRIBUCION VOLUMEN X CRITERIO (kg ó litros)Light/ZeroRTO CENTRO</v>
      </c>
      <c r="B2967" s="11" t="s">
        <v>119</v>
      </c>
      <c r="C2967" s="11" t="s">
        <v>160</v>
      </c>
      <c r="D2967" s="11" t="s">
        <v>6</v>
      </c>
      <c r="E2967" s="12">
        <v>11.432119260460601</v>
      </c>
      <c r="F2967" s="12">
        <v>12.9854164069109</v>
      </c>
      <c r="G2967" s="12">
        <v>10.205168312070899</v>
      </c>
      <c r="H2967" s="12">
        <v>8.3045671985364091</v>
      </c>
      <c r="I2967" s="12">
        <v>0</v>
      </c>
      <c r="J2967" s="12">
        <v>0</v>
      </c>
      <c r="K2967" s="12">
        <v>0</v>
      </c>
      <c r="L2967" s="12">
        <v>0</v>
      </c>
      <c r="M2967" s="12">
        <v>0</v>
      </c>
      <c r="N2967" s="12"/>
      <c r="O2967" s="12"/>
    </row>
    <row r="2968" spans="1:15" x14ac:dyDescent="0.35">
      <c r="A2968" s="11" t="str">
        <f t="shared" si="46"/>
        <v>DISTRIBUCION VOLUMEN X CRITERIO (kg ó litros)Light/ZeroNORTE-CENTRO</v>
      </c>
      <c r="B2968" s="11" t="s">
        <v>119</v>
      </c>
      <c r="C2968" s="11" t="s">
        <v>160</v>
      </c>
      <c r="D2968" s="11" t="s">
        <v>7</v>
      </c>
      <c r="E2968" s="12">
        <v>4.9484940073622798</v>
      </c>
      <c r="F2968" s="12">
        <v>5.5226834256586201</v>
      </c>
      <c r="G2968" s="12">
        <v>5.15665033303355</v>
      </c>
      <c r="H2968" s="12">
        <v>4.9201870670963403</v>
      </c>
      <c r="I2968" s="12">
        <v>0</v>
      </c>
      <c r="J2968" s="12">
        <v>0</v>
      </c>
      <c r="K2968" s="12">
        <v>0</v>
      </c>
      <c r="L2968" s="12">
        <v>0</v>
      </c>
      <c r="M2968" s="12">
        <v>0</v>
      </c>
      <c r="N2968" s="12"/>
      <c r="O2968" s="12"/>
    </row>
    <row r="2969" spans="1:15" x14ac:dyDescent="0.35">
      <c r="A2969" s="11" t="str">
        <f t="shared" si="46"/>
        <v>DISTRIBUCION VOLUMEN X CRITERIO (kg ó litros)Light/ZeroNOROESTE</v>
      </c>
      <c r="B2969" s="11" t="s">
        <v>119</v>
      </c>
      <c r="C2969" s="11" t="s">
        <v>160</v>
      </c>
      <c r="D2969" s="11" t="s">
        <v>8</v>
      </c>
      <c r="E2969" s="12">
        <v>5.7224405390735003</v>
      </c>
      <c r="F2969" s="12">
        <v>5.3145132220861999</v>
      </c>
      <c r="G2969" s="12">
        <v>5.0964532010222001</v>
      </c>
      <c r="H2969" s="12">
        <v>6.4915388043701903</v>
      </c>
      <c r="I2969" s="12">
        <v>0</v>
      </c>
      <c r="J2969" s="12">
        <v>0</v>
      </c>
      <c r="K2969" s="12">
        <v>0</v>
      </c>
      <c r="L2969" s="12">
        <v>0</v>
      </c>
      <c r="M2969" s="12">
        <v>0</v>
      </c>
      <c r="N2969" s="12"/>
      <c r="O2969" s="12"/>
    </row>
    <row r="2970" spans="1:15" x14ac:dyDescent="0.35">
      <c r="A2970" s="11" t="str">
        <f t="shared" si="46"/>
        <v>DISTRIBUCION VOLUMEN X CRITERIO (kg ó litros)Light/Zero&lt;2MIL</v>
      </c>
      <c r="B2970" s="11" t="s">
        <v>119</v>
      </c>
      <c r="C2970" s="11" t="s">
        <v>160</v>
      </c>
      <c r="D2970" s="11" t="s">
        <v>9</v>
      </c>
      <c r="E2970" s="12">
        <v>4.9954632281541098</v>
      </c>
      <c r="F2970" s="12">
        <v>4.0542300297344598</v>
      </c>
      <c r="G2970" s="12">
        <v>4.01339876836684</v>
      </c>
      <c r="H2970" s="12">
        <v>3.5137066055139199</v>
      </c>
      <c r="I2970" s="12">
        <v>0</v>
      </c>
      <c r="J2970" s="12">
        <v>0</v>
      </c>
      <c r="K2970" s="12">
        <v>0</v>
      </c>
      <c r="L2970" s="12">
        <v>0</v>
      </c>
      <c r="M2970" s="12">
        <v>0</v>
      </c>
      <c r="N2970" s="12"/>
      <c r="O2970" s="12"/>
    </row>
    <row r="2971" spans="1:15" x14ac:dyDescent="0.35">
      <c r="A2971" s="11" t="str">
        <f t="shared" si="46"/>
        <v>DISTRIBUCION VOLUMEN X CRITERIO (kg ó litros)Light/Zero2-5MIL</v>
      </c>
      <c r="B2971" s="11" t="s">
        <v>119</v>
      </c>
      <c r="C2971" s="11" t="s">
        <v>160</v>
      </c>
      <c r="D2971" s="11" t="s">
        <v>10</v>
      </c>
      <c r="E2971" s="12">
        <v>6.1680333625505002</v>
      </c>
      <c r="F2971" s="12">
        <v>4.4233197777223099</v>
      </c>
      <c r="G2971" s="12">
        <v>4.11764129262487</v>
      </c>
      <c r="H2971" s="12">
        <v>4.61610600384987</v>
      </c>
      <c r="I2971" s="12">
        <v>0</v>
      </c>
      <c r="J2971" s="12">
        <v>0</v>
      </c>
      <c r="K2971" s="12">
        <v>0</v>
      </c>
      <c r="L2971" s="12">
        <v>0</v>
      </c>
      <c r="M2971" s="12">
        <v>0</v>
      </c>
      <c r="N2971" s="12"/>
      <c r="O2971" s="12"/>
    </row>
    <row r="2972" spans="1:15" x14ac:dyDescent="0.35">
      <c r="A2972" s="11" t="str">
        <f t="shared" si="46"/>
        <v>DISTRIBUCION VOLUMEN X CRITERIO (kg ó litros)Light/Zero5-10MIL</v>
      </c>
      <c r="B2972" s="11" t="s">
        <v>119</v>
      </c>
      <c r="C2972" s="11" t="s">
        <v>160</v>
      </c>
      <c r="D2972" s="11" t="s">
        <v>11</v>
      </c>
      <c r="E2972" s="12">
        <v>5.2658197235180504</v>
      </c>
      <c r="F2972" s="12">
        <v>7.3643432789049301</v>
      </c>
      <c r="G2972" s="12">
        <v>7.1484451354351402</v>
      </c>
      <c r="H2972" s="12">
        <v>6.9120236393931203</v>
      </c>
      <c r="I2972" s="12">
        <v>0</v>
      </c>
      <c r="J2972" s="12">
        <v>0</v>
      </c>
      <c r="K2972" s="12">
        <v>0</v>
      </c>
      <c r="L2972" s="12">
        <v>0</v>
      </c>
      <c r="M2972" s="12">
        <v>0</v>
      </c>
      <c r="N2972" s="12"/>
      <c r="O2972" s="12"/>
    </row>
    <row r="2973" spans="1:15" x14ac:dyDescent="0.35">
      <c r="A2973" s="11" t="str">
        <f t="shared" si="46"/>
        <v>DISTRIBUCION VOLUMEN X CRITERIO (kg ó litros)Light/Zero10-30MIL</v>
      </c>
      <c r="B2973" s="11" t="s">
        <v>119</v>
      </c>
      <c r="C2973" s="11" t="s">
        <v>160</v>
      </c>
      <c r="D2973" s="11" t="s">
        <v>12</v>
      </c>
      <c r="E2973" s="12">
        <v>16.705075253615899</v>
      </c>
      <c r="F2973" s="12">
        <v>17.4424592390505</v>
      </c>
      <c r="G2973" s="12">
        <v>16.254640173839601</v>
      </c>
      <c r="H2973" s="12">
        <v>16.036337310811899</v>
      </c>
      <c r="I2973" s="12">
        <v>0</v>
      </c>
      <c r="J2973" s="12">
        <v>0</v>
      </c>
      <c r="K2973" s="12">
        <v>0</v>
      </c>
      <c r="L2973" s="12">
        <v>0</v>
      </c>
      <c r="M2973" s="12">
        <v>0</v>
      </c>
      <c r="N2973" s="12"/>
      <c r="O2973" s="12"/>
    </row>
    <row r="2974" spans="1:15" x14ac:dyDescent="0.35">
      <c r="A2974" s="11" t="str">
        <f t="shared" si="46"/>
        <v>DISTRIBUCION VOLUMEN X CRITERIO (kg ó litros)Light/Zero30-100MIL</v>
      </c>
      <c r="B2974" s="11" t="s">
        <v>119</v>
      </c>
      <c r="C2974" s="11" t="s">
        <v>160</v>
      </c>
      <c r="D2974" s="11" t="s">
        <v>13</v>
      </c>
      <c r="E2974" s="12">
        <v>21.874789568717201</v>
      </c>
      <c r="F2974" s="12">
        <v>22.5854231626619</v>
      </c>
      <c r="G2974" s="12">
        <v>22.909592596058999</v>
      </c>
      <c r="H2974" s="12">
        <v>23.2993716147468</v>
      </c>
      <c r="I2974" s="12">
        <v>0</v>
      </c>
      <c r="J2974" s="12">
        <v>0</v>
      </c>
      <c r="K2974" s="12">
        <v>0</v>
      </c>
      <c r="L2974" s="12">
        <v>0</v>
      </c>
      <c r="M2974" s="12">
        <v>0</v>
      </c>
      <c r="N2974" s="12"/>
      <c r="O2974" s="12"/>
    </row>
    <row r="2975" spans="1:15" x14ac:dyDescent="0.35">
      <c r="A2975" s="11" t="str">
        <f t="shared" si="46"/>
        <v>DISTRIBUCION VOLUMEN X CRITERIO (kg ó litros)Light/Zero100-200MIL</v>
      </c>
      <c r="B2975" s="11" t="s">
        <v>119</v>
      </c>
      <c r="C2975" s="11" t="s">
        <v>160</v>
      </c>
      <c r="D2975" s="11" t="s">
        <v>14</v>
      </c>
      <c r="E2975" s="12">
        <v>9.3848216345492901</v>
      </c>
      <c r="F2975" s="12">
        <v>9.2694294469566998</v>
      </c>
      <c r="G2975" s="12">
        <v>9.7702555312353194</v>
      </c>
      <c r="H2975" s="12">
        <v>9.0962913046075506</v>
      </c>
      <c r="I2975" s="12">
        <v>0</v>
      </c>
      <c r="J2975" s="12">
        <v>0</v>
      </c>
      <c r="K2975" s="12">
        <v>0</v>
      </c>
      <c r="L2975" s="12">
        <v>0</v>
      </c>
      <c r="M2975" s="12">
        <v>0</v>
      </c>
      <c r="N2975" s="12"/>
      <c r="O2975" s="12"/>
    </row>
    <row r="2976" spans="1:15" x14ac:dyDescent="0.35">
      <c r="A2976" s="11" t="str">
        <f t="shared" si="46"/>
        <v>DISTRIBUCION VOLUMEN X CRITERIO (kg ó litros)Light/Zero200-500MIL</v>
      </c>
      <c r="B2976" s="11" t="s">
        <v>119</v>
      </c>
      <c r="C2976" s="11" t="s">
        <v>160</v>
      </c>
      <c r="D2976" s="11" t="s">
        <v>15</v>
      </c>
      <c r="E2976" s="12">
        <v>10.998849690419799</v>
      </c>
      <c r="F2976" s="12">
        <v>11.5574057216038</v>
      </c>
      <c r="G2976" s="12">
        <v>11.8541776227129</v>
      </c>
      <c r="H2976" s="12">
        <v>12.9341061239352</v>
      </c>
      <c r="I2976" s="12">
        <v>0</v>
      </c>
      <c r="J2976" s="12">
        <v>0</v>
      </c>
      <c r="K2976" s="12">
        <v>0</v>
      </c>
      <c r="L2976" s="12">
        <v>0</v>
      </c>
      <c r="M2976" s="12">
        <v>0</v>
      </c>
      <c r="N2976" s="12"/>
      <c r="O2976" s="12"/>
    </row>
    <row r="2977" spans="1:15" x14ac:dyDescent="0.35">
      <c r="A2977" s="11" t="str">
        <f t="shared" si="46"/>
        <v>DISTRIBUCION VOLUMEN X CRITERIO (kg ó litros)Light/Zero&gt;500MIL</v>
      </c>
      <c r="B2977" s="11" t="s">
        <v>119</v>
      </c>
      <c r="C2977" s="11" t="s">
        <v>160</v>
      </c>
      <c r="D2977" s="11" t="s">
        <v>16</v>
      </c>
      <c r="E2977" s="12">
        <v>24.607148198382902</v>
      </c>
      <c r="F2977" s="12">
        <v>23.3033964895168</v>
      </c>
      <c r="G2977" s="12">
        <v>23.931844347432499</v>
      </c>
      <c r="H2977" s="12">
        <v>23.592071684318899</v>
      </c>
      <c r="I2977" s="12">
        <v>0</v>
      </c>
      <c r="J2977" s="12">
        <v>0</v>
      </c>
      <c r="K2977" s="12">
        <v>0</v>
      </c>
      <c r="L2977" s="12">
        <v>0</v>
      </c>
      <c r="M2977" s="12">
        <v>0</v>
      </c>
      <c r="N2977" s="12"/>
      <c r="O2977" s="12"/>
    </row>
    <row r="2978" spans="1:15" x14ac:dyDescent="0.35">
      <c r="A2978" s="11" t="str">
        <f t="shared" si="46"/>
        <v>DISTRIBUCION VOLUMEN X CRITERIO (kg ó litros)Light/ZeroDE 15 A 19 AÑOS</v>
      </c>
      <c r="B2978" s="11" t="s">
        <v>119</v>
      </c>
      <c r="C2978" s="11" t="s">
        <v>160</v>
      </c>
      <c r="D2978" s="11" t="s">
        <v>39</v>
      </c>
      <c r="E2978" s="12">
        <v>1.22098166066265</v>
      </c>
      <c r="F2978" s="12">
        <v>2.4255950657854202</v>
      </c>
      <c r="G2978" s="12">
        <v>2.1284362069111702</v>
      </c>
      <c r="H2978" s="12">
        <v>2.1302293167506101</v>
      </c>
      <c r="I2978" s="12">
        <v>0</v>
      </c>
      <c r="J2978" s="12">
        <v>0</v>
      </c>
      <c r="K2978" s="12">
        <v>0</v>
      </c>
      <c r="L2978" s="12">
        <v>0</v>
      </c>
      <c r="M2978" s="12">
        <v>0</v>
      </c>
      <c r="N2978" s="12"/>
      <c r="O2978" s="12"/>
    </row>
    <row r="2979" spans="1:15" x14ac:dyDescent="0.35">
      <c r="A2979" s="11" t="str">
        <f t="shared" si="46"/>
        <v>DISTRIBUCION VOLUMEN X CRITERIO (kg ó litros)Light/ZeroDE 20 A 24 AÑOS</v>
      </c>
      <c r="B2979" s="11" t="s">
        <v>119</v>
      </c>
      <c r="C2979" s="11" t="s">
        <v>160</v>
      </c>
      <c r="D2979" s="11" t="s">
        <v>40</v>
      </c>
      <c r="E2979" s="12">
        <v>3.9154471058903102</v>
      </c>
      <c r="F2979" s="12">
        <v>2.9214982769414699</v>
      </c>
      <c r="G2979" s="12">
        <v>3.2967316837272498</v>
      </c>
      <c r="H2979" s="12">
        <v>4.1728558473402302</v>
      </c>
      <c r="I2979" s="12">
        <v>0</v>
      </c>
      <c r="J2979" s="12">
        <v>0</v>
      </c>
      <c r="K2979" s="12">
        <v>0</v>
      </c>
      <c r="L2979" s="12">
        <v>0</v>
      </c>
      <c r="M2979" s="12">
        <v>0</v>
      </c>
      <c r="N2979" s="12"/>
      <c r="O2979" s="12"/>
    </row>
    <row r="2980" spans="1:15" x14ac:dyDescent="0.35">
      <c r="A2980" s="11" t="str">
        <f t="shared" si="46"/>
        <v>DISTRIBUCION VOLUMEN X CRITERIO (kg ó litros)Light/ZeroDE 25 A 34 AÑOS</v>
      </c>
      <c r="B2980" s="11" t="s">
        <v>119</v>
      </c>
      <c r="C2980" s="11" t="s">
        <v>160</v>
      </c>
      <c r="D2980" s="11" t="s">
        <v>41</v>
      </c>
      <c r="E2980" s="12">
        <v>11.6474577693662</v>
      </c>
      <c r="F2980" s="12">
        <v>13.038205984567901</v>
      </c>
      <c r="G2980" s="12">
        <v>11.6675975802875</v>
      </c>
      <c r="H2980" s="12">
        <v>9.8369375307913707</v>
      </c>
      <c r="I2980" s="12">
        <v>0</v>
      </c>
      <c r="J2980" s="12">
        <v>0</v>
      </c>
      <c r="K2980" s="12">
        <v>0</v>
      </c>
      <c r="L2980" s="12">
        <v>0</v>
      </c>
      <c r="M2980" s="12">
        <v>0</v>
      </c>
      <c r="N2980" s="12"/>
      <c r="O2980" s="12"/>
    </row>
    <row r="2981" spans="1:15" x14ac:dyDescent="0.35">
      <c r="A2981" s="11" t="str">
        <f t="shared" si="46"/>
        <v>DISTRIBUCION VOLUMEN X CRITERIO (kg ó litros)Light/ZeroDE 35 A 49 AÑOS</v>
      </c>
      <c r="B2981" s="11" t="s">
        <v>119</v>
      </c>
      <c r="C2981" s="11" t="s">
        <v>160</v>
      </c>
      <c r="D2981" s="11" t="s">
        <v>42</v>
      </c>
      <c r="E2981" s="12">
        <v>38.876924478510198</v>
      </c>
      <c r="F2981" s="12">
        <v>36.417521002726502</v>
      </c>
      <c r="G2981" s="12">
        <v>36.6243878900098</v>
      </c>
      <c r="H2981" s="12">
        <v>33.7764487848561</v>
      </c>
      <c r="I2981" s="12">
        <v>0</v>
      </c>
      <c r="J2981" s="12">
        <v>0</v>
      </c>
      <c r="K2981" s="12">
        <v>0</v>
      </c>
      <c r="L2981" s="12">
        <v>0</v>
      </c>
      <c r="M2981" s="12">
        <v>0</v>
      </c>
      <c r="N2981" s="12"/>
      <c r="O2981" s="12"/>
    </row>
    <row r="2982" spans="1:15" x14ac:dyDescent="0.35">
      <c r="A2982" s="11" t="str">
        <f t="shared" si="46"/>
        <v>DISTRIBUCION VOLUMEN X CRITERIO (kg ó litros)Light/ZeroDE 50 A 59 AÑOS</v>
      </c>
      <c r="B2982" s="11" t="s">
        <v>119</v>
      </c>
      <c r="C2982" s="11" t="s">
        <v>160</v>
      </c>
      <c r="D2982" s="11" t="s">
        <v>43</v>
      </c>
      <c r="E2982" s="12">
        <v>24.872262015316899</v>
      </c>
      <c r="F2982" s="12">
        <v>26.025239825089301</v>
      </c>
      <c r="G2982" s="12">
        <v>25.6348497676066</v>
      </c>
      <c r="H2982" s="12">
        <v>25.521755471186101</v>
      </c>
      <c r="I2982" s="12">
        <v>0</v>
      </c>
      <c r="J2982" s="12">
        <v>0</v>
      </c>
      <c r="K2982" s="12">
        <v>0</v>
      </c>
      <c r="L2982" s="12">
        <v>0</v>
      </c>
      <c r="M2982" s="12">
        <v>0</v>
      </c>
      <c r="N2982" s="12"/>
      <c r="O2982" s="12"/>
    </row>
    <row r="2983" spans="1:15" x14ac:dyDescent="0.35">
      <c r="A2983" s="11" t="str">
        <f t="shared" si="46"/>
        <v>DISTRIBUCION VOLUMEN X CRITERIO (kg ó litros)Light/ZeroDE 60 A 75 AÑOS</v>
      </c>
      <c r="B2983" s="11" t="s">
        <v>119</v>
      </c>
      <c r="C2983" s="11" t="s">
        <v>160</v>
      </c>
      <c r="D2983" s="11" t="s">
        <v>44</v>
      </c>
      <c r="E2983" s="12">
        <v>19.4669210748641</v>
      </c>
      <c r="F2983" s="12">
        <v>19.171948296573099</v>
      </c>
      <c r="G2983" s="12">
        <v>20.647993455421499</v>
      </c>
      <c r="H2983" s="12">
        <v>24.561783181348101</v>
      </c>
      <c r="I2983" s="12">
        <v>0</v>
      </c>
      <c r="J2983" s="12">
        <v>0</v>
      </c>
      <c r="K2983" s="12">
        <v>0</v>
      </c>
      <c r="L2983" s="12">
        <v>0</v>
      </c>
      <c r="M2983" s="12">
        <v>0</v>
      </c>
      <c r="N2983" s="12"/>
      <c r="O2983" s="12"/>
    </row>
    <row r="2984" spans="1:15" x14ac:dyDescent="0.35">
      <c r="A2984" s="11" t="str">
        <f t="shared" si="46"/>
        <v>DISTRIBUCION VOLUMEN X CRITERIO (kg ó litros)Light/ZeroALTA Y MEDIA ALTA</v>
      </c>
      <c r="B2984" s="11" t="s">
        <v>119</v>
      </c>
      <c r="C2984" s="11" t="s">
        <v>160</v>
      </c>
      <c r="D2984" s="11" t="s">
        <v>17</v>
      </c>
      <c r="E2984" s="12">
        <v>24.6854972550314</v>
      </c>
      <c r="F2984" s="12">
        <v>28.485700452793399</v>
      </c>
      <c r="G2984" s="12">
        <v>26.9901886872997</v>
      </c>
      <c r="H2984" s="12">
        <v>28.135954811120602</v>
      </c>
      <c r="I2984" s="12">
        <v>0</v>
      </c>
      <c r="J2984" s="12">
        <v>0</v>
      </c>
      <c r="K2984" s="12">
        <v>0</v>
      </c>
      <c r="L2984" s="12">
        <v>0</v>
      </c>
      <c r="M2984" s="12">
        <v>0</v>
      </c>
      <c r="N2984" s="12"/>
      <c r="O2984" s="12"/>
    </row>
    <row r="2985" spans="1:15" x14ac:dyDescent="0.35">
      <c r="A2985" s="11" t="str">
        <f t="shared" si="46"/>
        <v>DISTRIBUCION VOLUMEN X CRITERIO (kg ó litros)Light/ZeroMEDIA</v>
      </c>
      <c r="B2985" s="11" t="s">
        <v>119</v>
      </c>
      <c r="C2985" s="11" t="s">
        <v>160</v>
      </c>
      <c r="D2985" s="11" t="s">
        <v>18</v>
      </c>
      <c r="E2985" s="12">
        <v>35.917279888787597</v>
      </c>
      <c r="F2985" s="12">
        <v>35.4450633032178</v>
      </c>
      <c r="G2985" s="12">
        <v>34.361426672755499</v>
      </c>
      <c r="H2985" s="12">
        <v>33.817758204862102</v>
      </c>
      <c r="I2985" s="12">
        <v>0</v>
      </c>
      <c r="J2985" s="12">
        <v>0</v>
      </c>
      <c r="K2985" s="12">
        <v>0</v>
      </c>
      <c r="L2985" s="12">
        <v>0</v>
      </c>
      <c r="M2985" s="12">
        <v>0</v>
      </c>
      <c r="N2985" s="12"/>
      <c r="O2985" s="12"/>
    </row>
    <row r="2986" spans="1:15" x14ac:dyDescent="0.35">
      <c r="A2986" s="11" t="str">
        <f t="shared" si="46"/>
        <v>DISTRIBUCION VOLUMEN X CRITERIO (kg ó litros)Light/ZeroMEDIA BAJA</v>
      </c>
      <c r="B2986" s="11" t="s">
        <v>119</v>
      </c>
      <c r="C2986" s="11" t="s">
        <v>160</v>
      </c>
      <c r="D2986" s="11" t="s">
        <v>19</v>
      </c>
      <c r="E2986" s="12">
        <v>23.100847756824098</v>
      </c>
      <c r="F2986" s="12">
        <v>22.131802961824899</v>
      </c>
      <c r="G2986" s="12">
        <v>27.1447586156375</v>
      </c>
      <c r="H2986" s="12">
        <v>26.7974784371144</v>
      </c>
      <c r="I2986" s="12">
        <v>0</v>
      </c>
      <c r="J2986" s="12">
        <v>0</v>
      </c>
      <c r="K2986" s="12">
        <v>0</v>
      </c>
      <c r="L2986" s="12">
        <v>0</v>
      </c>
      <c r="M2986" s="12">
        <v>0</v>
      </c>
      <c r="N2986" s="12"/>
      <c r="O2986" s="12"/>
    </row>
    <row r="2987" spans="1:15" x14ac:dyDescent="0.35">
      <c r="A2987" s="11" t="str">
        <f t="shared" si="46"/>
        <v>DISTRIBUCION VOLUMEN X CRITERIO (kg ó litros)Light/ZeroBAJA</v>
      </c>
      <c r="B2987" s="11" t="s">
        <v>119</v>
      </c>
      <c r="C2987" s="11" t="s">
        <v>160</v>
      </c>
      <c r="D2987" s="11" t="s">
        <v>20</v>
      </c>
      <c r="E2987" s="12">
        <v>16.296374520798</v>
      </c>
      <c r="F2987" s="12">
        <v>13.937442210715499</v>
      </c>
      <c r="G2987" s="12">
        <v>11.5036232215776</v>
      </c>
      <c r="H2987" s="12">
        <v>11.2488249339966</v>
      </c>
      <c r="I2987" s="12">
        <v>0</v>
      </c>
      <c r="J2987" s="12">
        <v>0</v>
      </c>
      <c r="K2987" s="12">
        <v>0</v>
      </c>
      <c r="L2987" s="12">
        <v>0</v>
      </c>
      <c r="M2987" s="12">
        <v>0</v>
      </c>
      <c r="N2987" s="12"/>
      <c r="O2987" s="12"/>
    </row>
    <row r="2988" spans="1:15" x14ac:dyDescent="0.35">
      <c r="A2988" s="11" t="str">
        <f t="shared" si="46"/>
        <v>DISTRIBUCION VOLUMEN X CRITERIO (kg ó litros)Light/ZeroHOMBRE</v>
      </c>
      <c r="B2988" s="11" t="s">
        <v>119</v>
      </c>
      <c r="C2988" s="11" t="s">
        <v>160</v>
      </c>
      <c r="D2988" s="11" t="s">
        <v>21</v>
      </c>
      <c r="E2988" s="12">
        <v>44.593649706953201</v>
      </c>
      <c r="F2988" s="12">
        <v>47.088901585836403</v>
      </c>
      <c r="G2988" s="12">
        <v>51.350914670572102</v>
      </c>
      <c r="H2988" s="12">
        <v>51.449529288695899</v>
      </c>
      <c r="I2988" s="12">
        <v>0</v>
      </c>
      <c r="J2988" s="12">
        <v>0</v>
      </c>
      <c r="K2988" s="12">
        <v>0</v>
      </c>
      <c r="L2988" s="12">
        <v>0</v>
      </c>
      <c r="M2988" s="12">
        <v>0</v>
      </c>
      <c r="N2988" s="12"/>
      <c r="O2988" s="12"/>
    </row>
    <row r="2989" spans="1:15" x14ac:dyDescent="0.35">
      <c r="A2989" s="11" t="str">
        <f t="shared" si="46"/>
        <v>DISTRIBUCION VOLUMEN X CRITERIO (kg ó litros)Light/ZeroMUJER</v>
      </c>
      <c r="B2989" s="11" t="s">
        <v>119</v>
      </c>
      <c r="C2989" s="11" t="s">
        <v>160</v>
      </c>
      <c r="D2989" s="11" t="s">
        <v>22</v>
      </c>
      <c r="E2989" s="12">
        <v>55.406349218981099</v>
      </c>
      <c r="F2989" s="12">
        <v>52.911103188483402</v>
      </c>
      <c r="G2989" s="12">
        <v>48.649077669247099</v>
      </c>
      <c r="H2989" s="12">
        <v>48.550483664432399</v>
      </c>
      <c r="I2989" s="12">
        <v>0</v>
      </c>
      <c r="J2989" s="12">
        <v>0</v>
      </c>
      <c r="K2989" s="12">
        <v>0</v>
      </c>
      <c r="L2989" s="12">
        <v>0</v>
      </c>
      <c r="M2989" s="12">
        <v>0</v>
      </c>
      <c r="N2989" s="12"/>
      <c r="O2989" s="12"/>
    </row>
    <row r="2990" spans="1:15" x14ac:dyDescent="0.35">
      <c r="A2990" s="11" t="str">
        <f t="shared" si="46"/>
        <v>DISTRIBUCION VOLUMEN X CRITERIO (kg ó litros)Otra Variedad ColaT.ESPAÑA</v>
      </c>
      <c r="B2990" s="11" t="s">
        <v>119</v>
      </c>
      <c r="C2990" s="11" t="s">
        <v>161</v>
      </c>
      <c r="D2990" s="11" t="s">
        <v>36</v>
      </c>
      <c r="E2990" s="12">
        <v>100</v>
      </c>
      <c r="F2990" s="12" t="s">
        <v>213</v>
      </c>
      <c r="G2990" s="12" t="s">
        <v>213</v>
      </c>
      <c r="H2990" s="12" t="s">
        <v>213</v>
      </c>
      <c r="I2990" s="12">
        <v>0</v>
      </c>
      <c r="J2990" s="12">
        <v>0</v>
      </c>
      <c r="K2990" s="12">
        <v>0</v>
      </c>
      <c r="L2990" s="12">
        <v>0</v>
      </c>
      <c r="M2990" s="12">
        <v>0</v>
      </c>
      <c r="N2990" s="12"/>
      <c r="O2990" s="12"/>
    </row>
    <row r="2991" spans="1:15" x14ac:dyDescent="0.35">
      <c r="A2991" s="11" t="str">
        <f t="shared" si="46"/>
        <v>DISTRIBUCION VOLUMEN X CRITERIO (kg ó litros)Otra Variedad ColaBCN AM</v>
      </c>
      <c r="B2991" s="11" t="s">
        <v>119</v>
      </c>
      <c r="C2991" s="11" t="s">
        <v>161</v>
      </c>
      <c r="D2991" s="11" t="s">
        <v>1</v>
      </c>
      <c r="E2991" s="12">
        <v>17.576528554607101</v>
      </c>
      <c r="F2991" s="12" t="s">
        <v>213</v>
      </c>
      <c r="G2991" s="12" t="s">
        <v>213</v>
      </c>
      <c r="H2991" s="12" t="s">
        <v>213</v>
      </c>
      <c r="I2991" s="12">
        <v>0</v>
      </c>
      <c r="J2991" s="12">
        <v>0</v>
      </c>
      <c r="K2991" s="12">
        <v>0</v>
      </c>
      <c r="L2991" s="12">
        <v>0</v>
      </c>
      <c r="M2991" s="12">
        <v>0</v>
      </c>
      <c r="N2991" s="12"/>
      <c r="O2991" s="12"/>
    </row>
    <row r="2992" spans="1:15" x14ac:dyDescent="0.35">
      <c r="A2992" s="11" t="str">
        <f t="shared" si="46"/>
        <v>DISTRIBUCION VOLUMEN X CRITERIO (kg ó litros)Otra Variedad ColaREST.CAT ARAGON</v>
      </c>
      <c r="B2992" s="11" t="s">
        <v>119</v>
      </c>
      <c r="C2992" s="11" t="s">
        <v>161</v>
      </c>
      <c r="D2992" s="11" t="s">
        <v>2</v>
      </c>
      <c r="E2992" s="12">
        <v>6.3632273483675004</v>
      </c>
      <c r="F2992" s="12" t="s">
        <v>213</v>
      </c>
      <c r="G2992" s="12" t="s">
        <v>213</v>
      </c>
      <c r="H2992" s="12" t="s">
        <v>213</v>
      </c>
      <c r="I2992" s="12">
        <v>0</v>
      </c>
      <c r="J2992" s="12">
        <v>0</v>
      </c>
      <c r="K2992" s="12">
        <v>0</v>
      </c>
      <c r="L2992" s="12">
        <v>0</v>
      </c>
      <c r="M2992" s="12">
        <v>0</v>
      </c>
      <c r="N2992" s="12"/>
      <c r="O2992" s="12"/>
    </row>
    <row r="2993" spans="1:15" x14ac:dyDescent="0.35">
      <c r="A2993" s="11" t="str">
        <f t="shared" si="46"/>
        <v>DISTRIBUCION VOLUMEN X CRITERIO (kg ó litros)Otra Variedad ColaLEVANTE</v>
      </c>
      <c r="B2993" s="11" t="s">
        <v>119</v>
      </c>
      <c r="C2993" s="11" t="s">
        <v>161</v>
      </c>
      <c r="D2993" s="11" t="s">
        <v>3</v>
      </c>
      <c r="E2993" s="12">
        <v>24.558483579671801</v>
      </c>
      <c r="F2993" s="12" t="s">
        <v>213</v>
      </c>
      <c r="G2993" s="12" t="s">
        <v>213</v>
      </c>
      <c r="H2993" s="12" t="s">
        <v>213</v>
      </c>
      <c r="I2993" s="12">
        <v>0</v>
      </c>
      <c r="J2993" s="12">
        <v>0</v>
      </c>
      <c r="K2993" s="12">
        <v>0</v>
      </c>
      <c r="L2993" s="12">
        <v>0</v>
      </c>
      <c r="M2993" s="12">
        <v>0</v>
      </c>
      <c r="N2993" s="12"/>
      <c r="O2993" s="12"/>
    </row>
    <row r="2994" spans="1:15" x14ac:dyDescent="0.35">
      <c r="A2994" s="11" t="str">
        <f t="shared" si="46"/>
        <v>DISTRIBUCION VOLUMEN X CRITERIO (kg ó litros)Otra Variedad ColaANDALUCIA</v>
      </c>
      <c r="B2994" s="11" t="s">
        <v>119</v>
      </c>
      <c r="C2994" s="11" t="s">
        <v>161</v>
      </c>
      <c r="D2994" s="11" t="s">
        <v>4</v>
      </c>
      <c r="E2994" s="12">
        <v>27.475556736267901</v>
      </c>
      <c r="F2994" s="12" t="s">
        <v>213</v>
      </c>
      <c r="G2994" s="12" t="s">
        <v>213</v>
      </c>
      <c r="H2994" s="12" t="s">
        <v>213</v>
      </c>
      <c r="I2994" s="12">
        <v>0</v>
      </c>
      <c r="J2994" s="12">
        <v>0</v>
      </c>
      <c r="K2994" s="12">
        <v>0</v>
      </c>
      <c r="L2994" s="12">
        <v>0</v>
      </c>
      <c r="M2994" s="12">
        <v>0</v>
      </c>
      <c r="N2994" s="12"/>
      <c r="O2994" s="12"/>
    </row>
    <row r="2995" spans="1:15" x14ac:dyDescent="0.35">
      <c r="A2995" s="11" t="str">
        <f t="shared" si="46"/>
        <v>DISTRIBUCION VOLUMEN X CRITERIO (kg ó litros)Otra Variedad ColaMDD AM</v>
      </c>
      <c r="B2995" s="11" t="s">
        <v>119</v>
      </c>
      <c r="C2995" s="11" t="s">
        <v>161</v>
      </c>
      <c r="D2995" s="11" t="s">
        <v>5</v>
      </c>
      <c r="E2995" s="12">
        <v>12.753647725344001</v>
      </c>
      <c r="F2995" s="12" t="s">
        <v>213</v>
      </c>
      <c r="G2995" s="12" t="s">
        <v>213</v>
      </c>
      <c r="H2995" s="12" t="s">
        <v>213</v>
      </c>
      <c r="I2995" s="12">
        <v>0</v>
      </c>
      <c r="J2995" s="12">
        <v>0</v>
      </c>
      <c r="K2995" s="12">
        <v>0</v>
      </c>
      <c r="L2995" s="12">
        <v>0</v>
      </c>
      <c r="M2995" s="12">
        <v>0</v>
      </c>
      <c r="N2995" s="12"/>
      <c r="O2995" s="12"/>
    </row>
    <row r="2996" spans="1:15" x14ac:dyDescent="0.35">
      <c r="A2996" s="11" t="str">
        <f t="shared" si="46"/>
        <v>DISTRIBUCION VOLUMEN X CRITERIO (kg ó litros)Otra Variedad ColaRTO CENTRO</v>
      </c>
      <c r="B2996" s="11" t="s">
        <v>119</v>
      </c>
      <c r="C2996" s="11" t="s">
        <v>161</v>
      </c>
      <c r="D2996" s="11" t="s">
        <v>6</v>
      </c>
      <c r="E2996" s="12">
        <v>5.46184250283443</v>
      </c>
      <c r="F2996" s="12" t="s">
        <v>213</v>
      </c>
      <c r="G2996" s="12" t="s">
        <v>213</v>
      </c>
      <c r="H2996" s="12" t="s">
        <v>213</v>
      </c>
      <c r="I2996" s="12">
        <v>0</v>
      </c>
      <c r="J2996" s="12">
        <v>0</v>
      </c>
      <c r="K2996" s="12">
        <v>0</v>
      </c>
      <c r="L2996" s="12">
        <v>0</v>
      </c>
      <c r="M2996" s="12">
        <v>0</v>
      </c>
      <c r="N2996" s="12"/>
      <c r="O2996" s="12"/>
    </row>
    <row r="2997" spans="1:15" x14ac:dyDescent="0.35">
      <c r="A2997" s="11" t="str">
        <f t="shared" si="46"/>
        <v>DISTRIBUCION VOLUMEN X CRITERIO (kg ó litros)Otra Variedad ColaNORTE-CENTRO</v>
      </c>
      <c r="B2997" s="11" t="s">
        <v>119</v>
      </c>
      <c r="C2997" s="11" t="s">
        <v>161</v>
      </c>
      <c r="D2997" s="11" t="s">
        <v>7</v>
      </c>
      <c r="E2997" s="12">
        <v>5.8106942270939097</v>
      </c>
      <c r="F2997" s="12" t="s">
        <v>213</v>
      </c>
      <c r="G2997" s="12" t="s">
        <v>213</v>
      </c>
      <c r="H2997" s="12" t="s">
        <v>213</v>
      </c>
      <c r="I2997" s="12">
        <v>0</v>
      </c>
      <c r="J2997" s="12">
        <v>0</v>
      </c>
      <c r="K2997" s="12">
        <v>0</v>
      </c>
      <c r="L2997" s="12">
        <v>0</v>
      </c>
      <c r="M2997" s="12">
        <v>0</v>
      </c>
      <c r="N2997" s="12"/>
      <c r="O2997" s="12"/>
    </row>
    <row r="2998" spans="1:15" x14ac:dyDescent="0.35">
      <c r="A2998" s="11" t="str">
        <f t="shared" si="46"/>
        <v>DISTRIBUCION VOLUMEN X CRITERIO (kg ó litros)Otra Variedad ColaNOROESTE</v>
      </c>
      <c r="B2998" s="11" t="s">
        <v>119</v>
      </c>
      <c r="C2998" s="11" t="s">
        <v>161</v>
      </c>
      <c r="D2998" s="11" t="s">
        <v>8</v>
      </c>
      <c r="E2998" s="12" t="s">
        <v>213</v>
      </c>
      <c r="F2998" s="12" t="s">
        <v>213</v>
      </c>
      <c r="G2998" s="12" t="s">
        <v>213</v>
      </c>
      <c r="H2998" s="12" t="s">
        <v>213</v>
      </c>
      <c r="I2998" s="12">
        <v>0</v>
      </c>
      <c r="J2998" s="12">
        <v>0</v>
      </c>
      <c r="K2998" s="12">
        <v>0</v>
      </c>
      <c r="L2998" s="12">
        <v>0</v>
      </c>
      <c r="M2998" s="12">
        <v>0</v>
      </c>
      <c r="N2998" s="12"/>
      <c r="O2998" s="12"/>
    </row>
    <row r="2999" spans="1:15" x14ac:dyDescent="0.35">
      <c r="A2999" s="11" t="str">
        <f t="shared" si="46"/>
        <v>DISTRIBUCION VOLUMEN X CRITERIO (kg ó litros)Otra Variedad Cola&lt;2MIL</v>
      </c>
      <c r="B2999" s="11" t="s">
        <v>119</v>
      </c>
      <c r="C2999" s="11" t="s">
        <v>161</v>
      </c>
      <c r="D2999" s="11" t="s">
        <v>9</v>
      </c>
      <c r="E2999" s="12" t="s">
        <v>213</v>
      </c>
      <c r="F2999" s="12" t="s">
        <v>213</v>
      </c>
      <c r="G2999" s="12" t="s">
        <v>213</v>
      </c>
      <c r="H2999" s="12" t="s">
        <v>213</v>
      </c>
      <c r="I2999" s="12">
        <v>0</v>
      </c>
      <c r="J2999" s="12">
        <v>0</v>
      </c>
      <c r="K2999" s="12">
        <v>0</v>
      </c>
      <c r="L2999" s="12">
        <v>0</v>
      </c>
      <c r="M2999" s="12">
        <v>0</v>
      </c>
      <c r="N2999" s="12"/>
      <c r="O2999" s="12"/>
    </row>
    <row r="3000" spans="1:15" x14ac:dyDescent="0.35">
      <c r="A3000" s="11" t="str">
        <f t="shared" si="46"/>
        <v>DISTRIBUCION VOLUMEN X CRITERIO (kg ó litros)Otra Variedad Cola2-5MIL</v>
      </c>
      <c r="B3000" s="11" t="s">
        <v>119</v>
      </c>
      <c r="C3000" s="11" t="s">
        <v>161</v>
      </c>
      <c r="D3000" s="11" t="s">
        <v>10</v>
      </c>
      <c r="E3000" s="12">
        <v>10.793429703063</v>
      </c>
      <c r="F3000" s="12" t="s">
        <v>213</v>
      </c>
      <c r="G3000" s="12" t="s">
        <v>213</v>
      </c>
      <c r="H3000" s="12" t="s">
        <v>213</v>
      </c>
      <c r="I3000" s="12">
        <v>0</v>
      </c>
      <c r="J3000" s="12">
        <v>0</v>
      </c>
      <c r="K3000" s="12">
        <v>0</v>
      </c>
      <c r="L3000" s="12">
        <v>0</v>
      </c>
      <c r="M3000" s="12">
        <v>0</v>
      </c>
      <c r="N3000" s="12"/>
      <c r="O3000" s="12"/>
    </row>
    <row r="3001" spans="1:15" x14ac:dyDescent="0.35">
      <c r="A3001" s="11" t="str">
        <f t="shared" si="46"/>
        <v>DISTRIBUCION VOLUMEN X CRITERIO (kg ó litros)Otra Variedad Cola5-10MIL</v>
      </c>
      <c r="B3001" s="11" t="s">
        <v>119</v>
      </c>
      <c r="C3001" s="11" t="s">
        <v>161</v>
      </c>
      <c r="D3001" s="11" t="s">
        <v>11</v>
      </c>
      <c r="E3001" s="12">
        <v>1.3068797597008199</v>
      </c>
      <c r="F3001" s="12" t="s">
        <v>213</v>
      </c>
      <c r="G3001" s="12" t="s">
        <v>213</v>
      </c>
      <c r="H3001" s="12" t="s">
        <v>213</v>
      </c>
      <c r="I3001" s="12">
        <v>0</v>
      </c>
      <c r="J3001" s="12">
        <v>0</v>
      </c>
      <c r="K3001" s="12">
        <v>0</v>
      </c>
      <c r="L3001" s="12">
        <v>0</v>
      </c>
      <c r="M3001" s="12">
        <v>0</v>
      </c>
      <c r="N3001" s="12"/>
      <c r="O3001" s="12"/>
    </row>
    <row r="3002" spans="1:15" x14ac:dyDescent="0.35">
      <c r="A3002" s="11" t="str">
        <f t="shared" si="46"/>
        <v>DISTRIBUCION VOLUMEN X CRITERIO (kg ó litros)Otra Variedad Cola10-30MIL</v>
      </c>
      <c r="B3002" s="11" t="s">
        <v>119</v>
      </c>
      <c r="C3002" s="11" t="s">
        <v>161</v>
      </c>
      <c r="D3002" s="11" t="s">
        <v>12</v>
      </c>
      <c r="E3002" s="12">
        <v>15.067137261001699</v>
      </c>
      <c r="F3002" s="12" t="s">
        <v>213</v>
      </c>
      <c r="G3002" s="12" t="s">
        <v>213</v>
      </c>
      <c r="H3002" s="12" t="s">
        <v>213</v>
      </c>
      <c r="I3002" s="12">
        <v>0</v>
      </c>
      <c r="J3002" s="12">
        <v>0</v>
      </c>
      <c r="K3002" s="12">
        <v>0</v>
      </c>
      <c r="L3002" s="12">
        <v>0</v>
      </c>
      <c r="M3002" s="12">
        <v>0</v>
      </c>
      <c r="N3002" s="12"/>
      <c r="O3002" s="12"/>
    </row>
    <row r="3003" spans="1:15" x14ac:dyDescent="0.35">
      <c r="A3003" s="11" t="str">
        <f t="shared" si="46"/>
        <v>DISTRIBUCION VOLUMEN X CRITERIO (kg ó litros)Otra Variedad Cola30-100MIL</v>
      </c>
      <c r="B3003" s="11" t="s">
        <v>119</v>
      </c>
      <c r="C3003" s="11" t="s">
        <v>161</v>
      </c>
      <c r="D3003" s="11" t="s">
        <v>13</v>
      </c>
      <c r="E3003" s="12">
        <v>35.385875680157802</v>
      </c>
      <c r="F3003" s="12" t="s">
        <v>213</v>
      </c>
      <c r="G3003" s="12" t="s">
        <v>213</v>
      </c>
      <c r="H3003" s="12" t="s">
        <v>213</v>
      </c>
      <c r="I3003" s="12">
        <v>0</v>
      </c>
      <c r="J3003" s="12">
        <v>0</v>
      </c>
      <c r="K3003" s="12">
        <v>0</v>
      </c>
      <c r="L3003" s="12">
        <v>0</v>
      </c>
      <c r="M3003" s="12">
        <v>0</v>
      </c>
      <c r="N3003" s="12"/>
      <c r="O3003" s="12"/>
    </row>
    <row r="3004" spans="1:15" x14ac:dyDescent="0.35">
      <c r="A3004" s="11" t="str">
        <f t="shared" si="46"/>
        <v>DISTRIBUCION VOLUMEN X CRITERIO (kg ó litros)Otra Variedad Cola100-200MIL</v>
      </c>
      <c r="B3004" s="11" t="s">
        <v>119</v>
      </c>
      <c r="C3004" s="11" t="s">
        <v>161</v>
      </c>
      <c r="D3004" s="11" t="s">
        <v>14</v>
      </c>
      <c r="E3004" s="12">
        <v>3.9537636676224599</v>
      </c>
      <c r="F3004" s="12" t="s">
        <v>213</v>
      </c>
      <c r="G3004" s="12" t="s">
        <v>213</v>
      </c>
      <c r="H3004" s="12" t="s">
        <v>213</v>
      </c>
      <c r="I3004" s="12">
        <v>0</v>
      </c>
      <c r="J3004" s="12">
        <v>0</v>
      </c>
      <c r="K3004" s="12">
        <v>0</v>
      </c>
      <c r="L3004" s="12">
        <v>0</v>
      </c>
      <c r="M3004" s="12">
        <v>0</v>
      </c>
      <c r="N3004" s="12"/>
      <c r="O3004" s="12"/>
    </row>
    <row r="3005" spans="1:15" x14ac:dyDescent="0.35">
      <c r="A3005" s="11" t="str">
        <f t="shared" si="46"/>
        <v>DISTRIBUCION VOLUMEN X CRITERIO (kg ó litros)Otra Variedad Cola200-500MIL</v>
      </c>
      <c r="B3005" s="11" t="s">
        <v>119</v>
      </c>
      <c r="C3005" s="11" t="s">
        <v>161</v>
      </c>
      <c r="D3005" s="11" t="s">
        <v>15</v>
      </c>
      <c r="E3005" s="12">
        <v>24.838428895520799</v>
      </c>
      <c r="F3005" s="12" t="s">
        <v>213</v>
      </c>
      <c r="G3005" s="12" t="s">
        <v>213</v>
      </c>
      <c r="H3005" s="12" t="s">
        <v>213</v>
      </c>
      <c r="I3005" s="12">
        <v>0</v>
      </c>
      <c r="J3005" s="12">
        <v>0</v>
      </c>
      <c r="K3005" s="12">
        <v>0</v>
      </c>
      <c r="L3005" s="12">
        <v>0</v>
      </c>
      <c r="M3005" s="12">
        <v>0</v>
      </c>
      <c r="N3005" s="12"/>
      <c r="O3005" s="12"/>
    </row>
    <row r="3006" spans="1:15" x14ac:dyDescent="0.35">
      <c r="A3006" s="11" t="str">
        <f t="shared" si="46"/>
        <v>DISTRIBUCION VOLUMEN X CRITERIO (kg ó litros)Otra Variedad Cola&gt;500MIL</v>
      </c>
      <c r="B3006" s="11" t="s">
        <v>119</v>
      </c>
      <c r="C3006" s="11" t="s">
        <v>161</v>
      </c>
      <c r="D3006" s="11" t="s">
        <v>16</v>
      </c>
      <c r="E3006" s="12">
        <v>8.6544784571532301</v>
      </c>
      <c r="F3006" s="12" t="s">
        <v>213</v>
      </c>
      <c r="G3006" s="12" t="s">
        <v>213</v>
      </c>
      <c r="H3006" s="12" t="s">
        <v>213</v>
      </c>
      <c r="I3006" s="12">
        <v>0</v>
      </c>
      <c r="J3006" s="12">
        <v>0</v>
      </c>
      <c r="K3006" s="12">
        <v>0</v>
      </c>
      <c r="L3006" s="12">
        <v>0</v>
      </c>
      <c r="M3006" s="12">
        <v>0</v>
      </c>
      <c r="N3006" s="12"/>
      <c r="O3006" s="12"/>
    </row>
    <row r="3007" spans="1:15" x14ac:dyDescent="0.35">
      <c r="A3007" s="11" t="str">
        <f t="shared" si="46"/>
        <v>DISTRIBUCION VOLUMEN X CRITERIO (kg ó litros)Otra Variedad ColaDE 15 A 19 AÑOS</v>
      </c>
      <c r="B3007" s="11" t="s">
        <v>119</v>
      </c>
      <c r="C3007" s="11" t="s">
        <v>161</v>
      </c>
      <c r="D3007" s="11" t="s">
        <v>39</v>
      </c>
      <c r="E3007" s="12" t="s">
        <v>213</v>
      </c>
      <c r="F3007" s="12" t="s">
        <v>213</v>
      </c>
      <c r="G3007" s="12" t="s">
        <v>213</v>
      </c>
      <c r="H3007" s="12" t="s">
        <v>213</v>
      </c>
      <c r="I3007" s="12">
        <v>0</v>
      </c>
      <c r="J3007" s="12">
        <v>0</v>
      </c>
      <c r="K3007" s="12">
        <v>0</v>
      </c>
      <c r="L3007" s="12">
        <v>0</v>
      </c>
      <c r="M3007" s="12">
        <v>0</v>
      </c>
      <c r="N3007" s="12"/>
      <c r="O3007" s="12"/>
    </row>
    <row r="3008" spans="1:15" x14ac:dyDescent="0.35">
      <c r="A3008" s="11" t="str">
        <f t="shared" si="46"/>
        <v>DISTRIBUCION VOLUMEN X CRITERIO (kg ó litros)Otra Variedad ColaDE 20 A 24 AÑOS</v>
      </c>
      <c r="B3008" s="11" t="s">
        <v>119</v>
      </c>
      <c r="C3008" s="11" t="s">
        <v>161</v>
      </c>
      <c r="D3008" s="11" t="s">
        <v>40</v>
      </c>
      <c r="E3008" s="12">
        <v>25.953943181788699</v>
      </c>
      <c r="F3008" s="12" t="s">
        <v>213</v>
      </c>
      <c r="G3008" s="12" t="s">
        <v>213</v>
      </c>
      <c r="H3008" s="12" t="s">
        <v>213</v>
      </c>
      <c r="I3008" s="12">
        <v>0</v>
      </c>
      <c r="J3008" s="12">
        <v>0</v>
      </c>
      <c r="K3008" s="12">
        <v>0</v>
      </c>
      <c r="L3008" s="12">
        <v>0</v>
      </c>
      <c r="M3008" s="12">
        <v>0</v>
      </c>
      <c r="N3008" s="12"/>
      <c r="O3008" s="12"/>
    </row>
    <row r="3009" spans="1:15" x14ac:dyDescent="0.35">
      <c r="A3009" s="11" t="str">
        <f t="shared" si="46"/>
        <v>DISTRIBUCION VOLUMEN X CRITERIO (kg ó litros)Otra Variedad ColaDE 25 A 34 AÑOS</v>
      </c>
      <c r="B3009" s="11" t="s">
        <v>119</v>
      </c>
      <c r="C3009" s="11" t="s">
        <v>161</v>
      </c>
      <c r="D3009" s="11" t="s">
        <v>41</v>
      </c>
      <c r="E3009" s="12">
        <v>30.642286948939301</v>
      </c>
      <c r="F3009" s="12" t="s">
        <v>213</v>
      </c>
      <c r="G3009" s="12" t="s">
        <v>213</v>
      </c>
      <c r="H3009" s="12" t="s">
        <v>213</v>
      </c>
      <c r="I3009" s="12">
        <v>0</v>
      </c>
      <c r="J3009" s="12">
        <v>0</v>
      </c>
      <c r="K3009" s="12">
        <v>0</v>
      </c>
      <c r="L3009" s="12">
        <v>0</v>
      </c>
      <c r="M3009" s="12">
        <v>0</v>
      </c>
      <c r="N3009" s="12"/>
      <c r="O3009" s="12"/>
    </row>
    <row r="3010" spans="1:15" x14ac:dyDescent="0.35">
      <c r="A3010" s="11" t="str">
        <f t="shared" si="46"/>
        <v>DISTRIBUCION VOLUMEN X CRITERIO (kg ó litros)Otra Variedad ColaDE 35 A 49 AÑOS</v>
      </c>
      <c r="B3010" s="11" t="s">
        <v>119</v>
      </c>
      <c r="C3010" s="11" t="s">
        <v>161</v>
      </c>
      <c r="D3010" s="11" t="s">
        <v>42</v>
      </c>
      <c r="E3010" s="12">
        <v>11.665277296045501</v>
      </c>
      <c r="F3010" s="12" t="s">
        <v>213</v>
      </c>
      <c r="G3010" s="12" t="s">
        <v>213</v>
      </c>
      <c r="H3010" s="12" t="s">
        <v>213</v>
      </c>
      <c r="I3010" s="12">
        <v>0</v>
      </c>
      <c r="J3010" s="12">
        <v>0</v>
      </c>
      <c r="K3010" s="12">
        <v>0</v>
      </c>
      <c r="L3010" s="12">
        <v>0</v>
      </c>
      <c r="M3010" s="12">
        <v>0</v>
      </c>
      <c r="N3010" s="12"/>
      <c r="O3010" s="12"/>
    </row>
    <row r="3011" spans="1:15" x14ac:dyDescent="0.35">
      <c r="A3011" s="11" t="str">
        <f t="shared" si="46"/>
        <v>DISTRIBUCION VOLUMEN X CRITERIO (kg ó litros)Otra Variedad ColaDE 50 A 59 AÑOS</v>
      </c>
      <c r="B3011" s="11" t="s">
        <v>119</v>
      </c>
      <c r="C3011" s="11" t="s">
        <v>161</v>
      </c>
      <c r="D3011" s="11" t="s">
        <v>43</v>
      </c>
      <c r="E3011" s="12">
        <v>21.435997304077102</v>
      </c>
      <c r="F3011" s="12" t="s">
        <v>213</v>
      </c>
      <c r="G3011" s="12" t="s">
        <v>213</v>
      </c>
      <c r="H3011" s="12" t="s">
        <v>213</v>
      </c>
      <c r="I3011" s="12">
        <v>0</v>
      </c>
      <c r="J3011" s="12">
        <v>0</v>
      </c>
      <c r="K3011" s="12">
        <v>0</v>
      </c>
      <c r="L3011" s="12">
        <v>0</v>
      </c>
      <c r="M3011" s="12">
        <v>0</v>
      </c>
      <c r="N3011" s="12"/>
      <c r="O3011" s="12"/>
    </row>
    <row r="3012" spans="1:15" x14ac:dyDescent="0.35">
      <c r="A3012" s="11" t="str">
        <f t="shared" ref="A3012:A3075" si="47">B3012&amp;C3012&amp;D3012</f>
        <v>DISTRIBUCION VOLUMEN X CRITERIO (kg ó litros)Otra Variedad ColaDE 60 A 75 AÑOS</v>
      </c>
      <c r="B3012" s="11" t="s">
        <v>119</v>
      </c>
      <c r="C3012" s="11" t="s">
        <v>161</v>
      </c>
      <c r="D3012" s="11" t="s">
        <v>44</v>
      </c>
      <c r="E3012" s="12">
        <v>10.302478562528799</v>
      </c>
      <c r="F3012" s="12" t="s">
        <v>213</v>
      </c>
      <c r="G3012" s="12" t="s">
        <v>213</v>
      </c>
      <c r="H3012" s="12" t="s">
        <v>213</v>
      </c>
      <c r="I3012" s="12">
        <v>0</v>
      </c>
      <c r="J3012" s="12">
        <v>0</v>
      </c>
      <c r="K3012" s="12">
        <v>0</v>
      </c>
      <c r="L3012" s="12">
        <v>0</v>
      </c>
      <c r="M3012" s="12">
        <v>0</v>
      </c>
      <c r="N3012" s="12"/>
      <c r="O3012" s="12"/>
    </row>
    <row r="3013" spans="1:15" x14ac:dyDescent="0.35">
      <c r="A3013" s="11" t="str">
        <f t="shared" si="47"/>
        <v>DISTRIBUCION VOLUMEN X CRITERIO (kg ó litros)Otra Variedad ColaALTA Y MEDIA ALTA</v>
      </c>
      <c r="B3013" s="11" t="s">
        <v>119</v>
      </c>
      <c r="C3013" s="11" t="s">
        <v>161</v>
      </c>
      <c r="D3013" s="11" t="s">
        <v>17</v>
      </c>
      <c r="E3013" s="12">
        <v>16.538685484440599</v>
      </c>
      <c r="F3013" s="12" t="s">
        <v>213</v>
      </c>
      <c r="G3013" s="12" t="s">
        <v>213</v>
      </c>
      <c r="H3013" s="12" t="s">
        <v>213</v>
      </c>
      <c r="I3013" s="12">
        <v>0</v>
      </c>
      <c r="J3013" s="12">
        <v>0</v>
      </c>
      <c r="K3013" s="12">
        <v>0</v>
      </c>
      <c r="L3013" s="12">
        <v>0</v>
      </c>
      <c r="M3013" s="12">
        <v>0</v>
      </c>
      <c r="N3013" s="12"/>
      <c r="O3013" s="12"/>
    </row>
    <row r="3014" spans="1:15" x14ac:dyDescent="0.35">
      <c r="A3014" s="11" t="str">
        <f t="shared" si="47"/>
        <v>DISTRIBUCION VOLUMEN X CRITERIO (kg ó litros)Otra Variedad ColaMEDIA</v>
      </c>
      <c r="B3014" s="11" t="s">
        <v>119</v>
      </c>
      <c r="C3014" s="11" t="s">
        <v>161</v>
      </c>
      <c r="D3014" s="11" t="s">
        <v>18</v>
      </c>
      <c r="E3014" s="12">
        <v>18.505101409659101</v>
      </c>
      <c r="F3014" s="12" t="s">
        <v>213</v>
      </c>
      <c r="G3014" s="12" t="s">
        <v>213</v>
      </c>
      <c r="H3014" s="12" t="s">
        <v>213</v>
      </c>
      <c r="I3014" s="12">
        <v>0</v>
      </c>
      <c r="J3014" s="12">
        <v>0</v>
      </c>
      <c r="K3014" s="12">
        <v>0</v>
      </c>
      <c r="L3014" s="12">
        <v>0</v>
      </c>
      <c r="M3014" s="12">
        <v>0</v>
      </c>
      <c r="N3014" s="12"/>
      <c r="O3014" s="12"/>
    </row>
    <row r="3015" spans="1:15" x14ac:dyDescent="0.35">
      <c r="A3015" s="11" t="str">
        <f t="shared" si="47"/>
        <v>DISTRIBUCION VOLUMEN X CRITERIO (kg ó litros)Otra Variedad ColaMEDIA BAJA</v>
      </c>
      <c r="B3015" s="11" t="s">
        <v>119</v>
      </c>
      <c r="C3015" s="11" t="s">
        <v>161</v>
      </c>
      <c r="D3015" s="11" t="s">
        <v>19</v>
      </c>
      <c r="E3015" s="12">
        <v>16.086596114543401</v>
      </c>
      <c r="F3015" s="12" t="s">
        <v>213</v>
      </c>
      <c r="G3015" s="12" t="s">
        <v>213</v>
      </c>
      <c r="H3015" s="12" t="s">
        <v>213</v>
      </c>
      <c r="I3015" s="12">
        <v>0</v>
      </c>
      <c r="J3015" s="12">
        <v>0</v>
      </c>
      <c r="K3015" s="12">
        <v>0</v>
      </c>
      <c r="L3015" s="12">
        <v>0</v>
      </c>
      <c r="M3015" s="12">
        <v>0</v>
      </c>
      <c r="N3015" s="12"/>
      <c r="O3015" s="12"/>
    </row>
    <row r="3016" spans="1:15" x14ac:dyDescent="0.35">
      <c r="A3016" s="11" t="str">
        <f t="shared" si="47"/>
        <v>DISTRIBUCION VOLUMEN X CRITERIO (kg ó litros)Otra Variedad ColaBAJA</v>
      </c>
      <c r="B3016" s="11" t="s">
        <v>119</v>
      </c>
      <c r="C3016" s="11" t="s">
        <v>161</v>
      </c>
      <c r="D3016" s="11" t="s">
        <v>20</v>
      </c>
      <c r="E3016" s="12">
        <v>48.869600714061697</v>
      </c>
      <c r="F3016" s="12" t="s">
        <v>213</v>
      </c>
      <c r="G3016" s="12" t="s">
        <v>213</v>
      </c>
      <c r="H3016" s="12" t="s">
        <v>213</v>
      </c>
      <c r="I3016" s="12">
        <v>0</v>
      </c>
      <c r="J3016" s="12">
        <v>0</v>
      </c>
      <c r="K3016" s="12">
        <v>0</v>
      </c>
      <c r="L3016" s="12">
        <v>0</v>
      </c>
      <c r="M3016" s="12">
        <v>0</v>
      </c>
      <c r="N3016" s="12"/>
      <c r="O3016" s="12"/>
    </row>
    <row r="3017" spans="1:15" x14ac:dyDescent="0.35">
      <c r="A3017" s="11" t="str">
        <f t="shared" si="47"/>
        <v>DISTRIBUCION VOLUMEN X CRITERIO (kg ó litros)Otra Variedad ColaHOMBRE</v>
      </c>
      <c r="B3017" s="11" t="s">
        <v>119</v>
      </c>
      <c r="C3017" s="11" t="s">
        <v>161</v>
      </c>
      <c r="D3017" s="11" t="s">
        <v>21</v>
      </c>
      <c r="E3017" s="12">
        <v>21.265238176052701</v>
      </c>
      <c r="F3017" s="12" t="s">
        <v>213</v>
      </c>
      <c r="G3017" s="12" t="s">
        <v>213</v>
      </c>
      <c r="H3017" s="12" t="s">
        <v>213</v>
      </c>
      <c r="I3017" s="12">
        <v>0</v>
      </c>
      <c r="J3017" s="12">
        <v>0</v>
      </c>
      <c r="K3017" s="12">
        <v>0</v>
      </c>
      <c r="L3017" s="12">
        <v>0</v>
      </c>
      <c r="M3017" s="12">
        <v>0</v>
      </c>
      <c r="N3017" s="12"/>
      <c r="O3017" s="12"/>
    </row>
    <row r="3018" spans="1:15" x14ac:dyDescent="0.35">
      <c r="A3018" s="11" t="str">
        <f t="shared" si="47"/>
        <v>DISTRIBUCION VOLUMEN X CRITERIO (kg ó litros)Otra Variedad ColaMUJER</v>
      </c>
      <c r="B3018" s="11" t="s">
        <v>119</v>
      </c>
      <c r="C3018" s="11" t="s">
        <v>161</v>
      </c>
      <c r="D3018" s="11" t="s">
        <v>22</v>
      </c>
      <c r="E3018" s="12">
        <v>78.734754852817204</v>
      </c>
      <c r="F3018" s="12" t="s">
        <v>213</v>
      </c>
      <c r="G3018" s="12" t="s">
        <v>213</v>
      </c>
      <c r="H3018" s="12" t="s">
        <v>213</v>
      </c>
      <c r="I3018" s="12">
        <v>0</v>
      </c>
      <c r="J3018" s="12">
        <v>0</v>
      </c>
      <c r="K3018" s="12">
        <v>0</v>
      </c>
      <c r="L3018" s="12">
        <v>0</v>
      </c>
      <c r="M3018" s="12">
        <v>0</v>
      </c>
      <c r="N3018" s="12"/>
      <c r="O3018" s="12"/>
    </row>
    <row r="3019" spans="1:15" x14ac:dyDescent="0.35">
      <c r="A3019" s="11" t="str">
        <f t="shared" si="47"/>
        <v>DISTRIBUCION VOLUMEN X CRITERIO (kg ó litros)Con CafeinaT.ESPAÑA</v>
      </c>
      <c r="B3019" s="11" t="s">
        <v>119</v>
      </c>
      <c r="C3019" s="11" t="s">
        <v>162</v>
      </c>
      <c r="D3019" s="11" t="s">
        <v>36</v>
      </c>
      <c r="E3019" s="12">
        <v>100</v>
      </c>
      <c r="F3019" s="12">
        <v>100</v>
      </c>
      <c r="G3019" s="12">
        <v>100</v>
      </c>
      <c r="H3019" s="12">
        <v>100</v>
      </c>
      <c r="I3019" s="12">
        <v>0</v>
      </c>
      <c r="J3019" s="12">
        <v>0</v>
      </c>
      <c r="K3019" s="12">
        <v>0</v>
      </c>
      <c r="L3019" s="12">
        <v>0</v>
      </c>
      <c r="M3019" s="12">
        <v>0</v>
      </c>
      <c r="N3019" s="12"/>
      <c r="O3019" s="12"/>
    </row>
    <row r="3020" spans="1:15" x14ac:dyDescent="0.35">
      <c r="A3020" s="11" t="str">
        <f t="shared" si="47"/>
        <v>DISTRIBUCION VOLUMEN X CRITERIO (kg ó litros)Con CafeinaBCN AM</v>
      </c>
      <c r="B3020" s="11" t="s">
        <v>119</v>
      </c>
      <c r="C3020" s="11" t="s">
        <v>162</v>
      </c>
      <c r="D3020" s="11" t="s">
        <v>1</v>
      </c>
      <c r="E3020" s="12">
        <v>7.9210624113152601</v>
      </c>
      <c r="F3020" s="12">
        <v>7.1252827190729704</v>
      </c>
      <c r="G3020" s="12">
        <v>9.9893295632498003</v>
      </c>
      <c r="H3020" s="12">
        <v>10.859875659198901</v>
      </c>
      <c r="I3020" s="12">
        <v>0</v>
      </c>
      <c r="J3020" s="12">
        <v>0</v>
      </c>
      <c r="K3020" s="12">
        <v>0</v>
      </c>
      <c r="L3020" s="12">
        <v>0</v>
      </c>
      <c r="M3020" s="12">
        <v>0</v>
      </c>
      <c r="N3020" s="12"/>
      <c r="O3020" s="12"/>
    </row>
    <row r="3021" spans="1:15" x14ac:dyDescent="0.35">
      <c r="A3021" s="11" t="str">
        <f t="shared" si="47"/>
        <v>DISTRIBUCION VOLUMEN X CRITERIO (kg ó litros)Con CafeinaREST.CAT ARAGON</v>
      </c>
      <c r="B3021" s="11" t="s">
        <v>119</v>
      </c>
      <c r="C3021" s="11" t="s">
        <v>162</v>
      </c>
      <c r="D3021" s="11" t="s">
        <v>2</v>
      </c>
      <c r="E3021" s="12">
        <v>9.2881254479830098</v>
      </c>
      <c r="F3021" s="12">
        <v>10.3499468441322</v>
      </c>
      <c r="G3021" s="12">
        <v>11.326641385261601</v>
      </c>
      <c r="H3021" s="12">
        <v>13.6910760290284</v>
      </c>
      <c r="I3021" s="12">
        <v>0</v>
      </c>
      <c r="J3021" s="12">
        <v>0</v>
      </c>
      <c r="K3021" s="12">
        <v>0</v>
      </c>
      <c r="L3021" s="12">
        <v>0</v>
      </c>
      <c r="M3021" s="12">
        <v>0</v>
      </c>
      <c r="N3021" s="12"/>
      <c r="O3021" s="12"/>
    </row>
    <row r="3022" spans="1:15" x14ac:dyDescent="0.35">
      <c r="A3022" s="11" t="str">
        <f t="shared" si="47"/>
        <v>DISTRIBUCION VOLUMEN X CRITERIO (kg ó litros)Con CafeinaLEVANTE</v>
      </c>
      <c r="B3022" s="11" t="s">
        <v>119</v>
      </c>
      <c r="C3022" s="11" t="s">
        <v>162</v>
      </c>
      <c r="D3022" s="11" t="s">
        <v>3</v>
      </c>
      <c r="E3022" s="12">
        <v>15.5068633681508</v>
      </c>
      <c r="F3022" s="12">
        <v>15.7609379669203</v>
      </c>
      <c r="G3022" s="12">
        <v>15.778427671668901</v>
      </c>
      <c r="H3022" s="12">
        <v>16.345839005505301</v>
      </c>
      <c r="I3022" s="12">
        <v>0</v>
      </c>
      <c r="J3022" s="12">
        <v>0</v>
      </c>
      <c r="K3022" s="12">
        <v>0</v>
      </c>
      <c r="L3022" s="12">
        <v>0</v>
      </c>
      <c r="M3022" s="12">
        <v>0</v>
      </c>
      <c r="N3022" s="12"/>
      <c r="O3022" s="12"/>
    </row>
    <row r="3023" spans="1:15" x14ac:dyDescent="0.35">
      <c r="A3023" s="11" t="str">
        <f t="shared" si="47"/>
        <v>DISTRIBUCION VOLUMEN X CRITERIO (kg ó litros)Con CafeinaANDALUCIA</v>
      </c>
      <c r="B3023" s="11" t="s">
        <v>119</v>
      </c>
      <c r="C3023" s="11" t="s">
        <v>162</v>
      </c>
      <c r="D3023" s="11" t="s">
        <v>4</v>
      </c>
      <c r="E3023" s="12">
        <v>21.807338103989299</v>
      </c>
      <c r="F3023" s="12">
        <v>21.042686364144</v>
      </c>
      <c r="G3023" s="12">
        <v>21.3808153204515</v>
      </c>
      <c r="H3023" s="12">
        <v>21.024640398646302</v>
      </c>
      <c r="I3023" s="12">
        <v>0</v>
      </c>
      <c r="J3023" s="12">
        <v>0</v>
      </c>
      <c r="K3023" s="12">
        <v>0</v>
      </c>
      <c r="L3023" s="12">
        <v>0</v>
      </c>
      <c r="M3023" s="12">
        <v>0</v>
      </c>
      <c r="N3023" s="12"/>
      <c r="O3023" s="12"/>
    </row>
    <row r="3024" spans="1:15" x14ac:dyDescent="0.35">
      <c r="A3024" s="11" t="str">
        <f t="shared" si="47"/>
        <v>DISTRIBUCION VOLUMEN X CRITERIO (kg ó litros)Con CafeinaMDD AM</v>
      </c>
      <c r="B3024" s="11" t="s">
        <v>119</v>
      </c>
      <c r="C3024" s="11" t="s">
        <v>162</v>
      </c>
      <c r="D3024" s="11" t="s">
        <v>5</v>
      </c>
      <c r="E3024" s="12">
        <v>17.183961592872102</v>
      </c>
      <c r="F3024" s="12">
        <v>17.520650994743001</v>
      </c>
      <c r="G3024" s="12">
        <v>16.931587123594301</v>
      </c>
      <c r="H3024" s="12">
        <v>14.9448950598835</v>
      </c>
      <c r="I3024" s="12">
        <v>0</v>
      </c>
      <c r="J3024" s="12">
        <v>0</v>
      </c>
      <c r="K3024" s="12">
        <v>0</v>
      </c>
      <c r="L3024" s="12">
        <v>0</v>
      </c>
      <c r="M3024" s="12">
        <v>0</v>
      </c>
      <c r="N3024" s="12"/>
      <c r="O3024" s="12"/>
    </row>
    <row r="3025" spans="1:15" x14ac:dyDescent="0.35">
      <c r="A3025" s="11" t="str">
        <f t="shared" si="47"/>
        <v>DISTRIBUCION VOLUMEN X CRITERIO (kg ó litros)Con CafeinaRTO CENTRO</v>
      </c>
      <c r="B3025" s="11" t="s">
        <v>119</v>
      </c>
      <c r="C3025" s="11" t="s">
        <v>162</v>
      </c>
      <c r="D3025" s="11" t="s">
        <v>6</v>
      </c>
      <c r="E3025" s="12">
        <v>15.0439910413095</v>
      </c>
      <c r="F3025" s="12">
        <v>15.125708263965899</v>
      </c>
      <c r="G3025" s="12">
        <v>12.189911916449001</v>
      </c>
      <c r="H3025" s="12">
        <v>10.4578144601701</v>
      </c>
      <c r="I3025" s="12">
        <v>0</v>
      </c>
      <c r="J3025" s="12">
        <v>0</v>
      </c>
      <c r="K3025" s="12">
        <v>0</v>
      </c>
      <c r="L3025" s="12">
        <v>0</v>
      </c>
      <c r="M3025" s="12">
        <v>0</v>
      </c>
      <c r="N3025" s="12"/>
      <c r="O3025" s="12"/>
    </row>
    <row r="3026" spans="1:15" x14ac:dyDescent="0.35">
      <c r="A3026" s="11" t="str">
        <f t="shared" si="47"/>
        <v>DISTRIBUCION VOLUMEN X CRITERIO (kg ó litros)Con CafeinaNORTE-CENTRO</v>
      </c>
      <c r="B3026" s="11" t="s">
        <v>119</v>
      </c>
      <c r="C3026" s="11" t="s">
        <v>162</v>
      </c>
      <c r="D3026" s="11" t="s">
        <v>7</v>
      </c>
      <c r="E3026" s="12">
        <v>7.5174423339136203</v>
      </c>
      <c r="F3026" s="12">
        <v>7.8099791085480996</v>
      </c>
      <c r="G3026" s="12">
        <v>7.1479641906549896</v>
      </c>
      <c r="H3026" s="12">
        <v>5.6340407421541396</v>
      </c>
      <c r="I3026" s="12">
        <v>0</v>
      </c>
      <c r="J3026" s="12">
        <v>0</v>
      </c>
      <c r="K3026" s="12">
        <v>0</v>
      </c>
      <c r="L3026" s="12">
        <v>0</v>
      </c>
      <c r="M3026" s="12">
        <v>0</v>
      </c>
      <c r="N3026" s="12"/>
      <c r="O3026" s="12"/>
    </row>
    <row r="3027" spans="1:15" x14ac:dyDescent="0.35">
      <c r="A3027" s="11" t="str">
        <f t="shared" si="47"/>
        <v>DISTRIBUCION VOLUMEN X CRITERIO (kg ó litros)Con CafeinaNOROESTE</v>
      </c>
      <c r="B3027" s="11" t="s">
        <v>119</v>
      </c>
      <c r="C3027" s="11" t="s">
        <v>162</v>
      </c>
      <c r="D3027" s="11" t="s">
        <v>8</v>
      </c>
      <c r="E3027" s="12">
        <v>5.7312123055266602</v>
      </c>
      <c r="F3027" s="12">
        <v>5.2648153273845599</v>
      </c>
      <c r="G3027" s="12">
        <v>5.25531279225254</v>
      </c>
      <c r="H3027" s="12">
        <v>7.04181865998323</v>
      </c>
      <c r="I3027" s="12">
        <v>0</v>
      </c>
      <c r="J3027" s="12">
        <v>0</v>
      </c>
      <c r="K3027" s="12">
        <v>0</v>
      </c>
      <c r="L3027" s="12">
        <v>0</v>
      </c>
      <c r="M3027" s="12">
        <v>0</v>
      </c>
      <c r="N3027" s="12"/>
      <c r="O3027" s="12"/>
    </row>
    <row r="3028" spans="1:15" x14ac:dyDescent="0.35">
      <c r="A3028" s="11" t="str">
        <f t="shared" si="47"/>
        <v>DISTRIBUCION VOLUMEN X CRITERIO (kg ó litros)Con Cafeina&lt;2MIL</v>
      </c>
      <c r="B3028" s="11" t="s">
        <v>119</v>
      </c>
      <c r="C3028" s="11" t="s">
        <v>162</v>
      </c>
      <c r="D3028" s="11" t="s">
        <v>9</v>
      </c>
      <c r="E3028" s="12">
        <v>5.9122757710464198</v>
      </c>
      <c r="F3028" s="12">
        <v>5.8171124747404299</v>
      </c>
      <c r="G3028" s="12">
        <v>6.3386384260780604</v>
      </c>
      <c r="H3028" s="12">
        <v>6.72872806268815</v>
      </c>
      <c r="I3028" s="12">
        <v>0</v>
      </c>
      <c r="J3028" s="12">
        <v>0</v>
      </c>
      <c r="K3028" s="12">
        <v>0</v>
      </c>
      <c r="L3028" s="12">
        <v>0</v>
      </c>
      <c r="M3028" s="12">
        <v>0</v>
      </c>
      <c r="N3028" s="12"/>
      <c r="O3028" s="12"/>
    </row>
    <row r="3029" spans="1:15" x14ac:dyDescent="0.35">
      <c r="A3029" s="11" t="str">
        <f t="shared" si="47"/>
        <v>DISTRIBUCION VOLUMEN X CRITERIO (kg ó litros)Con Cafeina2-5MIL</v>
      </c>
      <c r="B3029" s="11" t="s">
        <v>119</v>
      </c>
      <c r="C3029" s="11" t="s">
        <v>162</v>
      </c>
      <c r="D3029" s="11" t="s">
        <v>10</v>
      </c>
      <c r="E3029" s="12">
        <v>5.8682848291015102</v>
      </c>
      <c r="F3029" s="12">
        <v>4.9488119314552401</v>
      </c>
      <c r="G3029" s="12">
        <v>5.8518760455516698</v>
      </c>
      <c r="H3029" s="12">
        <v>4.73262013281406</v>
      </c>
      <c r="I3029" s="12">
        <v>0</v>
      </c>
      <c r="J3029" s="12">
        <v>0</v>
      </c>
      <c r="K3029" s="12">
        <v>0</v>
      </c>
      <c r="L3029" s="12">
        <v>0</v>
      </c>
      <c r="M3029" s="12">
        <v>0</v>
      </c>
      <c r="N3029" s="12"/>
      <c r="O3029" s="12"/>
    </row>
    <row r="3030" spans="1:15" x14ac:dyDescent="0.35">
      <c r="A3030" s="11" t="str">
        <f t="shared" si="47"/>
        <v>DISTRIBUCION VOLUMEN X CRITERIO (kg ó litros)Con Cafeina5-10MIL</v>
      </c>
      <c r="B3030" s="11" t="s">
        <v>119</v>
      </c>
      <c r="C3030" s="11" t="s">
        <v>162</v>
      </c>
      <c r="D3030" s="11" t="s">
        <v>11</v>
      </c>
      <c r="E3030" s="12">
        <v>8.5619867794884001</v>
      </c>
      <c r="F3030" s="12">
        <v>10.2847560557721</v>
      </c>
      <c r="G3030" s="12">
        <v>10.137920771844501</v>
      </c>
      <c r="H3030" s="12">
        <v>9.5931059869901496</v>
      </c>
      <c r="I3030" s="12">
        <v>0</v>
      </c>
      <c r="J3030" s="12">
        <v>0</v>
      </c>
      <c r="K3030" s="12">
        <v>0</v>
      </c>
      <c r="L3030" s="12">
        <v>0</v>
      </c>
      <c r="M3030" s="12">
        <v>0</v>
      </c>
      <c r="N3030" s="12"/>
      <c r="O3030" s="12"/>
    </row>
    <row r="3031" spans="1:15" x14ac:dyDescent="0.35">
      <c r="A3031" s="11" t="str">
        <f t="shared" si="47"/>
        <v>DISTRIBUCION VOLUMEN X CRITERIO (kg ó litros)Con Cafeina10-30MIL</v>
      </c>
      <c r="B3031" s="11" t="s">
        <v>119</v>
      </c>
      <c r="C3031" s="11" t="s">
        <v>162</v>
      </c>
      <c r="D3031" s="11" t="s">
        <v>12</v>
      </c>
      <c r="E3031" s="12">
        <v>20.6535545472093</v>
      </c>
      <c r="F3031" s="12">
        <v>20.523170640908599</v>
      </c>
      <c r="G3031" s="12">
        <v>16.454236842220499</v>
      </c>
      <c r="H3031" s="12">
        <v>16.106568564616801</v>
      </c>
      <c r="I3031" s="12">
        <v>0</v>
      </c>
      <c r="J3031" s="12">
        <v>0</v>
      </c>
      <c r="K3031" s="12">
        <v>0</v>
      </c>
      <c r="L3031" s="12">
        <v>0</v>
      </c>
      <c r="M3031" s="12">
        <v>0</v>
      </c>
      <c r="N3031" s="12"/>
      <c r="O3031" s="12"/>
    </row>
    <row r="3032" spans="1:15" x14ac:dyDescent="0.35">
      <c r="A3032" s="11" t="str">
        <f t="shared" si="47"/>
        <v>DISTRIBUCION VOLUMEN X CRITERIO (kg ó litros)Con Cafeina30-100MIL</v>
      </c>
      <c r="B3032" s="11" t="s">
        <v>119</v>
      </c>
      <c r="C3032" s="11" t="s">
        <v>162</v>
      </c>
      <c r="D3032" s="11" t="s">
        <v>13</v>
      </c>
      <c r="E3032" s="12">
        <v>19.996456199349801</v>
      </c>
      <c r="F3032" s="12">
        <v>18.223725202945499</v>
      </c>
      <c r="G3032" s="12">
        <v>20.465921850956999</v>
      </c>
      <c r="H3032" s="12">
        <v>19.872272976976401</v>
      </c>
      <c r="I3032" s="12">
        <v>0</v>
      </c>
      <c r="J3032" s="12">
        <v>0</v>
      </c>
      <c r="K3032" s="12">
        <v>0</v>
      </c>
      <c r="L3032" s="12">
        <v>0</v>
      </c>
      <c r="M3032" s="12">
        <v>0</v>
      </c>
      <c r="N3032" s="12"/>
      <c r="O3032" s="12"/>
    </row>
    <row r="3033" spans="1:15" x14ac:dyDescent="0.35">
      <c r="A3033" s="11" t="str">
        <f t="shared" si="47"/>
        <v>DISTRIBUCION VOLUMEN X CRITERIO (kg ó litros)Con Cafeina100-200MIL</v>
      </c>
      <c r="B3033" s="11" t="s">
        <v>119</v>
      </c>
      <c r="C3033" s="11" t="s">
        <v>162</v>
      </c>
      <c r="D3033" s="11" t="s">
        <v>14</v>
      </c>
      <c r="E3033" s="12">
        <v>10.630868705281699</v>
      </c>
      <c r="F3033" s="12">
        <v>10.134667239958199</v>
      </c>
      <c r="G3033" s="12">
        <v>9.3911879243681593</v>
      </c>
      <c r="H3033" s="12">
        <v>9.2519916276185405</v>
      </c>
      <c r="I3033" s="12">
        <v>0</v>
      </c>
      <c r="J3033" s="12">
        <v>0</v>
      </c>
      <c r="K3033" s="12">
        <v>0</v>
      </c>
      <c r="L3033" s="12">
        <v>0</v>
      </c>
      <c r="M3033" s="12">
        <v>0</v>
      </c>
      <c r="N3033" s="12"/>
      <c r="O3033" s="12"/>
    </row>
    <row r="3034" spans="1:15" x14ac:dyDescent="0.35">
      <c r="A3034" s="11" t="str">
        <f t="shared" si="47"/>
        <v>DISTRIBUCION VOLUMEN X CRITERIO (kg ó litros)Con Cafeina200-500MIL</v>
      </c>
      <c r="B3034" s="11" t="s">
        <v>119</v>
      </c>
      <c r="C3034" s="11" t="s">
        <v>162</v>
      </c>
      <c r="D3034" s="11" t="s">
        <v>15</v>
      </c>
      <c r="E3034" s="12">
        <v>9.8205651375188303</v>
      </c>
      <c r="F3034" s="12">
        <v>11.083457160914699</v>
      </c>
      <c r="G3034" s="12">
        <v>12.4394323584392</v>
      </c>
      <c r="H3034" s="12">
        <v>14.321337240354399</v>
      </c>
      <c r="I3034" s="12">
        <v>0</v>
      </c>
      <c r="J3034" s="12">
        <v>0</v>
      </c>
      <c r="K3034" s="12">
        <v>0</v>
      </c>
      <c r="L3034" s="12">
        <v>0</v>
      </c>
      <c r="M3034" s="12">
        <v>0</v>
      </c>
      <c r="N3034" s="12"/>
      <c r="O3034" s="12"/>
    </row>
    <row r="3035" spans="1:15" x14ac:dyDescent="0.35">
      <c r="A3035" s="11" t="str">
        <f t="shared" si="47"/>
        <v>DISTRIBUCION VOLUMEN X CRITERIO (kg ó litros)Con Cafeina&gt;500MIL</v>
      </c>
      <c r="B3035" s="11" t="s">
        <v>119</v>
      </c>
      <c r="C3035" s="11" t="s">
        <v>162</v>
      </c>
      <c r="D3035" s="11" t="s">
        <v>16</v>
      </c>
      <c r="E3035" s="12">
        <v>18.556011678586501</v>
      </c>
      <c r="F3035" s="12">
        <v>18.984305231262201</v>
      </c>
      <c r="G3035" s="12">
        <v>18.920778063760299</v>
      </c>
      <c r="H3035" s="12">
        <v>19.393374044699101</v>
      </c>
      <c r="I3035" s="12">
        <v>0</v>
      </c>
      <c r="J3035" s="12">
        <v>0</v>
      </c>
      <c r="K3035" s="12">
        <v>0</v>
      </c>
      <c r="L3035" s="12">
        <v>0</v>
      </c>
      <c r="M3035" s="12">
        <v>0</v>
      </c>
      <c r="N3035" s="12"/>
      <c r="O3035" s="12"/>
    </row>
    <row r="3036" spans="1:15" x14ac:dyDescent="0.35">
      <c r="A3036" s="11" t="str">
        <f t="shared" si="47"/>
        <v>DISTRIBUCION VOLUMEN X CRITERIO (kg ó litros)Con CafeinaDE 15 A 19 AÑOS</v>
      </c>
      <c r="B3036" s="11" t="s">
        <v>119</v>
      </c>
      <c r="C3036" s="11" t="s">
        <v>162</v>
      </c>
      <c r="D3036" s="11" t="s">
        <v>39</v>
      </c>
      <c r="E3036" s="12">
        <v>3.3593905780267899</v>
      </c>
      <c r="F3036" s="12">
        <v>4.0239863465767201</v>
      </c>
      <c r="G3036" s="12">
        <v>4.3079797459332898</v>
      </c>
      <c r="H3036" s="12">
        <v>4.2773799854940604</v>
      </c>
      <c r="I3036" s="12">
        <v>0</v>
      </c>
      <c r="J3036" s="12">
        <v>0</v>
      </c>
      <c r="K3036" s="12">
        <v>0</v>
      </c>
      <c r="L3036" s="12">
        <v>0</v>
      </c>
      <c r="M3036" s="12">
        <v>0</v>
      </c>
      <c r="N3036" s="12"/>
      <c r="O3036" s="12"/>
    </row>
    <row r="3037" spans="1:15" x14ac:dyDescent="0.35">
      <c r="A3037" s="11" t="str">
        <f t="shared" si="47"/>
        <v>DISTRIBUCION VOLUMEN X CRITERIO (kg ó litros)Con CafeinaDE 20 A 24 AÑOS</v>
      </c>
      <c r="B3037" s="11" t="s">
        <v>119</v>
      </c>
      <c r="C3037" s="11" t="s">
        <v>162</v>
      </c>
      <c r="D3037" s="11" t="s">
        <v>40</v>
      </c>
      <c r="E3037" s="12">
        <v>7.6553642071686099</v>
      </c>
      <c r="F3037" s="12">
        <v>5.0531689965435298</v>
      </c>
      <c r="G3037" s="12">
        <v>3.2036525175602599</v>
      </c>
      <c r="H3037" s="12">
        <v>4.5180037828053097</v>
      </c>
      <c r="I3037" s="12">
        <v>0</v>
      </c>
      <c r="J3037" s="12">
        <v>0</v>
      </c>
      <c r="K3037" s="12">
        <v>0</v>
      </c>
      <c r="L3037" s="12">
        <v>0</v>
      </c>
      <c r="M3037" s="12">
        <v>0</v>
      </c>
      <c r="N3037" s="12"/>
      <c r="O3037" s="12"/>
    </row>
    <row r="3038" spans="1:15" x14ac:dyDescent="0.35">
      <c r="A3038" s="11" t="str">
        <f t="shared" si="47"/>
        <v>DISTRIBUCION VOLUMEN X CRITERIO (kg ó litros)Con CafeinaDE 25 A 34 AÑOS</v>
      </c>
      <c r="B3038" s="11" t="s">
        <v>119</v>
      </c>
      <c r="C3038" s="11" t="s">
        <v>162</v>
      </c>
      <c r="D3038" s="11" t="s">
        <v>41</v>
      </c>
      <c r="E3038" s="12">
        <v>15.837687150228099</v>
      </c>
      <c r="F3038" s="12">
        <v>16.109420163490501</v>
      </c>
      <c r="G3038" s="12">
        <v>12.45233243395</v>
      </c>
      <c r="H3038" s="12">
        <v>11.8419881579161</v>
      </c>
      <c r="I3038" s="12">
        <v>0</v>
      </c>
      <c r="J3038" s="12">
        <v>0</v>
      </c>
      <c r="K3038" s="12">
        <v>0</v>
      </c>
      <c r="L3038" s="12">
        <v>0</v>
      </c>
      <c r="M3038" s="12">
        <v>0</v>
      </c>
      <c r="N3038" s="12"/>
      <c r="O3038" s="12"/>
    </row>
    <row r="3039" spans="1:15" x14ac:dyDescent="0.35">
      <c r="A3039" s="11" t="str">
        <f t="shared" si="47"/>
        <v>DISTRIBUCION VOLUMEN X CRITERIO (kg ó litros)Con CafeinaDE 35 A 49 AÑOS</v>
      </c>
      <c r="B3039" s="11" t="s">
        <v>119</v>
      </c>
      <c r="C3039" s="11" t="s">
        <v>162</v>
      </c>
      <c r="D3039" s="11" t="s">
        <v>42</v>
      </c>
      <c r="E3039" s="12">
        <v>34.785298499217802</v>
      </c>
      <c r="F3039" s="12">
        <v>32.691316837098199</v>
      </c>
      <c r="G3039" s="12">
        <v>34.797440906059997</v>
      </c>
      <c r="H3039" s="12">
        <v>31.963388417959798</v>
      </c>
      <c r="I3039" s="12">
        <v>0</v>
      </c>
      <c r="J3039" s="12">
        <v>0</v>
      </c>
      <c r="K3039" s="12">
        <v>0</v>
      </c>
      <c r="L3039" s="12">
        <v>0</v>
      </c>
      <c r="M3039" s="12">
        <v>0</v>
      </c>
      <c r="N3039" s="12"/>
      <c r="O3039" s="12"/>
    </row>
    <row r="3040" spans="1:15" x14ac:dyDescent="0.35">
      <c r="A3040" s="11" t="str">
        <f t="shared" si="47"/>
        <v>DISTRIBUCION VOLUMEN X CRITERIO (kg ó litros)Con CafeinaDE 50 A 59 AÑOS</v>
      </c>
      <c r="B3040" s="11" t="s">
        <v>119</v>
      </c>
      <c r="C3040" s="11" t="s">
        <v>162</v>
      </c>
      <c r="D3040" s="11" t="s">
        <v>43</v>
      </c>
      <c r="E3040" s="12">
        <v>22.2212481042571</v>
      </c>
      <c r="F3040" s="12">
        <v>25.511414784363801</v>
      </c>
      <c r="G3040" s="12">
        <v>26.926587232745099</v>
      </c>
      <c r="H3040" s="12">
        <v>26.142679546850498</v>
      </c>
      <c r="I3040" s="12">
        <v>0</v>
      </c>
      <c r="J3040" s="12">
        <v>0</v>
      </c>
      <c r="K3040" s="12">
        <v>0</v>
      </c>
      <c r="L3040" s="12">
        <v>0</v>
      </c>
      <c r="M3040" s="12">
        <v>0</v>
      </c>
      <c r="N3040" s="12"/>
      <c r="O3040" s="12"/>
    </row>
    <row r="3041" spans="1:15" x14ac:dyDescent="0.35">
      <c r="A3041" s="11" t="str">
        <f t="shared" si="47"/>
        <v>DISTRIBUCION VOLUMEN X CRITERIO (kg ó litros)Con CafeinaDE 60 A 75 AÑOS</v>
      </c>
      <c r="B3041" s="11" t="s">
        <v>119</v>
      </c>
      <c r="C3041" s="11" t="s">
        <v>162</v>
      </c>
      <c r="D3041" s="11" t="s">
        <v>44</v>
      </c>
      <c r="E3041" s="12">
        <v>16.141008817148599</v>
      </c>
      <c r="F3041" s="12">
        <v>16.610700151562298</v>
      </c>
      <c r="G3041" s="12">
        <v>18.3119968227717</v>
      </c>
      <c r="H3041" s="12">
        <v>21.256559809863798</v>
      </c>
      <c r="I3041" s="12">
        <v>0</v>
      </c>
      <c r="J3041" s="12">
        <v>0</v>
      </c>
      <c r="K3041" s="12">
        <v>0</v>
      </c>
      <c r="L3041" s="12">
        <v>0</v>
      </c>
      <c r="M3041" s="12">
        <v>0</v>
      </c>
      <c r="N3041" s="12"/>
      <c r="O3041" s="12"/>
    </row>
    <row r="3042" spans="1:15" x14ac:dyDescent="0.35">
      <c r="A3042" s="11" t="str">
        <f t="shared" si="47"/>
        <v>DISTRIBUCION VOLUMEN X CRITERIO (kg ó litros)Con CafeinaALTA Y MEDIA ALTA</v>
      </c>
      <c r="B3042" s="11" t="s">
        <v>119</v>
      </c>
      <c r="C3042" s="11" t="s">
        <v>162</v>
      </c>
      <c r="D3042" s="11" t="s">
        <v>17</v>
      </c>
      <c r="E3042" s="12">
        <v>21.287873536070901</v>
      </c>
      <c r="F3042" s="12">
        <v>23.141684936909101</v>
      </c>
      <c r="G3042" s="12">
        <v>21.318731804986999</v>
      </c>
      <c r="H3042" s="12">
        <v>21.889800377684601</v>
      </c>
      <c r="I3042" s="12">
        <v>0</v>
      </c>
      <c r="J3042" s="12">
        <v>0</v>
      </c>
      <c r="K3042" s="12">
        <v>0</v>
      </c>
      <c r="L3042" s="12">
        <v>0</v>
      </c>
      <c r="M3042" s="12">
        <v>0</v>
      </c>
      <c r="N3042" s="12"/>
      <c r="O3042" s="12"/>
    </row>
    <row r="3043" spans="1:15" x14ac:dyDescent="0.35">
      <c r="A3043" s="11" t="str">
        <f t="shared" si="47"/>
        <v>DISTRIBUCION VOLUMEN X CRITERIO (kg ó litros)Con CafeinaMEDIA</v>
      </c>
      <c r="B3043" s="11" t="s">
        <v>119</v>
      </c>
      <c r="C3043" s="11" t="s">
        <v>162</v>
      </c>
      <c r="D3043" s="11" t="s">
        <v>18</v>
      </c>
      <c r="E3043" s="12">
        <v>30.892228900816299</v>
      </c>
      <c r="F3043" s="12">
        <v>33.112550604880902</v>
      </c>
      <c r="G3043" s="12">
        <v>34.1451915489017</v>
      </c>
      <c r="H3043" s="12">
        <v>33.700234495390497</v>
      </c>
      <c r="I3043" s="12">
        <v>0</v>
      </c>
      <c r="J3043" s="12">
        <v>0</v>
      </c>
      <c r="K3043" s="12">
        <v>0</v>
      </c>
      <c r="L3043" s="12">
        <v>0</v>
      </c>
      <c r="M3043" s="12">
        <v>0</v>
      </c>
      <c r="N3043" s="12"/>
      <c r="O3043" s="12"/>
    </row>
    <row r="3044" spans="1:15" x14ac:dyDescent="0.35">
      <c r="A3044" s="11" t="str">
        <f t="shared" si="47"/>
        <v>DISTRIBUCION VOLUMEN X CRITERIO (kg ó litros)Con CafeinaMEDIA BAJA</v>
      </c>
      <c r="B3044" s="11" t="s">
        <v>119</v>
      </c>
      <c r="C3044" s="11" t="s">
        <v>162</v>
      </c>
      <c r="D3044" s="11" t="s">
        <v>19</v>
      </c>
      <c r="E3044" s="12">
        <v>26.586915811099601</v>
      </c>
      <c r="F3044" s="12">
        <v>24.694869419419401</v>
      </c>
      <c r="G3044" s="12">
        <v>24.700144963368501</v>
      </c>
      <c r="H3044" s="12">
        <v>24.039404032235201</v>
      </c>
      <c r="I3044" s="12">
        <v>0</v>
      </c>
      <c r="J3044" s="12">
        <v>0</v>
      </c>
      <c r="K3044" s="12">
        <v>0</v>
      </c>
      <c r="L3044" s="12">
        <v>0</v>
      </c>
      <c r="M3044" s="12">
        <v>0</v>
      </c>
      <c r="N3044" s="12"/>
      <c r="O3044" s="12"/>
    </row>
    <row r="3045" spans="1:15" x14ac:dyDescent="0.35">
      <c r="A3045" s="11" t="str">
        <f t="shared" si="47"/>
        <v>DISTRIBUCION VOLUMEN X CRITERIO (kg ó litros)Con CafeinaBAJA</v>
      </c>
      <c r="B3045" s="11" t="s">
        <v>119</v>
      </c>
      <c r="C3045" s="11" t="s">
        <v>162</v>
      </c>
      <c r="D3045" s="11" t="s">
        <v>20</v>
      </c>
      <c r="E3045" s="12">
        <v>21.2329791460945</v>
      </c>
      <c r="F3045" s="12">
        <v>19.050902166899899</v>
      </c>
      <c r="G3045" s="12">
        <v>19.8359175600336</v>
      </c>
      <c r="H3045" s="12">
        <v>20.3705586870263</v>
      </c>
      <c r="I3045" s="12">
        <v>0</v>
      </c>
      <c r="J3045" s="12">
        <v>0</v>
      </c>
      <c r="K3045" s="12">
        <v>0</v>
      </c>
      <c r="L3045" s="12">
        <v>0</v>
      </c>
      <c r="M3045" s="12">
        <v>0</v>
      </c>
      <c r="N3045" s="12"/>
      <c r="O3045" s="12"/>
    </row>
    <row r="3046" spans="1:15" x14ac:dyDescent="0.35">
      <c r="A3046" s="11" t="str">
        <f t="shared" si="47"/>
        <v>DISTRIBUCION VOLUMEN X CRITERIO (kg ó litros)Con CafeinaHOMBRE</v>
      </c>
      <c r="B3046" s="11" t="s">
        <v>119</v>
      </c>
      <c r="C3046" s="11" t="s">
        <v>162</v>
      </c>
      <c r="D3046" s="11" t="s">
        <v>21</v>
      </c>
      <c r="E3046" s="12">
        <v>45.796333159029302</v>
      </c>
      <c r="F3046" s="12">
        <v>47.334001382019203</v>
      </c>
      <c r="G3046" s="12">
        <v>51.249824003807099</v>
      </c>
      <c r="H3046" s="12">
        <v>50.337106214082503</v>
      </c>
      <c r="I3046" s="12">
        <v>0</v>
      </c>
      <c r="J3046" s="12">
        <v>0</v>
      </c>
      <c r="K3046" s="12">
        <v>0</v>
      </c>
      <c r="L3046" s="12">
        <v>0</v>
      </c>
      <c r="M3046" s="12">
        <v>0</v>
      </c>
      <c r="N3046" s="12"/>
      <c r="O3046" s="12"/>
    </row>
    <row r="3047" spans="1:15" x14ac:dyDescent="0.35">
      <c r="A3047" s="11" t="str">
        <f t="shared" si="47"/>
        <v>DISTRIBUCION VOLUMEN X CRITERIO (kg ó litros)Con CafeinaMUJER</v>
      </c>
      <c r="B3047" s="11" t="s">
        <v>119</v>
      </c>
      <c r="C3047" s="11" t="s">
        <v>162</v>
      </c>
      <c r="D3047" s="11" t="s">
        <v>22</v>
      </c>
      <c r="E3047" s="12">
        <v>54.203664967687303</v>
      </c>
      <c r="F3047" s="12">
        <v>52.665996756811502</v>
      </c>
      <c r="G3047" s="12">
        <v>48.7501702737664</v>
      </c>
      <c r="H3047" s="12">
        <v>49.662887056373798</v>
      </c>
      <c r="I3047" s="12">
        <v>0</v>
      </c>
      <c r="J3047" s="12">
        <v>0</v>
      </c>
      <c r="K3047" s="12">
        <v>0</v>
      </c>
      <c r="L3047" s="12">
        <v>0</v>
      </c>
      <c r="M3047" s="12">
        <v>0</v>
      </c>
      <c r="N3047" s="12"/>
      <c r="O3047" s="12"/>
    </row>
    <row r="3048" spans="1:15" x14ac:dyDescent="0.35">
      <c r="A3048" s="11" t="str">
        <f t="shared" si="47"/>
        <v>DISTRIBUCION VOLUMEN X CRITERIO (kg ó litros)Sin CafeinaT.ESPAÑA</v>
      </c>
      <c r="B3048" s="11" t="s">
        <v>119</v>
      </c>
      <c r="C3048" s="11" t="s">
        <v>163</v>
      </c>
      <c r="D3048" s="11" t="s">
        <v>36</v>
      </c>
      <c r="E3048" s="12">
        <v>100</v>
      </c>
      <c r="F3048" s="12">
        <v>100</v>
      </c>
      <c r="G3048" s="12">
        <v>100</v>
      </c>
      <c r="H3048" s="12">
        <v>100</v>
      </c>
      <c r="I3048" s="12">
        <v>0</v>
      </c>
      <c r="J3048" s="12">
        <v>0</v>
      </c>
      <c r="K3048" s="12">
        <v>0</v>
      </c>
      <c r="L3048" s="12">
        <v>0</v>
      </c>
      <c r="M3048" s="12">
        <v>0</v>
      </c>
      <c r="N3048" s="12"/>
      <c r="O3048" s="12"/>
    </row>
    <row r="3049" spans="1:15" x14ac:dyDescent="0.35">
      <c r="A3049" s="11" t="str">
        <f t="shared" si="47"/>
        <v>DISTRIBUCION VOLUMEN X CRITERIO (kg ó litros)Sin CafeinaBCN AM</v>
      </c>
      <c r="B3049" s="11" t="s">
        <v>119</v>
      </c>
      <c r="C3049" s="11" t="s">
        <v>163</v>
      </c>
      <c r="D3049" s="11" t="s">
        <v>1</v>
      </c>
      <c r="E3049" s="12">
        <v>5.6261731999876901</v>
      </c>
      <c r="F3049" s="12">
        <v>3.6701413679833501</v>
      </c>
      <c r="G3049" s="12">
        <v>5.6464614186151598</v>
      </c>
      <c r="H3049" s="12">
        <v>5.7699878823775999</v>
      </c>
      <c r="I3049" s="12">
        <v>0</v>
      </c>
      <c r="J3049" s="12">
        <v>0</v>
      </c>
      <c r="K3049" s="12">
        <v>0</v>
      </c>
      <c r="L3049" s="12">
        <v>0</v>
      </c>
      <c r="M3049" s="12">
        <v>0</v>
      </c>
      <c r="N3049" s="12"/>
      <c r="O3049" s="12"/>
    </row>
    <row r="3050" spans="1:15" x14ac:dyDescent="0.35">
      <c r="A3050" s="11" t="str">
        <f t="shared" si="47"/>
        <v>DISTRIBUCION VOLUMEN X CRITERIO (kg ó litros)Sin CafeinaREST.CAT ARAGON</v>
      </c>
      <c r="B3050" s="11" t="s">
        <v>119</v>
      </c>
      <c r="C3050" s="11" t="s">
        <v>163</v>
      </c>
      <c r="D3050" s="11" t="s">
        <v>2</v>
      </c>
      <c r="E3050" s="12">
        <v>7.1266982737664399</v>
      </c>
      <c r="F3050" s="12">
        <v>6.0912733192001696</v>
      </c>
      <c r="G3050" s="12">
        <v>9.2697456028536394</v>
      </c>
      <c r="H3050" s="12">
        <v>5.3333238424135097</v>
      </c>
      <c r="I3050" s="12">
        <v>0</v>
      </c>
      <c r="J3050" s="12">
        <v>0</v>
      </c>
      <c r="K3050" s="12">
        <v>0</v>
      </c>
      <c r="L3050" s="12">
        <v>0</v>
      </c>
      <c r="M3050" s="12">
        <v>0</v>
      </c>
      <c r="N3050" s="12"/>
      <c r="O3050" s="12"/>
    </row>
    <row r="3051" spans="1:15" x14ac:dyDescent="0.35">
      <c r="A3051" s="11" t="str">
        <f t="shared" si="47"/>
        <v>DISTRIBUCION VOLUMEN X CRITERIO (kg ó litros)Sin CafeinaLEVANTE</v>
      </c>
      <c r="B3051" s="11" t="s">
        <v>119</v>
      </c>
      <c r="C3051" s="11" t="s">
        <v>163</v>
      </c>
      <c r="D3051" s="11" t="s">
        <v>3</v>
      </c>
      <c r="E3051" s="12">
        <v>15.501669657410901</v>
      </c>
      <c r="F3051" s="12">
        <v>18.299632263420499</v>
      </c>
      <c r="G3051" s="12">
        <v>17.2418482468726</v>
      </c>
      <c r="H3051" s="12">
        <v>14.689517775342599</v>
      </c>
      <c r="I3051" s="12">
        <v>0</v>
      </c>
      <c r="J3051" s="12">
        <v>0</v>
      </c>
      <c r="K3051" s="12">
        <v>0</v>
      </c>
      <c r="L3051" s="12">
        <v>0</v>
      </c>
      <c r="M3051" s="12">
        <v>0</v>
      </c>
      <c r="N3051" s="12"/>
      <c r="O3051" s="12"/>
    </row>
    <row r="3052" spans="1:15" x14ac:dyDescent="0.35">
      <c r="A3052" s="11" t="str">
        <f t="shared" si="47"/>
        <v>DISTRIBUCION VOLUMEN X CRITERIO (kg ó litros)Sin CafeinaANDALUCIA</v>
      </c>
      <c r="B3052" s="11" t="s">
        <v>119</v>
      </c>
      <c r="C3052" s="11" t="s">
        <v>163</v>
      </c>
      <c r="D3052" s="11" t="s">
        <v>4</v>
      </c>
      <c r="E3052" s="12">
        <v>24.9865118994353</v>
      </c>
      <c r="F3052" s="12">
        <v>22.488185233124199</v>
      </c>
      <c r="G3052" s="12">
        <v>20.2094158703209</v>
      </c>
      <c r="H3052" s="12">
        <v>19.321919246851301</v>
      </c>
      <c r="I3052" s="12">
        <v>0</v>
      </c>
      <c r="J3052" s="12">
        <v>0</v>
      </c>
      <c r="K3052" s="12">
        <v>0</v>
      </c>
      <c r="L3052" s="12">
        <v>0</v>
      </c>
      <c r="M3052" s="12">
        <v>0</v>
      </c>
      <c r="N3052" s="12"/>
      <c r="O3052" s="12"/>
    </row>
    <row r="3053" spans="1:15" x14ac:dyDescent="0.35">
      <c r="A3053" s="11" t="str">
        <f t="shared" si="47"/>
        <v>DISTRIBUCION VOLUMEN X CRITERIO (kg ó litros)Sin CafeinaMDD AM</v>
      </c>
      <c r="B3053" s="11" t="s">
        <v>119</v>
      </c>
      <c r="C3053" s="11" t="s">
        <v>163</v>
      </c>
      <c r="D3053" s="11" t="s">
        <v>5</v>
      </c>
      <c r="E3053" s="12">
        <v>20.249568204085801</v>
      </c>
      <c r="F3053" s="12">
        <v>25.966769758943698</v>
      </c>
      <c r="G3053" s="12">
        <v>28.1044742086513</v>
      </c>
      <c r="H3053" s="12">
        <v>23.122281967204401</v>
      </c>
      <c r="I3053" s="12">
        <v>0</v>
      </c>
      <c r="J3053" s="12">
        <v>0</v>
      </c>
      <c r="K3053" s="12">
        <v>0</v>
      </c>
      <c r="L3053" s="12">
        <v>0</v>
      </c>
      <c r="M3053" s="12">
        <v>0</v>
      </c>
      <c r="N3053" s="12"/>
      <c r="O3053" s="12"/>
    </row>
    <row r="3054" spans="1:15" x14ac:dyDescent="0.35">
      <c r="A3054" s="11" t="str">
        <f t="shared" si="47"/>
        <v>DISTRIBUCION VOLUMEN X CRITERIO (kg ó litros)Sin CafeinaRTO CENTRO</v>
      </c>
      <c r="B3054" s="11" t="s">
        <v>119</v>
      </c>
      <c r="C3054" s="11" t="s">
        <v>163</v>
      </c>
      <c r="D3054" s="11" t="s">
        <v>6</v>
      </c>
      <c r="E3054" s="12">
        <v>11.016332675921801</v>
      </c>
      <c r="F3054" s="12">
        <v>11.297611329545299</v>
      </c>
      <c r="G3054" s="12">
        <v>9.5651024462949792</v>
      </c>
      <c r="H3054" s="12">
        <v>10.434253330089</v>
      </c>
      <c r="I3054" s="12">
        <v>0</v>
      </c>
      <c r="J3054" s="12">
        <v>0</v>
      </c>
      <c r="K3054" s="12">
        <v>0</v>
      </c>
      <c r="L3054" s="12">
        <v>0</v>
      </c>
      <c r="M3054" s="12">
        <v>0</v>
      </c>
      <c r="N3054" s="12"/>
      <c r="O3054" s="12"/>
    </row>
    <row r="3055" spans="1:15" x14ac:dyDescent="0.35">
      <c r="A3055" s="11" t="str">
        <f t="shared" si="47"/>
        <v>DISTRIBUCION VOLUMEN X CRITERIO (kg ó litros)Sin CafeinaNORTE-CENTRO</v>
      </c>
      <c r="B3055" s="11" t="s">
        <v>119</v>
      </c>
      <c r="C3055" s="11" t="s">
        <v>163</v>
      </c>
      <c r="D3055" s="11" t="s">
        <v>7</v>
      </c>
      <c r="E3055" s="12">
        <v>6.4733427748640198</v>
      </c>
      <c r="F3055" s="12">
        <v>6.7434428965660098</v>
      </c>
      <c r="G3055" s="12">
        <v>5.3512123561260099</v>
      </c>
      <c r="H3055" s="12">
        <v>5.2497727461066397</v>
      </c>
      <c r="I3055" s="12">
        <v>0</v>
      </c>
      <c r="J3055" s="12">
        <v>0</v>
      </c>
      <c r="K3055" s="12">
        <v>0</v>
      </c>
      <c r="L3055" s="12">
        <v>0</v>
      </c>
      <c r="M3055" s="12">
        <v>0</v>
      </c>
      <c r="N3055" s="12"/>
      <c r="O3055" s="12"/>
    </row>
    <row r="3056" spans="1:15" x14ac:dyDescent="0.35">
      <c r="A3056" s="11" t="str">
        <f t="shared" si="47"/>
        <v>DISTRIBUCION VOLUMEN X CRITERIO (kg ó litros)Sin CafeinaNOROESTE</v>
      </c>
      <c r="B3056" s="11" t="s">
        <v>119</v>
      </c>
      <c r="C3056" s="11" t="s">
        <v>163</v>
      </c>
      <c r="D3056" s="11" t="s">
        <v>8</v>
      </c>
      <c r="E3056" s="12">
        <v>9.0197038071601394</v>
      </c>
      <c r="F3056" s="12">
        <v>5.4429440351314904</v>
      </c>
      <c r="G3056" s="12">
        <v>4.6117446025547002</v>
      </c>
      <c r="H3056" s="12">
        <v>16.0789360998657</v>
      </c>
      <c r="I3056" s="12">
        <v>0</v>
      </c>
      <c r="J3056" s="12">
        <v>0</v>
      </c>
      <c r="K3056" s="12">
        <v>0</v>
      </c>
      <c r="L3056" s="12">
        <v>0</v>
      </c>
      <c r="M3056" s="12">
        <v>0</v>
      </c>
      <c r="N3056" s="12"/>
      <c r="O3056" s="12"/>
    </row>
    <row r="3057" spans="1:15" x14ac:dyDescent="0.35">
      <c r="A3057" s="11" t="str">
        <f t="shared" si="47"/>
        <v>DISTRIBUCION VOLUMEN X CRITERIO (kg ó litros)Sin Cafeina&lt;2MIL</v>
      </c>
      <c r="B3057" s="11" t="s">
        <v>119</v>
      </c>
      <c r="C3057" s="11" t="s">
        <v>163</v>
      </c>
      <c r="D3057" s="11" t="s">
        <v>9</v>
      </c>
      <c r="E3057" s="12">
        <v>4.8069201754782602</v>
      </c>
      <c r="F3057" s="12">
        <v>3.49348533892117</v>
      </c>
      <c r="G3057" s="12">
        <v>2.7518419038967501</v>
      </c>
      <c r="H3057" s="12">
        <v>3.6992281239172802</v>
      </c>
      <c r="I3057" s="12">
        <v>0</v>
      </c>
      <c r="J3057" s="12">
        <v>0</v>
      </c>
      <c r="K3057" s="12">
        <v>0</v>
      </c>
      <c r="L3057" s="12">
        <v>0</v>
      </c>
      <c r="M3057" s="12">
        <v>0</v>
      </c>
      <c r="N3057" s="12"/>
      <c r="O3057" s="12"/>
    </row>
    <row r="3058" spans="1:15" x14ac:dyDescent="0.35">
      <c r="A3058" s="11" t="str">
        <f t="shared" si="47"/>
        <v>DISTRIBUCION VOLUMEN X CRITERIO (kg ó litros)Sin Cafeina2-5MIL</v>
      </c>
      <c r="B3058" s="11" t="s">
        <v>119</v>
      </c>
      <c r="C3058" s="11" t="s">
        <v>163</v>
      </c>
      <c r="D3058" s="11" t="s">
        <v>10</v>
      </c>
      <c r="E3058" s="12">
        <v>5.3920166701800403</v>
      </c>
      <c r="F3058" s="12">
        <v>6.0703048213869604</v>
      </c>
      <c r="G3058" s="12">
        <v>5.6757623052999602</v>
      </c>
      <c r="H3058" s="12">
        <v>6.2331711693674201</v>
      </c>
      <c r="I3058" s="12">
        <v>0</v>
      </c>
      <c r="J3058" s="12">
        <v>0</v>
      </c>
      <c r="K3058" s="12">
        <v>0</v>
      </c>
      <c r="L3058" s="12">
        <v>0</v>
      </c>
      <c r="M3058" s="12">
        <v>0</v>
      </c>
      <c r="N3058" s="12"/>
      <c r="O3058" s="12"/>
    </row>
    <row r="3059" spans="1:15" x14ac:dyDescent="0.35">
      <c r="A3059" s="11" t="str">
        <f t="shared" si="47"/>
        <v>DISTRIBUCION VOLUMEN X CRITERIO (kg ó litros)Sin Cafeina5-10MIL</v>
      </c>
      <c r="B3059" s="11" t="s">
        <v>119</v>
      </c>
      <c r="C3059" s="11" t="s">
        <v>163</v>
      </c>
      <c r="D3059" s="11" t="s">
        <v>11</v>
      </c>
      <c r="E3059" s="12">
        <v>4.0890252569940504</v>
      </c>
      <c r="F3059" s="12">
        <v>4.5618259820114098</v>
      </c>
      <c r="G3059" s="12">
        <v>8.3103672217610995</v>
      </c>
      <c r="H3059" s="12">
        <v>4.0796968207637798</v>
      </c>
      <c r="I3059" s="12">
        <v>0</v>
      </c>
      <c r="J3059" s="12">
        <v>0</v>
      </c>
      <c r="K3059" s="12">
        <v>0</v>
      </c>
      <c r="L3059" s="12">
        <v>0</v>
      </c>
      <c r="M3059" s="12">
        <v>0</v>
      </c>
      <c r="N3059" s="12"/>
      <c r="O3059" s="12"/>
    </row>
    <row r="3060" spans="1:15" x14ac:dyDescent="0.35">
      <c r="A3060" s="11" t="str">
        <f t="shared" si="47"/>
        <v>DISTRIBUCION VOLUMEN X CRITERIO (kg ó litros)Sin Cafeina10-30MIL</v>
      </c>
      <c r="B3060" s="11" t="s">
        <v>119</v>
      </c>
      <c r="C3060" s="11" t="s">
        <v>163</v>
      </c>
      <c r="D3060" s="11" t="s">
        <v>12</v>
      </c>
      <c r="E3060" s="12">
        <v>16.220233251616101</v>
      </c>
      <c r="F3060" s="12">
        <v>15.348496756026901</v>
      </c>
      <c r="G3060" s="12">
        <v>13.565897507175</v>
      </c>
      <c r="H3060" s="12">
        <v>27.206279861446401</v>
      </c>
      <c r="I3060" s="12">
        <v>0</v>
      </c>
      <c r="J3060" s="12">
        <v>0</v>
      </c>
      <c r="K3060" s="12">
        <v>0</v>
      </c>
      <c r="L3060" s="12">
        <v>0</v>
      </c>
      <c r="M3060" s="12">
        <v>0</v>
      </c>
      <c r="N3060" s="12"/>
      <c r="O3060" s="12"/>
    </row>
    <row r="3061" spans="1:15" x14ac:dyDescent="0.35">
      <c r="A3061" s="11" t="str">
        <f t="shared" si="47"/>
        <v>DISTRIBUCION VOLUMEN X CRITERIO (kg ó litros)Sin Cafeina30-100MIL</v>
      </c>
      <c r="B3061" s="11" t="s">
        <v>119</v>
      </c>
      <c r="C3061" s="11" t="s">
        <v>163</v>
      </c>
      <c r="D3061" s="11" t="s">
        <v>13</v>
      </c>
      <c r="E3061" s="12">
        <v>21.855714501614699</v>
      </c>
      <c r="F3061" s="12">
        <v>23.033692737471299</v>
      </c>
      <c r="G3061" s="12">
        <v>20.490641220393002</v>
      </c>
      <c r="H3061" s="12">
        <v>16.452715355608198</v>
      </c>
      <c r="I3061" s="12">
        <v>0</v>
      </c>
      <c r="J3061" s="12">
        <v>0</v>
      </c>
      <c r="K3061" s="12">
        <v>0</v>
      </c>
      <c r="L3061" s="12">
        <v>0</v>
      </c>
      <c r="M3061" s="12">
        <v>0</v>
      </c>
      <c r="N3061" s="12"/>
      <c r="O3061" s="12"/>
    </row>
    <row r="3062" spans="1:15" x14ac:dyDescent="0.35">
      <c r="A3062" s="11" t="str">
        <f t="shared" si="47"/>
        <v>DISTRIBUCION VOLUMEN X CRITERIO (kg ó litros)Sin Cafeina100-200MIL</v>
      </c>
      <c r="B3062" s="11" t="s">
        <v>119</v>
      </c>
      <c r="C3062" s="11" t="s">
        <v>163</v>
      </c>
      <c r="D3062" s="11" t="s">
        <v>14</v>
      </c>
      <c r="E3062" s="12">
        <v>10.2906115765943</v>
      </c>
      <c r="F3062" s="12">
        <v>10.3741151707812</v>
      </c>
      <c r="G3062" s="12">
        <v>9.3902698210904294</v>
      </c>
      <c r="H3062" s="12">
        <v>6.6872897493337904</v>
      </c>
      <c r="I3062" s="12">
        <v>0</v>
      </c>
      <c r="J3062" s="12">
        <v>0</v>
      </c>
      <c r="K3062" s="12">
        <v>0</v>
      </c>
      <c r="L3062" s="12">
        <v>0</v>
      </c>
      <c r="M3062" s="12">
        <v>0</v>
      </c>
      <c r="N3062" s="12"/>
      <c r="O3062" s="12"/>
    </row>
    <row r="3063" spans="1:15" x14ac:dyDescent="0.35">
      <c r="A3063" s="11" t="str">
        <f t="shared" si="47"/>
        <v>DISTRIBUCION VOLUMEN X CRITERIO (kg ó litros)Sin Cafeina200-500MIL</v>
      </c>
      <c r="B3063" s="11" t="s">
        <v>119</v>
      </c>
      <c r="C3063" s="11" t="s">
        <v>163</v>
      </c>
      <c r="D3063" s="11" t="s">
        <v>15</v>
      </c>
      <c r="E3063" s="12">
        <v>11.087206743593301</v>
      </c>
      <c r="F3063" s="12">
        <v>8.8311431349777791</v>
      </c>
      <c r="G3063" s="12">
        <v>6.83139162420047</v>
      </c>
      <c r="H3063" s="12">
        <v>9.1463721435495895</v>
      </c>
      <c r="I3063" s="12">
        <v>0</v>
      </c>
      <c r="J3063" s="12">
        <v>0</v>
      </c>
      <c r="K3063" s="12">
        <v>0</v>
      </c>
      <c r="L3063" s="12">
        <v>0</v>
      </c>
      <c r="M3063" s="12">
        <v>0</v>
      </c>
      <c r="N3063" s="12"/>
      <c r="O3063" s="12"/>
    </row>
    <row r="3064" spans="1:15" x14ac:dyDescent="0.35">
      <c r="A3064" s="11" t="str">
        <f t="shared" si="47"/>
        <v>DISTRIBUCION VOLUMEN X CRITERIO (kg ó litros)Sin Cafeina&gt;500MIL</v>
      </c>
      <c r="B3064" s="11" t="s">
        <v>119</v>
      </c>
      <c r="C3064" s="11" t="s">
        <v>163</v>
      </c>
      <c r="D3064" s="11" t="s">
        <v>16</v>
      </c>
      <c r="E3064" s="12">
        <v>26.258279286028898</v>
      </c>
      <c r="F3064" s="12">
        <v>28.2869389856907</v>
      </c>
      <c r="G3064" s="12">
        <v>32.9838342570065</v>
      </c>
      <c r="H3064" s="12">
        <v>26.495236931681301</v>
      </c>
      <c r="I3064" s="12">
        <v>0</v>
      </c>
      <c r="J3064" s="12">
        <v>0</v>
      </c>
      <c r="K3064" s="12">
        <v>0</v>
      </c>
      <c r="L3064" s="12">
        <v>0</v>
      </c>
      <c r="M3064" s="12">
        <v>0</v>
      </c>
      <c r="N3064" s="12"/>
      <c r="O3064" s="12"/>
    </row>
    <row r="3065" spans="1:15" x14ac:dyDescent="0.35">
      <c r="A3065" s="11" t="str">
        <f t="shared" si="47"/>
        <v>DISTRIBUCION VOLUMEN X CRITERIO (kg ó litros)Sin CafeinaDE 15 A 19 AÑOS</v>
      </c>
      <c r="B3065" s="11" t="s">
        <v>119</v>
      </c>
      <c r="C3065" s="11" t="s">
        <v>163</v>
      </c>
      <c r="D3065" s="11" t="s">
        <v>39</v>
      </c>
      <c r="E3065" s="12">
        <v>1.78786659774574</v>
      </c>
      <c r="F3065" s="12">
        <v>2.07053329351583</v>
      </c>
      <c r="G3065" s="12">
        <v>2.58801578316629</v>
      </c>
      <c r="H3065" s="12">
        <v>1.80956103564755</v>
      </c>
      <c r="I3065" s="12">
        <v>0</v>
      </c>
      <c r="J3065" s="12">
        <v>0</v>
      </c>
      <c r="K3065" s="12">
        <v>0</v>
      </c>
      <c r="L3065" s="12">
        <v>0</v>
      </c>
      <c r="M3065" s="12">
        <v>0</v>
      </c>
      <c r="N3065" s="12"/>
      <c r="O3065" s="12"/>
    </row>
    <row r="3066" spans="1:15" x14ac:dyDescent="0.35">
      <c r="A3066" s="11" t="str">
        <f t="shared" si="47"/>
        <v>DISTRIBUCION VOLUMEN X CRITERIO (kg ó litros)Sin CafeinaDE 20 A 24 AÑOS</v>
      </c>
      <c r="B3066" s="11" t="s">
        <v>119</v>
      </c>
      <c r="C3066" s="11" t="s">
        <v>163</v>
      </c>
      <c r="D3066" s="11" t="s">
        <v>40</v>
      </c>
      <c r="E3066" s="12">
        <v>3.1228674748290701</v>
      </c>
      <c r="F3066" s="12">
        <v>2.61004799261891</v>
      </c>
      <c r="G3066" s="12">
        <v>2.1260751023174298</v>
      </c>
      <c r="H3066" s="12">
        <v>2.7250626466297798</v>
      </c>
      <c r="I3066" s="12">
        <v>0</v>
      </c>
      <c r="J3066" s="12">
        <v>0</v>
      </c>
      <c r="K3066" s="12">
        <v>0</v>
      </c>
      <c r="L3066" s="12">
        <v>0</v>
      </c>
      <c r="M3066" s="12">
        <v>0</v>
      </c>
      <c r="N3066" s="12"/>
      <c r="O3066" s="12"/>
    </row>
    <row r="3067" spans="1:15" x14ac:dyDescent="0.35">
      <c r="A3067" s="11" t="str">
        <f t="shared" si="47"/>
        <v>DISTRIBUCION VOLUMEN X CRITERIO (kg ó litros)Sin CafeinaDE 25 A 34 AÑOS</v>
      </c>
      <c r="B3067" s="11" t="s">
        <v>119</v>
      </c>
      <c r="C3067" s="11" t="s">
        <v>163</v>
      </c>
      <c r="D3067" s="11" t="s">
        <v>41</v>
      </c>
      <c r="E3067" s="12">
        <v>9.0218395650250294</v>
      </c>
      <c r="F3067" s="12">
        <v>7.9620822711189598</v>
      </c>
      <c r="G3067" s="12">
        <v>6.3848330947605296</v>
      </c>
      <c r="H3067" s="12">
        <v>5.9966111220883702</v>
      </c>
      <c r="I3067" s="12">
        <v>0</v>
      </c>
      <c r="J3067" s="12">
        <v>0</v>
      </c>
      <c r="K3067" s="12">
        <v>0</v>
      </c>
      <c r="L3067" s="12">
        <v>0</v>
      </c>
      <c r="M3067" s="12">
        <v>0</v>
      </c>
      <c r="N3067" s="12"/>
      <c r="O3067" s="12"/>
    </row>
    <row r="3068" spans="1:15" x14ac:dyDescent="0.35">
      <c r="A3068" s="11" t="str">
        <f t="shared" si="47"/>
        <v>DISTRIBUCION VOLUMEN X CRITERIO (kg ó litros)Sin CafeinaDE 35 A 49 AÑOS</v>
      </c>
      <c r="B3068" s="11" t="s">
        <v>119</v>
      </c>
      <c r="C3068" s="11" t="s">
        <v>163</v>
      </c>
      <c r="D3068" s="11" t="s">
        <v>42</v>
      </c>
      <c r="E3068" s="12">
        <v>33.572210176690298</v>
      </c>
      <c r="F3068" s="12">
        <v>32.279103321127302</v>
      </c>
      <c r="G3068" s="12">
        <v>30.084386940589599</v>
      </c>
      <c r="H3068" s="12">
        <v>22.904112423807</v>
      </c>
      <c r="I3068" s="12">
        <v>0</v>
      </c>
      <c r="J3068" s="12">
        <v>0</v>
      </c>
      <c r="K3068" s="12">
        <v>0</v>
      </c>
      <c r="L3068" s="12">
        <v>0</v>
      </c>
      <c r="M3068" s="12">
        <v>0</v>
      </c>
      <c r="N3068" s="12"/>
      <c r="O3068" s="12"/>
    </row>
    <row r="3069" spans="1:15" x14ac:dyDescent="0.35">
      <c r="A3069" s="11" t="str">
        <f t="shared" si="47"/>
        <v>DISTRIBUCION VOLUMEN X CRITERIO (kg ó litros)Sin CafeinaDE 50 A 59 AÑOS</v>
      </c>
      <c r="B3069" s="11" t="s">
        <v>119</v>
      </c>
      <c r="C3069" s="11" t="s">
        <v>163</v>
      </c>
      <c r="D3069" s="11" t="s">
        <v>43</v>
      </c>
      <c r="E3069" s="12">
        <v>26.553743073631701</v>
      </c>
      <c r="F3069" s="12">
        <v>35.145286590672697</v>
      </c>
      <c r="G3069" s="12">
        <v>20.519782145327099</v>
      </c>
      <c r="H3069" s="12">
        <v>33.184607175236103</v>
      </c>
      <c r="I3069" s="12">
        <v>0</v>
      </c>
      <c r="J3069" s="12">
        <v>0</v>
      </c>
      <c r="K3069" s="12">
        <v>0</v>
      </c>
      <c r="L3069" s="12">
        <v>0</v>
      </c>
      <c r="M3069" s="12">
        <v>0</v>
      </c>
      <c r="N3069" s="12"/>
      <c r="O3069" s="12"/>
    </row>
    <row r="3070" spans="1:15" x14ac:dyDescent="0.35">
      <c r="A3070" s="11" t="str">
        <f t="shared" si="47"/>
        <v>DISTRIBUCION VOLUMEN X CRITERIO (kg ó litros)Sin CafeinaDE 60 A 75 AÑOS</v>
      </c>
      <c r="B3070" s="11" t="s">
        <v>119</v>
      </c>
      <c r="C3070" s="11" t="s">
        <v>163</v>
      </c>
      <c r="D3070" s="11" t="s">
        <v>44</v>
      </c>
      <c r="E3070" s="12">
        <v>25.941477356249401</v>
      </c>
      <c r="F3070" s="12">
        <v>19.932939732407799</v>
      </c>
      <c r="G3070" s="12">
        <v>38.296907698325199</v>
      </c>
      <c r="H3070" s="12">
        <v>33.380041161945897</v>
      </c>
      <c r="I3070" s="12">
        <v>0</v>
      </c>
      <c r="J3070" s="12">
        <v>0</v>
      </c>
      <c r="K3070" s="12">
        <v>0</v>
      </c>
      <c r="L3070" s="12">
        <v>0</v>
      </c>
      <c r="M3070" s="12">
        <v>0</v>
      </c>
      <c r="N3070" s="12"/>
      <c r="O3070" s="12"/>
    </row>
    <row r="3071" spans="1:15" x14ac:dyDescent="0.35">
      <c r="A3071" s="11" t="str">
        <f t="shared" si="47"/>
        <v>DISTRIBUCION VOLUMEN X CRITERIO (kg ó litros)Sin CafeinaALTA Y MEDIA ALTA</v>
      </c>
      <c r="B3071" s="11" t="s">
        <v>119</v>
      </c>
      <c r="C3071" s="11" t="s">
        <v>163</v>
      </c>
      <c r="D3071" s="11" t="s">
        <v>17</v>
      </c>
      <c r="E3071" s="12">
        <v>23.654263135909201</v>
      </c>
      <c r="F3071" s="12">
        <v>24.6480633498748</v>
      </c>
      <c r="G3071" s="12">
        <v>21.403738044626699</v>
      </c>
      <c r="H3071" s="12">
        <v>18.556660646811299</v>
      </c>
      <c r="I3071" s="12">
        <v>0</v>
      </c>
      <c r="J3071" s="12">
        <v>0</v>
      </c>
      <c r="K3071" s="12">
        <v>0</v>
      </c>
      <c r="L3071" s="12">
        <v>0</v>
      </c>
      <c r="M3071" s="12">
        <v>0</v>
      </c>
      <c r="N3071" s="12"/>
      <c r="O3071" s="12"/>
    </row>
    <row r="3072" spans="1:15" x14ac:dyDescent="0.35">
      <c r="A3072" s="11" t="str">
        <f t="shared" si="47"/>
        <v>DISTRIBUCION VOLUMEN X CRITERIO (kg ó litros)Sin CafeinaMEDIA</v>
      </c>
      <c r="B3072" s="11" t="s">
        <v>119</v>
      </c>
      <c r="C3072" s="11" t="s">
        <v>163</v>
      </c>
      <c r="D3072" s="11" t="s">
        <v>18</v>
      </c>
      <c r="E3072" s="12">
        <v>30.134185420061701</v>
      </c>
      <c r="F3072" s="12">
        <v>28.660463090209198</v>
      </c>
      <c r="G3072" s="12">
        <v>29.7391683613426</v>
      </c>
      <c r="H3072" s="12">
        <v>28.0076074581672</v>
      </c>
      <c r="I3072" s="12">
        <v>0</v>
      </c>
      <c r="J3072" s="12">
        <v>0</v>
      </c>
      <c r="K3072" s="12">
        <v>0</v>
      </c>
      <c r="L3072" s="12">
        <v>0</v>
      </c>
      <c r="M3072" s="12">
        <v>0</v>
      </c>
      <c r="N3072" s="12"/>
      <c r="O3072" s="12"/>
    </row>
    <row r="3073" spans="1:15" x14ac:dyDescent="0.35">
      <c r="A3073" s="11" t="str">
        <f t="shared" si="47"/>
        <v>DISTRIBUCION VOLUMEN X CRITERIO (kg ó litros)Sin CafeinaMEDIA BAJA</v>
      </c>
      <c r="B3073" s="11" t="s">
        <v>119</v>
      </c>
      <c r="C3073" s="11" t="s">
        <v>163</v>
      </c>
      <c r="D3073" s="11" t="s">
        <v>19</v>
      </c>
      <c r="E3073" s="12">
        <v>19.047119372948298</v>
      </c>
      <c r="F3073" s="12">
        <v>18.5061439234026</v>
      </c>
      <c r="G3073" s="12">
        <v>22.4293338000281</v>
      </c>
      <c r="H3073" s="12">
        <v>22.2011196835977</v>
      </c>
      <c r="I3073" s="12">
        <v>0</v>
      </c>
      <c r="J3073" s="12">
        <v>0</v>
      </c>
      <c r="K3073" s="12">
        <v>0</v>
      </c>
      <c r="L3073" s="12">
        <v>0</v>
      </c>
      <c r="M3073" s="12">
        <v>0</v>
      </c>
      <c r="N3073" s="12"/>
      <c r="O3073" s="12"/>
    </row>
    <row r="3074" spans="1:15" x14ac:dyDescent="0.35">
      <c r="A3074" s="11" t="str">
        <f t="shared" si="47"/>
        <v>DISTRIBUCION VOLUMEN X CRITERIO (kg ó litros)Sin CafeinaBAJA</v>
      </c>
      <c r="B3074" s="11" t="s">
        <v>119</v>
      </c>
      <c r="C3074" s="11" t="s">
        <v>163</v>
      </c>
      <c r="D3074" s="11" t="s">
        <v>20</v>
      </c>
      <c r="E3074" s="12">
        <v>27.1644350574832</v>
      </c>
      <c r="F3074" s="12">
        <v>28.1853237191369</v>
      </c>
      <c r="G3074" s="12">
        <v>26.4277624126922</v>
      </c>
      <c r="H3074" s="12">
        <v>31.2346029911016</v>
      </c>
      <c r="I3074" s="12">
        <v>0</v>
      </c>
      <c r="J3074" s="12">
        <v>0</v>
      </c>
      <c r="K3074" s="12">
        <v>0</v>
      </c>
      <c r="L3074" s="12">
        <v>0</v>
      </c>
      <c r="M3074" s="12">
        <v>0</v>
      </c>
      <c r="N3074" s="12"/>
      <c r="O3074" s="12"/>
    </row>
    <row r="3075" spans="1:15" x14ac:dyDescent="0.35">
      <c r="A3075" s="11" t="str">
        <f t="shared" si="47"/>
        <v>DISTRIBUCION VOLUMEN X CRITERIO (kg ó litros)Sin CafeinaHOMBRE</v>
      </c>
      <c r="B3075" s="11" t="s">
        <v>119</v>
      </c>
      <c r="C3075" s="11" t="s">
        <v>163</v>
      </c>
      <c r="D3075" s="11" t="s">
        <v>21</v>
      </c>
      <c r="E3075" s="12">
        <v>45.711218243329199</v>
      </c>
      <c r="F3075" s="12">
        <v>49.929289043637397</v>
      </c>
      <c r="G3075" s="12">
        <v>60.1425153961954</v>
      </c>
      <c r="H3075" s="12">
        <v>62.975367295020298</v>
      </c>
      <c r="I3075" s="12">
        <v>0</v>
      </c>
      <c r="J3075" s="12">
        <v>0</v>
      </c>
      <c r="K3075" s="12">
        <v>0</v>
      </c>
      <c r="L3075" s="12">
        <v>0</v>
      </c>
      <c r="M3075" s="12">
        <v>0</v>
      </c>
      <c r="N3075" s="12"/>
      <c r="O3075" s="12"/>
    </row>
    <row r="3076" spans="1:15" x14ac:dyDescent="0.35">
      <c r="A3076" s="11" t="str">
        <f t="shared" ref="A3076:A3139" si="48">B3076&amp;C3076&amp;D3076</f>
        <v>DISTRIBUCION VOLUMEN X CRITERIO (kg ó litros)Sin CafeinaMUJER</v>
      </c>
      <c r="B3076" s="11" t="s">
        <v>119</v>
      </c>
      <c r="C3076" s="11" t="s">
        <v>163</v>
      </c>
      <c r="D3076" s="11" t="s">
        <v>22</v>
      </c>
      <c r="E3076" s="12">
        <v>54.288781641973102</v>
      </c>
      <c r="F3076" s="12">
        <v>50.0707123068172</v>
      </c>
      <c r="G3076" s="12">
        <v>39.857488098865197</v>
      </c>
      <c r="H3076" s="12">
        <v>37.024622543656797</v>
      </c>
      <c r="I3076" s="12">
        <v>0</v>
      </c>
      <c r="J3076" s="12">
        <v>0</v>
      </c>
      <c r="K3076" s="12">
        <v>0</v>
      </c>
      <c r="L3076" s="12">
        <v>0</v>
      </c>
      <c r="M3076" s="12">
        <v>0</v>
      </c>
      <c r="N3076" s="12"/>
      <c r="O3076" s="12"/>
    </row>
    <row r="3077" spans="1:15" x14ac:dyDescent="0.35">
      <c r="A3077" s="11" t="str">
        <f t="shared" si="48"/>
        <v>DISTRIBUCION VOLUMEN X CRITERIO (kg ó litros)Frutas con gasT.ESPAÑA</v>
      </c>
      <c r="B3077" s="11" t="s">
        <v>119</v>
      </c>
      <c r="C3077" s="11" t="s">
        <v>164</v>
      </c>
      <c r="D3077" s="11" t="s">
        <v>36</v>
      </c>
      <c r="E3077" s="12">
        <v>100</v>
      </c>
      <c r="F3077" s="12">
        <v>100</v>
      </c>
      <c r="G3077" s="12">
        <v>100</v>
      </c>
      <c r="H3077" s="12">
        <v>100</v>
      </c>
      <c r="I3077" s="12">
        <v>0</v>
      </c>
      <c r="J3077" s="12">
        <v>0</v>
      </c>
      <c r="K3077" s="12">
        <v>0</v>
      </c>
      <c r="L3077" s="12">
        <v>0</v>
      </c>
      <c r="M3077" s="12">
        <v>0</v>
      </c>
      <c r="N3077" s="12"/>
      <c r="O3077" s="12"/>
    </row>
    <row r="3078" spans="1:15" x14ac:dyDescent="0.35">
      <c r="A3078" s="11" t="str">
        <f t="shared" si="48"/>
        <v>DISTRIBUCION VOLUMEN X CRITERIO (kg ó litros)Frutas con gasBCN AM</v>
      </c>
      <c r="B3078" s="11" t="s">
        <v>119</v>
      </c>
      <c r="C3078" s="11" t="s">
        <v>164</v>
      </c>
      <c r="D3078" s="11" t="s">
        <v>1</v>
      </c>
      <c r="E3078" s="12">
        <v>5.9657526021088696</v>
      </c>
      <c r="F3078" s="12">
        <v>6.4784470904234697</v>
      </c>
      <c r="G3078" s="12">
        <v>5.9837988256194601</v>
      </c>
      <c r="H3078" s="12">
        <v>8.6111188063567994</v>
      </c>
      <c r="I3078" s="12">
        <v>0</v>
      </c>
      <c r="J3078" s="12">
        <v>0</v>
      </c>
      <c r="K3078" s="12">
        <v>0</v>
      </c>
      <c r="L3078" s="12">
        <v>0</v>
      </c>
      <c r="M3078" s="12">
        <v>0</v>
      </c>
      <c r="N3078" s="12"/>
      <c r="O3078" s="12"/>
    </row>
    <row r="3079" spans="1:15" x14ac:dyDescent="0.35">
      <c r="A3079" s="11" t="str">
        <f t="shared" si="48"/>
        <v>DISTRIBUCION VOLUMEN X CRITERIO (kg ó litros)Frutas con gasREST.CAT ARAGON</v>
      </c>
      <c r="B3079" s="11" t="s">
        <v>119</v>
      </c>
      <c r="C3079" s="11" t="s">
        <v>164</v>
      </c>
      <c r="D3079" s="11" t="s">
        <v>2</v>
      </c>
      <c r="E3079" s="12">
        <v>7.4781498570107301</v>
      </c>
      <c r="F3079" s="12">
        <v>8.5688235458103996</v>
      </c>
      <c r="G3079" s="12">
        <v>6.98240520975392</v>
      </c>
      <c r="H3079" s="12">
        <v>9.2233259710785802</v>
      </c>
      <c r="I3079" s="12">
        <v>0</v>
      </c>
      <c r="J3079" s="12">
        <v>0</v>
      </c>
      <c r="K3079" s="12">
        <v>0</v>
      </c>
      <c r="L3079" s="12">
        <v>0</v>
      </c>
      <c r="M3079" s="12">
        <v>0</v>
      </c>
      <c r="N3079" s="12"/>
      <c r="O3079" s="12"/>
    </row>
    <row r="3080" spans="1:15" x14ac:dyDescent="0.35">
      <c r="A3080" s="11" t="str">
        <f t="shared" si="48"/>
        <v>DISTRIBUCION VOLUMEN X CRITERIO (kg ó litros)Frutas con gasLEVANTE</v>
      </c>
      <c r="B3080" s="11" t="s">
        <v>119</v>
      </c>
      <c r="C3080" s="11" t="s">
        <v>164</v>
      </c>
      <c r="D3080" s="11" t="s">
        <v>3</v>
      </c>
      <c r="E3080" s="12">
        <v>13.582058895712199</v>
      </c>
      <c r="F3080" s="12">
        <v>17.932708475414099</v>
      </c>
      <c r="G3080" s="12">
        <v>19.2247538646679</v>
      </c>
      <c r="H3080" s="12">
        <v>20.306382131162099</v>
      </c>
      <c r="I3080" s="12">
        <v>0</v>
      </c>
      <c r="J3080" s="12">
        <v>0</v>
      </c>
      <c r="K3080" s="12">
        <v>0</v>
      </c>
      <c r="L3080" s="12">
        <v>0</v>
      </c>
      <c r="M3080" s="12">
        <v>0</v>
      </c>
      <c r="N3080" s="12"/>
      <c r="O3080" s="12"/>
    </row>
    <row r="3081" spans="1:15" x14ac:dyDescent="0.35">
      <c r="A3081" s="11" t="str">
        <f t="shared" si="48"/>
        <v>DISTRIBUCION VOLUMEN X CRITERIO (kg ó litros)Frutas con gasANDALUCIA</v>
      </c>
      <c r="B3081" s="11" t="s">
        <v>119</v>
      </c>
      <c r="C3081" s="11" t="s">
        <v>164</v>
      </c>
      <c r="D3081" s="11" t="s">
        <v>4</v>
      </c>
      <c r="E3081" s="12">
        <v>21.737391327273901</v>
      </c>
      <c r="F3081" s="12">
        <v>27.792920526374299</v>
      </c>
      <c r="G3081" s="12">
        <v>35.261131788161897</v>
      </c>
      <c r="H3081" s="12">
        <v>21.4940240432819</v>
      </c>
      <c r="I3081" s="12">
        <v>0</v>
      </c>
      <c r="J3081" s="12">
        <v>0</v>
      </c>
      <c r="K3081" s="12">
        <v>0</v>
      </c>
      <c r="L3081" s="12">
        <v>0</v>
      </c>
      <c r="M3081" s="12">
        <v>0</v>
      </c>
      <c r="N3081" s="12"/>
      <c r="O3081" s="12"/>
    </row>
    <row r="3082" spans="1:15" x14ac:dyDescent="0.35">
      <c r="A3082" s="11" t="str">
        <f t="shared" si="48"/>
        <v>DISTRIBUCION VOLUMEN X CRITERIO (kg ó litros)Frutas con gasMDD AM</v>
      </c>
      <c r="B3082" s="11" t="s">
        <v>119</v>
      </c>
      <c r="C3082" s="11" t="s">
        <v>164</v>
      </c>
      <c r="D3082" s="11" t="s">
        <v>5</v>
      </c>
      <c r="E3082" s="12">
        <v>9.0282153204005997</v>
      </c>
      <c r="F3082" s="12">
        <v>10.4185171250978</v>
      </c>
      <c r="G3082" s="12">
        <v>10.2947261152122</v>
      </c>
      <c r="H3082" s="12">
        <v>11.371370843603501</v>
      </c>
      <c r="I3082" s="12">
        <v>0</v>
      </c>
      <c r="J3082" s="12">
        <v>0</v>
      </c>
      <c r="K3082" s="12">
        <v>0</v>
      </c>
      <c r="L3082" s="12">
        <v>0</v>
      </c>
      <c r="M3082" s="12">
        <v>0</v>
      </c>
      <c r="N3082" s="12"/>
      <c r="O3082" s="12"/>
    </row>
    <row r="3083" spans="1:15" x14ac:dyDescent="0.35">
      <c r="A3083" s="11" t="str">
        <f t="shared" si="48"/>
        <v>DISTRIBUCION VOLUMEN X CRITERIO (kg ó litros)Frutas con gasRTO CENTRO</v>
      </c>
      <c r="B3083" s="11" t="s">
        <v>119</v>
      </c>
      <c r="C3083" s="11" t="s">
        <v>164</v>
      </c>
      <c r="D3083" s="11" t="s">
        <v>6</v>
      </c>
      <c r="E3083" s="12">
        <v>15.7633290008927</v>
      </c>
      <c r="F3083" s="12">
        <v>15.694364834445199</v>
      </c>
      <c r="G3083" s="12">
        <v>8.6084432615551503</v>
      </c>
      <c r="H3083" s="12">
        <v>12.809077114414601</v>
      </c>
      <c r="I3083" s="12">
        <v>0</v>
      </c>
      <c r="J3083" s="12">
        <v>0</v>
      </c>
      <c r="K3083" s="12">
        <v>0</v>
      </c>
      <c r="L3083" s="12">
        <v>0</v>
      </c>
      <c r="M3083" s="12">
        <v>0</v>
      </c>
      <c r="N3083" s="12"/>
      <c r="O3083" s="12"/>
    </row>
    <row r="3084" spans="1:15" x14ac:dyDescent="0.35">
      <c r="A3084" s="11" t="str">
        <f t="shared" si="48"/>
        <v>DISTRIBUCION VOLUMEN X CRITERIO (kg ó litros)Frutas con gasNORTE-CENTRO</v>
      </c>
      <c r="B3084" s="11" t="s">
        <v>119</v>
      </c>
      <c r="C3084" s="11" t="s">
        <v>164</v>
      </c>
      <c r="D3084" s="11" t="s">
        <v>7</v>
      </c>
      <c r="E3084" s="12">
        <v>19.623319835052701</v>
      </c>
      <c r="F3084" s="12">
        <v>6.9743007583831496</v>
      </c>
      <c r="G3084" s="12">
        <v>7.5276774425570903</v>
      </c>
      <c r="H3084" s="12">
        <v>6.8045929094061997</v>
      </c>
      <c r="I3084" s="12">
        <v>0</v>
      </c>
      <c r="J3084" s="12">
        <v>0</v>
      </c>
      <c r="K3084" s="12">
        <v>0</v>
      </c>
      <c r="L3084" s="12">
        <v>0</v>
      </c>
      <c r="M3084" s="12">
        <v>0</v>
      </c>
      <c r="N3084" s="12"/>
      <c r="O3084" s="12"/>
    </row>
    <row r="3085" spans="1:15" x14ac:dyDescent="0.35">
      <c r="A3085" s="11" t="str">
        <f t="shared" si="48"/>
        <v>DISTRIBUCION VOLUMEN X CRITERIO (kg ó litros)Frutas con gasNOROESTE</v>
      </c>
      <c r="B3085" s="11" t="s">
        <v>119</v>
      </c>
      <c r="C3085" s="11" t="s">
        <v>164</v>
      </c>
      <c r="D3085" s="11" t="s">
        <v>8</v>
      </c>
      <c r="E3085" s="12">
        <v>6.8217855049332998</v>
      </c>
      <c r="F3085" s="12">
        <v>6.1399095937927903</v>
      </c>
      <c r="G3085" s="12">
        <v>6.1170641925356799</v>
      </c>
      <c r="H3085" s="12">
        <v>9.3801054008699492</v>
      </c>
      <c r="I3085" s="12">
        <v>0</v>
      </c>
      <c r="J3085" s="12">
        <v>0</v>
      </c>
      <c r="K3085" s="12">
        <v>0</v>
      </c>
      <c r="L3085" s="12">
        <v>0</v>
      </c>
      <c r="M3085" s="12">
        <v>0</v>
      </c>
      <c r="N3085" s="12"/>
      <c r="O3085" s="12"/>
    </row>
    <row r="3086" spans="1:15" x14ac:dyDescent="0.35">
      <c r="A3086" s="11" t="str">
        <f t="shared" si="48"/>
        <v>DISTRIBUCION VOLUMEN X CRITERIO (kg ó litros)Frutas con gas&lt;2MIL</v>
      </c>
      <c r="B3086" s="11" t="s">
        <v>119</v>
      </c>
      <c r="C3086" s="11" t="s">
        <v>164</v>
      </c>
      <c r="D3086" s="11" t="s">
        <v>9</v>
      </c>
      <c r="E3086" s="12">
        <v>21.077565584239501</v>
      </c>
      <c r="F3086" s="12">
        <v>5.43512544723633</v>
      </c>
      <c r="G3086" s="12">
        <v>4.8136295222090002</v>
      </c>
      <c r="H3086" s="12">
        <v>5.4246368795271698</v>
      </c>
      <c r="I3086" s="12">
        <v>0</v>
      </c>
      <c r="J3086" s="12">
        <v>0</v>
      </c>
      <c r="K3086" s="12">
        <v>0</v>
      </c>
      <c r="L3086" s="12">
        <v>0</v>
      </c>
      <c r="M3086" s="12">
        <v>0</v>
      </c>
      <c r="N3086" s="12"/>
      <c r="O3086" s="12"/>
    </row>
    <row r="3087" spans="1:15" x14ac:dyDescent="0.35">
      <c r="A3087" s="11" t="str">
        <f t="shared" si="48"/>
        <v>DISTRIBUCION VOLUMEN X CRITERIO (kg ó litros)Frutas con gas2-5MIL</v>
      </c>
      <c r="B3087" s="11" t="s">
        <v>119</v>
      </c>
      <c r="C3087" s="11" t="s">
        <v>164</v>
      </c>
      <c r="D3087" s="11" t="s">
        <v>10</v>
      </c>
      <c r="E3087" s="12">
        <v>5.4573367186199802</v>
      </c>
      <c r="F3087" s="12">
        <v>4.9678845245096799</v>
      </c>
      <c r="G3087" s="12">
        <v>7.07114242915417</v>
      </c>
      <c r="H3087" s="12">
        <v>5.2687951128736703</v>
      </c>
      <c r="I3087" s="12">
        <v>0</v>
      </c>
      <c r="J3087" s="12">
        <v>0</v>
      </c>
      <c r="K3087" s="12">
        <v>0</v>
      </c>
      <c r="L3087" s="12">
        <v>0</v>
      </c>
      <c r="M3087" s="12">
        <v>0</v>
      </c>
      <c r="N3087" s="12"/>
      <c r="O3087" s="12"/>
    </row>
    <row r="3088" spans="1:15" x14ac:dyDescent="0.35">
      <c r="A3088" s="11" t="str">
        <f t="shared" si="48"/>
        <v>DISTRIBUCION VOLUMEN X CRITERIO (kg ó litros)Frutas con gas5-10MIL</v>
      </c>
      <c r="B3088" s="11" t="s">
        <v>119</v>
      </c>
      <c r="C3088" s="11" t="s">
        <v>164</v>
      </c>
      <c r="D3088" s="11" t="s">
        <v>11</v>
      </c>
      <c r="E3088" s="12">
        <v>6.05647292829644</v>
      </c>
      <c r="F3088" s="12">
        <v>7.4391212275980996</v>
      </c>
      <c r="G3088" s="12">
        <v>9.6421159774410192</v>
      </c>
      <c r="H3088" s="12">
        <v>7.1774321934063101</v>
      </c>
      <c r="I3088" s="12">
        <v>0</v>
      </c>
      <c r="J3088" s="12">
        <v>0</v>
      </c>
      <c r="K3088" s="12">
        <v>0</v>
      </c>
      <c r="L3088" s="12">
        <v>0</v>
      </c>
      <c r="M3088" s="12">
        <v>0</v>
      </c>
      <c r="N3088" s="12"/>
      <c r="O3088" s="12"/>
    </row>
    <row r="3089" spans="1:15" x14ac:dyDescent="0.35">
      <c r="A3089" s="11" t="str">
        <f t="shared" si="48"/>
        <v>DISTRIBUCION VOLUMEN X CRITERIO (kg ó litros)Frutas con gas10-30MIL</v>
      </c>
      <c r="B3089" s="11" t="s">
        <v>119</v>
      </c>
      <c r="C3089" s="11" t="s">
        <v>164</v>
      </c>
      <c r="D3089" s="11" t="s">
        <v>12</v>
      </c>
      <c r="E3089" s="12">
        <v>18.570639164280799</v>
      </c>
      <c r="F3089" s="12">
        <v>24.888088017334301</v>
      </c>
      <c r="G3089" s="12">
        <v>17.1291893057453</v>
      </c>
      <c r="H3089" s="12">
        <v>21.036041377870301</v>
      </c>
      <c r="I3089" s="12">
        <v>0</v>
      </c>
      <c r="J3089" s="12">
        <v>0</v>
      </c>
      <c r="K3089" s="12">
        <v>0</v>
      </c>
      <c r="L3089" s="12">
        <v>0</v>
      </c>
      <c r="M3089" s="12">
        <v>0</v>
      </c>
      <c r="N3089" s="12"/>
      <c r="O3089" s="12"/>
    </row>
    <row r="3090" spans="1:15" x14ac:dyDescent="0.35">
      <c r="A3090" s="11" t="str">
        <f t="shared" si="48"/>
        <v>DISTRIBUCION VOLUMEN X CRITERIO (kg ó litros)Frutas con gas30-100MIL</v>
      </c>
      <c r="B3090" s="11" t="s">
        <v>119</v>
      </c>
      <c r="C3090" s="11" t="s">
        <v>164</v>
      </c>
      <c r="D3090" s="11" t="s">
        <v>13</v>
      </c>
      <c r="E3090" s="12">
        <v>17.978007131803398</v>
      </c>
      <c r="F3090" s="12">
        <v>19.559447278581398</v>
      </c>
      <c r="G3090" s="12">
        <v>20.844036181419099</v>
      </c>
      <c r="H3090" s="12">
        <v>19.476824998670502</v>
      </c>
      <c r="I3090" s="12">
        <v>0</v>
      </c>
      <c r="J3090" s="12">
        <v>0</v>
      </c>
      <c r="K3090" s="12">
        <v>0</v>
      </c>
      <c r="L3090" s="12">
        <v>0</v>
      </c>
      <c r="M3090" s="12">
        <v>0</v>
      </c>
      <c r="N3090" s="12"/>
      <c r="O3090" s="12"/>
    </row>
    <row r="3091" spans="1:15" x14ac:dyDescent="0.35">
      <c r="A3091" s="11" t="str">
        <f t="shared" si="48"/>
        <v>DISTRIBUCION VOLUMEN X CRITERIO (kg ó litros)Frutas con gas100-200MIL</v>
      </c>
      <c r="B3091" s="11" t="s">
        <v>119</v>
      </c>
      <c r="C3091" s="11" t="s">
        <v>164</v>
      </c>
      <c r="D3091" s="11" t="s">
        <v>14</v>
      </c>
      <c r="E3091" s="12">
        <v>8.4844717534492595</v>
      </c>
      <c r="F3091" s="12">
        <v>9.9188270631151507</v>
      </c>
      <c r="G3091" s="12">
        <v>15.045644921908499</v>
      </c>
      <c r="H3091" s="12">
        <v>8.1136775717695997</v>
      </c>
      <c r="I3091" s="12">
        <v>0</v>
      </c>
      <c r="J3091" s="12">
        <v>0</v>
      </c>
      <c r="K3091" s="12">
        <v>0</v>
      </c>
      <c r="L3091" s="12">
        <v>0</v>
      </c>
      <c r="M3091" s="12">
        <v>0</v>
      </c>
      <c r="N3091" s="12"/>
      <c r="O3091" s="12"/>
    </row>
    <row r="3092" spans="1:15" x14ac:dyDescent="0.35">
      <c r="A3092" s="11" t="str">
        <f t="shared" si="48"/>
        <v>DISTRIBUCION VOLUMEN X CRITERIO (kg ó litros)Frutas con gas200-500MIL</v>
      </c>
      <c r="B3092" s="11" t="s">
        <v>119</v>
      </c>
      <c r="C3092" s="11" t="s">
        <v>164</v>
      </c>
      <c r="D3092" s="11" t="s">
        <v>15</v>
      </c>
      <c r="E3092" s="12">
        <v>10.296388338058099</v>
      </c>
      <c r="F3092" s="12">
        <v>13.868489140801699</v>
      </c>
      <c r="G3092" s="12">
        <v>10.9177807939865</v>
      </c>
      <c r="H3092" s="12">
        <v>16.8277699421002</v>
      </c>
      <c r="I3092" s="12">
        <v>0</v>
      </c>
      <c r="J3092" s="12">
        <v>0</v>
      </c>
      <c r="K3092" s="12">
        <v>0</v>
      </c>
      <c r="L3092" s="12">
        <v>0</v>
      </c>
      <c r="M3092" s="12">
        <v>0</v>
      </c>
      <c r="N3092" s="12"/>
      <c r="O3092" s="12"/>
    </row>
    <row r="3093" spans="1:15" x14ac:dyDescent="0.35">
      <c r="A3093" s="11" t="str">
        <f t="shared" si="48"/>
        <v>DISTRIBUCION VOLUMEN X CRITERIO (kg ó litros)Frutas con gas&gt;500MIL</v>
      </c>
      <c r="B3093" s="11" t="s">
        <v>119</v>
      </c>
      <c r="C3093" s="11" t="s">
        <v>164</v>
      </c>
      <c r="D3093" s="11" t="s">
        <v>16</v>
      </c>
      <c r="E3093" s="12">
        <v>12.0791271148147</v>
      </c>
      <c r="F3093" s="12">
        <v>13.9230099598908</v>
      </c>
      <c r="G3093" s="12">
        <v>14.536466703148699</v>
      </c>
      <c r="H3093" s="12">
        <v>16.67481798251</v>
      </c>
      <c r="I3093" s="12">
        <v>0</v>
      </c>
      <c r="J3093" s="12">
        <v>0</v>
      </c>
      <c r="K3093" s="12">
        <v>0</v>
      </c>
      <c r="L3093" s="12">
        <v>0</v>
      </c>
      <c r="M3093" s="12">
        <v>0</v>
      </c>
      <c r="N3093" s="12"/>
      <c r="O3093" s="12"/>
    </row>
    <row r="3094" spans="1:15" x14ac:dyDescent="0.35">
      <c r="A3094" s="11" t="str">
        <f t="shared" si="48"/>
        <v>DISTRIBUCION VOLUMEN X CRITERIO (kg ó litros)Frutas con gasDE 15 A 19 AÑOS</v>
      </c>
      <c r="B3094" s="11" t="s">
        <v>119</v>
      </c>
      <c r="C3094" s="11" t="s">
        <v>164</v>
      </c>
      <c r="D3094" s="11" t="s">
        <v>39</v>
      </c>
      <c r="E3094" s="12">
        <v>16.911213609797102</v>
      </c>
      <c r="F3094" s="12">
        <v>5.7975443514287397</v>
      </c>
      <c r="G3094" s="12">
        <v>7.3983148608627598</v>
      </c>
      <c r="H3094" s="12">
        <v>5.9003074506230204</v>
      </c>
      <c r="I3094" s="12">
        <v>0</v>
      </c>
      <c r="J3094" s="12">
        <v>0</v>
      </c>
      <c r="K3094" s="12">
        <v>0</v>
      </c>
      <c r="L3094" s="12">
        <v>0</v>
      </c>
      <c r="M3094" s="12">
        <v>0</v>
      </c>
      <c r="N3094" s="12"/>
      <c r="O3094" s="12"/>
    </row>
    <row r="3095" spans="1:15" x14ac:dyDescent="0.35">
      <c r="A3095" s="11" t="str">
        <f t="shared" si="48"/>
        <v>DISTRIBUCION VOLUMEN X CRITERIO (kg ó litros)Frutas con gasDE 20 A 24 AÑOS</v>
      </c>
      <c r="B3095" s="11" t="s">
        <v>119</v>
      </c>
      <c r="C3095" s="11" t="s">
        <v>164</v>
      </c>
      <c r="D3095" s="11" t="s">
        <v>40</v>
      </c>
      <c r="E3095" s="12">
        <v>5.6245278212638601</v>
      </c>
      <c r="F3095" s="12">
        <v>5.4423209766095901</v>
      </c>
      <c r="G3095" s="12">
        <v>5.1741806321710699</v>
      </c>
      <c r="H3095" s="12">
        <v>4.7840921902050697</v>
      </c>
      <c r="I3095" s="12">
        <v>0</v>
      </c>
      <c r="J3095" s="12">
        <v>0</v>
      </c>
      <c r="K3095" s="12">
        <v>0</v>
      </c>
      <c r="L3095" s="12">
        <v>0</v>
      </c>
      <c r="M3095" s="12">
        <v>0</v>
      </c>
      <c r="N3095" s="12"/>
      <c r="O3095" s="12"/>
    </row>
    <row r="3096" spans="1:15" x14ac:dyDescent="0.35">
      <c r="A3096" s="11" t="str">
        <f t="shared" si="48"/>
        <v>DISTRIBUCION VOLUMEN X CRITERIO (kg ó litros)Frutas con gasDE 25 A 34 AÑOS</v>
      </c>
      <c r="B3096" s="11" t="s">
        <v>119</v>
      </c>
      <c r="C3096" s="11" t="s">
        <v>164</v>
      </c>
      <c r="D3096" s="11" t="s">
        <v>41</v>
      </c>
      <c r="E3096" s="12">
        <v>10.5616602055191</v>
      </c>
      <c r="F3096" s="12">
        <v>10.8954446146978</v>
      </c>
      <c r="G3096" s="12">
        <v>8.0849030317821295</v>
      </c>
      <c r="H3096" s="12">
        <v>10.799325610530801</v>
      </c>
      <c r="I3096" s="12">
        <v>0</v>
      </c>
      <c r="J3096" s="12">
        <v>0</v>
      </c>
      <c r="K3096" s="12">
        <v>0</v>
      </c>
      <c r="L3096" s="12">
        <v>0</v>
      </c>
      <c r="M3096" s="12">
        <v>0</v>
      </c>
      <c r="N3096" s="12"/>
      <c r="O3096" s="12"/>
    </row>
    <row r="3097" spans="1:15" x14ac:dyDescent="0.35">
      <c r="A3097" s="11" t="str">
        <f t="shared" si="48"/>
        <v>DISTRIBUCION VOLUMEN X CRITERIO (kg ó litros)Frutas con gasDE 35 A 49 AÑOS</v>
      </c>
      <c r="B3097" s="11" t="s">
        <v>119</v>
      </c>
      <c r="C3097" s="11" t="s">
        <v>164</v>
      </c>
      <c r="D3097" s="11" t="s">
        <v>42</v>
      </c>
      <c r="E3097" s="12">
        <v>31.734666940815899</v>
      </c>
      <c r="F3097" s="12">
        <v>33.0307945707833</v>
      </c>
      <c r="G3097" s="12">
        <v>34.472405988301503</v>
      </c>
      <c r="H3097" s="12">
        <v>28.232942769648901</v>
      </c>
      <c r="I3097" s="12">
        <v>0</v>
      </c>
      <c r="J3097" s="12">
        <v>0</v>
      </c>
      <c r="K3097" s="12">
        <v>0</v>
      </c>
      <c r="L3097" s="12">
        <v>0</v>
      </c>
      <c r="M3097" s="12">
        <v>0</v>
      </c>
      <c r="N3097" s="12"/>
      <c r="O3097" s="12"/>
    </row>
    <row r="3098" spans="1:15" x14ac:dyDescent="0.35">
      <c r="A3098" s="11" t="str">
        <f t="shared" si="48"/>
        <v>DISTRIBUCION VOLUMEN X CRITERIO (kg ó litros)Frutas con gasDE 50 A 59 AÑOS</v>
      </c>
      <c r="B3098" s="11" t="s">
        <v>119</v>
      </c>
      <c r="C3098" s="11" t="s">
        <v>164</v>
      </c>
      <c r="D3098" s="11" t="s">
        <v>43</v>
      </c>
      <c r="E3098" s="12">
        <v>19.6920363172385</v>
      </c>
      <c r="F3098" s="12">
        <v>27.6689985963081</v>
      </c>
      <c r="G3098" s="12">
        <v>17.3918058818725</v>
      </c>
      <c r="H3098" s="12">
        <v>22.817594697145498</v>
      </c>
      <c r="I3098" s="12">
        <v>0</v>
      </c>
      <c r="J3098" s="12">
        <v>0</v>
      </c>
      <c r="K3098" s="12">
        <v>0</v>
      </c>
      <c r="L3098" s="12">
        <v>0</v>
      </c>
      <c r="M3098" s="12">
        <v>0</v>
      </c>
      <c r="N3098" s="12"/>
      <c r="O3098" s="12"/>
    </row>
    <row r="3099" spans="1:15" x14ac:dyDescent="0.35">
      <c r="A3099" s="11" t="str">
        <f t="shared" si="48"/>
        <v>DISTRIBUCION VOLUMEN X CRITERIO (kg ó litros)Frutas con gasDE 60 A 75 AÑOS</v>
      </c>
      <c r="B3099" s="11" t="s">
        <v>119</v>
      </c>
      <c r="C3099" s="11" t="s">
        <v>164</v>
      </c>
      <c r="D3099" s="11" t="s">
        <v>44</v>
      </c>
      <c r="E3099" s="12">
        <v>15.475909234427601</v>
      </c>
      <c r="F3099" s="12">
        <v>17.164891484800499</v>
      </c>
      <c r="G3099" s="12">
        <v>27.478386785811601</v>
      </c>
      <c r="H3099" s="12">
        <v>27.465735019167401</v>
      </c>
      <c r="I3099" s="12">
        <v>0</v>
      </c>
      <c r="J3099" s="12">
        <v>0</v>
      </c>
      <c r="K3099" s="12">
        <v>0</v>
      </c>
      <c r="L3099" s="12">
        <v>0</v>
      </c>
      <c r="M3099" s="12">
        <v>0</v>
      </c>
      <c r="N3099" s="12"/>
      <c r="O3099" s="12"/>
    </row>
    <row r="3100" spans="1:15" x14ac:dyDescent="0.35">
      <c r="A3100" s="11" t="str">
        <f t="shared" si="48"/>
        <v>DISTRIBUCION VOLUMEN X CRITERIO (kg ó litros)Frutas con gasALTA Y MEDIA ALTA</v>
      </c>
      <c r="B3100" s="11" t="s">
        <v>119</v>
      </c>
      <c r="C3100" s="11" t="s">
        <v>164</v>
      </c>
      <c r="D3100" s="11" t="s">
        <v>17</v>
      </c>
      <c r="E3100" s="12">
        <v>33.563800572623101</v>
      </c>
      <c r="F3100" s="12">
        <v>22.927254810163301</v>
      </c>
      <c r="G3100" s="12">
        <v>16.455828339680199</v>
      </c>
      <c r="H3100" s="12">
        <v>19.1822300591543</v>
      </c>
      <c r="I3100" s="12">
        <v>0</v>
      </c>
      <c r="J3100" s="12">
        <v>0</v>
      </c>
      <c r="K3100" s="12">
        <v>0</v>
      </c>
      <c r="L3100" s="12">
        <v>0</v>
      </c>
      <c r="M3100" s="12">
        <v>0</v>
      </c>
      <c r="N3100" s="12"/>
      <c r="O3100" s="12"/>
    </row>
    <row r="3101" spans="1:15" x14ac:dyDescent="0.35">
      <c r="A3101" s="11" t="str">
        <f t="shared" si="48"/>
        <v>DISTRIBUCION VOLUMEN X CRITERIO (kg ó litros)Frutas con gasMEDIA</v>
      </c>
      <c r="B3101" s="11" t="s">
        <v>119</v>
      </c>
      <c r="C3101" s="11" t="s">
        <v>164</v>
      </c>
      <c r="D3101" s="11" t="s">
        <v>18</v>
      </c>
      <c r="E3101" s="12">
        <v>26.889153638511502</v>
      </c>
      <c r="F3101" s="12">
        <v>28.007208181798699</v>
      </c>
      <c r="G3101" s="12">
        <v>27.818860384869701</v>
      </c>
      <c r="H3101" s="12">
        <v>28.8362613214723</v>
      </c>
      <c r="I3101" s="12">
        <v>0</v>
      </c>
      <c r="J3101" s="12">
        <v>0</v>
      </c>
      <c r="K3101" s="12">
        <v>0</v>
      </c>
      <c r="L3101" s="12">
        <v>0</v>
      </c>
      <c r="M3101" s="12">
        <v>0</v>
      </c>
      <c r="N3101" s="12"/>
      <c r="O3101" s="12"/>
    </row>
    <row r="3102" spans="1:15" x14ac:dyDescent="0.35">
      <c r="A3102" s="11" t="str">
        <f t="shared" si="48"/>
        <v>DISTRIBUCION VOLUMEN X CRITERIO (kg ó litros)Frutas con gasMEDIA BAJA</v>
      </c>
      <c r="B3102" s="11" t="s">
        <v>119</v>
      </c>
      <c r="C3102" s="11" t="s">
        <v>164</v>
      </c>
      <c r="D3102" s="11" t="s">
        <v>19</v>
      </c>
      <c r="E3102" s="12">
        <v>19.4627542544467</v>
      </c>
      <c r="F3102" s="12">
        <v>23.381330259040698</v>
      </c>
      <c r="G3102" s="12">
        <v>27.765443065461699</v>
      </c>
      <c r="H3102" s="12">
        <v>25.077349244278899</v>
      </c>
      <c r="I3102" s="12">
        <v>0</v>
      </c>
      <c r="J3102" s="12">
        <v>0</v>
      </c>
      <c r="K3102" s="12">
        <v>0</v>
      </c>
      <c r="L3102" s="12">
        <v>0</v>
      </c>
      <c r="M3102" s="12">
        <v>0</v>
      </c>
      <c r="N3102" s="12"/>
      <c r="O3102" s="12"/>
    </row>
    <row r="3103" spans="1:15" x14ac:dyDescent="0.35">
      <c r="A3103" s="11" t="str">
        <f t="shared" si="48"/>
        <v>DISTRIBUCION VOLUMEN X CRITERIO (kg ó litros)Frutas con gasBAJA</v>
      </c>
      <c r="B3103" s="11" t="s">
        <v>119</v>
      </c>
      <c r="C3103" s="11" t="s">
        <v>164</v>
      </c>
      <c r="D3103" s="11" t="s">
        <v>20</v>
      </c>
      <c r="E3103" s="12">
        <v>20.084298019018899</v>
      </c>
      <c r="F3103" s="12">
        <v>25.684201316380801</v>
      </c>
      <c r="G3103" s="12">
        <v>27.9598631738744</v>
      </c>
      <c r="H3103" s="12">
        <v>26.9041564184271</v>
      </c>
      <c r="I3103" s="12">
        <v>0</v>
      </c>
      <c r="J3103" s="12">
        <v>0</v>
      </c>
      <c r="K3103" s="12">
        <v>0</v>
      </c>
      <c r="L3103" s="12">
        <v>0</v>
      </c>
      <c r="M3103" s="12">
        <v>0</v>
      </c>
      <c r="N3103" s="12"/>
      <c r="O3103" s="12"/>
    </row>
    <row r="3104" spans="1:15" x14ac:dyDescent="0.35">
      <c r="A3104" s="11" t="str">
        <f t="shared" si="48"/>
        <v>DISTRIBUCION VOLUMEN X CRITERIO (kg ó litros)Frutas con gasHOMBRE</v>
      </c>
      <c r="B3104" s="11" t="s">
        <v>119</v>
      </c>
      <c r="C3104" s="11" t="s">
        <v>164</v>
      </c>
      <c r="D3104" s="11" t="s">
        <v>21</v>
      </c>
      <c r="E3104" s="12">
        <v>38.597086091141598</v>
      </c>
      <c r="F3104" s="12">
        <v>45.1262590901542</v>
      </c>
      <c r="G3104" s="12">
        <v>49.526579005763097</v>
      </c>
      <c r="H3104" s="12">
        <v>49.249050154093901</v>
      </c>
      <c r="I3104" s="12">
        <v>0</v>
      </c>
      <c r="J3104" s="12">
        <v>0</v>
      </c>
      <c r="K3104" s="12">
        <v>0</v>
      </c>
      <c r="L3104" s="12">
        <v>0</v>
      </c>
      <c r="M3104" s="12">
        <v>0</v>
      </c>
      <c r="N3104" s="12"/>
      <c r="O3104" s="12"/>
    </row>
    <row r="3105" spans="1:15" x14ac:dyDescent="0.35">
      <c r="A3105" s="11" t="str">
        <f t="shared" si="48"/>
        <v>DISTRIBUCION VOLUMEN X CRITERIO (kg ó litros)Frutas con gasMUJER</v>
      </c>
      <c r="B3105" s="11" t="s">
        <v>119</v>
      </c>
      <c r="C3105" s="11" t="s">
        <v>164</v>
      </c>
      <c r="D3105" s="11" t="s">
        <v>22</v>
      </c>
      <c r="E3105" s="12">
        <v>61.402927011991899</v>
      </c>
      <c r="F3105" s="12">
        <v>54.873737539667999</v>
      </c>
      <c r="G3105" s="12">
        <v>50.473420552424699</v>
      </c>
      <c r="H3105" s="12">
        <v>50.750942671072799</v>
      </c>
      <c r="I3105" s="12">
        <v>0</v>
      </c>
      <c r="J3105" s="12">
        <v>0</v>
      </c>
      <c r="K3105" s="12">
        <v>0</v>
      </c>
      <c r="L3105" s="12">
        <v>0</v>
      </c>
      <c r="M3105" s="12">
        <v>0</v>
      </c>
      <c r="N3105" s="12"/>
      <c r="O3105" s="12"/>
    </row>
    <row r="3106" spans="1:15" x14ac:dyDescent="0.35">
      <c r="A3106" s="11" t="str">
        <f t="shared" si="48"/>
        <v>DISTRIBUCION VOLUMEN X CRITERIO (kg ó litros)Frutas sin gasT.ESPAÑA</v>
      </c>
      <c r="B3106" s="11" t="s">
        <v>119</v>
      </c>
      <c r="C3106" s="11" t="s">
        <v>165</v>
      </c>
      <c r="D3106" s="11" t="s">
        <v>36</v>
      </c>
      <c r="E3106" s="12">
        <v>100</v>
      </c>
      <c r="F3106" s="12">
        <v>100</v>
      </c>
      <c r="G3106" s="12">
        <v>100</v>
      </c>
      <c r="H3106" s="12">
        <v>100</v>
      </c>
      <c r="I3106" s="12">
        <v>0</v>
      </c>
      <c r="J3106" s="12">
        <v>0</v>
      </c>
      <c r="K3106" s="12">
        <v>0</v>
      </c>
      <c r="L3106" s="12">
        <v>0</v>
      </c>
      <c r="M3106" s="12">
        <v>0</v>
      </c>
      <c r="N3106" s="12"/>
      <c r="O3106" s="12"/>
    </row>
    <row r="3107" spans="1:15" x14ac:dyDescent="0.35">
      <c r="A3107" s="11" t="str">
        <f t="shared" si="48"/>
        <v>DISTRIBUCION VOLUMEN X CRITERIO (kg ó litros)Frutas sin gasBCN AM</v>
      </c>
      <c r="B3107" s="11" t="s">
        <v>119</v>
      </c>
      <c r="C3107" s="11" t="s">
        <v>165</v>
      </c>
      <c r="D3107" s="11" t="s">
        <v>1</v>
      </c>
      <c r="E3107" s="12">
        <v>5.2987163403845097</v>
      </c>
      <c r="F3107" s="12">
        <v>6.3377906610111996</v>
      </c>
      <c r="G3107" s="12">
        <v>9.2014766162854293</v>
      </c>
      <c r="H3107" s="12">
        <v>9.1138019056986597</v>
      </c>
      <c r="I3107" s="12">
        <v>0</v>
      </c>
      <c r="J3107" s="12">
        <v>0</v>
      </c>
      <c r="K3107" s="12">
        <v>0</v>
      </c>
      <c r="L3107" s="12">
        <v>0</v>
      </c>
      <c r="M3107" s="12">
        <v>0</v>
      </c>
      <c r="N3107" s="12"/>
      <c r="O3107" s="12"/>
    </row>
    <row r="3108" spans="1:15" x14ac:dyDescent="0.35">
      <c r="A3108" s="11" t="str">
        <f t="shared" si="48"/>
        <v>DISTRIBUCION VOLUMEN X CRITERIO (kg ó litros)Frutas sin gasREST.CAT ARAGON</v>
      </c>
      <c r="B3108" s="11" t="s">
        <v>119</v>
      </c>
      <c r="C3108" s="11" t="s">
        <v>165</v>
      </c>
      <c r="D3108" s="11" t="s">
        <v>2</v>
      </c>
      <c r="E3108" s="12">
        <v>7.4798951844699602</v>
      </c>
      <c r="F3108" s="12">
        <v>7.02684282957728</v>
      </c>
      <c r="G3108" s="12">
        <v>9.5176570180593494</v>
      </c>
      <c r="H3108" s="12">
        <v>7.9516364805883502</v>
      </c>
      <c r="I3108" s="12">
        <v>0</v>
      </c>
      <c r="J3108" s="12">
        <v>0</v>
      </c>
      <c r="K3108" s="12">
        <v>0</v>
      </c>
      <c r="L3108" s="12">
        <v>0</v>
      </c>
      <c r="M3108" s="12">
        <v>0</v>
      </c>
      <c r="N3108" s="12"/>
      <c r="O3108" s="12"/>
    </row>
    <row r="3109" spans="1:15" x14ac:dyDescent="0.35">
      <c r="A3109" s="11" t="str">
        <f t="shared" si="48"/>
        <v>DISTRIBUCION VOLUMEN X CRITERIO (kg ó litros)Frutas sin gasLEVANTE</v>
      </c>
      <c r="B3109" s="11" t="s">
        <v>119</v>
      </c>
      <c r="C3109" s="11" t="s">
        <v>165</v>
      </c>
      <c r="D3109" s="11" t="s">
        <v>3</v>
      </c>
      <c r="E3109" s="12">
        <v>10.192606868777</v>
      </c>
      <c r="F3109" s="12">
        <v>14.1750436372817</v>
      </c>
      <c r="G3109" s="12">
        <v>11.808893255855301</v>
      </c>
      <c r="H3109" s="12">
        <v>14.337864275337701</v>
      </c>
      <c r="I3109" s="12">
        <v>0</v>
      </c>
      <c r="J3109" s="12">
        <v>0</v>
      </c>
      <c r="K3109" s="12">
        <v>0</v>
      </c>
      <c r="L3109" s="12">
        <v>0</v>
      </c>
      <c r="M3109" s="12">
        <v>0</v>
      </c>
      <c r="N3109" s="12"/>
      <c r="O3109" s="12"/>
    </row>
    <row r="3110" spans="1:15" x14ac:dyDescent="0.35">
      <c r="A3110" s="11" t="str">
        <f t="shared" si="48"/>
        <v>DISTRIBUCION VOLUMEN X CRITERIO (kg ó litros)Frutas sin gasANDALUCIA</v>
      </c>
      <c r="B3110" s="11" t="s">
        <v>119</v>
      </c>
      <c r="C3110" s="11" t="s">
        <v>165</v>
      </c>
      <c r="D3110" s="11" t="s">
        <v>4</v>
      </c>
      <c r="E3110" s="12">
        <v>9.7496488199916804</v>
      </c>
      <c r="F3110" s="12">
        <v>10.941800315457799</v>
      </c>
      <c r="G3110" s="12">
        <v>17.790288437935398</v>
      </c>
      <c r="H3110" s="12">
        <v>9.6543095586475296</v>
      </c>
      <c r="I3110" s="12">
        <v>0</v>
      </c>
      <c r="J3110" s="12">
        <v>0</v>
      </c>
      <c r="K3110" s="12">
        <v>0</v>
      </c>
      <c r="L3110" s="12">
        <v>0</v>
      </c>
      <c r="M3110" s="12">
        <v>0</v>
      </c>
      <c r="N3110" s="12"/>
      <c r="O3110" s="12"/>
    </row>
    <row r="3111" spans="1:15" x14ac:dyDescent="0.35">
      <c r="A3111" s="11" t="str">
        <f t="shared" si="48"/>
        <v>DISTRIBUCION VOLUMEN X CRITERIO (kg ó litros)Frutas sin gasMDD AM</v>
      </c>
      <c r="B3111" s="11" t="s">
        <v>119</v>
      </c>
      <c r="C3111" s="11" t="s">
        <v>165</v>
      </c>
      <c r="D3111" s="11" t="s">
        <v>5</v>
      </c>
      <c r="E3111" s="12">
        <v>20.544851078734101</v>
      </c>
      <c r="F3111" s="12">
        <v>15.568088046427601</v>
      </c>
      <c r="G3111" s="12">
        <v>14.705414995681201</v>
      </c>
      <c r="H3111" s="12">
        <v>17.946519357204199</v>
      </c>
      <c r="I3111" s="12">
        <v>0</v>
      </c>
      <c r="J3111" s="12">
        <v>0</v>
      </c>
      <c r="K3111" s="12">
        <v>0</v>
      </c>
      <c r="L3111" s="12">
        <v>0</v>
      </c>
      <c r="M3111" s="12">
        <v>0</v>
      </c>
      <c r="N3111" s="12"/>
      <c r="O3111" s="12"/>
    </row>
    <row r="3112" spans="1:15" x14ac:dyDescent="0.35">
      <c r="A3112" s="11" t="str">
        <f t="shared" si="48"/>
        <v>DISTRIBUCION VOLUMEN X CRITERIO (kg ó litros)Frutas sin gasRTO CENTRO</v>
      </c>
      <c r="B3112" s="11" t="s">
        <v>119</v>
      </c>
      <c r="C3112" s="11" t="s">
        <v>165</v>
      </c>
      <c r="D3112" s="11" t="s">
        <v>6</v>
      </c>
      <c r="E3112" s="12">
        <v>24.016909217381698</v>
      </c>
      <c r="F3112" s="12">
        <v>22.607407137134199</v>
      </c>
      <c r="G3112" s="12">
        <v>21.452398231275598</v>
      </c>
      <c r="H3112" s="12">
        <v>19.937672490456102</v>
      </c>
      <c r="I3112" s="12">
        <v>0</v>
      </c>
      <c r="J3112" s="12">
        <v>0</v>
      </c>
      <c r="K3112" s="12">
        <v>0</v>
      </c>
      <c r="L3112" s="12">
        <v>0</v>
      </c>
      <c r="M3112" s="12">
        <v>0</v>
      </c>
      <c r="N3112" s="12"/>
      <c r="O3112" s="12"/>
    </row>
    <row r="3113" spans="1:15" x14ac:dyDescent="0.35">
      <c r="A3113" s="11" t="str">
        <f t="shared" si="48"/>
        <v>DISTRIBUCION VOLUMEN X CRITERIO (kg ó litros)Frutas sin gasNORTE-CENTRO</v>
      </c>
      <c r="B3113" s="11" t="s">
        <v>119</v>
      </c>
      <c r="C3113" s="11" t="s">
        <v>165</v>
      </c>
      <c r="D3113" s="11" t="s">
        <v>7</v>
      </c>
      <c r="E3113" s="12">
        <v>4.3891862131877204</v>
      </c>
      <c r="F3113" s="12">
        <v>7.6486003525152499</v>
      </c>
      <c r="G3113" s="12">
        <v>7.5890598697167997</v>
      </c>
      <c r="H3113" s="12">
        <v>6.3011697807481397</v>
      </c>
      <c r="I3113" s="12">
        <v>0</v>
      </c>
      <c r="J3113" s="12">
        <v>0</v>
      </c>
      <c r="K3113" s="12">
        <v>0</v>
      </c>
      <c r="L3113" s="12">
        <v>0</v>
      </c>
      <c r="M3113" s="12">
        <v>0</v>
      </c>
      <c r="N3113" s="12"/>
      <c r="O3113" s="12"/>
    </row>
    <row r="3114" spans="1:15" x14ac:dyDescent="0.35">
      <c r="A3114" s="11" t="str">
        <f t="shared" si="48"/>
        <v>DISTRIBUCION VOLUMEN X CRITERIO (kg ó litros)Frutas sin gasNOROESTE</v>
      </c>
      <c r="B3114" s="11" t="s">
        <v>119</v>
      </c>
      <c r="C3114" s="11" t="s">
        <v>165</v>
      </c>
      <c r="D3114" s="11" t="s">
        <v>8</v>
      </c>
      <c r="E3114" s="12">
        <v>18.328176928825499</v>
      </c>
      <c r="F3114" s="12">
        <v>15.694427817486901</v>
      </c>
      <c r="G3114" s="12">
        <v>7.9348041230730004</v>
      </c>
      <c r="H3114" s="12">
        <v>14.757043752246201</v>
      </c>
      <c r="I3114" s="12">
        <v>0</v>
      </c>
      <c r="J3114" s="12">
        <v>0</v>
      </c>
      <c r="K3114" s="12">
        <v>0</v>
      </c>
      <c r="L3114" s="12">
        <v>0</v>
      </c>
      <c r="M3114" s="12">
        <v>0</v>
      </c>
      <c r="N3114" s="12"/>
      <c r="O3114" s="12"/>
    </row>
    <row r="3115" spans="1:15" x14ac:dyDescent="0.35">
      <c r="A3115" s="11" t="str">
        <f t="shared" si="48"/>
        <v>DISTRIBUCION VOLUMEN X CRITERIO (kg ó litros)Frutas sin gas&lt;2MIL</v>
      </c>
      <c r="B3115" s="11" t="s">
        <v>119</v>
      </c>
      <c r="C3115" s="11" t="s">
        <v>165</v>
      </c>
      <c r="D3115" s="11" t="s">
        <v>9</v>
      </c>
      <c r="E3115" s="12">
        <v>5.5713783329833797</v>
      </c>
      <c r="F3115" s="12">
        <v>4.5658218290017798</v>
      </c>
      <c r="G3115" s="12">
        <v>3.6136053059130799</v>
      </c>
      <c r="H3115" s="12">
        <v>2.8968126029233101</v>
      </c>
      <c r="I3115" s="12">
        <v>0</v>
      </c>
      <c r="J3115" s="12">
        <v>0</v>
      </c>
      <c r="K3115" s="12">
        <v>0</v>
      </c>
      <c r="L3115" s="12">
        <v>0</v>
      </c>
      <c r="M3115" s="12">
        <v>0</v>
      </c>
      <c r="N3115" s="12"/>
      <c r="O3115" s="12"/>
    </row>
    <row r="3116" spans="1:15" x14ac:dyDescent="0.35">
      <c r="A3116" s="11" t="str">
        <f t="shared" si="48"/>
        <v>DISTRIBUCION VOLUMEN X CRITERIO (kg ó litros)Frutas sin gas2-5MIL</v>
      </c>
      <c r="B3116" s="11" t="s">
        <v>119</v>
      </c>
      <c r="C3116" s="11" t="s">
        <v>165</v>
      </c>
      <c r="D3116" s="11" t="s">
        <v>10</v>
      </c>
      <c r="E3116" s="12">
        <v>5.2721137398766302</v>
      </c>
      <c r="F3116" s="12">
        <v>5.0579413002595803</v>
      </c>
      <c r="G3116" s="12">
        <v>4.5758149256032903</v>
      </c>
      <c r="H3116" s="12">
        <v>8.8840478823242197</v>
      </c>
      <c r="I3116" s="12">
        <v>0</v>
      </c>
      <c r="J3116" s="12">
        <v>0</v>
      </c>
      <c r="K3116" s="12">
        <v>0</v>
      </c>
      <c r="L3116" s="12">
        <v>0</v>
      </c>
      <c r="M3116" s="12">
        <v>0</v>
      </c>
      <c r="N3116" s="12"/>
      <c r="O3116" s="12"/>
    </row>
    <row r="3117" spans="1:15" x14ac:dyDescent="0.35">
      <c r="A3117" s="11" t="str">
        <f t="shared" si="48"/>
        <v>DISTRIBUCION VOLUMEN X CRITERIO (kg ó litros)Frutas sin gas5-10MIL</v>
      </c>
      <c r="B3117" s="11" t="s">
        <v>119</v>
      </c>
      <c r="C3117" s="11" t="s">
        <v>165</v>
      </c>
      <c r="D3117" s="11" t="s">
        <v>11</v>
      </c>
      <c r="E3117" s="12">
        <v>2.93970467077449</v>
      </c>
      <c r="F3117" s="12">
        <v>4.5244038094145802</v>
      </c>
      <c r="G3117" s="12">
        <v>10.466243291661099</v>
      </c>
      <c r="H3117" s="12">
        <v>5.4544944335224104</v>
      </c>
      <c r="I3117" s="12">
        <v>0</v>
      </c>
      <c r="J3117" s="12">
        <v>0</v>
      </c>
      <c r="K3117" s="12">
        <v>0</v>
      </c>
      <c r="L3117" s="12">
        <v>0</v>
      </c>
      <c r="M3117" s="12">
        <v>0</v>
      </c>
      <c r="N3117" s="12"/>
      <c r="O3117" s="12"/>
    </row>
    <row r="3118" spans="1:15" x14ac:dyDescent="0.35">
      <c r="A3118" s="11" t="str">
        <f t="shared" si="48"/>
        <v>DISTRIBUCION VOLUMEN X CRITERIO (kg ó litros)Frutas sin gas10-30MIL</v>
      </c>
      <c r="B3118" s="11" t="s">
        <v>119</v>
      </c>
      <c r="C3118" s="11" t="s">
        <v>165</v>
      </c>
      <c r="D3118" s="11" t="s">
        <v>12</v>
      </c>
      <c r="E3118" s="12">
        <v>25.150342273422702</v>
      </c>
      <c r="F3118" s="12">
        <v>24.404888703663602</v>
      </c>
      <c r="G3118" s="12">
        <v>25.5862062073817</v>
      </c>
      <c r="H3118" s="12">
        <v>23.0510992575188</v>
      </c>
      <c r="I3118" s="12">
        <v>0</v>
      </c>
      <c r="J3118" s="12">
        <v>0</v>
      </c>
      <c r="K3118" s="12">
        <v>0</v>
      </c>
      <c r="L3118" s="12">
        <v>0</v>
      </c>
      <c r="M3118" s="12">
        <v>0</v>
      </c>
      <c r="N3118" s="12"/>
      <c r="O3118" s="12"/>
    </row>
    <row r="3119" spans="1:15" x14ac:dyDescent="0.35">
      <c r="A3119" s="11" t="str">
        <f t="shared" si="48"/>
        <v>DISTRIBUCION VOLUMEN X CRITERIO (kg ó litros)Frutas sin gas30-100MIL</v>
      </c>
      <c r="B3119" s="11" t="s">
        <v>119</v>
      </c>
      <c r="C3119" s="11" t="s">
        <v>165</v>
      </c>
      <c r="D3119" s="11" t="s">
        <v>13</v>
      </c>
      <c r="E3119" s="12">
        <v>18.7677650783879</v>
      </c>
      <c r="F3119" s="12">
        <v>21.531177784767099</v>
      </c>
      <c r="G3119" s="12">
        <v>21.398179607549402</v>
      </c>
      <c r="H3119" s="12">
        <v>22.9551788706978</v>
      </c>
      <c r="I3119" s="12">
        <v>0</v>
      </c>
      <c r="J3119" s="12">
        <v>0</v>
      </c>
      <c r="K3119" s="12">
        <v>0</v>
      </c>
      <c r="L3119" s="12">
        <v>0</v>
      </c>
      <c r="M3119" s="12">
        <v>0</v>
      </c>
      <c r="N3119" s="12"/>
      <c r="O3119" s="12"/>
    </row>
    <row r="3120" spans="1:15" x14ac:dyDescent="0.35">
      <c r="A3120" s="11" t="str">
        <f t="shared" si="48"/>
        <v>DISTRIBUCION VOLUMEN X CRITERIO (kg ó litros)Frutas sin gas100-200MIL</v>
      </c>
      <c r="B3120" s="11" t="s">
        <v>119</v>
      </c>
      <c r="C3120" s="11" t="s">
        <v>165</v>
      </c>
      <c r="D3120" s="11" t="s">
        <v>14</v>
      </c>
      <c r="E3120" s="12">
        <v>5.7284439884031997</v>
      </c>
      <c r="F3120" s="12">
        <v>6.6005121754589302</v>
      </c>
      <c r="G3120" s="12">
        <v>6.2988931164956803</v>
      </c>
      <c r="H3120" s="12">
        <v>5.4705945518753296</v>
      </c>
      <c r="I3120" s="12">
        <v>0</v>
      </c>
      <c r="J3120" s="12">
        <v>0</v>
      </c>
      <c r="K3120" s="12">
        <v>0</v>
      </c>
      <c r="L3120" s="12">
        <v>0</v>
      </c>
      <c r="M3120" s="12">
        <v>0</v>
      </c>
      <c r="N3120" s="12"/>
      <c r="O3120" s="12"/>
    </row>
    <row r="3121" spans="1:15" x14ac:dyDescent="0.35">
      <c r="A3121" s="11" t="str">
        <f t="shared" si="48"/>
        <v>DISTRIBUCION VOLUMEN X CRITERIO (kg ó litros)Frutas sin gas200-500MIL</v>
      </c>
      <c r="B3121" s="11" t="s">
        <v>119</v>
      </c>
      <c r="C3121" s="11" t="s">
        <v>165</v>
      </c>
      <c r="D3121" s="11" t="s">
        <v>15</v>
      </c>
      <c r="E3121" s="12">
        <v>17.734023965217801</v>
      </c>
      <c r="F3121" s="12">
        <v>18.229975194294099</v>
      </c>
      <c r="G3121" s="12">
        <v>11.8130853923385</v>
      </c>
      <c r="H3121" s="12">
        <v>15.636054677793201</v>
      </c>
      <c r="I3121" s="12">
        <v>0</v>
      </c>
      <c r="J3121" s="12">
        <v>0</v>
      </c>
      <c r="K3121" s="12">
        <v>0</v>
      </c>
      <c r="L3121" s="12">
        <v>0</v>
      </c>
      <c r="M3121" s="12">
        <v>0</v>
      </c>
      <c r="N3121" s="12"/>
      <c r="O3121" s="12"/>
    </row>
    <row r="3122" spans="1:15" x14ac:dyDescent="0.35">
      <c r="A3122" s="11" t="str">
        <f t="shared" si="48"/>
        <v>DISTRIBUCION VOLUMEN X CRITERIO (kg ó litros)Frutas sin gas&gt;500MIL</v>
      </c>
      <c r="B3122" s="11" t="s">
        <v>119</v>
      </c>
      <c r="C3122" s="11" t="s">
        <v>165</v>
      </c>
      <c r="D3122" s="11" t="s">
        <v>16</v>
      </c>
      <c r="E3122" s="12">
        <v>18.836235631772301</v>
      </c>
      <c r="F3122" s="12">
        <v>15.0852861195191</v>
      </c>
      <c r="G3122" s="12">
        <v>16.247961800468399</v>
      </c>
      <c r="H3122" s="12">
        <v>15.6517362801241</v>
      </c>
      <c r="I3122" s="12">
        <v>0</v>
      </c>
      <c r="J3122" s="12">
        <v>0</v>
      </c>
      <c r="K3122" s="12">
        <v>0</v>
      </c>
      <c r="L3122" s="12">
        <v>0</v>
      </c>
      <c r="M3122" s="12">
        <v>0</v>
      </c>
      <c r="N3122" s="12"/>
      <c r="O3122" s="12"/>
    </row>
    <row r="3123" spans="1:15" x14ac:dyDescent="0.35">
      <c r="A3123" s="11" t="str">
        <f t="shared" si="48"/>
        <v>DISTRIBUCION VOLUMEN X CRITERIO (kg ó litros)Frutas sin gasDE 15 A 19 AÑOS</v>
      </c>
      <c r="B3123" s="11" t="s">
        <v>119</v>
      </c>
      <c r="C3123" s="11" t="s">
        <v>165</v>
      </c>
      <c r="D3123" s="11" t="s">
        <v>39</v>
      </c>
      <c r="E3123" s="12">
        <v>2.2087982211825801</v>
      </c>
      <c r="F3123" s="12">
        <v>1.06505808405797</v>
      </c>
      <c r="G3123" s="12">
        <v>3.1069864031936998</v>
      </c>
      <c r="H3123" s="12">
        <v>1.5912739248421499</v>
      </c>
      <c r="I3123" s="12">
        <v>0</v>
      </c>
      <c r="J3123" s="12">
        <v>0</v>
      </c>
      <c r="K3123" s="12">
        <v>0</v>
      </c>
      <c r="L3123" s="12">
        <v>0</v>
      </c>
      <c r="M3123" s="12">
        <v>0</v>
      </c>
      <c r="N3123" s="12"/>
      <c r="O3123" s="12"/>
    </row>
    <row r="3124" spans="1:15" x14ac:dyDescent="0.35">
      <c r="A3124" s="11" t="str">
        <f t="shared" si="48"/>
        <v>DISTRIBUCION VOLUMEN X CRITERIO (kg ó litros)Frutas sin gasDE 20 A 24 AÑOS</v>
      </c>
      <c r="B3124" s="11" t="s">
        <v>119</v>
      </c>
      <c r="C3124" s="11" t="s">
        <v>165</v>
      </c>
      <c r="D3124" s="11" t="s">
        <v>40</v>
      </c>
      <c r="E3124" s="12">
        <v>2.1623293845548801</v>
      </c>
      <c r="F3124" s="12">
        <v>4.79170850981847</v>
      </c>
      <c r="G3124" s="12">
        <v>4.3046660717665599</v>
      </c>
      <c r="H3124" s="12">
        <v>2.0660551238624301</v>
      </c>
      <c r="I3124" s="12">
        <v>0</v>
      </c>
      <c r="J3124" s="12">
        <v>0</v>
      </c>
      <c r="K3124" s="12">
        <v>0</v>
      </c>
      <c r="L3124" s="12">
        <v>0</v>
      </c>
      <c r="M3124" s="12">
        <v>0</v>
      </c>
      <c r="N3124" s="12"/>
      <c r="O3124" s="12"/>
    </row>
    <row r="3125" spans="1:15" x14ac:dyDescent="0.35">
      <c r="A3125" s="11" t="str">
        <f t="shared" si="48"/>
        <v>DISTRIBUCION VOLUMEN X CRITERIO (kg ó litros)Frutas sin gasDE 25 A 34 AÑOS</v>
      </c>
      <c r="B3125" s="11" t="s">
        <v>119</v>
      </c>
      <c r="C3125" s="11" t="s">
        <v>165</v>
      </c>
      <c r="D3125" s="11" t="s">
        <v>41</v>
      </c>
      <c r="E3125" s="12">
        <v>8.1315018082809107</v>
      </c>
      <c r="F3125" s="12">
        <v>6.2987605165488798</v>
      </c>
      <c r="G3125" s="12">
        <v>5.1348975087547402</v>
      </c>
      <c r="H3125" s="12">
        <v>6.3714479771038501</v>
      </c>
      <c r="I3125" s="12">
        <v>0</v>
      </c>
      <c r="J3125" s="12">
        <v>0</v>
      </c>
      <c r="K3125" s="12">
        <v>0</v>
      </c>
      <c r="L3125" s="12">
        <v>0</v>
      </c>
      <c r="M3125" s="12">
        <v>0</v>
      </c>
      <c r="N3125" s="12"/>
      <c r="O3125" s="12"/>
    </row>
    <row r="3126" spans="1:15" x14ac:dyDescent="0.35">
      <c r="A3126" s="11" t="str">
        <f t="shared" si="48"/>
        <v>DISTRIBUCION VOLUMEN X CRITERIO (kg ó litros)Frutas sin gasDE 35 A 49 AÑOS</v>
      </c>
      <c r="B3126" s="11" t="s">
        <v>119</v>
      </c>
      <c r="C3126" s="11" t="s">
        <v>165</v>
      </c>
      <c r="D3126" s="11" t="s">
        <v>42</v>
      </c>
      <c r="E3126" s="12">
        <v>24.338601737742199</v>
      </c>
      <c r="F3126" s="12">
        <v>23.8649199215157</v>
      </c>
      <c r="G3126" s="12">
        <v>23.176089219016401</v>
      </c>
      <c r="H3126" s="12">
        <v>22.6374236176501</v>
      </c>
      <c r="I3126" s="12">
        <v>0</v>
      </c>
      <c r="J3126" s="12">
        <v>0</v>
      </c>
      <c r="K3126" s="12">
        <v>0</v>
      </c>
      <c r="L3126" s="12">
        <v>0</v>
      </c>
      <c r="M3126" s="12">
        <v>0</v>
      </c>
      <c r="N3126" s="12"/>
      <c r="O3126" s="12"/>
    </row>
    <row r="3127" spans="1:15" x14ac:dyDescent="0.35">
      <c r="A3127" s="11" t="str">
        <f t="shared" si="48"/>
        <v>DISTRIBUCION VOLUMEN X CRITERIO (kg ó litros)Frutas sin gasDE 50 A 59 AÑOS</v>
      </c>
      <c r="B3127" s="11" t="s">
        <v>119</v>
      </c>
      <c r="C3127" s="11" t="s">
        <v>165</v>
      </c>
      <c r="D3127" s="11" t="s">
        <v>43</v>
      </c>
      <c r="E3127" s="12">
        <v>22.117098303789199</v>
      </c>
      <c r="F3127" s="12">
        <v>16.690638080570501</v>
      </c>
      <c r="G3127" s="12">
        <v>19.001939399055001</v>
      </c>
      <c r="H3127" s="12">
        <v>19.359686653424902</v>
      </c>
      <c r="I3127" s="12">
        <v>0</v>
      </c>
      <c r="J3127" s="12">
        <v>0</v>
      </c>
      <c r="K3127" s="12">
        <v>0</v>
      </c>
      <c r="L3127" s="12">
        <v>0</v>
      </c>
      <c r="M3127" s="12">
        <v>0</v>
      </c>
      <c r="N3127" s="12"/>
      <c r="O3127" s="12"/>
    </row>
    <row r="3128" spans="1:15" x14ac:dyDescent="0.35">
      <c r="A3128" s="11" t="str">
        <f t="shared" si="48"/>
        <v>DISTRIBUCION VOLUMEN X CRITERIO (kg ó litros)Frutas sin gasDE 60 A 75 AÑOS</v>
      </c>
      <c r="B3128" s="11" t="s">
        <v>119</v>
      </c>
      <c r="C3128" s="11" t="s">
        <v>165</v>
      </c>
      <c r="D3128" s="11" t="s">
        <v>44</v>
      </c>
      <c r="E3128" s="12">
        <v>41.041680928378298</v>
      </c>
      <c r="F3128" s="12">
        <v>47.2889193428772</v>
      </c>
      <c r="G3128" s="12">
        <v>45.275414084579502</v>
      </c>
      <c r="H3128" s="12">
        <v>47.9741296392178</v>
      </c>
      <c r="I3128" s="12">
        <v>0</v>
      </c>
      <c r="J3128" s="12">
        <v>0</v>
      </c>
      <c r="K3128" s="12">
        <v>0</v>
      </c>
      <c r="L3128" s="12">
        <v>0</v>
      </c>
      <c r="M3128" s="12">
        <v>0</v>
      </c>
      <c r="N3128" s="12"/>
      <c r="O3128" s="12"/>
    </row>
    <row r="3129" spans="1:15" x14ac:dyDescent="0.35">
      <c r="A3129" s="11" t="str">
        <f t="shared" si="48"/>
        <v>DISTRIBUCION VOLUMEN X CRITERIO (kg ó litros)Frutas sin gasALTA Y MEDIA ALTA</v>
      </c>
      <c r="B3129" s="11" t="s">
        <v>119</v>
      </c>
      <c r="C3129" s="11" t="s">
        <v>165</v>
      </c>
      <c r="D3129" s="11" t="s">
        <v>17</v>
      </c>
      <c r="E3129" s="12">
        <v>23.142330393563402</v>
      </c>
      <c r="F3129" s="12">
        <v>29.433546207254999</v>
      </c>
      <c r="G3129" s="12">
        <v>29.120767761227199</v>
      </c>
      <c r="H3129" s="12">
        <v>23.968795591454001</v>
      </c>
      <c r="I3129" s="12">
        <v>0</v>
      </c>
      <c r="J3129" s="12">
        <v>0</v>
      </c>
      <c r="K3129" s="12">
        <v>0</v>
      </c>
      <c r="L3129" s="12">
        <v>0</v>
      </c>
      <c r="M3129" s="12">
        <v>0</v>
      </c>
      <c r="N3129" s="12"/>
      <c r="O3129" s="12"/>
    </row>
    <row r="3130" spans="1:15" x14ac:dyDescent="0.35">
      <c r="A3130" s="11" t="str">
        <f t="shared" si="48"/>
        <v>DISTRIBUCION VOLUMEN X CRITERIO (kg ó litros)Frutas sin gasMEDIA</v>
      </c>
      <c r="B3130" s="11" t="s">
        <v>119</v>
      </c>
      <c r="C3130" s="11" t="s">
        <v>165</v>
      </c>
      <c r="D3130" s="11" t="s">
        <v>18</v>
      </c>
      <c r="E3130" s="12">
        <v>31.587770494698901</v>
      </c>
      <c r="F3130" s="12">
        <v>23.8748917246727</v>
      </c>
      <c r="G3130" s="12">
        <v>30.8347347375705</v>
      </c>
      <c r="H3130" s="12">
        <v>39.951708175697199</v>
      </c>
      <c r="I3130" s="12">
        <v>0</v>
      </c>
      <c r="J3130" s="12">
        <v>0</v>
      </c>
      <c r="K3130" s="12">
        <v>0</v>
      </c>
      <c r="L3130" s="12">
        <v>0</v>
      </c>
      <c r="M3130" s="12">
        <v>0</v>
      </c>
      <c r="N3130" s="12"/>
      <c r="O3130" s="12"/>
    </row>
    <row r="3131" spans="1:15" x14ac:dyDescent="0.35">
      <c r="A3131" s="11" t="str">
        <f t="shared" si="48"/>
        <v>DISTRIBUCION VOLUMEN X CRITERIO (kg ó litros)Frutas sin gasMEDIA BAJA</v>
      </c>
      <c r="B3131" s="11" t="s">
        <v>119</v>
      </c>
      <c r="C3131" s="11" t="s">
        <v>165</v>
      </c>
      <c r="D3131" s="11" t="s">
        <v>19</v>
      </c>
      <c r="E3131" s="12">
        <v>30.172553868449398</v>
      </c>
      <c r="F3131" s="12">
        <v>31.903390250973398</v>
      </c>
      <c r="G3131" s="12">
        <v>23.273508485514299</v>
      </c>
      <c r="H3131" s="12">
        <v>18.561764343879901</v>
      </c>
      <c r="I3131" s="12">
        <v>0</v>
      </c>
      <c r="J3131" s="12">
        <v>0</v>
      </c>
      <c r="K3131" s="12">
        <v>0</v>
      </c>
      <c r="L3131" s="12">
        <v>0</v>
      </c>
      <c r="M3131" s="12">
        <v>0</v>
      </c>
      <c r="N3131" s="12"/>
      <c r="O3131" s="12"/>
    </row>
    <row r="3132" spans="1:15" x14ac:dyDescent="0.35">
      <c r="A3132" s="11" t="str">
        <f t="shared" si="48"/>
        <v>DISTRIBUCION VOLUMEN X CRITERIO (kg ó litros)Frutas sin gasBAJA</v>
      </c>
      <c r="B3132" s="11" t="s">
        <v>119</v>
      </c>
      <c r="C3132" s="11" t="s">
        <v>165</v>
      </c>
      <c r="D3132" s="11" t="s">
        <v>20</v>
      </c>
      <c r="E3132" s="12">
        <v>15.097343934369199</v>
      </c>
      <c r="F3132" s="12">
        <v>14.788175636443301</v>
      </c>
      <c r="G3132" s="12">
        <v>16.770979964743201</v>
      </c>
      <c r="H3132" s="12">
        <v>17.5177521457464</v>
      </c>
      <c r="I3132" s="12">
        <v>0</v>
      </c>
      <c r="J3132" s="12">
        <v>0</v>
      </c>
      <c r="K3132" s="12">
        <v>0</v>
      </c>
      <c r="L3132" s="12">
        <v>0</v>
      </c>
      <c r="M3132" s="12">
        <v>0</v>
      </c>
      <c r="N3132" s="12"/>
      <c r="O3132" s="12"/>
    </row>
    <row r="3133" spans="1:15" x14ac:dyDescent="0.35">
      <c r="A3133" s="11" t="str">
        <f t="shared" si="48"/>
        <v>DISTRIBUCION VOLUMEN X CRITERIO (kg ó litros)Frutas sin gasHOMBRE</v>
      </c>
      <c r="B3133" s="11" t="s">
        <v>119</v>
      </c>
      <c r="C3133" s="11" t="s">
        <v>165</v>
      </c>
      <c r="D3133" s="11" t="s">
        <v>21</v>
      </c>
      <c r="E3133" s="12">
        <v>49.621465849099401</v>
      </c>
      <c r="F3133" s="12">
        <v>58.584391113173503</v>
      </c>
      <c r="G3133" s="12">
        <v>52.006034106880001</v>
      </c>
      <c r="H3133" s="12">
        <v>49.274514330159001</v>
      </c>
      <c r="I3133" s="12">
        <v>0</v>
      </c>
      <c r="J3133" s="12">
        <v>0</v>
      </c>
      <c r="K3133" s="12">
        <v>0</v>
      </c>
      <c r="L3133" s="12">
        <v>0</v>
      </c>
      <c r="M3133" s="12">
        <v>0</v>
      </c>
      <c r="N3133" s="12"/>
      <c r="O3133" s="12"/>
    </row>
    <row r="3134" spans="1:15" x14ac:dyDescent="0.35">
      <c r="A3134" s="11" t="str">
        <f t="shared" si="48"/>
        <v>DISTRIBUCION VOLUMEN X CRITERIO (kg ó litros)Frutas sin gasMUJER</v>
      </c>
      <c r="B3134" s="11" t="s">
        <v>119</v>
      </c>
      <c r="C3134" s="11" t="s">
        <v>165</v>
      </c>
      <c r="D3134" s="11" t="s">
        <v>22</v>
      </c>
      <c r="E3134" s="12">
        <v>50.378533285155797</v>
      </c>
      <c r="F3134" s="12">
        <v>41.415607999680702</v>
      </c>
      <c r="G3134" s="12">
        <v>47.993954960018101</v>
      </c>
      <c r="H3134" s="12">
        <v>50.725504835065699</v>
      </c>
      <c r="I3134" s="12">
        <v>0</v>
      </c>
      <c r="J3134" s="12">
        <v>0</v>
      </c>
      <c r="K3134" s="12">
        <v>0</v>
      </c>
      <c r="L3134" s="12">
        <v>0</v>
      </c>
      <c r="M3134" s="12">
        <v>0</v>
      </c>
      <c r="N3134" s="12"/>
      <c r="O3134" s="12"/>
    </row>
    <row r="3135" spans="1:15" x14ac:dyDescent="0.35">
      <c r="A3135" s="11" t="str">
        <f t="shared" si="48"/>
        <v>DISTRIBUCION VOLUMEN X CRITERIO (kg ó litros)MixersT.ESPAÑA</v>
      </c>
      <c r="B3135" s="11" t="s">
        <v>119</v>
      </c>
      <c r="C3135" s="11" t="s">
        <v>166</v>
      </c>
      <c r="D3135" s="11" t="s">
        <v>36</v>
      </c>
      <c r="E3135" s="12">
        <v>100</v>
      </c>
      <c r="F3135" s="12">
        <v>100</v>
      </c>
      <c r="G3135" s="12">
        <v>100</v>
      </c>
      <c r="H3135" s="12">
        <v>100</v>
      </c>
      <c r="I3135" s="12">
        <v>0</v>
      </c>
      <c r="J3135" s="12">
        <v>0</v>
      </c>
      <c r="K3135" s="12">
        <v>0</v>
      </c>
      <c r="L3135" s="12">
        <v>0</v>
      </c>
      <c r="M3135" s="12">
        <v>0</v>
      </c>
      <c r="N3135" s="12"/>
      <c r="O3135" s="12"/>
    </row>
    <row r="3136" spans="1:15" x14ac:dyDescent="0.35">
      <c r="A3136" s="11" t="str">
        <f t="shared" si="48"/>
        <v>DISTRIBUCION VOLUMEN X CRITERIO (kg ó litros)MixersBCN AM</v>
      </c>
      <c r="B3136" s="11" t="s">
        <v>119</v>
      </c>
      <c r="C3136" s="11" t="s">
        <v>166</v>
      </c>
      <c r="D3136" s="11" t="s">
        <v>1</v>
      </c>
      <c r="E3136" s="12">
        <v>8.3723225344099195</v>
      </c>
      <c r="F3136" s="12">
        <v>9.8519629114468401</v>
      </c>
      <c r="G3136" s="12">
        <v>8.6859487459518991</v>
      </c>
      <c r="H3136" s="12">
        <v>8.4577128361378406</v>
      </c>
      <c r="I3136" s="12">
        <v>0</v>
      </c>
      <c r="J3136" s="12">
        <v>0</v>
      </c>
      <c r="K3136" s="12">
        <v>0</v>
      </c>
      <c r="L3136" s="12">
        <v>0</v>
      </c>
      <c r="M3136" s="12">
        <v>0</v>
      </c>
      <c r="N3136" s="12"/>
      <c r="O3136" s="12"/>
    </row>
    <row r="3137" spans="1:15" x14ac:dyDescent="0.35">
      <c r="A3137" s="11" t="str">
        <f t="shared" si="48"/>
        <v>DISTRIBUCION VOLUMEN X CRITERIO (kg ó litros)MixersREST.CAT ARAGON</v>
      </c>
      <c r="B3137" s="11" t="s">
        <v>119</v>
      </c>
      <c r="C3137" s="11" t="s">
        <v>166</v>
      </c>
      <c r="D3137" s="11" t="s">
        <v>2</v>
      </c>
      <c r="E3137" s="12">
        <v>16.8553564499407</v>
      </c>
      <c r="F3137" s="12">
        <v>19.509355229642001</v>
      </c>
      <c r="G3137" s="12">
        <v>17.781732241005098</v>
      </c>
      <c r="H3137" s="12">
        <v>19.659466229193399</v>
      </c>
      <c r="I3137" s="12">
        <v>0</v>
      </c>
      <c r="J3137" s="12">
        <v>0</v>
      </c>
      <c r="K3137" s="12">
        <v>0</v>
      </c>
      <c r="L3137" s="12">
        <v>0</v>
      </c>
      <c r="M3137" s="12">
        <v>0</v>
      </c>
      <c r="N3137" s="12"/>
      <c r="O3137" s="12"/>
    </row>
    <row r="3138" spans="1:15" x14ac:dyDescent="0.35">
      <c r="A3138" s="11" t="str">
        <f t="shared" si="48"/>
        <v>DISTRIBUCION VOLUMEN X CRITERIO (kg ó litros)MixersLEVANTE</v>
      </c>
      <c r="B3138" s="11" t="s">
        <v>119</v>
      </c>
      <c r="C3138" s="11" t="s">
        <v>166</v>
      </c>
      <c r="D3138" s="11" t="s">
        <v>3</v>
      </c>
      <c r="E3138" s="12">
        <v>15.242721338339599</v>
      </c>
      <c r="F3138" s="12">
        <v>22.3273313565285</v>
      </c>
      <c r="G3138" s="12">
        <v>15.6418779205296</v>
      </c>
      <c r="H3138" s="12">
        <v>11.519050389145301</v>
      </c>
      <c r="I3138" s="12">
        <v>0</v>
      </c>
      <c r="J3138" s="12">
        <v>0</v>
      </c>
      <c r="K3138" s="12">
        <v>0</v>
      </c>
      <c r="L3138" s="12">
        <v>0</v>
      </c>
      <c r="M3138" s="12">
        <v>0</v>
      </c>
      <c r="N3138" s="12"/>
      <c r="O3138" s="12"/>
    </row>
    <row r="3139" spans="1:15" x14ac:dyDescent="0.35">
      <c r="A3139" s="11" t="str">
        <f t="shared" si="48"/>
        <v>DISTRIBUCION VOLUMEN X CRITERIO (kg ó litros)MixersANDALUCIA</v>
      </c>
      <c r="B3139" s="11" t="s">
        <v>119</v>
      </c>
      <c r="C3139" s="11" t="s">
        <v>166</v>
      </c>
      <c r="D3139" s="11" t="s">
        <v>4</v>
      </c>
      <c r="E3139" s="12">
        <v>12.286574416233501</v>
      </c>
      <c r="F3139" s="12">
        <v>7.9904699781004904</v>
      </c>
      <c r="G3139" s="12">
        <v>15.656761979235901</v>
      </c>
      <c r="H3139" s="12">
        <v>20.388659266148</v>
      </c>
      <c r="I3139" s="12">
        <v>0</v>
      </c>
      <c r="J3139" s="12">
        <v>0</v>
      </c>
      <c r="K3139" s="12">
        <v>0</v>
      </c>
      <c r="L3139" s="12">
        <v>0</v>
      </c>
      <c r="M3139" s="12">
        <v>0</v>
      </c>
      <c r="N3139" s="12"/>
      <c r="O3139" s="12"/>
    </row>
    <row r="3140" spans="1:15" x14ac:dyDescent="0.35">
      <c r="A3140" s="11" t="str">
        <f t="shared" ref="A3140:A3203" si="49">B3140&amp;C3140&amp;D3140</f>
        <v>DISTRIBUCION VOLUMEN X CRITERIO (kg ó litros)MixersMDD AM</v>
      </c>
      <c r="B3140" s="11" t="s">
        <v>119</v>
      </c>
      <c r="C3140" s="11" t="s">
        <v>166</v>
      </c>
      <c r="D3140" s="11" t="s">
        <v>5</v>
      </c>
      <c r="E3140" s="12">
        <v>11.5107389126286</v>
      </c>
      <c r="F3140" s="12">
        <v>7.0680497103721498</v>
      </c>
      <c r="G3140" s="12">
        <v>10.6356116501596</v>
      </c>
      <c r="H3140" s="12">
        <v>8.0522533044445002</v>
      </c>
      <c r="I3140" s="12">
        <v>0</v>
      </c>
      <c r="J3140" s="12">
        <v>0</v>
      </c>
      <c r="K3140" s="12">
        <v>0</v>
      </c>
      <c r="L3140" s="12">
        <v>0</v>
      </c>
      <c r="M3140" s="12">
        <v>0</v>
      </c>
      <c r="N3140" s="12"/>
      <c r="O3140" s="12"/>
    </row>
    <row r="3141" spans="1:15" x14ac:dyDescent="0.35">
      <c r="A3141" s="11" t="str">
        <f t="shared" si="49"/>
        <v>DISTRIBUCION VOLUMEN X CRITERIO (kg ó litros)MixersRTO CENTRO</v>
      </c>
      <c r="B3141" s="11" t="s">
        <v>119</v>
      </c>
      <c r="C3141" s="11" t="s">
        <v>166</v>
      </c>
      <c r="D3141" s="11" t="s">
        <v>6</v>
      </c>
      <c r="E3141" s="12">
        <v>7.7745767579579397</v>
      </c>
      <c r="F3141" s="12">
        <v>5.9904462207374802</v>
      </c>
      <c r="G3141" s="12">
        <v>2.9233382408032802</v>
      </c>
      <c r="H3141" s="12">
        <v>4.9003762805272997</v>
      </c>
      <c r="I3141" s="12">
        <v>0</v>
      </c>
      <c r="J3141" s="12">
        <v>0</v>
      </c>
      <c r="K3141" s="12">
        <v>0</v>
      </c>
      <c r="L3141" s="12">
        <v>0</v>
      </c>
      <c r="M3141" s="12">
        <v>0</v>
      </c>
      <c r="N3141" s="12"/>
      <c r="O3141" s="12"/>
    </row>
    <row r="3142" spans="1:15" x14ac:dyDescent="0.35">
      <c r="A3142" s="11" t="str">
        <f t="shared" si="49"/>
        <v>DISTRIBUCION VOLUMEN X CRITERIO (kg ó litros)MixersNORTE-CENTRO</v>
      </c>
      <c r="B3142" s="11" t="s">
        <v>119</v>
      </c>
      <c r="C3142" s="11" t="s">
        <v>166</v>
      </c>
      <c r="D3142" s="11" t="s">
        <v>7</v>
      </c>
      <c r="E3142" s="12">
        <v>13.967965684932899</v>
      </c>
      <c r="F3142" s="12">
        <v>11.4738027928143</v>
      </c>
      <c r="G3142" s="12">
        <v>15.358894317384101</v>
      </c>
      <c r="H3142" s="12">
        <v>11.543426059779501</v>
      </c>
      <c r="I3142" s="12">
        <v>0</v>
      </c>
      <c r="J3142" s="12">
        <v>0</v>
      </c>
      <c r="K3142" s="12">
        <v>0</v>
      </c>
      <c r="L3142" s="12">
        <v>0</v>
      </c>
      <c r="M3142" s="12">
        <v>0</v>
      </c>
      <c r="N3142" s="12"/>
      <c r="O3142" s="12"/>
    </row>
    <row r="3143" spans="1:15" x14ac:dyDescent="0.35">
      <c r="A3143" s="11" t="str">
        <f t="shared" si="49"/>
        <v>DISTRIBUCION VOLUMEN X CRITERIO (kg ó litros)MixersNOROESTE</v>
      </c>
      <c r="B3143" s="11" t="s">
        <v>119</v>
      </c>
      <c r="C3143" s="11" t="s">
        <v>166</v>
      </c>
      <c r="D3143" s="11" t="s">
        <v>8</v>
      </c>
      <c r="E3143" s="12">
        <v>13.9897341420212</v>
      </c>
      <c r="F3143" s="12">
        <v>15.788583870075099</v>
      </c>
      <c r="G3143" s="12">
        <v>13.3158075970364</v>
      </c>
      <c r="H3143" s="12">
        <v>15.4790650985907</v>
      </c>
      <c r="I3143" s="12">
        <v>0</v>
      </c>
      <c r="J3143" s="12">
        <v>0</v>
      </c>
      <c r="K3143" s="12">
        <v>0</v>
      </c>
      <c r="L3143" s="12">
        <v>0</v>
      </c>
      <c r="M3143" s="12">
        <v>0</v>
      </c>
      <c r="N3143" s="12"/>
      <c r="O3143" s="12"/>
    </row>
    <row r="3144" spans="1:15" x14ac:dyDescent="0.35">
      <c r="A3144" s="11" t="str">
        <f t="shared" si="49"/>
        <v>DISTRIBUCION VOLUMEN X CRITERIO (kg ó litros)Mixers&lt;2MIL</v>
      </c>
      <c r="B3144" s="11" t="s">
        <v>119</v>
      </c>
      <c r="C3144" s="11" t="s">
        <v>166</v>
      </c>
      <c r="D3144" s="11" t="s">
        <v>9</v>
      </c>
      <c r="E3144" s="12">
        <v>6.6609475361090498</v>
      </c>
      <c r="F3144" s="12">
        <v>4.8824104932168</v>
      </c>
      <c r="G3144" s="12">
        <v>2.99573883630879</v>
      </c>
      <c r="H3144" s="12">
        <v>7.7728943953839398</v>
      </c>
      <c r="I3144" s="12">
        <v>0</v>
      </c>
      <c r="J3144" s="12">
        <v>0</v>
      </c>
      <c r="K3144" s="12">
        <v>0</v>
      </c>
      <c r="L3144" s="12">
        <v>0</v>
      </c>
      <c r="M3144" s="12">
        <v>0</v>
      </c>
      <c r="N3144" s="12"/>
      <c r="O3144" s="12"/>
    </row>
    <row r="3145" spans="1:15" x14ac:dyDescent="0.35">
      <c r="A3145" s="11" t="str">
        <f t="shared" si="49"/>
        <v>DISTRIBUCION VOLUMEN X CRITERIO (kg ó litros)Mixers2-5MIL</v>
      </c>
      <c r="B3145" s="11" t="s">
        <v>119</v>
      </c>
      <c r="C3145" s="11" t="s">
        <v>166</v>
      </c>
      <c r="D3145" s="11" t="s">
        <v>10</v>
      </c>
      <c r="E3145" s="12">
        <v>4.3587240080509</v>
      </c>
      <c r="F3145" s="12">
        <v>5.7964999388843399</v>
      </c>
      <c r="G3145" s="12">
        <v>4.1577699435280397</v>
      </c>
      <c r="H3145" s="12">
        <v>4.7589096344603004</v>
      </c>
      <c r="I3145" s="12">
        <v>0</v>
      </c>
      <c r="J3145" s="12">
        <v>0</v>
      </c>
      <c r="K3145" s="12">
        <v>0</v>
      </c>
      <c r="L3145" s="12">
        <v>0</v>
      </c>
      <c r="M3145" s="12">
        <v>0</v>
      </c>
      <c r="N3145" s="12"/>
      <c r="O3145" s="12"/>
    </row>
    <row r="3146" spans="1:15" x14ac:dyDescent="0.35">
      <c r="A3146" s="11" t="str">
        <f t="shared" si="49"/>
        <v>DISTRIBUCION VOLUMEN X CRITERIO (kg ó litros)Mixers5-10MIL</v>
      </c>
      <c r="B3146" s="11" t="s">
        <v>119</v>
      </c>
      <c r="C3146" s="11" t="s">
        <v>166</v>
      </c>
      <c r="D3146" s="11" t="s">
        <v>11</v>
      </c>
      <c r="E3146" s="12">
        <v>4.8732485962727301</v>
      </c>
      <c r="F3146" s="12">
        <v>2.5293079389449198</v>
      </c>
      <c r="G3146" s="12">
        <v>9.9357757261472202</v>
      </c>
      <c r="H3146" s="12">
        <v>2.9414523894582398</v>
      </c>
      <c r="I3146" s="12">
        <v>0</v>
      </c>
      <c r="J3146" s="12">
        <v>0</v>
      </c>
      <c r="K3146" s="12">
        <v>0</v>
      </c>
      <c r="L3146" s="12">
        <v>0</v>
      </c>
      <c r="M3146" s="12">
        <v>0</v>
      </c>
      <c r="N3146" s="12"/>
      <c r="O3146" s="12"/>
    </row>
    <row r="3147" spans="1:15" x14ac:dyDescent="0.35">
      <c r="A3147" s="11" t="str">
        <f t="shared" si="49"/>
        <v>DISTRIBUCION VOLUMEN X CRITERIO (kg ó litros)Mixers10-30MIL</v>
      </c>
      <c r="B3147" s="11" t="s">
        <v>119</v>
      </c>
      <c r="C3147" s="11" t="s">
        <v>166</v>
      </c>
      <c r="D3147" s="11" t="s">
        <v>12</v>
      </c>
      <c r="E3147" s="12">
        <v>17.7574005799849</v>
      </c>
      <c r="F3147" s="12">
        <v>22.278299327532899</v>
      </c>
      <c r="G3147" s="12">
        <v>16.734505205441799</v>
      </c>
      <c r="H3147" s="12">
        <v>14.370740449172599</v>
      </c>
      <c r="I3147" s="12">
        <v>0</v>
      </c>
      <c r="J3147" s="12">
        <v>0</v>
      </c>
      <c r="K3147" s="12">
        <v>0</v>
      </c>
      <c r="L3147" s="12">
        <v>0</v>
      </c>
      <c r="M3147" s="12">
        <v>0</v>
      </c>
      <c r="N3147" s="12"/>
      <c r="O3147" s="12"/>
    </row>
    <row r="3148" spans="1:15" x14ac:dyDescent="0.35">
      <c r="A3148" s="11" t="str">
        <f t="shared" si="49"/>
        <v>DISTRIBUCION VOLUMEN X CRITERIO (kg ó litros)Mixers30-100MIL</v>
      </c>
      <c r="B3148" s="11" t="s">
        <v>119</v>
      </c>
      <c r="C3148" s="11" t="s">
        <v>166</v>
      </c>
      <c r="D3148" s="11" t="s">
        <v>13</v>
      </c>
      <c r="E3148" s="12">
        <v>21.4746198454589</v>
      </c>
      <c r="F3148" s="12">
        <v>24.5066289229602</v>
      </c>
      <c r="G3148" s="12">
        <v>17.299865883406301</v>
      </c>
      <c r="H3148" s="12">
        <v>25.7724072002549</v>
      </c>
      <c r="I3148" s="12">
        <v>0</v>
      </c>
      <c r="J3148" s="12">
        <v>0</v>
      </c>
      <c r="K3148" s="12">
        <v>0</v>
      </c>
      <c r="L3148" s="12">
        <v>0</v>
      </c>
      <c r="M3148" s="12">
        <v>0</v>
      </c>
      <c r="N3148" s="12"/>
      <c r="O3148" s="12"/>
    </row>
    <row r="3149" spans="1:15" x14ac:dyDescent="0.35">
      <c r="A3149" s="11" t="str">
        <f t="shared" si="49"/>
        <v>DISTRIBUCION VOLUMEN X CRITERIO (kg ó litros)Mixers100-200MIL</v>
      </c>
      <c r="B3149" s="11" t="s">
        <v>119</v>
      </c>
      <c r="C3149" s="11" t="s">
        <v>166</v>
      </c>
      <c r="D3149" s="11" t="s">
        <v>14</v>
      </c>
      <c r="E3149" s="12">
        <v>9.4614835807275099</v>
      </c>
      <c r="F3149" s="12">
        <v>7.3010911318617202</v>
      </c>
      <c r="G3149" s="12">
        <v>11.0031603134879</v>
      </c>
      <c r="H3149" s="12">
        <v>7.6613750799748299</v>
      </c>
      <c r="I3149" s="12">
        <v>0</v>
      </c>
      <c r="J3149" s="12">
        <v>0</v>
      </c>
      <c r="K3149" s="12">
        <v>0</v>
      </c>
      <c r="L3149" s="12">
        <v>0</v>
      </c>
      <c r="M3149" s="12">
        <v>0</v>
      </c>
      <c r="N3149" s="12"/>
      <c r="O3149" s="12"/>
    </row>
    <row r="3150" spans="1:15" x14ac:dyDescent="0.35">
      <c r="A3150" s="11" t="str">
        <f t="shared" si="49"/>
        <v>DISTRIBUCION VOLUMEN X CRITERIO (kg ó litros)Mixers200-500MIL</v>
      </c>
      <c r="B3150" s="11" t="s">
        <v>119</v>
      </c>
      <c r="C3150" s="11" t="s">
        <v>166</v>
      </c>
      <c r="D3150" s="11" t="s">
        <v>15</v>
      </c>
      <c r="E3150" s="12">
        <v>15.3110017048503</v>
      </c>
      <c r="F3150" s="12">
        <v>12.831330658305401</v>
      </c>
      <c r="G3150" s="12">
        <v>19.038435036648298</v>
      </c>
      <c r="H3150" s="12">
        <v>19.185515004942701</v>
      </c>
      <c r="I3150" s="12">
        <v>0</v>
      </c>
      <c r="J3150" s="12">
        <v>0</v>
      </c>
      <c r="K3150" s="12">
        <v>0</v>
      </c>
      <c r="L3150" s="12">
        <v>0</v>
      </c>
      <c r="M3150" s="12">
        <v>0</v>
      </c>
      <c r="N3150" s="12"/>
      <c r="O3150" s="12"/>
    </row>
    <row r="3151" spans="1:15" x14ac:dyDescent="0.35">
      <c r="A3151" s="11" t="str">
        <f t="shared" si="49"/>
        <v>DISTRIBUCION VOLUMEN X CRITERIO (kg ó litros)Mixers&gt;500MIL</v>
      </c>
      <c r="B3151" s="11" t="s">
        <v>119</v>
      </c>
      <c r="C3151" s="11" t="s">
        <v>166</v>
      </c>
      <c r="D3151" s="11" t="s">
        <v>16</v>
      </c>
      <c r="E3151" s="12">
        <v>20.102566174582801</v>
      </c>
      <c r="F3151" s="12">
        <v>19.874429504032001</v>
      </c>
      <c r="G3151" s="12">
        <v>18.834723554527699</v>
      </c>
      <c r="H3151" s="12">
        <v>17.536712270708399</v>
      </c>
      <c r="I3151" s="12">
        <v>0</v>
      </c>
      <c r="J3151" s="12">
        <v>0</v>
      </c>
      <c r="K3151" s="12">
        <v>0</v>
      </c>
      <c r="L3151" s="12">
        <v>0</v>
      </c>
      <c r="M3151" s="12">
        <v>0</v>
      </c>
      <c r="N3151" s="12"/>
      <c r="O3151" s="12"/>
    </row>
    <row r="3152" spans="1:15" x14ac:dyDescent="0.35">
      <c r="A3152" s="11" t="str">
        <f t="shared" si="49"/>
        <v>DISTRIBUCION VOLUMEN X CRITERIO (kg ó litros)MixersDE 15 A 19 AÑOS</v>
      </c>
      <c r="B3152" s="11" t="s">
        <v>119</v>
      </c>
      <c r="C3152" s="11" t="s">
        <v>166</v>
      </c>
      <c r="D3152" s="11" t="s">
        <v>39</v>
      </c>
      <c r="E3152" s="12" t="s">
        <v>213</v>
      </c>
      <c r="F3152" s="12">
        <v>0.41869964615722299</v>
      </c>
      <c r="G3152" s="12">
        <v>0.116536526189124</v>
      </c>
      <c r="H3152" s="12">
        <v>0.28037658696942402</v>
      </c>
      <c r="I3152" s="12">
        <v>0</v>
      </c>
      <c r="J3152" s="12">
        <v>0</v>
      </c>
      <c r="K3152" s="12">
        <v>0</v>
      </c>
      <c r="L3152" s="12">
        <v>0</v>
      </c>
      <c r="M3152" s="12">
        <v>0</v>
      </c>
      <c r="N3152" s="12"/>
      <c r="O3152" s="12"/>
    </row>
    <row r="3153" spans="1:15" x14ac:dyDescent="0.35">
      <c r="A3153" s="11" t="str">
        <f t="shared" si="49"/>
        <v>DISTRIBUCION VOLUMEN X CRITERIO (kg ó litros)MixersDE 20 A 24 AÑOS</v>
      </c>
      <c r="B3153" s="11" t="s">
        <v>119</v>
      </c>
      <c r="C3153" s="11" t="s">
        <v>166</v>
      </c>
      <c r="D3153" s="11" t="s">
        <v>40</v>
      </c>
      <c r="E3153" s="12">
        <v>1.4014476346878899</v>
      </c>
      <c r="F3153" s="12">
        <v>2.0983023047143798</v>
      </c>
      <c r="G3153" s="12">
        <v>1.1642805461515899</v>
      </c>
      <c r="H3153" s="12">
        <v>1.1325475782057599</v>
      </c>
      <c r="I3153" s="12">
        <v>0</v>
      </c>
      <c r="J3153" s="12">
        <v>0</v>
      </c>
      <c r="K3153" s="12">
        <v>0</v>
      </c>
      <c r="L3153" s="12">
        <v>0</v>
      </c>
      <c r="M3153" s="12">
        <v>0</v>
      </c>
      <c r="N3153" s="12"/>
      <c r="O3153" s="12"/>
    </row>
    <row r="3154" spans="1:15" x14ac:dyDescent="0.35">
      <c r="A3154" s="11" t="str">
        <f t="shared" si="49"/>
        <v>DISTRIBUCION VOLUMEN X CRITERIO (kg ó litros)MixersDE 25 A 34 AÑOS</v>
      </c>
      <c r="B3154" s="11" t="s">
        <v>119</v>
      </c>
      <c r="C3154" s="11" t="s">
        <v>166</v>
      </c>
      <c r="D3154" s="11" t="s">
        <v>41</v>
      </c>
      <c r="E3154" s="12">
        <v>3.7765877041167499</v>
      </c>
      <c r="F3154" s="12">
        <v>4.6808010180285899</v>
      </c>
      <c r="G3154" s="12">
        <v>3.98317660227069</v>
      </c>
      <c r="H3154" s="12">
        <v>6.6267144646540999</v>
      </c>
      <c r="I3154" s="12">
        <v>0</v>
      </c>
      <c r="J3154" s="12">
        <v>0</v>
      </c>
      <c r="K3154" s="12">
        <v>0</v>
      </c>
      <c r="L3154" s="12">
        <v>0</v>
      </c>
      <c r="M3154" s="12">
        <v>0</v>
      </c>
      <c r="N3154" s="12"/>
      <c r="O3154" s="12"/>
    </row>
    <row r="3155" spans="1:15" x14ac:dyDescent="0.35">
      <c r="A3155" s="11" t="str">
        <f t="shared" si="49"/>
        <v>DISTRIBUCION VOLUMEN X CRITERIO (kg ó litros)MixersDE 35 A 49 AÑOS</v>
      </c>
      <c r="B3155" s="11" t="s">
        <v>119</v>
      </c>
      <c r="C3155" s="11" t="s">
        <v>166</v>
      </c>
      <c r="D3155" s="11" t="s">
        <v>42</v>
      </c>
      <c r="E3155" s="12">
        <v>17.3239519060769</v>
      </c>
      <c r="F3155" s="12">
        <v>17.324395483840298</v>
      </c>
      <c r="G3155" s="12">
        <v>13.664424097468199</v>
      </c>
      <c r="H3155" s="12">
        <v>10.0409123450205</v>
      </c>
      <c r="I3155" s="12">
        <v>0</v>
      </c>
      <c r="J3155" s="12">
        <v>0</v>
      </c>
      <c r="K3155" s="12">
        <v>0</v>
      </c>
      <c r="L3155" s="12">
        <v>0</v>
      </c>
      <c r="M3155" s="12">
        <v>0</v>
      </c>
      <c r="N3155" s="12"/>
      <c r="O3155" s="12"/>
    </row>
    <row r="3156" spans="1:15" x14ac:dyDescent="0.35">
      <c r="A3156" s="11" t="str">
        <f t="shared" si="49"/>
        <v>DISTRIBUCION VOLUMEN X CRITERIO (kg ó litros)MixersDE 50 A 59 AÑOS</v>
      </c>
      <c r="B3156" s="11" t="s">
        <v>119</v>
      </c>
      <c r="C3156" s="11" t="s">
        <v>166</v>
      </c>
      <c r="D3156" s="11" t="s">
        <v>43</v>
      </c>
      <c r="E3156" s="12">
        <v>29.462910222579801</v>
      </c>
      <c r="F3156" s="12">
        <v>21.573074077710601</v>
      </c>
      <c r="G3156" s="12">
        <v>28.029104927264601</v>
      </c>
      <c r="H3156" s="12">
        <v>35.4781843320267</v>
      </c>
      <c r="I3156" s="12">
        <v>0</v>
      </c>
      <c r="J3156" s="12">
        <v>0</v>
      </c>
      <c r="K3156" s="12">
        <v>0</v>
      </c>
      <c r="L3156" s="12">
        <v>0</v>
      </c>
      <c r="M3156" s="12">
        <v>0</v>
      </c>
      <c r="N3156" s="12"/>
      <c r="O3156" s="12"/>
    </row>
    <row r="3157" spans="1:15" x14ac:dyDescent="0.35">
      <c r="A3157" s="11" t="str">
        <f t="shared" si="49"/>
        <v>DISTRIBUCION VOLUMEN X CRITERIO (kg ó litros)MixersDE 60 A 75 AÑOS</v>
      </c>
      <c r="B3157" s="11" t="s">
        <v>119</v>
      </c>
      <c r="C3157" s="11" t="s">
        <v>166</v>
      </c>
      <c r="D3157" s="11" t="s">
        <v>44</v>
      </c>
      <c r="E3157" s="12">
        <v>48.035096782012602</v>
      </c>
      <c r="F3157" s="12">
        <v>53.904731423981197</v>
      </c>
      <c r="G3157" s="12">
        <v>53.042451628869202</v>
      </c>
      <c r="H3157" s="12">
        <v>46.441268128938901</v>
      </c>
      <c r="I3157" s="12">
        <v>0</v>
      </c>
      <c r="J3157" s="12">
        <v>0</v>
      </c>
      <c r="K3157" s="12">
        <v>0</v>
      </c>
      <c r="L3157" s="12">
        <v>0</v>
      </c>
      <c r="M3157" s="12">
        <v>0</v>
      </c>
      <c r="N3157" s="12"/>
      <c r="O3157" s="12"/>
    </row>
    <row r="3158" spans="1:15" x14ac:dyDescent="0.35">
      <c r="A3158" s="11" t="str">
        <f t="shared" si="49"/>
        <v>DISTRIBUCION VOLUMEN X CRITERIO (kg ó litros)MixersALTA Y MEDIA ALTA</v>
      </c>
      <c r="B3158" s="11" t="s">
        <v>119</v>
      </c>
      <c r="C3158" s="11" t="s">
        <v>166</v>
      </c>
      <c r="D3158" s="11" t="s">
        <v>17</v>
      </c>
      <c r="E3158" s="12">
        <v>29.8378100943136</v>
      </c>
      <c r="F3158" s="12">
        <v>19.8710034761617</v>
      </c>
      <c r="G3158" s="12">
        <v>21.872937250932601</v>
      </c>
      <c r="H3158" s="12">
        <v>17.353598626115499</v>
      </c>
      <c r="I3158" s="12">
        <v>0</v>
      </c>
      <c r="J3158" s="12">
        <v>0</v>
      </c>
      <c r="K3158" s="12">
        <v>0</v>
      </c>
      <c r="L3158" s="12">
        <v>0</v>
      </c>
      <c r="M3158" s="12">
        <v>0</v>
      </c>
      <c r="N3158" s="12"/>
      <c r="O3158" s="12"/>
    </row>
    <row r="3159" spans="1:15" x14ac:dyDescent="0.35">
      <c r="A3159" s="11" t="str">
        <f t="shared" si="49"/>
        <v>DISTRIBUCION VOLUMEN X CRITERIO (kg ó litros)MixersMEDIA</v>
      </c>
      <c r="B3159" s="11" t="s">
        <v>119</v>
      </c>
      <c r="C3159" s="11" t="s">
        <v>166</v>
      </c>
      <c r="D3159" s="11" t="s">
        <v>18</v>
      </c>
      <c r="E3159" s="12">
        <v>33.178992456813198</v>
      </c>
      <c r="F3159" s="12">
        <v>36.193693590241999</v>
      </c>
      <c r="G3159" s="12">
        <v>31.931183347358498</v>
      </c>
      <c r="H3159" s="12">
        <v>29.915231526793999</v>
      </c>
      <c r="I3159" s="12">
        <v>0</v>
      </c>
      <c r="J3159" s="12">
        <v>0</v>
      </c>
      <c r="K3159" s="12">
        <v>0</v>
      </c>
      <c r="L3159" s="12">
        <v>0</v>
      </c>
      <c r="M3159" s="12">
        <v>0</v>
      </c>
      <c r="N3159" s="12"/>
      <c r="O3159" s="12"/>
    </row>
    <row r="3160" spans="1:15" x14ac:dyDescent="0.35">
      <c r="A3160" s="11" t="str">
        <f t="shared" si="49"/>
        <v>DISTRIBUCION VOLUMEN X CRITERIO (kg ó litros)MixersMEDIA BAJA</v>
      </c>
      <c r="B3160" s="11" t="s">
        <v>119</v>
      </c>
      <c r="C3160" s="11" t="s">
        <v>166</v>
      </c>
      <c r="D3160" s="11" t="s">
        <v>19</v>
      </c>
      <c r="E3160" s="12">
        <v>22.482835785358901</v>
      </c>
      <c r="F3160" s="12">
        <v>25.682589817916</v>
      </c>
      <c r="G3160" s="12">
        <v>26.818721818087301</v>
      </c>
      <c r="H3160" s="12">
        <v>25.0394392199218</v>
      </c>
      <c r="I3160" s="12">
        <v>0</v>
      </c>
      <c r="J3160" s="12">
        <v>0</v>
      </c>
      <c r="K3160" s="12">
        <v>0</v>
      </c>
      <c r="L3160" s="12">
        <v>0</v>
      </c>
      <c r="M3160" s="12">
        <v>0</v>
      </c>
      <c r="N3160" s="12"/>
      <c r="O3160" s="12"/>
    </row>
    <row r="3161" spans="1:15" x14ac:dyDescent="0.35">
      <c r="A3161" s="11" t="str">
        <f t="shared" si="49"/>
        <v>DISTRIBUCION VOLUMEN X CRITERIO (kg ó litros)MixersBAJA</v>
      </c>
      <c r="B3161" s="11" t="s">
        <v>119</v>
      </c>
      <c r="C3161" s="11" t="s">
        <v>166</v>
      </c>
      <c r="D3161" s="11" t="s">
        <v>20</v>
      </c>
      <c r="E3161" s="12">
        <v>14.5003534433143</v>
      </c>
      <c r="F3161" s="12">
        <v>18.252718346748399</v>
      </c>
      <c r="G3161" s="12">
        <v>19.3771375285991</v>
      </c>
      <c r="H3161" s="12">
        <v>27.691737841928099</v>
      </c>
      <c r="I3161" s="12">
        <v>0</v>
      </c>
      <c r="J3161" s="12">
        <v>0</v>
      </c>
      <c r="K3161" s="12">
        <v>0</v>
      </c>
      <c r="L3161" s="12">
        <v>0</v>
      </c>
      <c r="M3161" s="12">
        <v>0</v>
      </c>
      <c r="N3161" s="12"/>
      <c r="O3161" s="12"/>
    </row>
    <row r="3162" spans="1:15" x14ac:dyDescent="0.35">
      <c r="A3162" s="11" t="str">
        <f t="shared" si="49"/>
        <v>DISTRIBUCION VOLUMEN X CRITERIO (kg ó litros)MixersHOMBRE</v>
      </c>
      <c r="B3162" s="11" t="s">
        <v>119</v>
      </c>
      <c r="C3162" s="11" t="s">
        <v>166</v>
      </c>
      <c r="D3162" s="11" t="s">
        <v>21</v>
      </c>
      <c r="E3162" s="12">
        <v>46.360685754274101</v>
      </c>
      <c r="F3162" s="12">
        <v>45.204511333072602</v>
      </c>
      <c r="G3162" s="12">
        <v>43.272917627648198</v>
      </c>
      <c r="H3162" s="12">
        <v>45.662042084386499</v>
      </c>
      <c r="I3162" s="12">
        <v>0</v>
      </c>
      <c r="J3162" s="12">
        <v>0</v>
      </c>
      <c r="K3162" s="12">
        <v>0</v>
      </c>
      <c r="L3162" s="12">
        <v>0</v>
      </c>
      <c r="M3162" s="12">
        <v>0</v>
      </c>
      <c r="N3162" s="12"/>
      <c r="O3162" s="12"/>
    </row>
    <row r="3163" spans="1:15" x14ac:dyDescent="0.35">
      <c r="A3163" s="11" t="str">
        <f t="shared" si="49"/>
        <v>DISTRIBUCION VOLUMEN X CRITERIO (kg ó litros)MixersMUJER</v>
      </c>
      <c r="B3163" s="11" t="s">
        <v>119</v>
      </c>
      <c r="C3163" s="11" t="s">
        <v>166</v>
      </c>
      <c r="D3163" s="11" t="s">
        <v>22</v>
      </c>
      <c r="E3163" s="12">
        <v>53.639305135889003</v>
      </c>
      <c r="F3163" s="12">
        <v>54.795494351184701</v>
      </c>
      <c r="G3163" s="12">
        <v>56.727065789403603</v>
      </c>
      <c r="H3163" s="12">
        <v>54.337962274274503</v>
      </c>
      <c r="I3163" s="12">
        <v>0</v>
      </c>
      <c r="J3163" s="12">
        <v>0</v>
      </c>
      <c r="K3163" s="12">
        <v>0</v>
      </c>
      <c r="L3163" s="12">
        <v>0</v>
      </c>
      <c r="M3163" s="12">
        <v>0</v>
      </c>
      <c r="N3163" s="12"/>
      <c r="O3163" s="12"/>
    </row>
    <row r="3164" spans="1:15" x14ac:dyDescent="0.35">
      <c r="A3164" s="11" t="str">
        <f t="shared" si="49"/>
        <v>DISTRIBUCION VOLUMEN X CRITERIO (kg ó litros)IsotonicasT.ESPAÑA</v>
      </c>
      <c r="B3164" s="11" t="s">
        <v>119</v>
      </c>
      <c r="C3164" s="11" t="s">
        <v>180</v>
      </c>
      <c r="D3164" s="11" t="s">
        <v>36</v>
      </c>
      <c r="E3164" s="12">
        <v>100</v>
      </c>
      <c r="F3164" s="12">
        <v>100</v>
      </c>
      <c r="G3164" s="12">
        <v>100</v>
      </c>
      <c r="H3164" s="12">
        <v>100</v>
      </c>
      <c r="I3164" s="12">
        <v>0</v>
      </c>
      <c r="J3164" s="12">
        <v>0</v>
      </c>
      <c r="K3164" s="12">
        <v>0</v>
      </c>
      <c r="L3164" s="12">
        <v>0</v>
      </c>
      <c r="M3164" s="12">
        <v>0</v>
      </c>
      <c r="N3164" s="12"/>
      <c r="O3164" s="12"/>
    </row>
    <row r="3165" spans="1:15" x14ac:dyDescent="0.35">
      <c r="A3165" s="11" t="str">
        <f t="shared" si="49"/>
        <v>DISTRIBUCION VOLUMEN X CRITERIO (kg ó litros)IsotonicasBCN AM</v>
      </c>
      <c r="B3165" s="11" t="s">
        <v>119</v>
      </c>
      <c r="C3165" s="11" t="s">
        <v>180</v>
      </c>
      <c r="D3165" s="11" t="s">
        <v>1</v>
      </c>
      <c r="E3165" s="12">
        <v>6.9290564764254396</v>
      </c>
      <c r="F3165" s="12">
        <v>11.367080636778899</v>
      </c>
      <c r="G3165" s="12">
        <v>13.0599218645653</v>
      </c>
      <c r="H3165" s="12">
        <v>10.5083790863358</v>
      </c>
      <c r="I3165" s="12">
        <v>0</v>
      </c>
      <c r="J3165" s="12">
        <v>0</v>
      </c>
      <c r="K3165" s="12">
        <v>0</v>
      </c>
      <c r="L3165" s="12">
        <v>0</v>
      </c>
      <c r="M3165" s="12">
        <v>0</v>
      </c>
      <c r="N3165" s="12"/>
      <c r="O3165" s="12"/>
    </row>
    <row r="3166" spans="1:15" x14ac:dyDescent="0.35">
      <c r="A3166" s="11" t="str">
        <f t="shared" si="49"/>
        <v>DISTRIBUCION VOLUMEN X CRITERIO (kg ó litros)IsotonicasREST.CAT ARAGON</v>
      </c>
      <c r="B3166" s="11" t="s">
        <v>119</v>
      </c>
      <c r="C3166" s="11" t="s">
        <v>180</v>
      </c>
      <c r="D3166" s="11" t="s">
        <v>2</v>
      </c>
      <c r="E3166" s="12">
        <v>8.5050616588412105</v>
      </c>
      <c r="F3166" s="12">
        <v>10.2982950719743</v>
      </c>
      <c r="G3166" s="12">
        <v>9.2765196670401</v>
      </c>
      <c r="H3166" s="12">
        <v>10.232430299372099</v>
      </c>
      <c r="I3166" s="12">
        <v>0</v>
      </c>
      <c r="J3166" s="12">
        <v>0</v>
      </c>
      <c r="K3166" s="12">
        <v>0</v>
      </c>
      <c r="L3166" s="12">
        <v>0</v>
      </c>
      <c r="M3166" s="12">
        <v>0</v>
      </c>
      <c r="N3166" s="12"/>
      <c r="O3166" s="12"/>
    </row>
    <row r="3167" spans="1:15" x14ac:dyDescent="0.35">
      <c r="A3167" s="11" t="str">
        <f t="shared" si="49"/>
        <v>DISTRIBUCION VOLUMEN X CRITERIO (kg ó litros)IsotonicasLEVANTE</v>
      </c>
      <c r="B3167" s="11" t="s">
        <v>119</v>
      </c>
      <c r="C3167" s="11" t="s">
        <v>180</v>
      </c>
      <c r="D3167" s="11" t="s">
        <v>3</v>
      </c>
      <c r="E3167" s="12">
        <v>12.3202045574163</v>
      </c>
      <c r="F3167" s="12">
        <v>12.2938429064796</v>
      </c>
      <c r="G3167" s="12">
        <v>11.451695805295101</v>
      </c>
      <c r="H3167" s="12">
        <v>12.646827563276</v>
      </c>
      <c r="I3167" s="12">
        <v>0</v>
      </c>
      <c r="J3167" s="12">
        <v>0</v>
      </c>
      <c r="K3167" s="12">
        <v>0</v>
      </c>
      <c r="L3167" s="12">
        <v>0</v>
      </c>
      <c r="M3167" s="12">
        <v>0</v>
      </c>
      <c r="N3167" s="12"/>
      <c r="O3167" s="12"/>
    </row>
    <row r="3168" spans="1:15" x14ac:dyDescent="0.35">
      <c r="A3168" s="11" t="str">
        <f t="shared" si="49"/>
        <v>DISTRIBUCION VOLUMEN X CRITERIO (kg ó litros)IsotonicasANDALUCIA</v>
      </c>
      <c r="B3168" s="11" t="s">
        <v>119</v>
      </c>
      <c r="C3168" s="11" t="s">
        <v>180</v>
      </c>
      <c r="D3168" s="11" t="s">
        <v>4</v>
      </c>
      <c r="E3168" s="12">
        <v>26.783204833465899</v>
      </c>
      <c r="F3168" s="12">
        <v>18.888750531080699</v>
      </c>
      <c r="G3168" s="12">
        <v>16.2382290379241</v>
      </c>
      <c r="H3168" s="12">
        <v>17.911833344154701</v>
      </c>
      <c r="I3168" s="12">
        <v>0</v>
      </c>
      <c r="J3168" s="12">
        <v>0</v>
      </c>
      <c r="K3168" s="12">
        <v>0</v>
      </c>
      <c r="L3168" s="12">
        <v>0</v>
      </c>
      <c r="M3168" s="12">
        <v>0</v>
      </c>
      <c r="N3168" s="12"/>
      <c r="O3168" s="12"/>
    </row>
    <row r="3169" spans="1:15" x14ac:dyDescent="0.35">
      <c r="A3169" s="11" t="str">
        <f t="shared" si="49"/>
        <v>DISTRIBUCION VOLUMEN X CRITERIO (kg ó litros)IsotonicasMDD AM</v>
      </c>
      <c r="B3169" s="11" t="s">
        <v>119</v>
      </c>
      <c r="C3169" s="11" t="s">
        <v>180</v>
      </c>
      <c r="D3169" s="11" t="s">
        <v>5</v>
      </c>
      <c r="E3169" s="12">
        <v>12.3085886551891</v>
      </c>
      <c r="F3169" s="12">
        <v>13.184290243712899</v>
      </c>
      <c r="G3169" s="12">
        <v>13.4573308841385</v>
      </c>
      <c r="H3169" s="12">
        <v>12.280226219251199</v>
      </c>
      <c r="I3169" s="12">
        <v>0</v>
      </c>
      <c r="J3169" s="12">
        <v>0</v>
      </c>
      <c r="K3169" s="12">
        <v>0</v>
      </c>
      <c r="L3169" s="12">
        <v>0</v>
      </c>
      <c r="M3169" s="12">
        <v>0</v>
      </c>
      <c r="N3169" s="12"/>
      <c r="O3169" s="12"/>
    </row>
    <row r="3170" spans="1:15" x14ac:dyDescent="0.35">
      <c r="A3170" s="11" t="str">
        <f t="shared" si="49"/>
        <v>DISTRIBUCION VOLUMEN X CRITERIO (kg ó litros)IsotonicasRTO CENTRO</v>
      </c>
      <c r="B3170" s="11" t="s">
        <v>119</v>
      </c>
      <c r="C3170" s="11" t="s">
        <v>180</v>
      </c>
      <c r="D3170" s="11" t="s">
        <v>6</v>
      </c>
      <c r="E3170" s="12">
        <v>13.0133671624036</v>
      </c>
      <c r="F3170" s="12">
        <v>15.2933506428166</v>
      </c>
      <c r="G3170" s="12">
        <v>16.641968114715301</v>
      </c>
      <c r="H3170" s="12">
        <v>17.029748742176</v>
      </c>
      <c r="I3170" s="12">
        <v>0</v>
      </c>
      <c r="J3170" s="12">
        <v>0</v>
      </c>
      <c r="K3170" s="12">
        <v>0</v>
      </c>
      <c r="L3170" s="12">
        <v>0</v>
      </c>
      <c r="M3170" s="12">
        <v>0</v>
      </c>
      <c r="N3170" s="12"/>
      <c r="O3170" s="12"/>
    </row>
    <row r="3171" spans="1:15" x14ac:dyDescent="0.35">
      <c r="A3171" s="11" t="str">
        <f t="shared" si="49"/>
        <v>DISTRIBUCION VOLUMEN X CRITERIO (kg ó litros)IsotonicasNORTE-CENTRO</v>
      </c>
      <c r="B3171" s="11" t="s">
        <v>119</v>
      </c>
      <c r="C3171" s="11" t="s">
        <v>180</v>
      </c>
      <c r="D3171" s="11" t="s">
        <v>7</v>
      </c>
      <c r="E3171" s="12">
        <v>7.9505256084209597</v>
      </c>
      <c r="F3171" s="12">
        <v>6.5271078227230301</v>
      </c>
      <c r="G3171" s="12">
        <v>9.1968388983987293</v>
      </c>
      <c r="H3171" s="12">
        <v>7.8557013097029396</v>
      </c>
      <c r="I3171" s="12">
        <v>0</v>
      </c>
      <c r="J3171" s="12">
        <v>0</v>
      </c>
      <c r="K3171" s="12">
        <v>0</v>
      </c>
      <c r="L3171" s="12">
        <v>0</v>
      </c>
      <c r="M3171" s="12">
        <v>0</v>
      </c>
      <c r="N3171" s="12"/>
      <c r="O3171" s="12"/>
    </row>
    <row r="3172" spans="1:15" x14ac:dyDescent="0.35">
      <c r="A3172" s="11" t="str">
        <f t="shared" si="49"/>
        <v>DISTRIBUCION VOLUMEN X CRITERIO (kg ó litros)IsotonicasNOROESTE</v>
      </c>
      <c r="B3172" s="11" t="s">
        <v>119</v>
      </c>
      <c r="C3172" s="11" t="s">
        <v>180</v>
      </c>
      <c r="D3172" s="11" t="s">
        <v>8</v>
      </c>
      <c r="E3172" s="12">
        <v>12.189996834524401</v>
      </c>
      <c r="F3172" s="12">
        <v>12.147283684287901</v>
      </c>
      <c r="G3172" s="12">
        <v>10.6774974262561</v>
      </c>
      <c r="H3172" s="12">
        <v>11.534848084840201</v>
      </c>
      <c r="I3172" s="12">
        <v>0</v>
      </c>
      <c r="J3172" s="12">
        <v>0</v>
      </c>
      <c r="K3172" s="12">
        <v>0</v>
      </c>
      <c r="L3172" s="12">
        <v>0</v>
      </c>
      <c r="M3172" s="12">
        <v>0</v>
      </c>
      <c r="N3172" s="12"/>
      <c r="O3172" s="12"/>
    </row>
    <row r="3173" spans="1:15" x14ac:dyDescent="0.35">
      <c r="A3173" s="11" t="str">
        <f t="shared" si="49"/>
        <v>DISTRIBUCION VOLUMEN X CRITERIO (kg ó litros)Isotonicas&lt;2MIL</v>
      </c>
      <c r="B3173" s="11" t="s">
        <v>119</v>
      </c>
      <c r="C3173" s="11" t="s">
        <v>180</v>
      </c>
      <c r="D3173" s="11" t="s">
        <v>9</v>
      </c>
      <c r="E3173" s="12">
        <v>10.3487553026696</v>
      </c>
      <c r="F3173" s="12">
        <v>9.50307050674623</v>
      </c>
      <c r="G3173" s="12">
        <v>8.5526618786103992</v>
      </c>
      <c r="H3173" s="12">
        <v>7.5492618397409297</v>
      </c>
      <c r="I3173" s="12">
        <v>0</v>
      </c>
      <c r="J3173" s="12">
        <v>0</v>
      </c>
      <c r="K3173" s="12">
        <v>0</v>
      </c>
      <c r="L3173" s="12">
        <v>0</v>
      </c>
      <c r="M3173" s="12">
        <v>0</v>
      </c>
      <c r="N3173" s="12"/>
      <c r="O3173" s="12"/>
    </row>
    <row r="3174" spans="1:15" x14ac:dyDescent="0.35">
      <c r="A3174" s="11" t="str">
        <f t="shared" si="49"/>
        <v>DISTRIBUCION VOLUMEN X CRITERIO (kg ó litros)Isotonicas2-5MIL</v>
      </c>
      <c r="B3174" s="11" t="s">
        <v>119</v>
      </c>
      <c r="C3174" s="11" t="s">
        <v>180</v>
      </c>
      <c r="D3174" s="11" t="s">
        <v>10</v>
      </c>
      <c r="E3174" s="12">
        <v>4.6169491552928701</v>
      </c>
      <c r="F3174" s="12">
        <v>5.2617867448488003</v>
      </c>
      <c r="G3174" s="12">
        <v>7.6014078513350203</v>
      </c>
      <c r="H3174" s="12">
        <v>7.4829466781555398</v>
      </c>
      <c r="I3174" s="12">
        <v>0</v>
      </c>
      <c r="J3174" s="12">
        <v>0</v>
      </c>
      <c r="K3174" s="12">
        <v>0</v>
      </c>
      <c r="L3174" s="12">
        <v>0</v>
      </c>
      <c r="M3174" s="12">
        <v>0</v>
      </c>
      <c r="N3174" s="12"/>
      <c r="O3174" s="12"/>
    </row>
    <row r="3175" spans="1:15" x14ac:dyDescent="0.35">
      <c r="A3175" s="11" t="str">
        <f t="shared" si="49"/>
        <v>DISTRIBUCION VOLUMEN X CRITERIO (kg ó litros)Isotonicas5-10MIL</v>
      </c>
      <c r="B3175" s="11" t="s">
        <v>119</v>
      </c>
      <c r="C3175" s="11" t="s">
        <v>180</v>
      </c>
      <c r="D3175" s="11" t="s">
        <v>11</v>
      </c>
      <c r="E3175" s="12">
        <v>6.9857351528412996</v>
      </c>
      <c r="F3175" s="12">
        <v>6.9596183006013002</v>
      </c>
      <c r="G3175" s="12">
        <v>7.2094219231709502</v>
      </c>
      <c r="H3175" s="12">
        <v>9.3821859231682296</v>
      </c>
      <c r="I3175" s="12">
        <v>0</v>
      </c>
      <c r="J3175" s="12">
        <v>0</v>
      </c>
      <c r="K3175" s="12">
        <v>0</v>
      </c>
      <c r="L3175" s="12">
        <v>0</v>
      </c>
      <c r="M3175" s="12">
        <v>0</v>
      </c>
      <c r="N3175" s="12"/>
      <c r="O3175" s="12"/>
    </row>
    <row r="3176" spans="1:15" x14ac:dyDescent="0.35">
      <c r="A3176" s="11" t="str">
        <f t="shared" si="49"/>
        <v>DISTRIBUCION VOLUMEN X CRITERIO (kg ó litros)Isotonicas10-30MIL</v>
      </c>
      <c r="B3176" s="11" t="s">
        <v>119</v>
      </c>
      <c r="C3176" s="11" t="s">
        <v>180</v>
      </c>
      <c r="D3176" s="11" t="s">
        <v>12</v>
      </c>
      <c r="E3176" s="12">
        <v>14.3173916997112</v>
      </c>
      <c r="F3176" s="12">
        <v>15.882580173427201</v>
      </c>
      <c r="G3176" s="12">
        <v>16.845014347231398</v>
      </c>
      <c r="H3176" s="12">
        <v>16.7409446914908</v>
      </c>
      <c r="I3176" s="12">
        <v>0</v>
      </c>
      <c r="J3176" s="12">
        <v>0</v>
      </c>
      <c r="K3176" s="12">
        <v>0</v>
      </c>
      <c r="L3176" s="12">
        <v>0</v>
      </c>
      <c r="M3176" s="12">
        <v>0</v>
      </c>
      <c r="N3176" s="12"/>
      <c r="O3176" s="12"/>
    </row>
    <row r="3177" spans="1:15" x14ac:dyDescent="0.35">
      <c r="A3177" s="11" t="str">
        <f t="shared" si="49"/>
        <v>DISTRIBUCION VOLUMEN X CRITERIO (kg ó litros)Isotonicas30-100MIL</v>
      </c>
      <c r="B3177" s="11" t="s">
        <v>119</v>
      </c>
      <c r="C3177" s="11" t="s">
        <v>180</v>
      </c>
      <c r="D3177" s="11" t="s">
        <v>13</v>
      </c>
      <c r="E3177" s="12">
        <v>26.569549901070801</v>
      </c>
      <c r="F3177" s="12">
        <v>20.4489033088749</v>
      </c>
      <c r="G3177" s="12">
        <v>16.529509713672802</v>
      </c>
      <c r="H3177" s="12">
        <v>16.505434900455299</v>
      </c>
      <c r="I3177" s="12">
        <v>0</v>
      </c>
      <c r="J3177" s="12">
        <v>0</v>
      </c>
      <c r="K3177" s="12">
        <v>0</v>
      </c>
      <c r="L3177" s="12">
        <v>0</v>
      </c>
      <c r="M3177" s="12">
        <v>0</v>
      </c>
      <c r="N3177" s="12"/>
      <c r="O3177" s="12"/>
    </row>
    <row r="3178" spans="1:15" x14ac:dyDescent="0.35">
      <c r="A3178" s="11" t="str">
        <f t="shared" si="49"/>
        <v>DISTRIBUCION VOLUMEN X CRITERIO (kg ó litros)Isotonicas100-200MIL</v>
      </c>
      <c r="B3178" s="11" t="s">
        <v>119</v>
      </c>
      <c r="C3178" s="11" t="s">
        <v>180</v>
      </c>
      <c r="D3178" s="11" t="s">
        <v>14</v>
      </c>
      <c r="E3178" s="12">
        <v>9.4183892222433503</v>
      </c>
      <c r="F3178" s="12">
        <v>10.464936026794</v>
      </c>
      <c r="G3178" s="12">
        <v>9.8905769782162594</v>
      </c>
      <c r="H3178" s="12">
        <v>9.0876515660807495</v>
      </c>
      <c r="I3178" s="12">
        <v>0</v>
      </c>
      <c r="J3178" s="12">
        <v>0</v>
      </c>
      <c r="K3178" s="12">
        <v>0</v>
      </c>
      <c r="L3178" s="12">
        <v>0</v>
      </c>
      <c r="M3178" s="12">
        <v>0</v>
      </c>
      <c r="N3178" s="12"/>
      <c r="O3178" s="12"/>
    </row>
    <row r="3179" spans="1:15" x14ac:dyDescent="0.35">
      <c r="A3179" s="11" t="str">
        <f t="shared" si="49"/>
        <v>DISTRIBUCION VOLUMEN X CRITERIO (kg ó litros)Isotonicas200-500MIL</v>
      </c>
      <c r="B3179" s="11" t="s">
        <v>119</v>
      </c>
      <c r="C3179" s="11" t="s">
        <v>180</v>
      </c>
      <c r="D3179" s="11" t="s">
        <v>15</v>
      </c>
      <c r="E3179" s="12">
        <v>12.205001417101</v>
      </c>
      <c r="F3179" s="12">
        <v>13.3242245198606</v>
      </c>
      <c r="G3179" s="12">
        <v>14.615305391207199</v>
      </c>
      <c r="H3179" s="12">
        <v>15.266005790948901</v>
      </c>
      <c r="I3179" s="12">
        <v>0</v>
      </c>
      <c r="J3179" s="12">
        <v>0</v>
      </c>
      <c r="K3179" s="12">
        <v>0</v>
      </c>
      <c r="L3179" s="12">
        <v>0</v>
      </c>
      <c r="M3179" s="12">
        <v>0</v>
      </c>
      <c r="N3179" s="12"/>
      <c r="O3179" s="12"/>
    </row>
    <row r="3180" spans="1:15" x14ac:dyDescent="0.35">
      <c r="A3180" s="11" t="str">
        <f t="shared" si="49"/>
        <v>DISTRIBUCION VOLUMEN X CRITERIO (kg ó litros)Isotonicas&gt;500MIL</v>
      </c>
      <c r="B3180" s="11" t="s">
        <v>119</v>
      </c>
      <c r="C3180" s="11" t="s">
        <v>180</v>
      </c>
      <c r="D3180" s="11" t="s">
        <v>16</v>
      </c>
      <c r="E3180" s="12">
        <v>15.538235640914101</v>
      </c>
      <c r="F3180" s="12">
        <v>18.154879991215299</v>
      </c>
      <c r="G3180" s="12">
        <v>18.756104738217001</v>
      </c>
      <c r="H3180" s="12">
        <v>17.985565987166499</v>
      </c>
      <c r="I3180" s="12">
        <v>0</v>
      </c>
      <c r="J3180" s="12">
        <v>0</v>
      </c>
      <c r="K3180" s="12">
        <v>0</v>
      </c>
      <c r="L3180" s="12">
        <v>0</v>
      </c>
      <c r="M3180" s="12">
        <v>0</v>
      </c>
      <c r="N3180" s="12"/>
      <c r="O3180" s="12"/>
    </row>
    <row r="3181" spans="1:15" x14ac:dyDescent="0.35">
      <c r="A3181" s="11" t="str">
        <f t="shared" si="49"/>
        <v>DISTRIBUCION VOLUMEN X CRITERIO (kg ó litros)IsotonicasDE 15 A 19 AÑOS</v>
      </c>
      <c r="B3181" s="11" t="s">
        <v>119</v>
      </c>
      <c r="C3181" s="11" t="s">
        <v>180</v>
      </c>
      <c r="D3181" s="11" t="s">
        <v>39</v>
      </c>
      <c r="E3181" s="12">
        <v>4.5706257504051804</v>
      </c>
      <c r="F3181" s="12">
        <v>5.7655250408004504</v>
      </c>
      <c r="G3181" s="12">
        <v>4.6685636050592496</v>
      </c>
      <c r="H3181" s="12">
        <v>6.6591242757021503</v>
      </c>
      <c r="I3181" s="12">
        <v>0</v>
      </c>
      <c r="J3181" s="12">
        <v>0</v>
      </c>
      <c r="K3181" s="12">
        <v>0</v>
      </c>
      <c r="L3181" s="12">
        <v>0</v>
      </c>
      <c r="M3181" s="12">
        <v>0</v>
      </c>
      <c r="N3181" s="12"/>
      <c r="O3181" s="12"/>
    </row>
    <row r="3182" spans="1:15" x14ac:dyDescent="0.35">
      <c r="A3182" s="11" t="str">
        <f t="shared" si="49"/>
        <v>DISTRIBUCION VOLUMEN X CRITERIO (kg ó litros)IsotonicasDE 20 A 24 AÑOS</v>
      </c>
      <c r="B3182" s="11" t="s">
        <v>119</v>
      </c>
      <c r="C3182" s="11" t="s">
        <v>180</v>
      </c>
      <c r="D3182" s="11" t="s">
        <v>40</v>
      </c>
      <c r="E3182" s="12">
        <v>6.61558684225297</v>
      </c>
      <c r="F3182" s="12">
        <v>4.2967658129403201</v>
      </c>
      <c r="G3182" s="12">
        <v>4.8781944990531301</v>
      </c>
      <c r="H3182" s="12">
        <v>3.35653638198698</v>
      </c>
      <c r="I3182" s="12">
        <v>0</v>
      </c>
      <c r="J3182" s="12">
        <v>0</v>
      </c>
      <c r="K3182" s="12">
        <v>0</v>
      </c>
      <c r="L3182" s="12">
        <v>0</v>
      </c>
      <c r="M3182" s="12">
        <v>0</v>
      </c>
      <c r="N3182" s="12"/>
      <c r="O3182" s="12"/>
    </row>
    <row r="3183" spans="1:15" x14ac:dyDescent="0.35">
      <c r="A3183" s="11" t="str">
        <f t="shared" si="49"/>
        <v>DISTRIBUCION VOLUMEN X CRITERIO (kg ó litros)IsotonicasDE 25 A 34 AÑOS</v>
      </c>
      <c r="B3183" s="11" t="s">
        <v>119</v>
      </c>
      <c r="C3183" s="11" t="s">
        <v>180</v>
      </c>
      <c r="D3183" s="11" t="s">
        <v>41</v>
      </c>
      <c r="E3183" s="12">
        <v>9.6128393924922495</v>
      </c>
      <c r="F3183" s="12">
        <v>9.4993566768477393</v>
      </c>
      <c r="G3183" s="12">
        <v>8.4207034182067595</v>
      </c>
      <c r="H3183" s="12">
        <v>9.2858628810116794</v>
      </c>
      <c r="I3183" s="12">
        <v>0</v>
      </c>
      <c r="J3183" s="12">
        <v>0</v>
      </c>
      <c r="K3183" s="12">
        <v>0</v>
      </c>
      <c r="L3183" s="12">
        <v>0</v>
      </c>
      <c r="M3183" s="12">
        <v>0</v>
      </c>
      <c r="N3183" s="12"/>
      <c r="O3183" s="12"/>
    </row>
    <row r="3184" spans="1:15" x14ac:dyDescent="0.35">
      <c r="A3184" s="11" t="str">
        <f t="shared" si="49"/>
        <v>DISTRIBUCION VOLUMEN X CRITERIO (kg ó litros)IsotonicasDE 35 A 49 AÑOS</v>
      </c>
      <c r="B3184" s="11" t="s">
        <v>119</v>
      </c>
      <c r="C3184" s="11" t="s">
        <v>180</v>
      </c>
      <c r="D3184" s="11" t="s">
        <v>42</v>
      </c>
      <c r="E3184" s="12">
        <v>29.4644723297952</v>
      </c>
      <c r="F3184" s="12">
        <v>33.732535710759699</v>
      </c>
      <c r="G3184" s="12">
        <v>32.284874137304797</v>
      </c>
      <c r="H3184" s="12">
        <v>28.161738994723599</v>
      </c>
      <c r="I3184" s="12">
        <v>0</v>
      </c>
      <c r="J3184" s="12">
        <v>0</v>
      </c>
      <c r="K3184" s="12">
        <v>0</v>
      </c>
      <c r="L3184" s="12">
        <v>0</v>
      </c>
      <c r="M3184" s="12">
        <v>0</v>
      </c>
      <c r="N3184" s="12"/>
      <c r="O3184" s="12"/>
    </row>
    <row r="3185" spans="1:15" x14ac:dyDescent="0.35">
      <c r="A3185" s="11" t="str">
        <f t="shared" si="49"/>
        <v>DISTRIBUCION VOLUMEN X CRITERIO (kg ó litros)IsotonicasDE 50 A 59 AÑOS</v>
      </c>
      <c r="B3185" s="11" t="s">
        <v>119</v>
      </c>
      <c r="C3185" s="11" t="s">
        <v>180</v>
      </c>
      <c r="D3185" s="11" t="s">
        <v>43</v>
      </c>
      <c r="E3185" s="12">
        <v>18.019961492346201</v>
      </c>
      <c r="F3185" s="12">
        <v>23.948250881021099</v>
      </c>
      <c r="G3185" s="12">
        <v>22.683568617769701</v>
      </c>
      <c r="H3185" s="12">
        <v>26.353918201809499</v>
      </c>
      <c r="I3185" s="12">
        <v>0</v>
      </c>
      <c r="J3185" s="12">
        <v>0</v>
      </c>
      <c r="K3185" s="12">
        <v>0</v>
      </c>
      <c r="L3185" s="12">
        <v>0</v>
      </c>
      <c r="M3185" s="12">
        <v>0</v>
      </c>
      <c r="N3185" s="12"/>
      <c r="O3185" s="12"/>
    </row>
    <row r="3186" spans="1:15" x14ac:dyDescent="0.35">
      <c r="A3186" s="11" t="str">
        <f t="shared" si="49"/>
        <v>DISTRIBUCION VOLUMEN X CRITERIO (kg ó litros)IsotonicasDE 60 A 75 AÑOS</v>
      </c>
      <c r="B3186" s="11" t="s">
        <v>119</v>
      </c>
      <c r="C3186" s="11" t="s">
        <v>180</v>
      </c>
      <c r="D3186" s="11" t="s">
        <v>44</v>
      </c>
      <c r="E3186" s="12">
        <v>31.716510415250099</v>
      </c>
      <c r="F3186" s="12">
        <v>22.757567643510701</v>
      </c>
      <c r="G3186" s="12">
        <v>27.064101452022701</v>
      </c>
      <c r="H3186" s="12">
        <v>26.182816193557802</v>
      </c>
      <c r="I3186" s="12">
        <v>0</v>
      </c>
      <c r="J3186" s="12">
        <v>0</v>
      </c>
      <c r="K3186" s="12">
        <v>0</v>
      </c>
      <c r="L3186" s="12">
        <v>0</v>
      </c>
      <c r="M3186" s="12">
        <v>0</v>
      </c>
      <c r="N3186" s="12"/>
      <c r="O3186" s="12"/>
    </row>
    <row r="3187" spans="1:15" x14ac:dyDescent="0.35">
      <c r="A3187" s="11" t="str">
        <f t="shared" si="49"/>
        <v>DISTRIBUCION VOLUMEN X CRITERIO (kg ó litros)IsotonicasALTA Y MEDIA ALTA</v>
      </c>
      <c r="B3187" s="11" t="s">
        <v>119</v>
      </c>
      <c r="C3187" s="11" t="s">
        <v>180</v>
      </c>
      <c r="D3187" s="11" t="s">
        <v>17</v>
      </c>
      <c r="E3187" s="12">
        <v>20.958432449917499</v>
      </c>
      <c r="F3187" s="12">
        <v>24.677031879833599</v>
      </c>
      <c r="G3187" s="12">
        <v>28.896530959037701</v>
      </c>
      <c r="H3187" s="12">
        <v>28.639889131926498</v>
      </c>
      <c r="I3187" s="12">
        <v>0</v>
      </c>
      <c r="J3187" s="12">
        <v>0</v>
      </c>
      <c r="K3187" s="12">
        <v>0</v>
      </c>
      <c r="L3187" s="12">
        <v>0</v>
      </c>
      <c r="M3187" s="12">
        <v>0</v>
      </c>
      <c r="N3187" s="12"/>
      <c r="O3187" s="12"/>
    </row>
    <row r="3188" spans="1:15" x14ac:dyDescent="0.35">
      <c r="A3188" s="11" t="str">
        <f t="shared" si="49"/>
        <v>DISTRIBUCION VOLUMEN X CRITERIO (kg ó litros)IsotonicasMEDIA</v>
      </c>
      <c r="B3188" s="11" t="s">
        <v>119</v>
      </c>
      <c r="C3188" s="11" t="s">
        <v>180</v>
      </c>
      <c r="D3188" s="11" t="s">
        <v>18</v>
      </c>
      <c r="E3188" s="12">
        <v>26.049112197445499</v>
      </c>
      <c r="F3188" s="12">
        <v>29.975178429712901</v>
      </c>
      <c r="G3188" s="12">
        <v>26.4249459473745</v>
      </c>
      <c r="H3188" s="12">
        <v>29.057897296202199</v>
      </c>
      <c r="I3188" s="12">
        <v>0</v>
      </c>
      <c r="J3188" s="12">
        <v>0</v>
      </c>
      <c r="K3188" s="12">
        <v>0</v>
      </c>
      <c r="L3188" s="12">
        <v>0</v>
      </c>
      <c r="M3188" s="12">
        <v>0</v>
      </c>
      <c r="N3188" s="12"/>
      <c r="O3188" s="12"/>
    </row>
    <row r="3189" spans="1:15" x14ac:dyDescent="0.35">
      <c r="A3189" s="11" t="str">
        <f t="shared" si="49"/>
        <v>DISTRIBUCION VOLUMEN X CRITERIO (kg ó litros)IsotonicasMEDIA BAJA</v>
      </c>
      <c r="B3189" s="11" t="s">
        <v>119</v>
      </c>
      <c r="C3189" s="11" t="s">
        <v>180</v>
      </c>
      <c r="D3189" s="11" t="s">
        <v>19</v>
      </c>
      <c r="E3189" s="12">
        <v>24.985227419419999</v>
      </c>
      <c r="F3189" s="12">
        <v>22.886247557452499</v>
      </c>
      <c r="G3189" s="12">
        <v>25.9034789360805</v>
      </c>
      <c r="H3189" s="12">
        <v>24.0848470641949</v>
      </c>
      <c r="I3189" s="12">
        <v>0</v>
      </c>
      <c r="J3189" s="12">
        <v>0</v>
      </c>
      <c r="K3189" s="12">
        <v>0</v>
      </c>
      <c r="L3189" s="12">
        <v>0</v>
      </c>
      <c r="M3189" s="12">
        <v>0</v>
      </c>
      <c r="N3189" s="12"/>
      <c r="O3189" s="12"/>
    </row>
    <row r="3190" spans="1:15" x14ac:dyDescent="0.35">
      <c r="A3190" s="11" t="str">
        <f t="shared" si="49"/>
        <v>DISTRIBUCION VOLUMEN X CRITERIO (kg ó litros)IsotonicasBAJA</v>
      </c>
      <c r="B3190" s="11" t="s">
        <v>119</v>
      </c>
      <c r="C3190" s="11" t="s">
        <v>180</v>
      </c>
      <c r="D3190" s="11" t="s">
        <v>20</v>
      </c>
      <c r="E3190" s="12">
        <v>28.007239600340199</v>
      </c>
      <c r="F3190" s="12">
        <v>22.461549723463101</v>
      </c>
      <c r="G3190" s="12">
        <v>18.775044548888701</v>
      </c>
      <c r="H3190" s="12">
        <v>18.2173645318464</v>
      </c>
      <c r="I3190" s="12">
        <v>0</v>
      </c>
      <c r="J3190" s="12">
        <v>0</v>
      </c>
      <c r="K3190" s="12">
        <v>0</v>
      </c>
      <c r="L3190" s="12">
        <v>0</v>
      </c>
      <c r="M3190" s="12">
        <v>0</v>
      </c>
      <c r="N3190" s="12"/>
      <c r="O3190" s="12"/>
    </row>
    <row r="3191" spans="1:15" x14ac:dyDescent="0.35">
      <c r="A3191" s="11" t="str">
        <f t="shared" si="49"/>
        <v>DISTRIBUCION VOLUMEN X CRITERIO (kg ó litros)IsotonicasHOMBRE</v>
      </c>
      <c r="B3191" s="11" t="s">
        <v>119</v>
      </c>
      <c r="C3191" s="11" t="s">
        <v>180</v>
      </c>
      <c r="D3191" s="11" t="s">
        <v>21</v>
      </c>
      <c r="E3191" s="12">
        <v>46.013102773169997</v>
      </c>
      <c r="F3191" s="12">
        <v>52.001714420724198</v>
      </c>
      <c r="G3191" s="12">
        <v>53.8412103388102</v>
      </c>
      <c r="H3191" s="12">
        <v>54.963057135205702</v>
      </c>
      <c r="I3191" s="12">
        <v>0</v>
      </c>
      <c r="J3191" s="12">
        <v>0</v>
      </c>
      <c r="K3191" s="12">
        <v>0</v>
      </c>
      <c r="L3191" s="12">
        <v>0</v>
      </c>
      <c r="M3191" s="12">
        <v>0</v>
      </c>
      <c r="N3191" s="12"/>
      <c r="O3191" s="12"/>
    </row>
    <row r="3192" spans="1:15" x14ac:dyDescent="0.35">
      <c r="A3192" s="11" t="str">
        <f t="shared" si="49"/>
        <v>DISTRIBUCION VOLUMEN X CRITERIO (kg ó litros)IsotonicasMUJER</v>
      </c>
      <c r="B3192" s="11" t="s">
        <v>119</v>
      </c>
      <c r="C3192" s="11" t="s">
        <v>180</v>
      </c>
      <c r="D3192" s="11" t="s">
        <v>22</v>
      </c>
      <c r="E3192" s="12">
        <v>53.986898633069202</v>
      </c>
      <c r="F3192" s="12">
        <v>47.998292930958797</v>
      </c>
      <c r="G3192" s="12">
        <v>46.1587872980909</v>
      </c>
      <c r="H3192" s="12">
        <v>45.036931164965701</v>
      </c>
      <c r="I3192" s="12">
        <v>0</v>
      </c>
      <c r="J3192" s="12">
        <v>0</v>
      </c>
      <c r="K3192" s="12">
        <v>0</v>
      </c>
      <c r="L3192" s="12">
        <v>0</v>
      </c>
      <c r="M3192" s="12">
        <v>0</v>
      </c>
      <c r="N3192" s="12"/>
      <c r="O3192" s="12"/>
    </row>
    <row r="3193" spans="1:15" x14ac:dyDescent="0.35">
      <c r="A3193" s="11" t="str">
        <f t="shared" si="49"/>
        <v>DISTRIBUCION VOLUMEN X CRITERIO (kg ó litros)EnergeticasT.ESPAÑA</v>
      </c>
      <c r="B3193" s="11" t="s">
        <v>119</v>
      </c>
      <c r="C3193" s="11" t="s">
        <v>181</v>
      </c>
      <c r="D3193" s="11" t="s">
        <v>36</v>
      </c>
      <c r="E3193" s="12">
        <v>100</v>
      </c>
      <c r="F3193" s="12">
        <v>100</v>
      </c>
      <c r="G3193" s="12">
        <v>100</v>
      </c>
      <c r="H3193" s="12">
        <v>100</v>
      </c>
      <c r="I3193" s="12">
        <v>0</v>
      </c>
      <c r="J3193" s="12">
        <v>0</v>
      </c>
      <c r="K3193" s="12">
        <v>0</v>
      </c>
      <c r="L3193" s="12">
        <v>0</v>
      </c>
      <c r="M3193" s="12">
        <v>0</v>
      </c>
      <c r="N3193" s="12"/>
      <c r="O3193" s="12"/>
    </row>
    <row r="3194" spans="1:15" x14ac:dyDescent="0.35">
      <c r="A3194" s="11" t="str">
        <f t="shared" si="49"/>
        <v>DISTRIBUCION VOLUMEN X CRITERIO (kg ó litros)EnergeticasBCN AM</v>
      </c>
      <c r="B3194" s="11" t="s">
        <v>119</v>
      </c>
      <c r="C3194" s="11" t="s">
        <v>181</v>
      </c>
      <c r="D3194" s="11" t="s">
        <v>1</v>
      </c>
      <c r="E3194" s="12">
        <v>6.7568776273876798</v>
      </c>
      <c r="F3194" s="12">
        <v>3.69658559021671</v>
      </c>
      <c r="G3194" s="12">
        <v>2.46821548047838</v>
      </c>
      <c r="H3194" s="12">
        <v>2.5897029022853002</v>
      </c>
      <c r="I3194" s="12">
        <v>0</v>
      </c>
      <c r="J3194" s="12">
        <v>0</v>
      </c>
      <c r="K3194" s="12">
        <v>0</v>
      </c>
      <c r="L3194" s="12">
        <v>0</v>
      </c>
      <c r="M3194" s="12">
        <v>0</v>
      </c>
      <c r="N3194" s="12"/>
      <c r="O3194" s="12"/>
    </row>
    <row r="3195" spans="1:15" x14ac:dyDescent="0.35">
      <c r="A3195" s="11" t="str">
        <f t="shared" si="49"/>
        <v>DISTRIBUCION VOLUMEN X CRITERIO (kg ó litros)EnergeticasREST.CAT ARAGON</v>
      </c>
      <c r="B3195" s="11" t="s">
        <v>119</v>
      </c>
      <c r="C3195" s="11" t="s">
        <v>181</v>
      </c>
      <c r="D3195" s="11" t="s">
        <v>2</v>
      </c>
      <c r="E3195" s="12">
        <v>9.1297479221088</v>
      </c>
      <c r="F3195" s="12">
        <v>10.7778586835904</v>
      </c>
      <c r="G3195" s="12">
        <v>11.8798082450748</v>
      </c>
      <c r="H3195" s="12">
        <v>11.7798757998893</v>
      </c>
      <c r="I3195" s="12">
        <v>0</v>
      </c>
      <c r="J3195" s="12">
        <v>0</v>
      </c>
      <c r="K3195" s="12">
        <v>0</v>
      </c>
      <c r="L3195" s="12">
        <v>0</v>
      </c>
      <c r="M3195" s="12">
        <v>0</v>
      </c>
      <c r="N3195" s="12"/>
      <c r="O3195" s="12"/>
    </row>
    <row r="3196" spans="1:15" x14ac:dyDescent="0.35">
      <c r="A3196" s="11" t="str">
        <f t="shared" si="49"/>
        <v>DISTRIBUCION VOLUMEN X CRITERIO (kg ó litros)EnergeticasLEVANTE</v>
      </c>
      <c r="B3196" s="11" t="s">
        <v>119</v>
      </c>
      <c r="C3196" s="11" t="s">
        <v>181</v>
      </c>
      <c r="D3196" s="11" t="s">
        <v>3</v>
      </c>
      <c r="E3196" s="12">
        <v>13.9138549048378</v>
      </c>
      <c r="F3196" s="12">
        <v>17.692087149282798</v>
      </c>
      <c r="G3196" s="12">
        <v>18.997317885704199</v>
      </c>
      <c r="H3196" s="12">
        <v>24.673848755287398</v>
      </c>
      <c r="I3196" s="12">
        <v>0</v>
      </c>
      <c r="J3196" s="12">
        <v>0</v>
      </c>
      <c r="K3196" s="12">
        <v>0</v>
      </c>
      <c r="L3196" s="12">
        <v>0</v>
      </c>
      <c r="M3196" s="12">
        <v>0</v>
      </c>
      <c r="N3196" s="12"/>
      <c r="O3196" s="12"/>
    </row>
    <row r="3197" spans="1:15" x14ac:dyDescent="0.35">
      <c r="A3197" s="11" t="str">
        <f t="shared" si="49"/>
        <v>DISTRIBUCION VOLUMEN X CRITERIO (kg ó litros)EnergeticasANDALUCIA</v>
      </c>
      <c r="B3197" s="11" t="s">
        <v>119</v>
      </c>
      <c r="C3197" s="11" t="s">
        <v>181</v>
      </c>
      <c r="D3197" s="11" t="s">
        <v>4</v>
      </c>
      <c r="E3197" s="12">
        <v>21.964492832428999</v>
      </c>
      <c r="F3197" s="12">
        <v>18.398949353479701</v>
      </c>
      <c r="G3197" s="12">
        <v>14.681513811352501</v>
      </c>
      <c r="H3197" s="12">
        <v>17.2855248133861</v>
      </c>
      <c r="I3197" s="12">
        <v>0</v>
      </c>
      <c r="J3197" s="12">
        <v>0</v>
      </c>
      <c r="K3197" s="12">
        <v>0</v>
      </c>
      <c r="L3197" s="12">
        <v>0</v>
      </c>
      <c r="M3197" s="12">
        <v>0</v>
      </c>
      <c r="N3197" s="12"/>
      <c r="O3197" s="12"/>
    </row>
    <row r="3198" spans="1:15" x14ac:dyDescent="0.35">
      <c r="A3198" s="11" t="str">
        <f t="shared" si="49"/>
        <v>DISTRIBUCION VOLUMEN X CRITERIO (kg ó litros)EnergeticasMDD AM</v>
      </c>
      <c r="B3198" s="11" t="s">
        <v>119</v>
      </c>
      <c r="C3198" s="11" t="s">
        <v>181</v>
      </c>
      <c r="D3198" s="11" t="s">
        <v>5</v>
      </c>
      <c r="E3198" s="12">
        <v>9.3001730592740994</v>
      </c>
      <c r="F3198" s="12">
        <v>10.1452824338415</v>
      </c>
      <c r="G3198" s="12">
        <v>7.5961766998109201</v>
      </c>
      <c r="H3198" s="12">
        <v>6.9521907387453696</v>
      </c>
      <c r="I3198" s="12">
        <v>0</v>
      </c>
      <c r="J3198" s="12">
        <v>0</v>
      </c>
      <c r="K3198" s="12">
        <v>0</v>
      </c>
      <c r="L3198" s="12">
        <v>0</v>
      </c>
      <c r="M3198" s="12">
        <v>0</v>
      </c>
      <c r="N3198" s="12"/>
      <c r="O3198" s="12"/>
    </row>
    <row r="3199" spans="1:15" x14ac:dyDescent="0.35">
      <c r="A3199" s="11" t="str">
        <f t="shared" si="49"/>
        <v>DISTRIBUCION VOLUMEN X CRITERIO (kg ó litros)EnergeticasRTO CENTRO</v>
      </c>
      <c r="B3199" s="11" t="s">
        <v>119</v>
      </c>
      <c r="C3199" s="11" t="s">
        <v>181</v>
      </c>
      <c r="D3199" s="11" t="s">
        <v>6</v>
      </c>
      <c r="E3199" s="12">
        <v>13.0951409691625</v>
      </c>
      <c r="F3199" s="12">
        <v>21.174400217044099</v>
      </c>
      <c r="G3199" s="12">
        <v>17.5667778113568</v>
      </c>
      <c r="H3199" s="12">
        <v>8.5403202454976697</v>
      </c>
      <c r="I3199" s="12">
        <v>0</v>
      </c>
      <c r="J3199" s="12">
        <v>0</v>
      </c>
      <c r="K3199" s="12">
        <v>0</v>
      </c>
      <c r="L3199" s="12">
        <v>0</v>
      </c>
      <c r="M3199" s="12">
        <v>0</v>
      </c>
      <c r="N3199" s="12"/>
      <c r="O3199" s="12"/>
    </row>
    <row r="3200" spans="1:15" x14ac:dyDescent="0.35">
      <c r="A3200" s="11" t="str">
        <f t="shared" si="49"/>
        <v>DISTRIBUCION VOLUMEN X CRITERIO (kg ó litros)EnergeticasNORTE-CENTRO</v>
      </c>
      <c r="B3200" s="11" t="s">
        <v>119</v>
      </c>
      <c r="C3200" s="11" t="s">
        <v>181</v>
      </c>
      <c r="D3200" s="11" t="s">
        <v>7</v>
      </c>
      <c r="E3200" s="12">
        <v>19.4023769109269</v>
      </c>
      <c r="F3200" s="12">
        <v>14.1493828133577</v>
      </c>
      <c r="G3200" s="12">
        <v>24.152750089423499</v>
      </c>
      <c r="H3200" s="12">
        <v>17.9832450871105</v>
      </c>
      <c r="I3200" s="12">
        <v>0</v>
      </c>
      <c r="J3200" s="12">
        <v>0</v>
      </c>
      <c r="K3200" s="12">
        <v>0</v>
      </c>
      <c r="L3200" s="12">
        <v>0</v>
      </c>
      <c r="M3200" s="12">
        <v>0</v>
      </c>
      <c r="N3200" s="12"/>
      <c r="O3200" s="12"/>
    </row>
    <row r="3201" spans="1:15" x14ac:dyDescent="0.35">
      <c r="A3201" s="11" t="str">
        <f t="shared" si="49"/>
        <v>DISTRIBUCION VOLUMEN X CRITERIO (kg ó litros)EnergeticasNOROESTE</v>
      </c>
      <c r="B3201" s="11" t="s">
        <v>119</v>
      </c>
      <c r="C3201" s="11" t="s">
        <v>181</v>
      </c>
      <c r="D3201" s="11" t="s">
        <v>8</v>
      </c>
      <c r="E3201" s="12">
        <v>6.4373380858916196</v>
      </c>
      <c r="F3201" s="12">
        <v>3.96545037047439</v>
      </c>
      <c r="G3201" s="12">
        <v>2.6574374427302798</v>
      </c>
      <c r="H3201" s="12">
        <v>10.195301562894199</v>
      </c>
      <c r="I3201" s="12">
        <v>0</v>
      </c>
      <c r="J3201" s="12">
        <v>0</v>
      </c>
      <c r="K3201" s="12">
        <v>0</v>
      </c>
      <c r="L3201" s="12">
        <v>0</v>
      </c>
      <c r="M3201" s="12">
        <v>0</v>
      </c>
      <c r="N3201" s="12"/>
      <c r="O3201" s="12"/>
    </row>
    <row r="3202" spans="1:15" x14ac:dyDescent="0.35">
      <c r="A3202" s="11" t="str">
        <f t="shared" si="49"/>
        <v>DISTRIBUCION VOLUMEN X CRITERIO (kg ó litros)Energeticas&lt;2MIL</v>
      </c>
      <c r="B3202" s="11" t="s">
        <v>119</v>
      </c>
      <c r="C3202" s="11" t="s">
        <v>181</v>
      </c>
      <c r="D3202" s="11" t="s">
        <v>9</v>
      </c>
      <c r="E3202" s="12">
        <v>7.5247174391361904</v>
      </c>
      <c r="F3202" s="12">
        <v>18.184173190726899</v>
      </c>
      <c r="G3202" s="12">
        <v>8.1760172882163999</v>
      </c>
      <c r="H3202" s="12">
        <v>2.9848847329527501</v>
      </c>
      <c r="I3202" s="12">
        <v>0</v>
      </c>
      <c r="J3202" s="12">
        <v>0</v>
      </c>
      <c r="K3202" s="12">
        <v>0</v>
      </c>
      <c r="L3202" s="12">
        <v>0</v>
      </c>
      <c r="M3202" s="12">
        <v>0</v>
      </c>
      <c r="N3202" s="12"/>
      <c r="O3202" s="12"/>
    </row>
    <row r="3203" spans="1:15" x14ac:dyDescent="0.35">
      <c r="A3203" s="11" t="str">
        <f t="shared" si="49"/>
        <v>DISTRIBUCION VOLUMEN X CRITERIO (kg ó litros)Energeticas2-5MIL</v>
      </c>
      <c r="B3203" s="11" t="s">
        <v>119</v>
      </c>
      <c r="C3203" s="11" t="s">
        <v>181</v>
      </c>
      <c r="D3203" s="11" t="s">
        <v>10</v>
      </c>
      <c r="E3203" s="12">
        <v>18.449042403720501</v>
      </c>
      <c r="F3203" s="12">
        <v>7.3254586837656896</v>
      </c>
      <c r="G3203" s="12">
        <v>5.4846868858116196</v>
      </c>
      <c r="H3203" s="12">
        <v>6.7349608547849797</v>
      </c>
      <c r="I3203" s="12">
        <v>0</v>
      </c>
      <c r="J3203" s="12">
        <v>0</v>
      </c>
      <c r="K3203" s="12">
        <v>0</v>
      </c>
      <c r="L3203" s="12">
        <v>0</v>
      </c>
      <c r="M3203" s="12">
        <v>0</v>
      </c>
      <c r="N3203" s="12"/>
      <c r="O3203" s="12"/>
    </row>
    <row r="3204" spans="1:15" x14ac:dyDescent="0.35">
      <c r="A3204" s="11" t="str">
        <f t="shared" ref="A3204:A3267" si="50">B3204&amp;C3204&amp;D3204</f>
        <v>DISTRIBUCION VOLUMEN X CRITERIO (kg ó litros)Energeticas5-10MIL</v>
      </c>
      <c r="B3204" s="11" t="s">
        <v>119</v>
      </c>
      <c r="C3204" s="11" t="s">
        <v>181</v>
      </c>
      <c r="D3204" s="11" t="s">
        <v>11</v>
      </c>
      <c r="E3204" s="12">
        <v>11.3868322188235</v>
      </c>
      <c r="F3204" s="12">
        <v>9.39441885093472</v>
      </c>
      <c r="G3204" s="12">
        <v>7.2528312983673002</v>
      </c>
      <c r="H3204" s="12">
        <v>5.9158536047690502</v>
      </c>
      <c r="I3204" s="12">
        <v>0</v>
      </c>
      <c r="J3204" s="12">
        <v>0</v>
      </c>
      <c r="K3204" s="12">
        <v>0</v>
      </c>
      <c r="L3204" s="12">
        <v>0</v>
      </c>
      <c r="M3204" s="12">
        <v>0</v>
      </c>
      <c r="N3204" s="12"/>
      <c r="O3204" s="12"/>
    </row>
    <row r="3205" spans="1:15" x14ac:dyDescent="0.35">
      <c r="A3205" s="11" t="str">
        <f t="shared" si="50"/>
        <v>DISTRIBUCION VOLUMEN X CRITERIO (kg ó litros)Energeticas10-30MIL</v>
      </c>
      <c r="B3205" s="11" t="s">
        <v>119</v>
      </c>
      <c r="C3205" s="11" t="s">
        <v>181</v>
      </c>
      <c r="D3205" s="11" t="s">
        <v>12</v>
      </c>
      <c r="E3205" s="12">
        <v>13.227666874301701</v>
      </c>
      <c r="F3205" s="12">
        <v>12.671298898743901</v>
      </c>
      <c r="G3205" s="12">
        <v>17.0315754299498</v>
      </c>
      <c r="H3205" s="12">
        <v>23.8071621338946</v>
      </c>
      <c r="I3205" s="12">
        <v>0</v>
      </c>
      <c r="J3205" s="12">
        <v>0</v>
      </c>
      <c r="K3205" s="12">
        <v>0</v>
      </c>
      <c r="L3205" s="12">
        <v>0</v>
      </c>
      <c r="M3205" s="12">
        <v>0</v>
      </c>
      <c r="N3205" s="12"/>
      <c r="O3205" s="12"/>
    </row>
    <row r="3206" spans="1:15" x14ac:dyDescent="0.35">
      <c r="A3206" s="11" t="str">
        <f t="shared" si="50"/>
        <v>DISTRIBUCION VOLUMEN X CRITERIO (kg ó litros)Energeticas30-100MIL</v>
      </c>
      <c r="B3206" s="11" t="s">
        <v>119</v>
      </c>
      <c r="C3206" s="11" t="s">
        <v>181</v>
      </c>
      <c r="D3206" s="11" t="s">
        <v>13</v>
      </c>
      <c r="E3206" s="12">
        <v>17.284862233333701</v>
      </c>
      <c r="F3206" s="12">
        <v>14.696577890982701</v>
      </c>
      <c r="G3206" s="12">
        <v>13.7168763075193</v>
      </c>
      <c r="H3206" s="12">
        <v>12.3684473998677</v>
      </c>
      <c r="I3206" s="12">
        <v>0</v>
      </c>
      <c r="J3206" s="12">
        <v>0</v>
      </c>
      <c r="K3206" s="12">
        <v>0</v>
      </c>
      <c r="L3206" s="12">
        <v>0</v>
      </c>
      <c r="M3206" s="12">
        <v>0</v>
      </c>
      <c r="N3206" s="12"/>
      <c r="O3206" s="12"/>
    </row>
    <row r="3207" spans="1:15" x14ac:dyDescent="0.35">
      <c r="A3207" s="11" t="str">
        <f t="shared" si="50"/>
        <v>DISTRIBUCION VOLUMEN X CRITERIO (kg ó litros)Energeticas100-200MIL</v>
      </c>
      <c r="B3207" s="11" t="s">
        <v>119</v>
      </c>
      <c r="C3207" s="11" t="s">
        <v>181</v>
      </c>
      <c r="D3207" s="11" t="s">
        <v>14</v>
      </c>
      <c r="E3207" s="12">
        <v>5.4138823947706101</v>
      </c>
      <c r="F3207" s="12">
        <v>14.987625675579901</v>
      </c>
      <c r="G3207" s="12">
        <v>25.659449006788101</v>
      </c>
      <c r="H3207" s="12">
        <v>18.678389508558499</v>
      </c>
      <c r="I3207" s="12">
        <v>0</v>
      </c>
      <c r="J3207" s="12">
        <v>0</v>
      </c>
      <c r="K3207" s="12">
        <v>0</v>
      </c>
      <c r="L3207" s="12">
        <v>0</v>
      </c>
      <c r="M3207" s="12">
        <v>0</v>
      </c>
      <c r="N3207" s="12"/>
      <c r="O3207" s="12"/>
    </row>
    <row r="3208" spans="1:15" x14ac:dyDescent="0.35">
      <c r="A3208" s="11" t="str">
        <f t="shared" si="50"/>
        <v>DISTRIBUCION VOLUMEN X CRITERIO (kg ó litros)Energeticas200-500MIL</v>
      </c>
      <c r="B3208" s="11" t="s">
        <v>119</v>
      </c>
      <c r="C3208" s="11" t="s">
        <v>181</v>
      </c>
      <c r="D3208" s="11" t="s">
        <v>15</v>
      </c>
      <c r="E3208" s="12">
        <v>15.080135612104501</v>
      </c>
      <c r="F3208" s="12">
        <v>12.1694429894272</v>
      </c>
      <c r="G3208" s="12">
        <v>14.4841315325392</v>
      </c>
      <c r="H3208" s="12">
        <v>12.6543263488658</v>
      </c>
      <c r="I3208" s="12">
        <v>0</v>
      </c>
      <c r="J3208" s="12">
        <v>0</v>
      </c>
      <c r="K3208" s="12">
        <v>0</v>
      </c>
      <c r="L3208" s="12">
        <v>0</v>
      </c>
      <c r="M3208" s="12">
        <v>0</v>
      </c>
      <c r="N3208" s="12"/>
      <c r="O3208" s="12"/>
    </row>
    <row r="3209" spans="1:15" x14ac:dyDescent="0.35">
      <c r="A3209" s="11" t="str">
        <f t="shared" si="50"/>
        <v>DISTRIBUCION VOLUMEN X CRITERIO (kg ó litros)Energeticas&gt;500MIL</v>
      </c>
      <c r="B3209" s="11" t="s">
        <v>119</v>
      </c>
      <c r="C3209" s="11" t="s">
        <v>181</v>
      </c>
      <c r="D3209" s="11" t="s">
        <v>16</v>
      </c>
      <c r="E3209" s="12">
        <v>11.6328621630041</v>
      </c>
      <c r="F3209" s="12">
        <v>10.570995380684501</v>
      </c>
      <c r="G3209" s="12">
        <v>8.1944297612366501</v>
      </c>
      <c r="H3209" s="12">
        <v>16.855985763371599</v>
      </c>
      <c r="I3209" s="12">
        <v>0</v>
      </c>
      <c r="J3209" s="12">
        <v>0</v>
      </c>
      <c r="K3209" s="12">
        <v>0</v>
      </c>
      <c r="L3209" s="12">
        <v>0</v>
      </c>
      <c r="M3209" s="12">
        <v>0</v>
      </c>
      <c r="N3209" s="12"/>
      <c r="O3209" s="12"/>
    </row>
    <row r="3210" spans="1:15" x14ac:dyDescent="0.35">
      <c r="A3210" s="11" t="str">
        <f t="shared" si="50"/>
        <v>DISTRIBUCION VOLUMEN X CRITERIO (kg ó litros)EnergeticasDE 15 A 19 AÑOS</v>
      </c>
      <c r="B3210" s="11" t="s">
        <v>119</v>
      </c>
      <c r="C3210" s="11" t="s">
        <v>181</v>
      </c>
      <c r="D3210" s="11" t="s">
        <v>39</v>
      </c>
      <c r="E3210" s="12">
        <v>22.386097837293701</v>
      </c>
      <c r="F3210" s="12">
        <v>12.8237820089408</v>
      </c>
      <c r="G3210" s="12">
        <v>8.2249602085917495</v>
      </c>
      <c r="H3210" s="12">
        <v>22.290560766000102</v>
      </c>
      <c r="I3210" s="12">
        <v>0</v>
      </c>
      <c r="J3210" s="12">
        <v>0</v>
      </c>
      <c r="K3210" s="12">
        <v>0</v>
      </c>
      <c r="L3210" s="12">
        <v>0</v>
      </c>
      <c r="M3210" s="12">
        <v>0</v>
      </c>
      <c r="N3210" s="12"/>
      <c r="O3210" s="12"/>
    </row>
    <row r="3211" spans="1:15" x14ac:dyDescent="0.35">
      <c r="A3211" s="11" t="str">
        <f t="shared" si="50"/>
        <v>DISTRIBUCION VOLUMEN X CRITERIO (kg ó litros)EnergeticasDE 20 A 24 AÑOS</v>
      </c>
      <c r="B3211" s="11" t="s">
        <v>119</v>
      </c>
      <c r="C3211" s="11" t="s">
        <v>181</v>
      </c>
      <c r="D3211" s="11" t="s">
        <v>40</v>
      </c>
      <c r="E3211" s="12">
        <v>20.027006105914701</v>
      </c>
      <c r="F3211" s="12">
        <v>12.7297393290405</v>
      </c>
      <c r="G3211" s="12">
        <v>10.9717153414141</v>
      </c>
      <c r="H3211" s="12">
        <v>8.5257125412138208</v>
      </c>
      <c r="I3211" s="12">
        <v>0</v>
      </c>
      <c r="J3211" s="12">
        <v>0</v>
      </c>
      <c r="K3211" s="12">
        <v>0</v>
      </c>
      <c r="L3211" s="12">
        <v>0</v>
      </c>
      <c r="M3211" s="12">
        <v>0</v>
      </c>
      <c r="N3211" s="12"/>
      <c r="O3211" s="12"/>
    </row>
    <row r="3212" spans="1:15" x14ac:dyDescent="0.35">
      <c r="A3212" s="11" t="str">
        <f t="shared" si="50"/>
        <v>DISTRIBUCION VOLUMEN X CRITERIO (kg ó litros)EnergeticasDE 25 A 34 AÑOS</v>
      </c>
      <c r="B3212" s="11" t="s">
        <v>119</v>
      </c>
      <c r="C3212" s="11" t="s">
        <v>181</v>
      </c>
      <c r="D3212" s="11" t="s">
        <v>41</v>
      </c>
      <c r="E3212" s="12">
        <v>11.374762712707399</v>
      </c>
      <c r="F3212" s="12">
        <v>11.526419768951699</v>
      </c>
      <c r="G3212" s="12">
        <v>15.624217554918401</v>
      </c>
      <c r="H3212" s="12">
        <v>13.192493147585299</v>
      </c>
      <c r="I3212" s="12">
        <v>0</v>
      </c>
      <c r="J3212" s="12">
        <v>0</v>
      </c>
      <c r="K3212" s="12">
        <v>0</v>
      </c>
      <c r="L3212" s="12">
        <v>0</v>
      </c>
      <c r="M3212" s="12">
        <v>0</v>
      </c>
      <c r="N3212" s="12"/>
      <c r="O3212" s="12"/>
    </row>
    <row r="3213" spans="1:15" x14ac:dyDescent="0.35">
      <c r="A3213" s="11" t="str">
        <f t="shared" si="50"/>
        <v>DISTRIBUCION VOLUMEN X CRITERIO (kg ó litros)EnergeticasDE 35 A 49 AÑOS</v>
      </c>
      <c r="B3213" s="11" t="s">
        <v>119</v>
      </c>
      <c r="C3213" s="11" t="s">
        <v>181</v>
      </c>
      <c r="D3213" s="11" t="s">
        <v>42</v>
      </c>
      <c r="E3213" s="12">
        <v>31.7352271659636</v>
      </c>
      <c r="F3213" s="12">
        <v>48.409424061831601</v>
      </c>
      <c r="G3213" s="12">
        <v>50.8081642715714</v>
      </c>
      <c r="H3213" s="12">
        <v>35.7812628009356</v>
      </c>
      <c r="I3213" s="12">
        <v>0</v>
      </c>
      <c r="J3213" s="12">
        <v>0</v>
      </c>
      <c r="K3213" s="12">
        <v>0</v>
      </c>
      <c r="L3213" s="12">
        <v>0</v>
      </c>
      <c r="M3213" s="12">
        <v>0</v>
      </c>
      <c r="N3213" s="12"/>
      <c r="O3213" s="12"/>
    </row>
    <row r="3214" spans="1:15" x14ac:dyDescent="0.35">
      <c r="A3214" s="11" t="str">
        <f t="shared" si="50"/>
        <v>DISTRIBUCION VOLUMEN X CRITERIO (kg ó litros)EnergeticasDE 50 A 59 AÑOS</v>
      </c>
      <c r="B3214" s="11" t="s">
        <v>119</v>
      </c>
      <c r="C3214" s="11" t="s">
        <v>181</v>
      </c>
      <c r="D3214" s="11" t="s">
        <v>43</v>
      </c>
      <c r="E3214" s="12">
        <v>12.3355394614243</v>
      </c>
      <c r="F3214" s="12">
        <v>12.934156428733999</v>
      </c>
      <c r="G3214" s="12">
        <v>12.330402244693</v>
      </c>
      <c r="H3214" s="12">
        <v>15.213504494921301</v>
      </c>
      <c r="I3214" s="12">
        <v>0</v>
      </c>
      <c r="J3214" s="12">
        <v>0</v>
      </c>
      <c r="K3214" s="12">
        <v>0</v>
      </c>
      <c r="L3214" s="12">
        <v>0</v>
      </c>
      <c r="M3214" s="12">
        <v>0</v>
      </c>
      <c r="N3214" s="12"/>
      <c r="O3214" s="12"/>
    </row>
    <row r="3215" spans="1:15" x14ac:dyDescent="0.35">
      <c r="A3215" s="11" t="str">
        <f t="shared" si="50"/>
        <v>DISTRIBUCION VOLUMEN X CRITERIO (kg ó litros)EnergeticasDE 60 A 75 AÑOS</v>
      </c>
      <c r="B3215" s="11" t="s">
        <v>119</v>
      </c>
      <c r="C3215" s="11" t="s">
        <v>181</v>
      </c>
      <c r="D3215" s="11" t="s">
        <v>44</v>
      </c>
      <c r="E3215" s="12">
        <v>2.1413709612070502</v>
      </c>
      <c r="F3215" s="12">
        <v>1.5764738923466299</v>
      </c>
      <c r="G3215" s="12">
        <v>2.0405252068292601</v>
      </c>
      <c r="H3215" s="12">
        <v>4.9964781356399399</v>
      </c>
      <c r="I3215" s="12">
        <v>0</v>
      </c>
      <c r="J3215" s="12">
        <v>0</v>
      </c>
      <c r="K3215" s="12">
        <v>0</v>
      </c>
      <c r="L3215" s="12">
        <v>0</v>
      </c>
      <c r="M3215" s="12">
        <v>0</v>
      </c>
      <c r="N3215" s="12"/>
      <c r="O3215" s="12"/>
    </row>
    <row r="3216" spans="1:15" x14ac:dyDescent="0.35">
      <c r="A3216" s="11" t="str">
        <f t="shared" si="50"/>
        <v>DISTRIBUCION VOLUMEN X CRITERIO (kg ó litros)EnergeticasALTA Y MEDIA ALTA</v>
      </c>
      <c r="B3216" s="11" t="s">
        <v>119</v>
      </c>
      <c r="C3216" s="11" t="s">
        <v>181</v>
      </c>
      <c r="D3216" s="11" t="s">
        <v>17</v>
      </c>
      <c r="E3216" s="12">
        <v>7.9268833812367401</v>
      </c>
      <c r="F3216" s="12">
        <v>13.4523971574803</v>
      </c>
      <c r="G3216" s="12">
        <v>10.4235076550583</v>
      </c>
      <c r="H3216" s="12">
        <v>10.9648484076494</v>
      </c>
      <c r="I3216" s="12">
        <v>0</v>
      </c>
      <c r="J3216" s="12">
        <v>0</v>
      </c>
      <c r="K3216" s="12">
        <v>0</v>
      </c>
      <c r="L3216" s="12">
        <v>0</v>
      </c>
      <c r="M3216" s="12">
        <v>0</v>
      </c>
      <c r="N3216" s="12"/>
      <c r="O3216" s="12"/>
    </row>
    <row r="3217" spans="1:15" x14ac:dyDescent="0.35">
      <c r="A3217" s="11" t="str">
        <f t="shared" si="50"/>
        <v>DISTRIBUCION VOLUMEN X CRITERIO (kg ó litros)EnergeticasMEDIA</v>
      </c>
      <c r="B3217" s="11" t="s">
        <v>119</v>
      </c>
      <c r="C3217" s="11" t="s">
        <v>181</v>
      </c>
      <c r="D3217" s="11" t="s">
        <v>18</v>
      </c>
      <c r="E3217" s="12">
        <v>35.773228746016699</v>
      </c>
      <c r="F3217" s="12">
        <v>20.7626397434022</v>
      </c>
      <c r="G3217" s="12">
        <v>16.940076137867099</v>
      </c>
      <c r="H3217" s="12">
        <v>12.7463596382548</v>
      </c>
      <c r="I3217" s="12">
        <v>0</v>
      </c>
      <c r="J3217" s="12">
        <v>0</v>
      </c>
      <c r="K3217" s="12">
        <v>0</v>
      </c>
      <c r="L3217" s="12">
        <v>0</v>
      </c>
      <c r="M3217" s="12">
        <v>0</v>
      </c>
      <c r="N3217" s="12"/>
      <c r="O3217" s="12"/>
    </row>
    <row r="3218" spans="1:15" x14ac:dyDescent="0.35">
      <c r="A3218" s="11" t="str">
        <f t="shared" si="50"/>
        <v>DISTRIBUCION VOLUMEN X CRITERIO (kg ó litros)EnergeticasMEDIA BAJA</v>
      </c>
      <c r="B3218" s="11" t="s">
        <v>119</v>
      </c>
      <c r="C3218" s="11" t="s">
        <v>181</v>
      </c>
      <c r="D3218" s="11" t="s">
        <v>19</v>
      </c>
      <c r="E3218" s="12">
        <v>27.824917834559301</v>
      </c>
      <c r="F3218" s="12">
        <v>30.8794493318001</v>
      </c>
      <c r="G3218" s="12">
        <v>32.494157134357003</v>
      </c>
      <c r="H3218" s="12">
        <v>27.2760254014804</v>
      </c>
      <c r="I3218" s="12">
        <v>0</v>
      </c>
      <c r="J3218" s="12">
        <v>0</v>
      </c>
      <c r="K3218" s="12">
        <v>0</v>
      </c>
      <c r="L3218" s="12">
        <v>0</v>
      </c>
      <c r="M3218" s="12">
        <v>0</v>
      </c>
      <c r="N3218" s="12"/>
      <c r="O3218" s="12"/>
    </row>
    <row r="3219" spans="1:15" x14ac:dyDescent="0.35">
      <c r="A3219" s="11" t="str">
        <f t="shared" si="50"/>
        <v>DISTRIBUCION VOLUMEN X CRITERIO (kg ó litros)EnergeticasBAJA</v>
      </c>
      <c r="B3219" s="11" t="s">
        <v>119</v>
      </c>
      <c r="C3219" s="11" t="s">
        <v>181</v>
      </c>
      <c r="D3219" s="11" t="s">
        <v>20</v>
      </c>
      <c r="E3219" s="12">
        <v>28.474973248702899</v>
      </c>
      <c r="F3219" s="12">
        <v>34.905513597155</v>
      </c>
      <c r="G3219" s="12">
        <v>40.142257939928498</v>
      </c>
      <c r="H3219" s="12">
        <v>49.012761978320299</v>
      </c>
      <c r="I3219" s="12">
        <v>0</v>
      </c>
      <c r="J3219" s="12">
        <v>0</v>
      </c>
      <c r="K3219" s="12">
        <v>0</v>
      </c>
      <c r="L3219" s="12">
        <v>0</v>
      </c>
      <c r="M3219" s="12">
        <v>0</v>
      </c>
      <c r="N3219" s="12"/>
      <c r="O3219" s="12"/>
    </row>
    <row r="3220" spans="1:15" x14ac:dyDescent="0.35">
      <c r="A3220" s="11" t="str">
        <f t="shared" si="50"/>
        <v>DISTRIBUCION VOLUMEN X CRITERIO (kg ó litros)EnergeticasHOMBRE</v>
      </c>
      <c r="B3220" s="11" t="s">
        <v>119</v>
      </c>
      <c r="C3220" s="11" t="s">
        <v>181</v>
      </c>
      <c r="D3220" s="11" t="s">
        <v>21</v>
      </c>
      <c r="E3220" s="12">
        <v>66.393811030533101</v>
      </c>
      <c r="F3220" s="12">
        <v>49.819198013956701</v>
      </c>
      <c r="G3220" s="12">
        <v>54.9225678305136</v>
      </c>
      <c r="H3220" s="12">
        <v>62.282402964239097</v>
      </c>
      <c r="I3220" s="12">
        <v>0</v>
      </c>
      <c r="J3220" s="12">
        <v>0</v>
      </c>
      <c r="K3220" s="12">
        <v>0</v>
      </c>
      <c r="L3220" s="12">
        <v>0</v>
      </c>
      <c r="M3220" s="12">
        <v>0</v>
      </c>
      <c r="N3220" s="12"/>
      <c r="O3220" s="12"/>
    </row>
    <row r="3221" spans="1:15" x14ac:dyDescent="0.35">
      <c r="A3221" s="11" t="str">
        <f t="shared" si="50"/>
        <v>DISTRIBUCION VOLUMEN X CRITERIO (kg ó litros)EnergeticasMUJER</v>
      </c>
      <c r="B3221" s="11" t="s">
        <v>119</v>
      </c>
      <c r="C3221" s="11" t="s">
        <v>181</v>
      </c>
      <c r="D3221" s="11" t="s">
        <v>22</v>
      </c>
      <c r="E3221" s="12">
        <v>33.606182460954003</v>
      </c>
      <c r="F3221" s="12">
        <v>50.180799867223499</v>
      </c>
      <c r="G3221" s="12">
        <v>45.077432175645598</v>
      </c>
      <c r="H3221" s="12">
        <v>37.7175970509183</v>
      </c>
      <c r="I3221" s="12">
        <v>0</v>
      </c>
      <c r="J3221" s="12">
        <v>0</v>
      </c>
      <c r="K3221" s="12">
        <v>0</v>
      </c>
      <c r="L3221" s="12">
        <v>0</v>
      </c>
      <c r="M3221" s="12">
        <v>0</v>
      </c>
      <c r="N3221" s="12"/>
      <c r="O3221" s="12"/>
    </row>
    <row r="3222" spans="1:15" x14ac:dyDescent="0.35">
      <c r="A3222" s="11" t="str">
        <f t="shared" si="50"/>
        <v>DISTRIBUCION VOLUMEN X CRITERIO (kg ó litros)GaseosasT.ESPAÑA</v>
      </c>
      <c r="B3222" s="11" t="s">
        <v>119</v>
      </c>
      <c r="C3222" s="11" t="s">
        <v>167</v>
      </c>
      <c r="D3222" s="11" t="s">
        <v>36</v>
      </c>
      <c r="E3222" s="12">
        <v>100</v>
      </c>
      <c r="F3222" s="12">
        <v>100</v>
      </c>
      <c r="G3222" s="12">
        <v>100</v>
      </c>
      <c r="H3222" s="12">
        <v>100</v>
      </c>
      <c r="I3222" s="12">
        <v>0</v>
      </c>
      <c r="J3222" s="12">
        <v>0</v>
      </c>
      <c r="K3222" s="12">
        <v>0</v>
      </c>
      <c r="L3222" s="12">
        <v>0</v>
      </c>
      <c r="M3222" s="12">
        <v>0</v>
      </c>
      <c r="N3222" s="12"/>
      <c r="O3222" s="12"/>
    </row>
    <row r="3223" spans="1:15" x14ac:dyDescent="0.35">
      <c r="A3223" s="11" t="str">
        <f t="shared" si="50"/>
        <v>DISTRIBUCION VOLUMEN X CRITERIO (kg ó litros)GaseosasBCN AM</v>
      </c>
      <c r="B3223" s="11" t="s">
        <v>119</v>
      </c>
      <c r="C3223" s="11" t="s">
        <v>167</v>
      </c>
      <c r="D3223" s="11" t="s">
        <v>1</v>
      </c>
      <c r="E3223" s="12">
        <v>20.323696829686501</v>
      </c>
      <c r="F3223" s="12">
        <v>4.1806805109800296</v>
      </c>
      <c r="G3223" s="12">
        <v>5.8108207298334502</v>
      </c>
      <c r="H3223" s="12">
        <v>4.8744981707075397</v>
      </c>
      <c r="I3223" s="12">
        <v>0</v>
      </c>
      <c r="J3223" s="12">
        <v>0</v>
      </c>
      <c r="K3223" s="12">
        <v>0</v>
      </c>
      <c r="L3223" s="12">
        <v>0</v>
      </c>
      <c r="M3223" s="12">
        <v>0</v>
      </c>
      <c r="N3223" s="12"/>
      <c r="O3223" s="12"/>
    </row>
    <row r="3224" spans="1:15" x14ac:dyDescent="0.35">
      <c r="A3224" s="11" t="str">
        <f t="shared" si="50"/>
        <v>DISTRIBUCION VOLUMEN X CRITERIO (kg ó litros)GaseosasREST.CAT ARAGON</v>
      </c>
      <c r="B3224" s="11" t="s">
        <v>119</v>
      </c>
      <c r="C3224" s="11" t="s">
        <v>167</v>
      </c>
      <c r="D3224" s="11" t="s">
        <v>2</v>
      </c>
      <c r="E3224" s="12">
        <v>12.817640277127699</v>
      </c>
      <c r="F3224" s="12">
        <v>10.350540179770499</v>
      </c>
      <c r="G3224" s="12">
        <v>5.7157737299730398</v>
      </c>
      <c r="H3224" s="12">
        <v>9.9489505138801793</v>
      </c>
      <c r="I3224" s="12">
        <v>0</v>
      </c>
      <c r="J3224" s="12">
        <v>0</v>
      </c>
      <c r="K3224" s="12">
        <v>0</v>
      </c>
      <c r="L3224" s="12">
        <v>0</v>
      </c>
      <c r="M3224" s="12">
        <v>0</v>
      </c>
      <c r="N3224" s="12"/>
      <c r="O3224" s="12"/>
    </row>
    <row r="3225" spans="1:15" x14ac:dyDescent="0.35">
      <c r="A3225" s="11" t="str">
        <f t="shared" si="50"/>
        <v>DISTRIBUCION VOLUMEN X CRITERIO (kg ó litros)GaseosasLEVANTE</v>
      </c>
      <c r="B3225" s="11" t="s">
        <v>119</v>
      </c>
      <c r="C3225" s="11" t="s">
        <v>167</v>
      </c>
      <c r="D3225" s="11" t="s">
        <v>3</v>
      </c>
      <c r="E3225" s="12">
        <v>4.5292835285629103</v>
      </c>
      <c r="F3225" s="12">
        <v>2.5777896033762802</v>
      </c>
      <c r="G3225" s="12">
        <v>30.836308635563999</v>
      </c>
      <c r="H3225" s="12">
        <v>39.932035020674299</v>
      </c>
      <c r="I3225" s="12">
        <v>0</v>
      </c>
      <c r="J3225" s="12">
        <v>0</v>
      </c>
      <c r="K3225" s="12">
        <v>0</v>
      </c>
      <c r="L3225" s="12">
        <v>0</v>
      </c>
      <c r="M3225" s="12">
        <v>0</v>
      </c>
      <c r="N3225" s="12"/>
      <c r="O3225" s="12"/>
    </row>
    <row r="3226" spans="1:15" x14ac:dyDescent="0.35">
      <c r="A3226" s="11" t="str">
        <f t="shared" si="50"/>
        <v>DISTRIBUCION VOLUMEN X CRITERIO (kg ó litros)GaseosasANDALUCIA</v>
      </c>
      <c r="B3226" s="11" t="s">
        <v>119</v>
      </c>
      <c r="C3226" s="11" t="s">
        <v>167</v>
      </c>
      <c r="D3226" s="11" t="s">
        <v>4</v>
      </c>
      <c r="E3226" s="12">
        <v>8.2172399341521096</v>
      </c>
      <c r="F3226" s="12">
        <v>7.6957860435002603</v>
      </c>
      <c r="G3226" s="12">
        <v>9.4350625783803395</v>
      </c>
      <c r="H3226" s="12">
        <v>14.321420850885501</v>
      </c>
      <c r="I3226" s="12">
        <v>0</v>
      </c>
      <c r="J3226" s="12">
        <v>0</v>
      </c>
      <c r="K3226" s="12">
        <v>0</v>
      </c>
      <c r="L3226" s="12">
        <v>0</v>
      </c>
      <c r="M3226" s="12">
        <v>0</v>
      </c>
      <c r="N3226" s="12"/>
      <c r="O3226" s="12"/>
    </row>
    <row r="3227" spans="1:15" x14ac:dyDescent="0.35">
      <c r="A3227" s="11" t="str">
        <f t="shared" si="50"/>
        <v>DISTRIBUCION VOLUMEN X CRITERIO (kg ó litros)GaseosasMDD AM</v>
      </c>
      <c r="B3227" s="11" t="s">
        <v>119</v>
      </c>
      <c r="C3227" s="11" t="s">
        <v>167</v>
      </c>
      <c r="D3227" s="11" t="s">
        <v>5</v>
      </c>
      <c r="E3227" s="12">
        <v>18.979347433124499</v>
      </c>
      <c r="F3227" s="12">
        <v>66.276919126607098</v>
      </c>
      <c r="G3227" s="12">
        <v>26.596688482157699</v>
      </c>
      <c r="H3227" s="12">
        <v>13.8939541573745</v>
      </c>
      <c r="I3227" s="12">
        <v>0</v>
      </c>
      <c r="J3227" s="12">
        <v>0</v>
      </c>
      <c r="K3227" s="12">
        <v>0</v>
      </c>
      <c r="L3227" s="12">
        <v>0</v>
      </c>
      <c r="M3227" s="12">
        <v>0</v>
      </c>
      <c r="N3227" s="12"/>
      <c r="O3227" s="12"/>
    </row>
    <row r="3228" spans="1:15" x14ac:dyDescent="0.35">
      <c r="A3228" s="11" t="str">
        <f t="shared" si="50"/>
        <v>DISTRIBUCION VOLUMEN X CRITERIO (kg ó litros)GaseosasRTO CENTRO</v>
      </c>
      <c r="B3228" s="11" t="s">
        <v>119</v>
      </c>
      <c r="C3228" s="11" t="s">
        <v>167</v>
      </c>
      <c r="D3228" s="11" t="s">
        <v>6</v>
      </c>
      <c r="E3228" s="12">
        <v>6.0281070422713103</v>
      </c>
      <c r="F3228" s="12">
        <v>0.75167382113807402</v>
      </c>
      <c r="G3228" s="12">
        <v>10.283636933810399</v>
      </c>
      <c r="H3228" s="12">
        <v>4.0352267458487798</v>
      </c>
      <c r="I3228" s="12">
        <v>0</v>
      </c>
      <c r="J3228" s="12">
        <v>0</v>
      </c>
      <c r="K3228" s="12">
        <v>0</v>
      </c>
      <c r="L3228" s="12">
        <v>0</v>
      </c>
      <c r="M3228" s="12">
        <v>0</v>
      </c>
      <c r="N3228" s="12"/>
      <c r="O3228" s="12"/>
    </row>
    <row r="3229" spans="1:15" x14ac:dyDescent="0.35">
      <c r="A3229" s="11" t="str">
        <f t="shared" si="50"/>
        <v>DISTRIBUCION VOLUMEN X CRITERIO (kg ó litros)GaseosasNORTE-CENTRO</v>
      </c>
      <c r="B3229" s="11" t="s">
        <v>119</v>
      </c>
      <c r="C3229" s="11" t="s">
        <v>167</v>
      </c>
      <c r="D3229" s="11" t="s">
        <v>7</v>
      </c>
      <c r="E3229" s="12">
        <v>1.96343751324328</v>
      </c>
      <c r="F3229" s="12">
        <v>1.67026698908819</v>
      </c>
      <c r="G3229" s="12">
        <v>4.1116857021773896</v>
      </c>
      <c r="H3229" s="12">
        <v>6.1594014363302696</v>
      </c>
      <c r="I3229" s="12">
        <v>0</v>
      </c>
      <c r="J3229" s="12">
        <v>0</v>
      </c>
      <c r="K3229" s="12">
        <v>0</v>
      </c>
      <c r="L3229" s="12">
        <v>0</v>
      </c>
      <c r="M3229" s="12">
        <v>0</v>
      </c>
      <c r="N3229" s="12"/>
      <c r="O3229" s="12"/>
    </row>
    <row r="3230" spans="1:15" x14ac:dyDescent="0.35">
      <c r="A3230" s="11" t="str">
        <f t="shared" si="50"/>
        <v>DISTRIBUCION VOLUMEN X CRITERIO (kg ó litros)GaseosasNOROESTE</v>
      </c>
      <c r="B3230" s="11" t="s">
        <v>119</v>
      </c>
      <c r="C3230" s="11" t="s">
        <v>167</v>
      </c>
      <c r="D3230" s="11" t="s">
        <v>8</v>
      </c>
      <c r="E3230" s="12">
        <v>27.141249576753498</v>
      </c>
      <c r="F3230" s="12">
        <v>6.4963443479828102</v>
      </c>
      <c r="G3230" s="12">
        <v>7.2100274810307896</v>
      </c>
      <c r="H3230" s="12">
        <v>6.8345185466900702</v>
      </c>
      <c r="I3230" s="12">
        <v>0</v>
      </c>
      <c r="J3230" s="12">
        <v>0</v>
      </c>
      <c r="K3230" s="12">
        <v>0</v>
      </c>
      <c r="L3230" s="12">
        <v>0</v>
      </c>
      <c r="M3230" s="12">
        <v>0</v>
      </c>
      <c r="N3230" s="12"/>
      <c r="O3230" s="12"/>
    </row>
    <row r="3231" spans="1:15" x14ac:dyDescent="0.35">
      <c r="A3231" s="11" t="str">
        <f t="shared" si="50"/>
        <v>DISTRIBUCION VOLUMEN X CRITERIO (kg ó litros)Gaseosas&lt;2MIL</v>
      </c>
      <c r="B3231" s="11" t="s">
        <v>119</v>
      </c>
      <c r="C3231" s="11" t="s">
        <v>167</v>
      </c>
      <c r="D3231" s="11" t="s">
        <v>9</v>
      </c>
      <c r="E3231" s="12">
        <v>0</v>
      </c>
      <c r="F3231" s="12">
        <v>0.76895760947887903</v>
      </c>
      <c r="G3231" s="12">
        <v>1.4798060260772501</v>
      </c>
      <c r="H3231" s="12">
        <v>2.4859189951668301</v>
      </c>
      <c r="I3231" s="12">
        <v>0</v>
      </c>
      <c r="J3231" s="12">
        <v>0</v>
      </c>
      <c r="K3231" s="12">
        <v>0</v>
      </c>
      <c r="L3231" s="12">
        <v>0</v>
      </c>
      <c r="M3231" s="12">
        <v>0</v>
      </c>
      <c r="N3231" s="12"/>
      <c r="O3231" s="12"/>
    </row>
    <row r="3232" spans="1:15" x14ac:dyDescent="0.35">
      <c r="A3232" s="11" t="str">
        <f t="shared" si="50"/>
        <v>DISTRIBUCION VOLUMEN X CRITERIO (kg ó litros)Gaseosas2-5MIL</v>
      </c>
      <c r="B3232" s="11" t="s">
        <v>119</v>
      </c>
      <c r="C3232" s="11" t="s">
        <v>167</v>
      </c>
      <c r="D3232" s="11" t="s">
        <v>10</v>
      </c>
      <c r="E3232" s="12">
        <v>2.5097402767350601</v>
      </c>
      <c r="F3232" s="12">
        <v>2.2423845395781901</v>
      </c>
      <c r="G3232" s="12">
        <v>1.30383391523444</v>
      </c>
      <c r="H3232" s="12">
        <v>1.6948055547588601</v>
      </c>
      <c r="I3232" s="12">
        <v>0</v>
      </c>
      <c r="J3232" s="12">
        <v>0</v>
      </c>
      <c r="K3232" s="12">
        <v>0</v>
      </c>
      <c r="L3232" s="12">
        <v>0</v>
      </c>
      <c r="M3232" s="12">
        <v>0</v>
      </c>
      <c r="N3232" s="12"/>
      <c r="O3232" s="12"/>
    </row>
    <row r="3233" spans="1:15" x14ac:dyDescent="0.35">
      <c r="A3233" s="11" t="str">
        <f t="shared" si="50"/>
        <v>DISTRIBUCION VOLUMEN X CRITERIO (kg ó litros)Gaseosas5-10MIL</v>
      </c>
      <c r="B3233" s="11" t="s">
        <v>119</v>
      </c>
      <c r="C3233" s="11" t="s">
        <v>167</v>
      </c>
      <c r="D3233" s="11" t="s">
        <v>11</v>
      </c>
      <c r="E3233" s="12">
        <v>3.93712907232401</v>
      </c>
      <c r="F3233" s="12">
        <v>2.7233488139043001</v>
      </c>
      <c r="G3233" s="12">
        <v>3.8177960733793999</v>
      </c>
      <c r="H3233" s="12">
        <v>4.0530682625552297</v>
      </c>
      <c r="I3233" s="12">
        <v>0</v>
      </c>
      <c r="J3233" s="12">
        <v>0</v>
      </c>
      <c r="K3233" s="12">
        <v>0</v>
      </c>
      <c r="L3233" s="12">
        <v>0</v>
      </c>
      <c r="M3233" s="12">
        <v>0</v>
      </c>
      <c r="N3233" s="12"/>
      <c r="O3233" s="12"/>
    </row>
    <row r="3234" spans="1:15" x14ac:dyDescent="0.35">
      <c r="A3234" s="11" t="str">
        <f t="shared" si="50"/>
        <v>DISTRIBUCION VOLUMEN X CRITERIO (kg ó litros)Gaseosas10-30MIL</v>
      </c>
      <c r="B3234" s="11" t="s">
        <v>119</v>
      </c>
      <c r="C3234" s="11" t="s">
        <v>167</v>
      </c>
      <c r="D3234" s="11" t="s">
        <v>12</v>
      </c>
      <c r="E3234" s="12">
        <v>38.214502653044299</v>
      </c>
      <c r="F3234" s="12">
        <v>11.885810993990001</v>
      </c>
      <c r="G3234" s="12">
        <v>20.328129994403799</v>
      </c>
      <c r="H3234" s="12">
        <v>17.722901783667702</v>
      </c>
      <c r="I3234" s="12">
        <v>0</v>
      </c>
      <c r="J3234" s="12">
        <v>0</v>
      </c>
      <c r="K3234" s="12">
        <v>0</v>
      </c>
      <c r="L3234" s="12">
        <v>0</v>
      </c>
      <c r="M3234" s="12">
        <v>0</v>
      </c>
      <c r="N3234" s="12"/>
      <c r="O3234" s="12"/>
    </row>
    <row r="3235" spans="1:15" x14ac:dyDescent="0.35">
      <c r="A3235" s="11" t="str">
        <f t="shared" si="50"/>
        <v>DISTRIBUCION VOLUMEN X CRITERIO (kg ó litros)Gaseosas30-100MIL</v>
      </c>
      <c r="B3235" s="11" t="s">
        <v>119</v>
      </c>
      <c r="C3235" s="11" t="s">
        <v>167</v>
      </c>
      <c r="D3235" s="11" t="s">
        <v>13</v>
      </c>
      <c r="E3235" s="12">
        <v>15.6665237313681</v>
      </c>
      <c r="F3235" s="12">
        <v>4.0326199282459996</v>
      </c>
      <c r="G3235" s="12">
        <v>9.8809881256593695</v>
      </c>
      <c r="H3235" s="12">
        <v>12.3991375199142</v>
      </c>
      <c r="I3235" s="12">
        <v>0</v>
      </c>
      <c r="J3235" s="12">
        <v>0</v>
      </c>
      <c r="K3235" s="12">
        <v>0</v>
      </c>
      <c r="L3235" s="12">
        <v>0</v>
      </c>
      <c r="M3235" s="12">
        <v>0</v>
      </c>
      <c r="N3235" s="12"/>
      <c r="O3235" s="12"/>
    </row>
    <row r="3236" spans="1:15" x14ac:dyDescent="0.35">
      <c r="A3236" s="11" t="str">
        <f t="shared" si="50"/>
        <v>DISTRIBUCION VOLUMEN X CRITERIO (kg ó litros)Gaseosas100-200MIL</v>
      </c>
      <c r="B3236" s="11" t="s">
        <v>119</v>
      </c>
      <c r="C3236" s="11" t="s">
        <v>167</v>
      </c>
      <c r="D3236" s="11" t="s">
        <v>14</v>
      </c>
      <c r="E3236" s="12">
        <v>2.07236518550341</v>
      </c>
      <c r="F3236" s="12">
        <v>2.4665623054302901</v>
      </c>
      <c r="G3236" s="12">
        <v>3.0095311036708399</v>
      </c>
      <c r="H3236" s="12">
        <v>3.0237825724173799</v>
      </c>
      <c r="I3236" s="12">
        <v>0</v>
      </c>
      <c r="J3236" s="12">
        <v>0</v>
      </c>
      <c r="K3236" s="12">
        <v>0</v>
      </c>
      <c r="L3236" s="12">
        <v>0</v>
      </c>
      <c r="M3236" s="12">
        <v>0</v>
      </c>
      <c r="N3236" s="12"/>
      <c r="O3236" s="12"/>
    </row>
    <row r="3237" spans="1:15" x14ac:dyDescent="0.35">
      <c r="A3237" s="11" t="str">
        <f t="shared" si="50"/>
        <v>DISTRIBUCION VOLUMEN X CRITERIO (kg ó litros)Gaseosas200-500MIL</v>
      </c>
      <c r="B3237" s="11" t="s">
        <v>119</v>
      </c>
      <c r="C3237" s="11" t="s">
        <v>167</v>
      </c>
      <c r="D3237" s="11" t="s">
        <v>15</v>
      </c>
      <c r="E3237" s="12">
        <v>2.2545775053538701</v>
      </c>
      <c r="F3237" s="12">
        <v>5.8288144205764301</v>
      </c>
      <c r="G3237" s="12">
        <v>7.1277179643005599</v>
      </c>
      <c r="H3237" s="12">
        <v>7.3922628288776204</v>
      </c>
      <c r="I3237" s="12">
        <v>0</v>
      </c>
      <c r="J3237" s="12">
        <v>0</v>
      </c>
      <c r="K3237" s="12">
        <v>0</v>
      </c>
      <c r="L3237" s="12">
        <v>0</v>
      </c>
      <c r="M3237" s="12">
        <v>0</v>
      </c>
      <c r="N3237" s="12"/>
      <c r="O3237" s="12"/>
    </row>
    <row r="3238" spans="1:15" x14ac:dyDescent="0.35">
      <c r="A3238" s="11" t="str">
        <f t="shared" si="50"/>
        <v>DISTRIBUCION VOLUMEN X CRITERIO (kg ó litros)Gaseosas&gt;500MIL</v>
      </c>
      <c r="B3238" s="11" t="s">
        <v>119</v>
      </c>
      <c r="C3238" s="11" t="s">
        <v>167</v>
      </c>
      <c r="D3238" s="11" t="s">
        <v>16</v>
      </c>
      <c r="E3238" s="12">
        <v>35.345161911851399</v>
      </c>
      <c r="F3238" s="12">
        <v>70.051510066055798</v>
      </c>
      <c r="G3238" s="12">
        <v>53.052196898835</v>
      </c>
      <c r="H3238" s="12">
        <v>51.228130470876899</v>
      </c>
      <c r="I3238" s="12">
        <v>0</v>
      </c>
      <c r="J3238" s="12">
        <v>0</v>
      </c>
      <c r="K3238" s="12">
        <v>0</v>
      </c>
      <c r="L3238" s="12">
        <v>0</v>
      </c>
      <c r="M3238" s="12">
        <v>0</v>
      </c>
      <c r="N3238" s="12"/>
      <c r="O3238" s="12"/>
    </row>
    <row r="3239" spans="1:15" x14ac:dyDescent="0.35">
      <c r="A3239" s="11" t="str">
        <f t="shared" si="50"/>
        <v>DISTRIBUCION VOLUMEN X CRITERIO (kg ó litros)GaseosasDE 15 A 19 AÑOS</v>
      </c>
      <c r="B3239" s="11" t="s">
        <v>119</v>
      </c>
      <c r="C3239" s="11" t="s">
        <v>167</v>
      </c>
      <c r="D3239" s="11" t="s">
        <v>39</v>
      </c>
      <c r="E3239" s="12" t="s">
        <v>213</v>
      </c>
      <c r="F3239" s="12">
        <v>0.80068150189959397</v>
      </c>
      <c r="G3239" s="12">
        <v>0.39558467965732602</v>
      </c>
      <c r="H3239" s="12">
        <v>6.7137887029891301</v>
      </c>
      <c r="I3239" s="12">
        <v>0</v>
      </c>
      <c r="J3239" s="12">
        <v>0</v>
      </c>
      <c r="K3239" s="12">
        <v>0</v>
      </c>
      <c r="L3239" s="12">
        <v>0</v>
      </c>
      <c r="M3239" s="12">
        <v>0</v>
      </c>
      <c r="N3239" s="12"/>
      <c r="O3239" s="12"/>
    </row>
    <row r="3240" spans="1:15" x14ac:dyDescent="0.35">
      <c r="A3240" s="11" t="str">
        <f t="shared" si="50"/>
        <v>DISTRIBUCION VOLUMEN X CRITERIO (kg ó litros)GaseosasDE 20 A 24 AÑOS</v>
      </c>
      <c r="B3240" s="11" t="s">
        <v>119</v>
      </c>
      <c r="C3240" s="11" t="s">
        <v>167</v>
      </c>
      <c r="D3240" s="11" t="s">
        <v>40</v>
      </c>
      <c r="E3240" s="12">
        <v>1.57518309768124</v>
      </c>
      <c r="F3240" s="12">
        <v>0.45897654299694801</v>
      </c>
      <c r="G3240" s="12">
        <v>0.96860485699348797</v>
      </c>
      <c r="H3240" s="12">
        <v>0.16216220779898299</v>
      </c>
      <c r="I3240" s="12">
        <v>0</v>
      </c>
      <c r="J3240" s="12">
        <v>0</v>
      </c>
      <c r="K3240" s="12">
        <v>0</v>
      </c>
      <c r="L3240" s="12">
        <v>0</v>
      </c>
      <c r="M3240" s="12">
        <v>0</v>
      </c>
      <c r="N3240" s="12"/>
      <c r="O3240" s="12"/>
    </row>
    <row r="3241" spans="1:15" x14ac:dyDescent="0.35">
      <c r="A3241" s="11" t="str">
        <f t="shared" si="50"/>
        <v>DISTRIBUCION VOLUMEN X CRITERIO (kg ó litros)GaseosasDE 25 A 34 AÑOS</v>
      </c>
      <c r="B3241" s="11" t="s">
        <v>119</v>
      </c>
      <c r="C3241" s="11" t="s">
        <v>167</v>
      </c>
      <c r="D3241" s="11" t="s">
        <v>41</v>
      </c>
      <c r="E3241" s="12">
        <v>6.4840902627824102</v>
      </c>
      <c r="F3241" s="12">
        <v>1.2767571566193301</v>
      </c>
      <c r="G3241" s="12">
        <v>1.80065876412815</v>
      </c>
      <c r="H3241" s="12">
        <v>1.61586335826413</v>
      </c>
      <c r="I3241" s="12">
        <v>0</v>
      </c>
      <c r="J3241" s="12">
        <v>0</v>
      </c>
      <c r="K3241" s="12">
        <v>0</v>
      </c>
      <c r="L3241" s="12">
        <v>0</v>
      </c>
      <c r="M3241" s="12">
        <v>0</v>
      </c>
      <c r="N3241" s="12"/>
      <c r="O3241" s="12"/>
    </row>
    <row r="3242" spans="1:15" x14ac:dyDescent="0.35">
      <c r="A3242" s="11" t="str">
        <f t="shared" si="50"/>
        <v>DISTRIBUCION VOLUMEN X CRITERIO (kg ó litros)GaseosasDE 35 A 49 AÑOS</v>
      </c>
      <c r="B3242" s="11" t="s">
        <v>119</v>
      </c>
      <c r="C3242" s="11" t="s">
        <v>167</v>
      </c>
      <c r="D3242" s="11" t="s">
        <v>42</v>
      </c>
      <c r="E3242" s="12">
        <v>3.4394621667538301</v>
      </c>
      <c r="F3242" s="12">
        <v>4.6171696336249504</v>
      </c>
      <c r="G3242" s="12">
        <v>8.3054703741497296</v>
      </c>
      <c r="H3242" s="12">
        <v>8.5808420095246607</v>
      </c>
      <c r="I3242" s="12">
        <v>0</v>
      </c>
      <c r="J3242" s="12">
        <v>0</v>
      </c>
      <c r="K3242" s="12">
        <v>0</v>
      </c>
      <c r="L3242" s="12">
        <v>0</v>
      </c>
      <c r="M3242" s="12">
        <v>0</v>
      </c>
      <c r="N3242" s="12"/>
      <c r="O3242" s="12"/>
    </row>
    <row r="3243" spans="1:15" x14ac:dyDescent="0.35">
      <c r="A3243" s="11" t="str">
        <f t="shared" si="50"/>
        <v>DISTRIBUCION VOLUMEN X CRITERIO (kg ó litros)GaseosasDE 50 A 59 AÑOS</v>
      </c>
      <c r="B3243" s="11" t="s">
        <v>119</v>
      </c>
      <c r="C3243" s="11" t="s">
        <v>167</v>
      </c>
      <c r="D3243" s="11" t="s">
        <v>43</v>
      </c>
      <c r="E3243" s="12">
        <v>20.748476572301801</v>
      </c>
      <c r="F3243" s="12">
        <v>8.1695457172455797</v>
      </c>
      <c r="G3243" s="12">
        <v>16.864008813261801</v>
      </c>
      <c r="H3243" s="12">
        <v>17.645131256157899</v>
      </c>
      <c r="I3243" s="12">
        <v>0</v>
      </c>
      <c r="J3243" s="12">
        <v>0</v>
      </c>
      <c r="K3243" s="12">
        <v>0</v>
      </c>
      <c r="L3243" s="12">
        <v>0</v>
      </c>
      <c r="M3243" s="12">
        <v>0</v>
      </c>
      <c r="N3243" s="12"/>
      <c r="O3243" s="12"/>
    </row>
    <row r="3244" spans="1:15" x14ac:dyDescent="0.35">
      <c r="A3244" s="11" t="str">
        <f t="shared" si="50"/>
        <v>DISTRIBUCION VOLUMEN X CRITERIO (kg ó litros)GaseosasDE 60 A 75 AÑOS</v>
      </c>
      <c r="B3244" s="11" t="s">
        <v>119</v>
      </c>
      <c r="C3244" s="11" t="s">
        <v>167</v>
      </c>
      <c r="D3244" s="11" t="s">
        <v>44</v>
      </c>
      <c r="E3244" s="12">
        <v>67.752771679622697</v>
      </c>
      <c r="F3244" s="12">
        <v>84.676879604774598</v>
      </c>
      <c r="G3244" s="12">
        <v>71.665680615274695</v>
      </c>
      <c r="H3244" s="12">
        <v>65.282218018563697</v>
      </c>
      <c r="I3244" s="12">
        <v>0</v>
      </c>
      <c r="J3244" s="12">
        <v>0</v>
      </c>
      <c r="K3244" s="12">
        <v>0</v>
      </c>
      <c r="L3244" s="12">
        <v>0</v>
      </c>
      <c r="M3244" s="12">
        <v>0</v>
      </c>
      <c r="N3244" s="12"/>
      <c r="O3244" s="12"/>
    </row>
    <row r="3245" spans="1:15" x14ac:dyDescent="0.35">
      <c r="A3245" s="11" t="str">
        <f t="shared" si="50"/>
        <v>DISTRIBUCION VOLUMEN X CRITERIO (kg ó litros)GaseosasALTA Y MEDIA ALTA</v>
      </c>
      <c r="B3245" s="11" t="s">
        <v>119</v>
      </c>
      <c r="C3245" s="11" t="s">
        <v>167</v>
      </c>
      <c r="D3245" s="11" t="s">
        <v>17</v>
      </c>
      <c r="E3245" s="12">
        <v>25.547020518343299</v>
      </c>
      <c r="F3245" s="12">
        <v>69.251987377900207</v>
      </c>
      <c r="G3245" s="12">
        <v>30.8869815507502</v>
      </c>
      <c r="H3245" s="12">
        <v>14.745201684424</v>
      </c>
      <c r="I3245" s="12">
        <v>0</v>
      </c>
      <c r="J3245" s="12">
        <v>0</v>
      </c>
      <c r="K3245" s="12">
        <v>0</v>
      </c>
      <c r="L3245" s="12">
        <v>0</v>
      </c>
      <c r="M3245" s="12">
        <v>0</v>
      </c>
      <c r="N3245" s="12"/>
      <c r="O3245" s="12"/>
    </row>
    <row r="3246" spans="1:15" x14ac:dyDescent="0.35">
      <c r="A3246" s="11" t="str">
        <f t="shared" si="50"/>
        <v>DISTRIBUCION VOLUMEN X CRITERIO (kg ó litros)GaseosasMEDIA</v>
      </c>
      <c r="B3246" s="11" t="s">
        <v>119</v>
      </c>
      <c r="C3246" s="11" t="s">
        <v>167</v>
      </c>
      <c r="D3246" s="11" t="s">
        <v>18</v>
      </c>
      <c r="E3246" s="12">
        <v>26.230576050635801</v>
      </c>
      <c r="F3246" s="12">
        <v>15.324561667235701</v>
      </c>
      <c r="G3246" s="12">
        <v>24.5252533381611</v>
      </c>
      <c r="H3246" s="12">
        <v>27.573340340132599</v>
      </c>
      <c r="I3246" s="12">
        <v>0</v>
      </c>
      <c r="J3246" s="12">
        <v>0</v>
      </c>
      <c r="K3246" s="12">
        <v>0</v>
      </c>
      <c r="L3246" s="12">
        <v>0</v>
      </c>
      <c r="M3246" s="12">
        <v>0</v>
      </c>
      <c r="N3246" s="12"/>
      <c r="O3246" s="12"/>
    </row>
    <row r="3247" spans="1:15" x14ac:dyDescent="0.35">
      <c r="A3247" s="11" t="str">
        <f t="shared" si="50"/>
        <v>DISTRIBUCION VOLUMEN X CRITERIO (kg ó litros)GaseosasMEDIA BAJA</v>
      </c>
      <c r="B3247" s="11" t="s">
        <v>119</v>
      </c>
      <c r="C3247" s="11" t="s">
        <v>167</v>
      </c>
      <c r="D3247" s="11" t="s">
        <v>19</v>
      </c>
      <c r="E3247" s="12">
        <v>39.923866326831899</v>
      </c>
      <c r="F3247" s="12">
        <v>10.240292155461001</v>
      </c>
      <c r="G3247" s="12">
        <v>33.945323430684297</v>
      </c>
      <c r="H3247" s="12">
        <v>48.910721723748097</v>
      </c>
      <c r="I3247" s="12">
        <v>0</v>
      </c>
      <c r="J3247" s="12">
        <v>0</v>
      </c>
      <c r="K3247" s="12">
        <v>0</v>
      </c>
      <c r="L3247" s="12">
        <v>0</v>
      </c>
      <c r="M3247" s="12">
        <v>0</v>
      </c>
      <c r="N3247" s="12"/>
      <c r="O3247" s="12"/>
    </row>
    <row r="3248" spans="1:15" x14ac:dyDescent="0.35">
      <c r="A3248" s="11" t="str">
        <f t="shared" si="50"/>
        <v>DISTRIBUCION VOLUMEN X CRITERIO (kg ó litros)GaseosasBAJA</v>
      </c>
      <c r="B3248" s="11" t="s">
        <v>119</v>
      </c>
      <c r="C3248" s="11" t="s">
        <v>167</v>
      </c>
      <c r="D3248" s="11" t="s">
        <v>20</v>
      </c>
      <c r="E3248" s="12">
        <v>8.2985343311126805</v>
      </c>
      <c r="F3248" s="12">
        <v>5.1831671774822103</v>
      </c>
      <c r="G3248" s="12">
        <v>10.6424417406164</v>
      </c>
      <c r="H3248" s="12">
        <v>8.7707400028886493</v>
      </c>
      <c r="I3248" s="12">
        <v>0</v>
      </c>
      <c r="J3248" s="12">
        <v>0</v>
      </c>
      <c r="K3248" s="12">
        <v>0</v>
      </c>
      <c r="L3248" s="12">
        <v>0</v>
      </c>
      <c r="M3248" s="12">
        <v>0</v>
      </c>
      <c r="N3248" s="12"/>
      <c r="O3248" s="12"/>
    </row>
    <row r="3249" spans="1:15" x14ac:dyDescent="0.35">
      <c r="A3249" s="11" t="str">
        <f t="shared" si="50"/>
        <v>DISTRIBUCION VOLUMEN X CRITERIO (kg ó litros)GaseosasHOMBRE</v>
      </c>
      <c r="B3249" s="11" t="s">
        <v>119</v>
      </c>
      <c r="C3249" s="11" t="s">
        <v>167</v>
      </c>
      <c r="D3249" s="11" t="s">
        <v>21</v>
      </c>
      <c r="E3249" s="12">
        <v>65.172129093726994</v>
      </c>
      <c r="F3249" s="12">
        <v>79.466351474622698</v>
      </c>
      <c r="G3249" s="12">
        <v>67.402408154468702</v>
      </c>
      <c r="H3249" s="12">
        <v>65.164898789031298</v>
      </c>
      <c r="I3249" s="12">
        <v>0</v>
      </c>
      <c r="J3249" s="12">
        <v>0</v>
      </c>
      <c r="K3249" s="12">
        <v>0</v>
      </c>
      <c r="L3249" s="12">
        <v>0</v>
      </c>
      <c r="M3249" s="12">
        <v>0</v>
      </c>
      <c r="N3249" s="12"/>
      <c r="O3249" s="12"/>
    </row>
    <row r="3250" spans="1:15" x14ac:dyDescent="0.35">
      <c r="A3250" s="11" t="str">
        <f t="shared" si="50"/>
        <v>DISTRIBUCION VOLUMEN X CRITERIO (kg ó litros)GaseosasMUJER</v>
      </c>
      <c r="B3250" s="11" t="s">
        <v>119</v>
      </c>
      <c r="C3250" s="11" t="s">
        <v>167</v>
      </c>
      <c r="D3250" s="11" t="s">
        <v>22</v>
      </c>
      <c r="E3250" s="12">
        <v>34.827875353023202</v>
      </c>
      <c r="F3250" s="12">
        <v>20.533652949549101</v>
      </c>
      <c r="G3250" s="12">
        <v>32.597594885029203</v>
      </c>
      <c r="H3250" s="12">
        <v>34.8351035743121</v>
      </c>
      <c r="I3250" s="12">
        <v>0</v>
      </c>
      <c r="J3250" s="12">
        <v>0</v>
      </c>
      <c r="K3250" s="12">
        <v>0</v>
      </c>
      <c r="L3250" s="12">
        <v>0</v>
      </c>
      <c r="M3250" s="12">
        <v>0</v>
      </c>
      <c r="N3250" s="12"/>
      <c r="O3250" s="12"/>
    </row>
    <row r="3251" spans="1:15" x14ac:dyDescent="0.35">
      <c r="A3251" s="11" t="str">
        <f t="shared" si="50"/>
        <v>DISTRIBUCION VOLUMEN X CRITERIO (kg ó litros)Bebidas Zumo+LecheT.ESPAÑA</v>
      </c>
      <c r="B3251" s="11" t="s">
        <v>119</v>
      </c>
      <c r="C3251" s="11" t="s">
        <v>168</v>
      </c>
      <c r="D3251" s="11" t="s">
        <v>36</v>
      </c>
      <c r="E3251" s="12">
        <v>100</v>
      </c>
      <c r="F3251" s="12">
        <v>100</v>
      </c>
      <c r="G3251" s="12">
        <v>100</v>
      </c>
      <c r="H3251" s="12">
        <v>100</v>
      </c>
      <c r="I3251" s="12">
        <v>0</v>
      </c>
      <c r="J3251" s="12">
        <v>0</v>
      </c>
      <c r="K3251" s="12">
        <v>0</v>
      </c>
      <c r="L3251" s="12">
        <v>0</v>
      </c>
      <c r="M3251" s="12">
        <v>0</v>
      </c>
      <c r="N3251" s="12"/>
      <c r="O3251" s="12"/>
    </row>
    <row r="3252" spans="1:15" x14ac:dyDescent="0.35">
      <c r="A3252" s="11" t="str">
        <f t="shared" si="50"/>
        <v>DISTRIBUCION VOLUMEN X CRITERIO (kg ó litros)Bebidas Zumo+LecheBCN AM</v>
      </c>
      <c r="B3252" s="11" t="s">
        <v>119</v>
      </c>
      <c r="C3252" s="11" t="s">
        <v>168</v>
      </c>
      <c r="D3252" s="11" t="s">
        <v>1</v>
      </c>
      <c r="E3252" s="12">
        <v>2.8990545675097801</v>
      </c>
      <c r="F3252" s="12">
        <v>3.5750416584045799</v>
      </c>
      <c r="G3252" s="12">
        <v>2.2373425767825901</v>
      </c>
      <c r="H3252" s="12">
        <v>3.2331764943961101</v>
      </c>
      <c r="I3252" s="12">
        <v>0</v>
      </c>
      <c r="J3252" s="12">
        <v>0</v>
      </c>
      <c r="K3252" s="12">
        <v>0</v>
      </c>
      <c r="L3252" s="12">
        <v>0</v>
      </c>
      <c r="M3252" s="12">
        <v>0</v>
      </c>
      <c r="N3252" s="12"/>
      <c r="O3252" s="12"/>
    </row>
    <row r="3253" spans="1:15" x14ac:dyDescent="0.35">
      <c r="A3253" s="11" t="str">
        <f t="shared" si="50"/>
        <v>DISTRIBUCION VOLUMEN X CRITERIO (kg ó litros)Bebidas Zumo+LecheREST.CAT ARAGON</v>
      </c>
      <c r="B3253" s="11" t="s">
        <v>119</v>
      </c>
      <c r="C3253" s="11" t="s">
        <v>168</v>
      </c>
      <c r="D3253" s="11" t="s">
        <v>2</v>
      </c>
      <c r="E3253" s="12">
        <v>4.8838705407786902</v>
      </c>
      <c r="F3253" s="12">
        <v>8.3322565766163397</v>
      </c>
      <c r="G3253" s="12">
        <v>4.4536077645024896</v>
      </c>
      <c r="H3253" s="12">
        <v>3.8051812880664402</v>
      </c>
      <c r="I3253" s="12">
        <v>0</v>
      </c>
      <c r="J3253" s="12">
        <v>0</v>
      </c>
      <c r="K3253" s="12">
        <v>0</v>
      </c>
      <c r="L3253" s="12">
        <v>0</v>
      </c>
      <c r="M3253" s="12">
        <v>0</v>
      </c>
      <c r="N3253" s="12"/>
      <c r="O3253" s="12"/>
    </row>
    <row r="3254" spans="1:15" x14ac:dyDescent="0.35">
      <c r="A3254" s="11" t="str">
        <f t="shared" si="50"/>
        <v>DISTRIBUCION VOLUMEN X CRITERIO (kg ó litros)Bebidas Zumo+LecheLEVANTE</v>
      </c>
      <c r="B3254" s="11" t="s">
        <v>119</v>
      </c>
      <c r="C3254" s="11" t="s">
        <v>168</v>
      </c>
      <c r="D3254" s="11" t="s">
        <v>3</v>
      </c>
      <c r="E3254" s="12">
        <v>8.6062171589835703</v>
      </c>
      <c r="F3254" s="12">
        <v>14.539882774397</v>
      </c>
      <c r="G3254" s="12">
        <v>14.697990951070601</v>
      </c>
      <c r="H3254" s="12">
        <v>18.743392131120601</v>
      </c>
      <c r="I3254" s="12">
        <v>0</v>
      </c>
      <c r="J3254" s="12">
        <v>0</v>
      </c>
      <c r="K3254" s="12">
        <v>0</v>
      </c>
      <c r="L3254" s="12">
        <v>0</v>
      </c>
      <c r="M3254" s="12">
        <v>0</v>
      </c>
      <c r="N3254" s="12"/>
      <c r="O3254" s="12"/>
    </row>
    <row r="3255" spans="1:15" x14ac:dyDescent="0.35">
      <c r="A3255" s="11" t="str">
        <f t="shared" si="50"/>
        <v>DISTRIBUCION VOLUMEN X CRITERIO (kg ó litros)Bebidas Zumo+LecheANDALUCIA</v>
      </c>
      <c r="B3255" s="11" t="s">
        <v>119</v>
      </c>
      <c r="C3255" s="11" t="s">
        <v>168</v>
      </c>
      <c r="D3255" s="11" t="s">
        <v>4</v>
      </c>
      <c r="E3255" s="12">
        <v>24.790584116602599</v>
      </c>
      <c r="F3255" s="12">
        <v>25.503132441971701</v>
      </c>
      <c r="G3255" s="12">
        <v>48.120499211122201</v>
      </c>
      <c r="H3255" s="12">
        <v>15.4140366644832</v>
      </c>
      <c r="I3255" s="12">
        <v>0</v>
      </c>
      <c r="J3255" s="12">
        <v>0</v>
      </c>
      <c r="K3255" s="12">
        <v>0</v>
      </c>
      <c r="L3255" s="12">
        <v>0</v>
      </c>
      <c r="M3255" s="12">
        <v>0</v>
      </c>
      <c r="N3255" s="12"/>
      <c r="O3255" s="12"/>
    </row>
    <row r="3256" spans="1:15" x14ac:dyDescent="0.35">
      <c r="A3256" s="11" t="str">
        <f t="shared" si="50"/>
        <v>DISTRIBUCION VOLUMEN X CRITERIO (kg ó litros)Bebidas Zumo+LecheMDD AM</v>
      </c>
      <c r="B3256" s="11" t="s">
        <v>119</v>
      </c>
      <c r="C3256" s="11" t="s">
        <v>168</v>
      </c>
      <c r="D3256" s="11" t="s">
        <v>5</v>
      </c>
      <c r="E3256" s="12">
        <v>12.180445362190101</v>
      </c>
      <c r="F3256" s="12">
        <v>11.786218554666799</v>
      </c>
      <c r="G3256" s="12">
        <v>5.10843436079423</v>
      </c>
      <c r="H3256" s="12">
        <v>20.9190125087738</v>
      </c>
      <c r="I3256" s="12">
        <v>0</v>
      </c>
      <c r="J3256" s="12">
        <v>0</v>
      </c>
      <c r="K3256" s="12">
        <v>0</v>
      </c>
      <c r="L3256" s="12">
        <v>0</v>
      </c>
      <c r="M3256" s="12">
        <v>0</v>
      </c>
      <c r="N3256" s="12"/>
      <c r="O3256" s="12"/>
    </row>
    <row r="3257" spans="1:15" x14ac:dyDescent="0.35">
      <c r="A3257" s="11" t="str">
        <f t="shared" si="50"/>
        <v>DISTRIBUCION VOLUMEN X CRITERIO (kg ó litros)Bebidas Zumo+LecheRTO CENTRO</v>
      </c>
      <c r="B3257" s="11" t="s">
        <v>119</v>
      </c>
      <c r="C3257" s="11" t="s">
        <v>168</v>
      </c>
      <c r="D3257" s="11" t="s">
        <v>6</v>
      </c>
      <c r="E3257" s="12">
        <v>18.725744147864301</v>
      </c>
      <c r="F3257" s="12">
        <v>12.3133764491375</v>
      </c>
      <c r="G3257" s="12">
        <v>9.7689034023795696</v>
      </c>
      <c r="H3257" s="12">
        <v>7.5236806332705397</v>
      </c>
      <c r="I3257" s="12">
        <v>0</v>
      </c>
      <c r="J3257" s="12">
        <v>0</v>
      </c>
      <c r="K3257" s="12">
        <v>0</v>
      </c>
      <c r="L3257" s="12">
        <v>0</v>
      </c>
      <c r="M3257" s="12">
        <v>0</v>
      </c>
      <c r="N3257" s="12"/>
      <c r="O3257" s="12"/>
    </row>
    <row r="3258" spans="1:15" x14ac:dyDescent="0.35">
      <c r="A3258" s="11" t="str">
        <f t="shared" si="50"/>
        <v>DISTRIBUCION VOLUMEN X CRITERIO (kg ó litros)Bebidas Zumo+LecheNORTE-CENTRO</v>
      </c>
      <c r="B3258" s="11" t="s">
        <v>119</v>
      </c>
      <c r="C3258" s="11" t="s">
        <v>168</v>
      </c>
      <c r="D3258" s="11" t="s">
        <v>7</v>
      </c>
      <c r="E3258" s="12">
        <v>19.083830541025399</v>
      </c>
      <c r="F3258" s="12">
        <v>16.1356082404495</v>
      </c>
      <c r="G3258" s="12">
        <v>6.9351650352541503</v>
      </c>
      <c r="H3258" s="12">
        <v>8.2236204125977395</v>
      </c>
      <c r="I3258" s="12">
        <v>0</v>
      </c>
      <c r="J3258" s="12">
        <v>0</v>
      </c>
      <c r="K3258" s="12">
        <v>0</v>
      </c>
      <c r="L3258" s="12">
        <v>0</v>
      </c>
      <c r="M3258" s="12">
        <v>0</v>
      </c>
      <c r="N3258" s="12"/>
      <c r="O3258" s="12"/>
    </row>
    <row r="3259" spans="1:15" x14ac:dyDescent="0.35">
      <c r="A3259" s="11" t="str">
        <f t="shared" si="50"/>
        <v>DISTRIBUCION VOLUMEN X CRITERIO (kg ó litros)Bebidas Zumo+LecheNOROESTE</v>
      </c>
      <c r="B3259" s="11" t="s">
        <v>119</v>
      </c>
      <c r="C3259" s="11" t="s">
        <v>168</v>
      </c>
      <c r="D3259" s="11" t="s">
        <v>8</v>
      </c>
      <c r="E3259" s="12">
        <v>8.8302567789332702</v>
      </c>
      <c r="F3259" s="12">
        <v>7.8144766320585699</v>
      </c>
      <c r="G3259" s="12">
        <v>8.6780511503302904</v>
      </c>
      <c r="H3259" s="12">
        <v>22.137877529376599</v>
      </c>
      <c r="I3259" s="12">
        <v>0</v>
      </c>
      <c r="J3259" s="12">
        <v>0</v>
      </c>
      <c r="K3259" s="12">
        <v>0</v>
      </c>
      <c r="L3259" s="12">
        <v>0</v>
      </c>
      <c r="M3259" s="12">
        <v>0</v>
      </c>
      <c r="N3259" s="12"/>
      <c r="O3259" s="12"/>
    </row>
    <row r="3260" spans="1:15" x14ac:dyDescent="0.35">
      <c r="A3260" s="11" t="str">
        <f t="shared" si="50"/>
        <v>DISTRIBUCION VOLUMEN X CRITERIO (kg ó litros)Bebidas Zumo+Leche&lt;2MIL</v>
      </c>
      <c r="B3260" s="11" t="s">
        <v>119</v>
      </c>
      <c r="C3260" s="11" t="s">
        <v>168</v>
      </c>
      <c r="D3260" s="11" t="s">
        <v>9</v>
      </c>
      <c r="E3260" s="12">
        <v>20.867496055981601</v>
      </c>
      <c r="F3260" s="12">
        <v>2.5978778826543998</v>
      </c>
      <c r="G3260" s="12">
        <v>2.4827130209459001</v>
      </c>
      <c r="H3260" s="12">
        <v>3.0909029522232601</v>
      </c>
      <c r="I3260" s="12">
        <v>0</v>
      </c>
      <c r="J3260" s="12">
        <v>0</v>
      </c>
      <c r="K3260" s="12">
        <v>0</v>
      </c>
      <c r="L3260" s="12">
        <v>0</v>
      </c>
      <c r="M3260" s="12">
        <v>0</v>
      </c>
      <c r="N3260" s="12"/>
      <c r="O3260" s="12"/>
    </row>
    <row r="3261" spans="1:15" x14ac:dyDescent="0.35">
      <c r="A3261" s="11" t="str">
        <f t="shared" si="50"/>
        <v>DISTRIBUCION VOLUMEN X CRITERIO (kg ó litros)Bebidas Zumo+Leche2-5MIL</v>
      </c>
      <c r="B3261" s="11" t="s">
        <v>119</v>
      </c>
      <c r="C3261" s="11" t="s">
        <v>168</v>
      </c>
      <c r="D3261" s="11" t="s">
        <v>10</v>
      </c>
      <c r="E3261" s="12">
        <v>5.4337767216769901</v>
      </c>
      <c r="F3261" s="12">
        <v>4.4167208981095696</v>
      </c>
      <c r="G3261" s="12">
        <v>8.0699619916502492</v>
      </c>
      <c r="H3261" s="12">
        <v>5.6048409136884603</v>
      </c>
      <c r="I3261" s="12">
        <v>0</v>
      </c>
      <c r="J3261" s="12">
        <v>0</v>
      </c>
      <c r="K3261" s="12">
        <v>0</v>
      </c>
      <c r="L3261" s="12">
        <v>0</v>
      </c>
      <c r="M3261" s="12">
        <v>0</v>
      </c>
      <c r="N3261" s="12"/>
      <c r="O3261" s="12"/>
    </row>
    <row r="3262" spans="1:15" x14ac:dyDescent="0.35">
      <c r="A3262" s="11" t="str">
        <f t="shared" si="50"/>
        <v>DISTRIBUCION VOLUMEN X CRITERIO (kg ó litros)Bebidas Zumo+Leche5-10MIL</v>
      </c>
      <c r="B3262" s="11" t="s">
        <v>119</v>
      </c>
      <c r="C3262" s="11" t="s">
        <v>168</v>
      </c>
      <c r="D3262" s="11" t="s">
        <v>11</v>
      </c>
      <c r="E3262" s="12">
        <v>3.9554591281595002</v>
      </c>
      <c r="F3262" s="12">
        <v>5.6549879035627502</v>
      </c>
      <c r="G3262" s="12">
        <v>28.014249729625099</v>
      </c>
      <c r="H3262" s="12">
        <v>7.6072552140114196</v>
      </c>
      <c r="I3262" s="12">
        <v>0</v>
      </c>
      <c r="J3262" s="12">
        <v>0</v>
      </c>
      <c r="K3262" s="12">
        <v>0</v>
      </c>
      <c r="L3262" s="12">
        <v>0</v>
      </c>
      <c r="M3262" s="12">
        <v>0</v>
      </c>
      <c r="N3262" s="12"/>
      <c r="O3262" s="12"/>
    </row>
    <row r="3263" spans="1:15" x14ac:dyDescent="0.35">
      <c r="A3263" s="11" t="str">
        <f t="shared" si="50"/>
        <v>DISTRIBUCION VOLUMEN X CRITERIO (kg ó litros)Bebidas Zumo+Leche10-30MIL</v>
      </c>
      <c r="B3263" s="11" t="s">
        <v>119</v>
      </c>
      <c r="C3263" s="11" t="s">
        <v>168</v>
      </c>
      <c r="D3263" s="11" t="s">
        <v>12</v>
      </c>
      <c r="E3263" s="12">
        <v>10.3067942073951</v>
      </c>
      <c r="F3263" s="12">
        <v>10.8231575024205</v>
      </c>
      <c r="G3263" s="12">
        <v>10.0409100164312</v>
      </c>
      <c r="H3263" s="12">
        <v>21.742392512094899</v>
      </c>
      <c r="I3263" s="12">
        <v>0</v>
      </c>
      <c r="J3263" s="12">
        <v>0</v>
      </c>
      <c r="K3263" s="12">
        <v>0</v>
      </c>
      <c r="L3263" s="12">
        <v>0</v>
      </c>
      <c r="M3263" s="12">
        <v>0</v>
      </c>
      <c r="N3263" s="12"/>
      <c r="O3263" s="12"/>
    </row>
    <row r="3264" spans="1:15" x14ac:dyDescent="0.35">
      <c r="A3264" s="11" t="str">
        <f t="shared" si="50"/>
        <v>DISTRIBUCION VOLUMEN X CRITERIO (kg ó litros)Bebidas Zumo+Leche30-100MIL</v>
      </c>
      <c r="B3264" s="11" t="s">
        <v>119</v>
      </c>
      <c r="C3264" s="11" t="s">
        <v>168</v>
      </c>
      <c r="D3264" s="11" t="s">
        <v>13</v>
      </c>
      <c r="E3264" s="12">
        <v>25.7549253199278</v>
      </c>
      <c r="F3264" s="12">
        <v>29.4550840303061</v>
      </c>
      <c r="G3264" s="12">
        <v>28.439785762524298</v>
      </c>
      <c r="H3264" s="12">
        <v>17.1314188864764</v>
      </c>
      <c r="I3264" s="12">
        <v>0</v>
      </c>
      <c r="J3264" s="12">
        <v>0</v>
      </c>
      <c r="K3264" s="12">
        <v>0</v>
      </c>
      <c r="L3264" s="12">
        <v>0</v>
      </c>
      <c r="M3264" s="12">
        <v>0</v>
      </c>
      <c r="N3264" s="12"/>
      <c r="O3264" s="12"/>
    </row>
    <row r="3265" spans="1:15" x14ac:dyDescent="0.35">
      <c r="A3265" s="11" t="str">
        <f t="shared" si="50"/>
        <v>DISTRIBUCION VOLUMEN X CRITERIO (kg ó litros)Bebidas Zumo+Leche100-200MIL</v>
      </c>
      <c r="B3265" s="11" t="s">
        <v>119</v>
      </c>
      <c r="C3265" s="11" t="s">
        <v>168</v>
      </c>
      <c r="D3265" s="11" t="s">
        <v>14</v>
      </c>
      <c r="E3265" s="12">
        <v>8.7683751255878306</v>
      </c>
      <c r="F3265" s="12">
        <v>10.652348605866401</v>
      </c>
      <c r="G3265" s="12">
        <v>4.7803004788174004</v>
      </c>
      <c r="H3265" s="12">
        <v>4.6609452472258202</v>
      </c>
      <c r="I3265" s="12">
        <v>0</v>
      </c>
      <c r="J3265" s="12">
        <v>0</v>
      </c>
      <c r="K3265" s="12">
        <v>0</v>
      </c>
      <c r="L3265" s="12">
        <v>0</v>
      </c>
      <c r="M3265" s="12">
        <v>0</v>
      </c>
      <c r="N3265" s="12"/>
      <c r="O3265" s="12"/>
    </row>
    <row r="3266" spans="1:15" x14ac:dyDescent="0.35">
      <c r="A3266" s="11" t="str">
        <f t="shared" si="50"/>
        <v>DISTRIBUCION VOLUMEN X CRITERIO (kg ó litros)Bebidas Zumo+Leche200-500MIL</v>
      </c>
      <c r="B3266" s="11" t="s">
        <v>119</v>
      </c>
      <c r="C3266" s="11" t="s">
        <v>168</v>
      </c>
      <c r="D3266" s="11" t="s">
        <v>15</v>
      </c>
      <c r="E3266" s="12">
        <v>12.6966173367622</v>
      </c>
      <c r="F3266" s="12">
        <v>20.115860064563599</v>
      </c>
      <c r="G3266" s="12">
        <v>12.4940584161962</v>
      </c>
      <c r="H3266" s="12">
        <v>13.4070323402645</v>
      </c>
      <c r="I3266" s="12">
        <v>0</v>
      </c>
      <c r="J3266" s="12">
        <v>0</v>
      </c>
      <c r="K3266" s="12">
        <v>0</v>
      </c>
      <c r="L3266" s="12">
        <v>0</v>
      </c>
      <c r="M3266" s="12">
        <v>0</v>
      </c>
      <c r="N3266" s="12"/>
      <c r="O3266" s="12"/>
    </row>
    <row r="3267" spans="1:15" x14ac:dyDescent="0.35">
      <c r="A3267" s="11" t="str">
        <f t="shared" si="50"/>
        <v>DISTRIBUCION VOLUMEN X CRITERIO (kg ó litros)Bebidas Zumo+Leche&gt;500MIL</v>
      </c>
      <c r="B3267" s="11" t="s">
        <v>119</v>
      </c>
      <c r="C3267" s="11" t="s">
        <v>168</v>
      </c>
      <c r="D3267" s="11" t="s">
        <v>16</v>
      </c>
      <c r="E3267" s="12">
        <v>12.2165555323395</v>
      </c>
      <c r="F3267" s="12">
        <v>16.283952352558298</v>
      </c>
      <c r="G3267" s="12">
        <v>5.6780168455420004</v>
      </c>
      <c r="H3267" s="12">
        <v>26.755194802949202</v>
      </c>
      <c r="I3267" s="12">
        <v>0</v>
      </c>
      <c r="J3267" s="12">
        <v>0</v>
      </c>
      <c r="K3267" s="12">
        <v>0</v>
      </c>
      <c r="L3267" s="12">
        <v>0</v>
      </c>
      <c r="M3267" s="12">
        <v>0</v>
      </c>
      <c r="N3267" s="12"/>
      <c r="O3267" s="12"/>
    </row>
    <row r="3268" spans="1:15" x14ac:dyDescent="0.35">
      <c r="A3268" s="11" t="str">
        <f t="shared" ref="A3268:A3331" si="51">B3268&amp;C3268&amp;D3268</f>
        <v>DISTRIBUCION VOLUMEN X CRITERIO (kg ó litros)Bebidas Zumo+LecheDE 15 A 19 AÑOS</v>
      </c>
      <c r="B3268" s="11" t="s">
        <v>119</v>
      </c>
      <c r="C3268" s="11" t="s">
        <v>168</v>
      </c>
      <c r="D3268" s="11" t="s">
        <v>39</v>
      </c>
      <c r="E3268" s="12">
        <v>20.953566036344501</v>
      </c>
      <c r="F3268" s="12">
        <v>3.90666916023318</v>
      </c>
      <c r="G3268" s="12">
        <v>4.3021910778394901</v>
      </c>
      <c r="H3268" s="12">
        <v>10.4346601755044</v>
      </c>
      <c r="I3268" s="12">
        <v>0</v>
      </c>
      <c r="J3268" s="12">
        <v>0</v>
      </c>
      <c r="K3268" s="12">
        <v>0</v>
      </c>
      <c r="L3268" s="12">
        <v>0</v>
      </c>
      <c r="M3268" s="12">
        <v>0</v>
      </c>
      <c r="N3268" s="12"/>
      <c r="O3268" s="12"/>
    </row>
    <row r="3269" spans="1:15" x14ac:dyDescent="0.35">
      <c r="A3269" s="11" t="str">
        <f t="shared" si="51"/>
        <v>DISTRIBUCION VOLUMEN X CRITERIO (kg ó litros)Bebidas Zumo+LecheDE 20 A 24 AÑOS</v>
      </c>
      <c r="B3269" s="11" t="s">
        <v>119</v>
      </c>
      <c r="C3269" s="11" t="s">
        <v>168</v>
      </c>
      <c r="D3269" s="11" t="s">
        <v>40</v>
      </c>
      <c r="E3269" s="12">
        <v>7.0518338207879703</v>
      </c>
      <c r="F3269" s="12">
        <v>8.5503623558219601</v>
      </c>
      <c r="G3269" s="12">
        <v>9.5748377938726801</v>
      </c>
      <c r="H3269" s="12">
        <v>7.4291746908858203</v>
      </c>
      <c r="I3269" s="12">
        <v>0</v>
      </c>
      <c r="J3269" s="12">
        <v>0</v>
      </c>
      <c r="K3269" s="12">
        <v>0</v>
      </c>
      <c r="L3269" s="12">
        <v>0</v>
      </c>
      <c r="M3269" s="12">
        <v>0</v>
      </c>
      <c r="N3269" s="12"/>
      <c r="O3269" s="12"/>
    </row>
    <row r="3270" spans="1:15" x14ac:dyDescent="0.35">
      <c r="A3270" s="11" t="str">
        <f t="shared" si="51"/>
        <v>DISTRIBUCION VOLUMEN X CRITERIO (kg ó litros)Bebidas Zumo+LecheDE 25 A 34 AÑOS</v>
      </c>
      <c r="B3270" s="11" t="s">
        <v>119</v>
      </c>
      <c r="C3270" s="11" t="s">
        <v>168</v>
      </c>
      <c r="D3270" s="11" t="s">
        <v>41</v>
      </c>
      <c r="E3270" s="12">
        <v>11.829043197919701</v>
      </c>
      <c r="F3270" s="12">
        <v>10.664971592779199</v>
      </c>
      <c r="G3270" s="12">
        <v>8.1025292854656801</v>
      </c>
      <c r="H3270" s="12">
        <v>10.1211629117781</v>
      </c>
      <c r="I3270" s="12">
        <v>0</v>
      </c>
      <c r="J3270" s="12">
        <v>0</v>
      </c>
      <c r="K3270" s="12">
        <v>0</v>
      </c>
      <c r="L3270" s="12">
        <v>0</v>
      </c>
      <c r="M3270" s="12">
        <v>0</v>
      </c>
      <c r="N3270" s="12"/>
      <c r="O3270" s="12"/>
    </row>
    <row r="3271" spans="1:15" x14ac:dyDescent="0.35">
      <c r="A3271" s="11" t="str">
        <f t="shared" si="51"/>
        <v>DISTRIBUCION VOLUMEN X CRITERIO (kg ó litros)Bebidas Zumo+LecheDE 35 A 49 AÑOS</v>
      </c>
      <c r="B3271" s="11" t="s">
        <v>119</v>
      </c>
      <c r="C3271" s="11" t="s">
        <v>168</v>
      </c>
      <c r="D3271" s="11" t="s">
        <v>42</v>
      </c>
      <c r="E3271" s="12">
        <v>21.579213761005899</v>
      </c>
      <c r="F3271" s="12">
        <v>25.2857100992236</v>
      </c>
      <c r="G3271" s="12">
        <v>18.653066532574702</v>
      </c>
      <c r="H3271" s="12">
        <v>32.9590226927305</v>
      </c>
      <c r="I3271" s="12">
        <v>0</v>
      </c>
      <c r="J3271" s="12">
        <v>0</v>
      </c>
      <c r="K3271" s="12">
        <v>0</v>
      </c>
      <c r="L3271" s="12">
        <v>0</v>
      </c>
      <c r="M3271" s="12">
        <v>0</v>
      </c>
      <c r="N3271" s="12"/>
      <c r="O3271" s="12"/>
    </row>
    <row r="3272" spans="1:15" x14ac:dyDescent="0.35">
      <c r="A3272" s="11" t="str">
        <f t="shared" si="51"/>
        <v>DISTRIBUCION VOLUMEN X CRITERIO (kg ó litros)Bebidas Zumo+LecheDE 50 A 59 AÑOS</v>
      </c>
      <c r="B3272" s="11" t="s">
        <v>119</v>
      </c>
      <c r="C3272" s="11" t="s">
        <v>168</v>
      </c>
      <c r="D3272" s="11" t="s">
        <v>43</v>
      </c>
      <c r="E3272" s="12">
        <v>25.158093871780199</v>
      </c>
      <c r="F3272" s="12">
        <v>24.498659350971899</v>
      </c>
      <c r="G3272" s="12">
        <v>35.910975973234102</v>
      </c>
      <c r="H3272" s="12">
        <v>22.239081078815399</v>
      </c>
      <c r="I3272" s="12">
        <v>0</v>
      </c>
      <c r="J3272" s="12">
        <v>0</v>
      </c>
      <c r="K3272" s="12">
        <v>0</v>
      </c>
      <c r="L3272" s="12">
        <v>0</v>
      </c>
      <c r="M3272" s="12">
        <v>0</v>
      </c>
      <c r="N3272" s="12"/>
      <c r="O3272" s="12"/>
    </row>
    <row r="3273" spans="1:15" x14ac:dyDescent="0.35">
      <c r="A3273" s="11" t="str">
        <f t="shared" si="51"/>
        <v>DISTRIBUCION VOLUMEN X CRITERIO (kg ó litros)Bebidas Zumo+LecheDE 60 A 75 AÑOS</v>
      </c>
      <c r="B3273" s="11" t="s">
        <v>119</v>
      </c>
      <c r="C3273" s="11" t="s">
        <v>168</v>
      </c>
      <c r="D3273" s="11" t="s">
        <v>44</v>
      </c>
      <c r="E3273" s="12">
        <v>13.4282444669826</v>
      </c>
      <c r="F3273" s="12">
        <v>27.0936188196589</v>
      </c>
      <c r="G3273" s="12">
        <v>23.456394827818901</v>
      </c>
      <c r="H3273" s="12">
        <v>16.8168758813502</v>
      </c>
      <c r="I3273" s="12">
        <v>0</v>
      </c>
      <c r="J3273" s="12">
        <v>0</v>
      </c>
      <c r="K3273" s="12">
        <v>0</v>
      </c>
      <c r="L3273" s="12">
        <v>0</v>
      </c>
      <c r="M3273" s="12">
        <v>0</v>
      </c>
      <c r="N3273" s="12"/>
      <c r="O3273" s="12"/>
    </row>
    <row r="3274" spans="1:15" x14ac:dyDescent="0.35">
      <c r="A3274" s="11" t="str">
        <f t="shared" si="51"/>
        <v>DISTRIBUCION VOLUMEN X CRITERIO (kg ó litros)Bebidas Zumo+LecheALTA Y MEDIA ALTA</v>
      </c>
      <c r="B3274" s="11" t="s">
        <v>119</v>
      </c>
      <c r="C3274" s="11" t="s">
        <v>168</v>
      </c>
      <c r="D3274" s="11" t="s">
        <v>17</v>
      </c>
      <c r="E3274" s="12">
        <v>31.607737086792401</v>
      </c>
      <c r="F3274" s="12">
        <v>26.746552744085299</v>
      </c>
      <c r="G3274" s="12">
        <v>12.853779729472199</v>
      </c>
      <c r="H3274" s="12">
        <v>17.6907459165039</v>
      </c>
      <c r="I3274" s="12">
        <v>0</v>
      </c>
      <c r="J3274" s="12">
        <v>0</v>
      </c>
      <c r="K3274" s="12">
        <v>0</v>
      </c>
      <c r="L3274" s="12">
        <v>0</v>
      </c>
      <c r="M3274" s="12">
        <v>0</v>
      </c>
      <c r="N3274" s="12"/>
      <c r="O3274" s="12"/>
    </row>
    <row r="3275" spans="1:15" x14ac:dyDescent="0.35">
      <c r="A3275" s="11" t="str">
        <f t="shared" si="51"/>
        <v>DISTRIBUCION VOLUMEN X CRITERIO (kg ó litros)Bebidas Zumo+LecheMEDIA</v>
      </c>
      <c r="B3275" s="11" t="s">
        <v>119</v>
      </c>
      <c r="C3275" s="11" t="s">
        <v>168</v>
      </c>
      <c r="D3275" s="11" t="s">
        <v>18</v>
      </c>
      <c r="E3275" s="12">
        <v>31.224475143115001</v>
      </c>
      <c r="F3275" s="12">
        <v>37.098795996122597</v>
      </c>
      <c r="G3275" s="12">
        <v>25.592044164529</v>
      </c>
      <c r="H3275" s="12">
        <v>31.2843939603382</v>
      </c>
      <c r="I3275" s="12">
        <v>0</v>
      </c>
      <c r="J3275" s="12">
        <v>0</v>
      </c>
      <c r="K3275" s="12">
        <v>0</v>
      </c>
      <c r="L3275" s="12">
        <v>0</v>
      </c>
      <c r="M3275" s="12">
        <v>0</v>
      </c>
      <c r="N3275" s="12"/>
      <c r="O3275" s="12"/>
    </row>
    <row r="3276" spans="1:15" x14ac:dyDescent="0.35">
      <c r="A3276" s="11" t="str">
        <f t="shared" si="51"/>
        <v>DISTRIBUCION VOLUMEN X CRITERIO (kg ó litros)Bebidas Zumo+LecheMEDIA BAJA</v>
      </c>
      <c r="B3276" s="11" t="s">
        <v>119</v>
      </c>
      <c r="C3276" s="11" t="s">
        <v>168</v>
      </c>
      <c r="D3276" s="11" t="s">
        <v>19</v>
      </c>
      <c r="E3276" s="12">
        <v>13.024987954434399</v>
      </c>
      <c r="F3276" s="12">
        <v>12.1862325103048</v>
      </c>
      <c r="G3276" s="12">
        <v>21.609176700761498</v>
      </c>
      <c r="H3276" s="12">
        <v>24.551553563595601</v>
      </c>
      <c r="I3276" s="12">
        <v>0</v>
      </c>
      <c r="J3276" s="12">
        <v>0</v>
      </c>
      <c r="K3276" s="12">
        <v>0</v>
      </c>
      <c r="L3276" s="12">
        <v>0</v>
      </c>
      <c r="M3276" s="12">
        <v>0</v>
      </c>
      <c r="N3276" s="12"/>
      <c r="O3276" s="12"/>
    </row>
    <row r="3277" spans="1:15" x14ac:dyDescent="0.35">
      <c r="A3277" s="11" t="str">
        <f t="shared" si="51"/>
        <v>DISTRIBUCION VOLUMEN X CRITERIO (kg ó litros)Bebidas Zumo+LecheBAJA</v>
      </c>
      <c r="B3277" s="11" t="s">
        <v>119</v>
      </c>
      <c r="C3277" s="11" t="s">
        <v>168</v>
      </c>
      <c r="D3277" s="11" t="s">
        <v>20</v>
      </c>
      <c r="E3277" s="12">
        <v>24.142803224326901</v>
      </c>
      <c r="F3277" s="12">
        <v>23.968419276247801</v>
      </c>
      <c r="G3277" s="12">
        <v>39.944988263162998</v>
      </c>
      <c r="H3277" s="12">
        <v>26.473294439866201</v>
      </c>
      <c r="I3277" s="12">
        <v>0</v>
      </c>
      <c r="J3277" s="12">
        <v>0</v>
      </c>
      <c r="K3277" s="12">
        <v>0</v>
      </c>
      <c r="L3277" s="12">
        <v>0</v>
      </c>
      <c r="M3277" s="12">
        <v>0</v>
      </c>
      <c r="N3277" s="12"/>
      <c r="O3277" s="12"/>
    </row>
    <row r="3278" spans="1:15" x14ac:dyDescent="0.35">
      <c r="A3278" s="11" t="str">
        <f t="shared" si="51"/>
        <v>DISTRIBUCION VOLUMEN X CRITERIO (kg ó litros)Bebidas Zumo+LecheHOMBRE</v>
      </c>
      <c r="B3278" s="11" t="s">
        <v>119</v>
      </c>
      <c r="C3278" s="11" t="s">
        <v>168</v>
      </c>
      <c r="D3278" s="11" t="s">
        <v>21</v>
      </c>
      <c r="E3278" s="12">
        <v>34.5075568030352</v>
      </c>
      <c r="F3278" s="12">
        <v>37.542780711433103</v>
      </c>
      <c r="G3278" s="12">
        <v>53.996527181289302</v>
      </c>
      <c r="H3278" s="12">
        <v>42.8251072306103</v>
      </c>
      <c r="I3278" s="12">
        <v>0</v>
      </c>
      <c r="J3278" s="12">
        <v>0</v>
      </c>
      <c r="K3278" s="12">
        <v>0</v>
      </c>
      <c r="L3278" s="12">
        <v>0</v>
      </c>
      <c r="M3278" s="12">
        <v>0</v>
      </c>
      <c r="N3278" s="12"/>
      <c r="O3278" s="12"/>
    </row>
    <row r="3279" spans="1:15" x14ac:dyDescent="0.35">
      <c r="A3279" s="11" t="str">
        <f t="shared" si="51"/>
        <v>DISTRIBUCION VOLUMEN X CRITERIO (kg ó litros)Bebidas Zumo+LecheMUJER</v>
      </c>
      <c r="B3279" s="11" t="s">
        <v>119</v>
      </c>
      <c r="C3279" s="11" t="s">
        <v>168</v>
      </c>
      <c r="D3279" s="11" t="s">
        <v>22</v>
      </c>
      <c r="E3279" s="12">
        <v>65.492451475160195</v>
      </c>
      <c r="F3279" s="12">
        <v>62.457215250070803</v>
      </c>
      <c r="G3279" s="12">
        <v>46.003464382153197</v>
      </c>
      <c r="H3279" s="12">
        <v>57.174877131072201</v>
      </c>
      <c r="I3279" s="12">
        <v>0</v>
      </c>
      <c r="J3279" s="12">
        <v>0</v>
      </c>
      <c r="K3279" s="12">
        <v>0</v>
      </c>
      <c r="L3279" s="12">
        <v>0</v>
      </c>
      <c r="M3279" s="12">
        <v>0</v>
      </c>
      <c r="N3279" s="12"/>
      <c r="O3279" s="12"/>
    </row>
    <row r="3280" spans="1:15" x14ac:dyDescent="0.35">
      <c r="A3280" s="11" t="str">
        <f t="shared" si="51"/>
        <v>DISTRIBUCION VOLUMEN X CRITERIO (kg ó litros)RestoT.ESPAÑA</v>
      </c>
      <c r="B3280" s="11" t="s">
        <v>119</v>
      </c>
      <c r="C3280" s="11" t="s">
        <v>78</v>
      </c>
      <c r="D3280" s="11" t="s">
        <v>36</v>
      </c>
      <c r="E3280" s="12">
        <v>100</v>
      </c>
      <c r="F3280" s="12">
        <v>100</v>
      </c>
      <c r="G3280" s="12">
        <v>100</v>
      </c>
      <c r="H3280" s="12">
        <v>100</v>
      </c>
      <c r="I3280" s="12">
        <v>0</v>
      </c>
      <c r="J3280" s="12">
        <v>0</v>
      </c>
      <c r="K3280" s="12">
        <v>0</v>
      </c>
      <c r="L3280" s="12">
        <v>0</v>
      </c>
      <c r="M3280" s="12">
        <v>0</v>
      </c>
      <c r="N3280" s="12"/>
      <c r="O3280" s="12"/>
    </row>
    <row r="3281" spans="1:15" x14ac:dyDescent="0.35">
      <c r="A3281" s="11" t="str">
        <f t="shared" si="51"/>
        <v>DISTRIBUCION VOLUMEN X CRITERIO (kg ó litros)RestoBCN AM</v>
      </c>
      <c r="B3281" s="11" t="s">
        <v>119</v>
      </c>
      <c r="C3281" s="11" t="s">
        <v>78</v>
      </c>
      <c r="D3281" s="11" t="s">
        <v>1</v>
      </c>
      <c r="E3281" s="12">
        <v>7.5007697014069201</v>
      </c>
      <c r="F3281" s="12">
        <v>5.65980835825789</v>
      </c>
      <c r="G3281" s="12">
        <v>10.430239772837901</v>
      </c>
      <c r="H3281" s="12">
        <v>9.4224982651431901</v>
      </c>
      <c r="I3281" s="12">
        <v>0</v>
      </c>
      <c r="J3281" s="12">
        <v>0</v>
      </c>
      <c r="K3281" s="12">
        <v>0</v>
      </c>
      <c r="L3281" s="12">
        <v>0</v>
      </c>
      <c r="M3281" s="12">
        <v>0</v>
      </c>
      <c r="N3281" s="12"/>
      <c r="O3281" s="12"/>
    </row>
    <row r="3282" spans="1:15" x14ac:dyDescent="0.35">
      <c r="A3282" s="11" t="str">
        <f t="shared" si="51"/>
        <v>DISTRIBUCION VOLUMEN X CRITERIO (kg ó litros)RestoREST.CAT ARAGON</v>
      </c>
      <c r="B3282" s="11" t="s">
        <v>119</v>
      </c>
      <c r="C3282" s="11" t="s">
        <v>78</v>
      </c>
      <c r="D3282" s="11" t="s">
        <v>2</v>
      </c>
      <c r="E3282" s="12">
        <v>11.297209186810299</v>
      </c>
      <c r="F3282" s="12">
        <v>12.8044615162061</v>
      </c>
      <c r="G3282" s="12">
        <v>9.9292185528749801</v>
      </c>
      <c r="H3282" s="12">
        <v>10.959047651487801</v>
      </c>
      <c r="I3282" s="12">
        <v>0</v>
      </c>
      <c r="J3282" s="12">
        <v>0</v>
      </c>
      <c r="K3282" s="12">
        <v>0</v>
      </c>
      <c r="L3282" s="12">
        <v>0</v>
      </c>
      <c r="M3282" s="12">
        <v>0</v>
      </c>
      <c r="N3282" s="12"/>
      <c r="O3282" s="12"/>
    </row>
    <row r="3283" spans="1:15" x14ac:dyDescent="0.35">
      <c r="A3283" s="11" t="str">
        <f t="shared" si="51"/>
        <v>DISTRIBUCION VOLUMEN X CRITERIO (kg ó litros)RestoLEVANTE</v>
      </c>
      <c r="B3283" s="11" t="s">
        <v>119</v>
      </c>
      <c r="C3283" s="11" t="s">
        <v>78</v>
      </c>
      <c r="D3283" s="11" t="s">
        <v>3</v>
      </c>
      <c r="E3283" s="12">
        <v>6.8950982370385203</v>
      </c>
      <c r="F3283" s="12">
        <v>11.2222437746714</v>
      </c>
      <c r="G3283" s="12">
        <v>10.862180566827</v>
      </c>
      <c r="H3283" s="12">
        <v>10.6563512855822</v>
      </c>
      <c r="I3283" s="12">
        <v>0</v>
      </c>
      <c r="J3283" s="12">
        <v>0</v>
      </c>
      <c r="K3283" s="12">
        <v>0</v>
      </c>
      <c r="L3283" s="12">
        <v>0</v>
      </c>
      <c r="M3283" s="12">
        <v>0</v>
      </c>
      <c r="N3283" s="12"/>
      <c r="O3283" s="12"/>
    </row>
    <row r="3284" spans="1:15" x14ac:dyDescent="0.35">
      <c r="A3284" s="11" t="str">
        <f t="shared" si="51"/>
        <v>DISTRIBUCION VOLUMEN X CRITERIO (kg ó litros)RestoANDALUCIA</v>
      </c>
      <c r="B3284" s="11" t="s">
        <v>119</v>
      </c>
      <c r="C3284" s="11" t="s">
        <v>78</v>
      </c>
      <c r="D3284" s="11" t="s">
        <v>4</v>
      </c>
      <c r="E3284" s="12">
        <v>25.702658582086901</v>
      </c>
      <c r="F3284" s="12">
        <v>27.4626857401534</v>
      </c>
      <c r="G3284" s="12">
        <v>27.3867827403223</v>
      </c>
      <c r="H3284" s="12">
        <v>27.9452943693503</v>
      </c>
      <c r="I3284" s="12">
        <v>0</v>
      </c>
      <c r="J3284" s="12">
        <v>0</v>
      </c>
      <c r="K3284" s="12">
        <v>0</v>
      </c>
      <c r="L3284" s="12">
        <v>0</v>
      </c>
      <c r="M3284" s="12">
        <v>0</v>
      </c>
      <c r="N3284" s="12"/>
      <c r="O3284" s="12"/>
    </row>
    <row r="3285" spans="1:15" x14ac:dyDescent="0.35">
      <c r="A3285" s="11" t="str">
        <f t="shared" si="51"/>
        <v>DISTRIBUCION VOLUMEN X CRITERIO (kg ó litros)RestoMDD AM</v>
      </c>
      <c r="B3285" s="11" t="s">
        <v>119</v>
      </c>
      <c r="C3285" s="11" t="s">
        <v>78</v>
      </c>
      <c r="D3285" s="11" t="s">
        <v>5</v>
      </c>
      <c r="E3285" s="12">
        <v>18.965021194055101</v>
      </c>
      <c r="F3285" s="12">
        <v>20.066453331696799</v>
      </c>
      <c r="G3285" s="12">
        <v>16.732369988408401</v>
      </c>
      <c r="H3285" s="12">
        <v>15.5451909539072</v>
      </c>
      <c r="I3285" s="12">
        <v>0</v>
      </c>
      <c r="J3285" s="12">
        <v>0</v>
      </c>
      <c r="K3285" s="12">
        <v>0</v>
      </c>
      <c r="L3285" s="12">
        <v>0</v>
      </c>
      <c r="M3285" s="12">
        <v>0</v>
      </c>
      <c r="N3285" s="12"/>
      <c r="O3285" s="12"/>
    </row>
    <row r="3286" spans="1:15" x14ac:dyDescent="0.35">
      <c r="A3286" s="11" t="str">
        <f t="shared" si="51"/>
        <v>DISTRIBUCION VOLUMEN X CRITERIO (kg ó litros)RestoRTO CENTRO</v>
      </c>
      <c r="B3286" s="11" t="s">
        <v>119</v>
      </c>
      <c r="C3286" s="11" t="s">
        <v>78</v>
      </c>
      <c r="D3286" s="11" t="s">
        <v>6</v>
      </c>
      <c r="E3286" s="12">
        <v>11.272084594921999</v>
      </c>
      <c r="F3286" s="12">
        <v>9.8400761712837603</v>
      </c>
      <c r="G3286" s="12">
        <v>9.5525240666001103</v>
      </c>
      <c r="H3286" s="12">
        <v>8.9451978168227999</v>
      </c>
      <c r="I3286" s="12">
        <v>0</v>
      </c>
      <c r="J3286" s="12">
        <v>0</v>
      </c>
      <c r="K3286" s="12">
        <v>0</v>
      </c>
      <c r="L3286" s="12">
        <v>0</v>
      </c>
      <c r="M3286" s="12">
        <v>0</v>
      </c>
      <c r="N3286" s="12"/>
      <c r="O3286" s="12"/>
    </row>
    <row r="3287" spans="1:15" x14ac:dyDescent="0.35">
      <c r="A3287" s="11" t="str">
        <f t="shared" si="51"/>
        <v>DISTRIBUCION VOLUMEN X CRITERIO (kg ó litros)RestoNORTE-CENTRO</v>
      </c>
      <c r="B3287" s="11" t="s">
        <v>119</v>
      </c>
      <c r="C3287" s="11" t="s">
        <v>78</v>
      </c>
      <c r="D3287" s="11" t="s">
        <v>7</v>
      </c>
      <c r="E3287" s="12">
        <v>11.230458065561001</v>
      </c>
      <c r="F3287" s="12">
        <v>7.8394350098980903</v>
      </c>
      <c r="G3287" s="12">
        <v>6.7408547180389498</v>
      </c>
      <c r="H3287" s="12">
        <v>6.1180659002070898</v>
      </c>
      <c r="I3287" s="12">
        <v>0</v>
      </c>
      <c r="J3287" s="12">
        <v>0</v>
      </c>
      <c r="K3287" s="12">
        <v>0</v>
      </c>
      <c r="L3287" s="12">
        <v>0</v>
      </c>
      <c r="M3287" s="12">
        <v>0</v>
      </c>
      <c r="N3287" s="12"/>
      <c r="O3287" s="12"/>
    </row>
    <row r="3288" spans="1:15" x14ac:dyDescent="0.35">
      <c r="A3288" s="11" t="str">
        <f t="shared" si="51"/>
        <v>DISTRIBUCION VOLUMEN X CRITERIO (kg ó litros)RestoNOROESTE</v>
      </c>
      <c r="B3288" s="11" t="s">
        <v>119</v>
      </c>
      <c r="C3288" s="11" t="s">
        <v>78</v>
      </c>
      <c r="D3288" s="11" t="s">
        <v>8</v>
      </c>
      <c r="E3288" s="12">
        <v>7.1367083904409601</v>
      </c>
      <c r="F3288" s="12">
        <v>5.1048360646703301</v>
      </c>
      <c r="G3288" s="12">
        <v>8.3658236856153199</v>
      </c>
      <c r="H3288" s="12">
        <v>10.408363621051199</v>
      </c>
      <c r="I3288" s="12">
        <v>0</v>
      </c>
      <c r="J3288" s="12">
        <v>0</v>
      </c>
      <c r="K3288" s="12">
        <v>0</v>
      </c>
      <c r="L3288" s="12">
        <v>0</v>
      </c>
      <c r="M3288" s="12">
        <v>0</v>
      </c>
      <c r="N3288" s="12"/>
      <c r="O3288" s="12"/>
    </row>
    <row r="3289" spans="1:15" x14ac:dyDescent="0.35">
      <c r="A3289" s="11" t="str">
        <f t="shared" si="51"/>
        <v>DISTRIBUCION VOLUMEN X CRITERIO (kg ó litros)Resto&lt;2MIL</v>
      </c>
      <c r="B3289" s="11" t="s">
        <v>119</v>
      </c>
      <c r="C3289" s="11" t="s">
        <v>78</v>
      </c>
      <c r="D3289" s="11" t="s">
        <v>9</v>
      </c>
      <c r="E3289" s="12">
        <v>2.9656833328160399</v>
      </c>
      <c r="F3289" s="12">
        <v>5.4474035056406498</v>
      </c>
      <c r="G3289" s="12">
        <v>3.4823632153816799</v>
      </c>
      <c r="H3289" s="12">
        <v>4.1701732740160598</v>
      </c>
      <c r="I3289" s="12">
        <v>0</v>
      </c>
      <c r="J3289" s="12">
        <v>0</v>
      </c>
      <c r="K3289" s="12">
        <v>0</v>
      </c>
      <c r="L3289" s="12">
        <v>0</v>
      </c>
      <c r="M3289" s="12">
        <v>0</v>
      </c>
      <c r="N3289" s="12"/>
      <c r="O3289" s="12"/>
    </row>
    <row r="3290" spans="1:15" x14ac:dyDescent="0.35">
      <c r="A3290" s="11" t="str">
        <f t="shared" si="51"/>
        <v>DISTRIBUCION VOLUMEN X CRITERIO (kg ó litros)Resto2-5MIL</v>
      </c>
      <c r="B3290" s="11" t="s">
        <v>119</v>
      </c>
      <c r="C3290" s="11" t="s">
        <v>78</v>
      </c>
      <c r="D3290" s="11" t="s">
        <v>10</v>
      </c>
      <c r="E3290" s="12">
        <v>6.9633328974498898</v>
      </c>
      <c r="F3290" s="12">
        <v>3.6346743533779899</v>
      </c>
      <c r="G3290" s="12">
        <v>6.12384312190673</v>
      </c>
      <c r="H3290" s="12">
        <v>4.9807180755104303</v>
      </c>
      <c r="I3290" s="12">
        <v>0</v>
      </c>
      <c r="J3290" s="12">
        <v>0</v>
      </c>
      <c r="K3290" s="12">
        <v>0</v>
      </c>
      <c r="L3290" s="12">
        <v>0</v>
      </c>
      <c r="M3290" s="12">
        <v>0</v>
      </c>
      <c r="N3290" s="12"/>
      <c r="O3290" s="12"/>
    </row>
    <row r="3291" spans="1:15" x14ac:dyDescent="0.35">
      <c r="A3291" s="11" t="str">
        <f t="shared" si="51"/>
        <v>DISTRIBUCION VOLUMEN X CRITERIO (kg ó litros)Resto5-10MIL</v>
      </c>
      <c r="B3291" s="11" t="s">
        <v>119</v>
      </c>
      <c r="C3291" s="11" t="s">
        <v>78</v>
      </c>
      <c r="D3291" s="11" t="s">
        <v>11</v>
      </c>
      <c r="E3291" s="12">
        <v>8.9900302664859506</v>
      </c>
      <c r="F3291" s="12">
        <v>7.5170452830592698</v>
      </c>
      <c r="G3291" s="12">
        <v>10.829049128869199</v>
      </c>
      <c r="H3291" s="12">
        <v>10.832328332569899</v>
      </c>
      <c r="I3291" s="12">
        <v>0</v>
      </c>
      <c r="J3291" s="12">
        <v>0</v>
      </c>
      <c r="K3291" s="12">
        <v>0</v>
      </c>
      <c r="L3291" s="12">
        <v>0</v>
      </c>
      <c r="M3291" s="12">
        <v>0</v>
      </c>
      <c r="N3291" s="12"/>
      <c r="O3291" s="12"/>
    </row>
    <row r="3292" spans="1:15" x14ac:dyDescent="0.35">
      <c r="A3292" s="11" t="str">
        <f t="shared" si="51"/>
        <v>DISTRIBUCION VOLUMEN X CRITERIO (kg ó litros)Resto10-30MIL</v>
      </c>
      <c r="B3292" s="11" t="s">
        <v>119</v>
      </c>
      <c r="C3292" s="11" t="s">
        <v>78</v>
      </c>
      <c r="D3292" s="11" t="s">
        <v>12</v>
      </c>
      <c r="E3292" s="12">
        <v>19.591423356444</v>
      </c>
      <c r="F3292" s="12">
        <v>17.0006036246006</v>
      </c>
      <c r="G3292" s="12">
        <v>18.318525006942899</v>
      </c>
      <c r="H3292" s="12">
        <v>26.8246889245213</v>
      </c>
      <c r="I3292" s="12">
        <v>0</v>
      </c>
      <c r="J3292" s="12">
        <v>0</v>
      </c>
      <c r="K3292" s="12">
        <v>0</v>
      </c>
      <c r="L3292" s="12">
        <v>0</v>
      </c>
      <c r="M3292" s="12">
        <v>0</v>
      </c>
      <c r="N3292" s="12"/>
      <c r="O3292" s="12"/>
    </row>
    <row r="3293" spans="1:15" x14ac:dyDescent="0.35">
      <c r="A3293" s="11" t="str">
        <f t="shared" si="51"/>
        <v>DISTRIBUCION VOLUMEN X CRITERIO (kg ó litros)Resto30-100MIL</v>
      </c>
      <c r="B3293" s="11" t="s">
        <v>119</v>
      </c>
      <c r="C3293" s="11" t="s">
        <v>78</v>
      </c>
      <c r="D3293" s="11" t="s">
        <v>13</v>
      </c>
      <c r="E3293" s="12">
        <v>18.295813074838101</v>
      </c>
      <c r="F3293" s="12">
        <v>21.658403812292299</v>
      </c>
      <c r="G3293" s="12">
        <v>19.557460049349199</v>
      </c>
      <c r="H3293" s="12">
        <v>19.905772367120001</v>
      </c>
      <c r="I3293" s="12">
        <v>0</v>
      </c>
      <c r="J3293" s="12">
        <v>0</v>
      </c>
      <c r="K3293" s="12">
        <v>0</v>
      </c>
      <c r="L3293" s="12">
        <v>0</v>
      </c>
      <c r="M3293" s="12">
        <v>0</v>
      </c>
      <c r="N3293" s="12"/>
      <c r="O3293" s="12"/>
    </row>
    <row r="3294" spans="1:15" x14ac:dyDescent="0.35">
      <c r="A3294" s="11" t="str">
        <f t="shared" si="51"/>
        <v>DISTRIBUCION VOLUMEN X CRITERIO (kg ó litros)Resto100-200MIL</v>
      </c>
      <c r="B3294" s="11" t="s">
        <v>119</v>
      </c>
      <c r="C3294" s="11" t="s">
        <v>78</v>
      </c>
      <c r="D3294" s="11" t="s">
        <v>14</v>
      </c>
      <c r="E3294" s="12">
        <v>8.8202320101472402</v>
      </c>
      <c r="F3294" s="12">
        <v>11.174302798185501</v>
      </c>
      <c r="G3294" s="12">
        <v>9.2283272954298905</v>
      </c>
      <c r="H3294" s="12">
        <v>8.3145130308235498</v>
      </c>
      <c r="I3294" s="12">
        <v>0</v>
      </c>
      <c r="J3294" s="12">
        <v>0</v>
      </c>
      <c r="K3294" s="12">
        <v>0</v>
      </c>
      <c r="L3294" s="12">
        <v>0</v>
      </c>
      <c r="M3294" s="12">
        <v>0</v>
      </c>
      <c r="N3294" s="12"/>
      <c r="O3294" s="12"/>
    </row>
    <row r="3295" spans="1:15" x14ac:dyDescent="0.35">
      <c r="A3295" s="11" t="str">
        <f t="shared" si="51"/>
        <v>DISTRIBUCION VOLUMEN X CRITERIO (kg ó litros)Resto200-500MIL</v>
      </c>
      <c r="B3295" s="11" t="s">
        <v>119</v>
      </c>
      <c r="C3295" s="11" t="s">
        <v>78</v>
      </c>
      <c r="D3295" s="11" t="s">
        <v>15</v>
      </c>
      <c r="E3295" s="12">
        <v>14.5853547186549</v>
      </c>
      <c r="F3295" s="12">
        <v>14.131503939650701</v>
      </c>
      <c r="G3295" s="12">
        <v>16.487780879089701</v>
      </c>
      <c r="H3295" s="12">
        <v>11.5618865353832</v>
      </c>
      <c r="I3295" s="12">
        <v>0</v>
      </c>
      <c r="J3295" s="12">
        <v>0</v>
      </c>
      <c r="K3295" s="12">
        <v>0</v>
      </c>
      <c r="L3295" s="12">
        <v>0</v>
      </c>
      <c r="M3295" s="12">
        <v>0</v>
      </c>
      <c r="N3295" s="12"/>
      <c r="O3295" s="12"/>
    </row>
    <row r="3296" spans="1:15" x14ac:dyDescent="0.35">
      <c r="A3296" s="11" t="str">
        <f t="shared" si="51"/>
        <v>DISTRIBUCION VOLUMEN X CRITERIO (kg ó litros)Resto&gt;500MIL</v>
      </c>
      <c r="B3296" s="11" t="s">
        <v>119</v>
      </c>
      <c r="C3296" s="11" t="s">
        <v>78</v>
      </c>
      <c r="D3296" s="11" t="s">
        <v>16</v>
      </c>
      <c r="E3296" s="12">
        <v>19.788136137070701</v>
      </c>
      <c r="F3296" s="12">
        <v>19.4360580415245</v>
      </c>
      <c r="G3296" s="12">
        <v>15.9726456139379</v>
      </c>
      <c r="H3296" s="12">
        <v>13.409926289472899</v>
      </c>
      <c r="I3296" s="12">
        <v>0</v>
      </c>
      <c r="J3296" s="12">
        <v>0</v>
      </c>
      <c r="K3296" s="12">
        <v>0</v>
      </c>
      <c r="L3296" s="12">
        <v>0</v>
      </c>
      <c r="M3296" s="12">
        <v>0</v>
      </c>
      <c r="N3296" s="12"/>
      <c r="O3296" s="12"/>
    </row>
    <row r="3297" spans="1:15" x14ac:dyDescent="0.35">
      <c r="A3297" s="11" t="str">
        <f t="shared" si="51"/>
        <v>DISTRIBUCION VOLUMEN X CRITERIO (kg ó litros)RestoDE 15 A 19 AÑOS</v>
      </c>
      <c r="B3297" s="11" t="s">
        <v>119</v>
      </c>
      <c r="C3297" s="11" t="s">
        <v>78</v>
      </c>
      <c r="D3297" s="11" t="s">
        <v>39</v>
      </c>
      <c r="E3297" s="12">
        <v>6.2380294314263303</v>
      </c>
      <c r="F3297" s="12">
        <v>9.0412466298665208</v>
      </c>
      <c r="G3297" s="12">
        <v>5.3430632276912604</v>
      </c>
      <c r="H3297" s="12">
        <v>8.4198212677960598</v>
      </c>
      <c r="I3297" s="12">
        <v>0</v>
      </c>
      <c r="J3297" s="12">
        <v>0</v>
      </c>
      <c r="K3297" s="12">
        <v>0</v>
      </c>
      <c r="L3297" s="12">
        <v>0</v>
      </c>
      <c r="M3297" s="12">
        <v>0</v>
      </c>
      <c r="N3297" s="12"/>
      <c r="O3297" s="12"/>
    </row>
    <row r="3298" spans="1:15" x14ac:dyDescent="0.35">
      <c r="A3298" s="11" t="str">
        <f t="shared" si="51"/>
        <v>DISTRIBUCION VOLUMEN X CRITERIO (kg ó litros)RestoDE 20 A 24 AÑOS</v>
      </c>
      <c r="B3298" s="11" t="s">
        <v>119</v>
      </c>
      <c r="C3298" s="11" t="s">
        <v>78</v>
      </c>
      <c r="D3298" s="11" t="s">
        <v>40</v>
      </c>
      <c r="E3298" s="12">
        <v>9.1227717262267003</v>
      </c>
      <c r="F3298" s="12">
        <v>7.9136112419171596</v>
      </c>
      <c r="G3298" s="12">
        <v>8.3762706545887706</v>
      </c>
      <c r="H3298" s="12">
        <v>8.7225518792246195</v>
      </c>
      <c r="I3298" s="12">
        <v>0</v>
      </c>
      <c r="J3298" s="12">
        <v>0</v>
      </c>
      <c r="K3298" s="12">
        <v>0</v>
      </c>
      <c r="L3298" s="12">
        <v>0</v>
      </c>
      <c r="M3298" s="12">
        <v>0</v>
      </c>
      <c r="N3298" s="12"/>
      <c r="O3298" s="12"/>
    </row>
    <row r="3299" spans="1:15" x14ac:dyDescent="0.35">
      <c r="A3299" s="11" t="str">
        <f t="shared" si="51"/>
        <v>DISTRIBUCION VOLUMEN X CRITERIO (kg ó litros)RestoDE 25 A 34 AÑOS</v>
      </c>
      <c r="B3299" s="11" t="s">
        <v>119</v>
      </c>
      <c r="C3299" s="11" t="s">
        <v>78</v>
      </c>
      <c r="D3299" s="11" t="s">
        <v>41</v>
      </c>
      <c r="E3299" s="12">
        <v>17.397845948807301</v>
      </c>
      <c r="F3299" s="12">
        <v>13.862413806998999</v>
      </c>
      <c r="G3299" s="12">
        <v>18.044797081667401</v>
      </c>
      <c r="H3299" s="12">
        <v>14.1737468552955</v>
      </c>
      <c r="I3299" s="12">
        <v>0</v>
      </c>
      <c r="J3299" s="12">
        <v>0</v>
      </c>
      <c r="K3299" s="12">
        <v>0</v>
      </c>
      <c r="L3299" s="12">
        <v>0</v>
      </c>
      <c r="M3299" s="12">
        <v>0</v>
      </c>
      <c r="N3299" s="12"/>
      <c r="O3299" s="12"/>
    </row>
    <row r="3300" spans="1:15" x14ac:dyDescent="0.35">
      <c r="A3300" s="11" t="str">
        <f t="shared" si="51"/>
        <v>DISTRIBUCION VOLUMEN X CRITERIO (kg ó litros)RestoDE 35 A 49 AÑOS</v>
      </c>
      <c r="B3300" s="11" t="s">
        <v>119</v>
      </c>
      <c r="C3300" s="11" t="s">
        <v>78</v>
      </c>
      <c r="D3300" s="11" t="s">
        <v>42</v>
      </c>
      <c r="E3300" s="12">
        <v>31.667153521326298</v>
      </c>
      <c r="F3300" s="12">
        <v>33.294915084279602</v>
      </c>
      <c r="G3300" s="12">
        <v>30.883085564245199</v>
      </c>
      <c r="H3300" s="12">
        <v>30.165455672136101</v>
      </c>
      <c r="I3300" s="12">
        <v>0</v>
      </c>
      <c r="J3300" s="12">
        <v>0</v>
      </c>
      <c r="K3300" s="12">
        <v>0</v>
      </c>
      <c r="L3300" s="12">
        <v>0</v>
      </c>
      <c r="M3300" s="12">
        <v>0</v>
      </c>
      <c r="N3300" s="12"/>
      <c r="O3300" s="12"/>
    </row>
    <row r="3301" spans="1:15" x14ac:dyDescent="0.35">
      <c r="A3301" s="11" t="str">
        <f t="shared" si="51"/>
        <v>DISTRIBUCION VOLUMEN X CRITERIO (kg ó litros)RestoDE 50 A 59 AÑOS</v>
      </c>
      <c r="B3301" s="11" t="s">
        <v>119</v>
      </c>
      <c r="C3301" s="11" t="s">
        <v>78</v>
      </c>
      <c r="D3301" s="11" t="s">
        <v>43</v>
      </c>
      <c r="E3301" s="12">
        <v>23.366011832929502</v>
      </c>
      <c r="F3301" s="12">
        <v>21.555461364768</v>
      </c>
      <c r="G3301" s="12">
        <v>22.797306918898201</v>
      </c>
      <c r="H3301" s="12">
        <v>23.871250688913999</v>
      </c>
      <c r="I3301" s="12">
        <v>0</v>
      </c>
      <c r="J3301" s="12">
        <v>0</v>
      </c>
      <c r="K3301" s="12">
        <v>0</v>
      </c>
      <c r="L3301" s="12">
        <v>0</v>
      </c>
      <c r="M3301" s="12">
        <v>0</v>
      </c>
      <c r="N3301" s="12"/>
      <c r="O3301" s="12"/>
    </row>
    <row r="3302" spans="1:15" x14ac:dyDescent="0.35">
      <c r="A3302" s="11" t="str">
        <f t="shared" si="51"/>
        <v>DISTRIBUCION VOLUMEN X CRITERIO (kg ó litros)RestoDE 60 A 75 AÑOS</v>
      </c>
      <c r="B3302" s="11" t="s">
        <v>119</v>
      </c>
      <c r="C3302" s="11" t="s">
        <v>78</v>
      </c>
      <c r="D3302" s="11" t="s">
        <v>44</v>
      </c>
      <c r="E3302" s="12">
        <v>12.2081956808378</v>
      </c>
      <c r="F3302" s="12">
        <v>14.3323489013949</v>
      </c>
      <c r="G3302" s="12">
        <v>14.555470118785101</v>
      </c>
      <c r="H3302" s="12">
        <v>14.6471815175899</v>
      </c>
      <c r="I3302" s="12">
        <v>0</v>
      </c>
      <c r="J3302" s="12">
        <v>0</v>
      </c>
      <c r="K3302" s="12">
        <v>0</v>
      </c>
      <c r="L3302" s="12">
        <v>0</v>
      </c>
      <c r="M3302" s="12">
        <v>0</v>
      </c>
      <c r="N3302" s="12"/>
      <c r="O3302" s="12"/>
    </row>
    <row r="3303" spans="1:15" x14ac:dyDescent="0.35">
      <c r="A3303" s="11" t="str">
        <f t="shared" si="51"/>
        <v>DISTRIBUCION VOLUMEN X CRITERIO (kg ó litros)RestoALTA Y MEDIA ALTA</v>
      </c>
      <c r="B3303" s="11" t="s">
        <v>119</v>
      </c>
      <c r="C3303" s="11" t="s">
        <v>78</v>
      </c>
      <c r="D3303" s="11" t="s">
        <v>17</v>
      </c>
      <c r="E3303" s="12">
        <v>17.244525056125902</v>
      </c>
      <c r="F3303" s="12">
        <v>19.9365963312862</v>
      </c>
      <c r="G3303" s="12">
        <v>17.779162730156099</v>
      </c>
      <c r="H3303" s="12">
        <v>18.511839658284501</v>
      </c>
      <c r="I3303" s="12">
        <v>0</v>
      </c>
      <c r="J3303" s="12">
        <v>0</v>
      </c>
      <c r="K3303" s="12">
        <v>0</v>
      </c>
      <c r="L3303" s="12">
        <v>0</v>
      </c>
      <c r="M3303" s="12">
        <v>0</v>
      </c>
      <c r="N3303" s="12"/>
      <c r="O3303" s="12"/>
    </row>
    <row r="3304" spans="1:15" x14ac:dyDescent="0.35">
      <c r="A3304" s="11" t="str">
        <f t="shared" si="51"/>
        <v>DISTRIBUCION VOLUMEN X CRITERIO (kg ó litros)RestoMEDIA</v>
      </c>
      <c r="B3304" s="11" t="s">
        <v>119</v>
      </c>
      <c r="C3304" s="11" t="s">
        <v>78</v>
      </c>
      <c r="D3304" s="11" t="s">
        <v>18</v>
      </c>
      <c r="E3304" s="12">
        <v>32.381506631619501</v>
      </c>
      <c r="F3304" s="12">
        <v>31.300067930966801</v>
      </c>
      <c r="G3304" s="12">
        <v>33.331310960181803</v>
      </c>
      <c r="H3304" s="12">
        <v>33.0650933761478</v>
      </c>
      <c r="I3304" s="12">
        <v>0</v>
      </c>
      <c r="J3304" s="12">
        <v>0</v>
      </c>
      <c r="K3304" s="12">
        <v>0</v>
      </c>
      <c r="L3304" s="12">
        <v>0</v>
      </c>
      <c r="M3304" s="12">
        <v>0</v>
      </c>
      <c r="N3304" s="12"/>
      <c r="O3304" s="12"/>
    </row>
    <row r="3305" spans="1:15" x14ac:dyDescent="0.35">
      <c r="A3305" s="11" t="str">
        <f t="shared" si="51"/>
        <v>DISTRIBUCION VOLUMEN X CRITERIO (kg ó litros)RestoMEDIA BAJA</v>
      </c>
      <c r="B3305" s="11" t="s">
        <v>119</v>
      </c>
      <c r="C3305" s="11" t="s">
        <v>78</v>
      </c>
      <c r="D3305" s="11" t="s">
        <v>19</v>
      </c>
      <c r="E3305" s="12">
        <v>26.8244130477349</v>
      </c>
      <c r="F3305" s="12">
        <v>29.2395753777237</v>
      </c>
      <c r="G3305" s="12">
        <v>23.379279970187898</v>
      </c>
      <c r="H3305" s="12">
        <v>24.448175525619899</v>
      </c>
      <c r="I3305" s="12">
        <v>0</v>
      </c>
      <c r="J3305" s="12">
        <v>0</v>
      </c>
      <c r="K3305" s="12">
        <v>0</v>
      </c>
      <c r="L3305" s="12">
        <v>0</v>
      </c>
      <c r="M3305" s="12">
        <v>0</v>
      </c>
      <c r="N3305" s="12"/>
      <c r="O3305" s="12"/>
    </row>
    <row r="3306" spans="1:15" x14ac:dyDescent="0.35">
      <c r="A3306" s="11" t="str">
        <f t="shared" si="51"/>
        <v>DISTRIBUCION VOLUMEN X CRITERIO (kg ó litros)RestoBAJA</v>
      </c>
      <c r="B3306" s="11" t="s">
        <v>119</v>
      </c>
      <c r="C3306" s="11" t="s">
        <v>78</v>
      </c>
      <c r="D3306" s="11" t="s">
        <v>20</v>
      </c>
      <c r="E3306" s="12">
        <v>23.549558888850601</v>
      </c>
      <c r="F3306" s="12">
        <v>19.523759918627398</v>
      </c>
      <c r="G3306" s="12">
        <v>25.5102386852043</v>
      </c>
      <c r="H3306" s="12">
        <v>23.974900258128699</v>
      </c>
      <c r="I3306" s="12">
        <v>0</v>
      </c>
      <c r="J3306" s="12">
        <v>0</v>
      </c>
      <c r="K3306" s="12">
        <v>0</v>
      </c>
      <c r="L3306" s="12">
        <v>0</v>
      </c>
      <c r="M3306" s="12">
        <v>0</v>
      </c>
      <c r="N3306" s="12"/>
      <c r="O3306" s="12"/>
    </row>
    <row r="3307" spans="1:15" x14ac:dyDescent="0.35">
      <c r="A3307" s="11" t="str">
        <f t="shared" si="51"/>
        <v>DISTRIBUCION VOLUMEN X CRITERIO (kg ó litros)RestoHOMBRE</v>
      </c>
      <c r="B3307" s="11" t="s">
        <v>119</v>
      </c>
      <c r="C3307" s="11" t="s">
        <v>78</v>
      </c>
      <c r="D3307" s="11" t="s">
        <v>21</v>
      </c>
      <c r="E3307" s="12">
        <v>41.176856185008901</v>
      </c>
      <c r="F3307" s="12">
        <v>45.595753853099701</v>
      </c>
      <c r="G3307" s="12">
        <v>43.601010680831799</v>
      </c>
      <c r="H3307" s="12">
        <v>44.3092658500779</v>
      </c>
      <c r="I3307" s="12">
        <v>0</v>
      </c>
      <c r="J3307" s="12">
        <v>0</v>
      </c>
      <c r="K3307" s="12">
        <v>0</v>
      </c>
      <c r="L3307" s="12">
        <v>0</v>
      </c>
      <c r="M3307" s="12">
        <v>0</v>
      </c>
      <c r="N3307" s="12"/>
      <c r="O3307" s="12"/>
    </row>
    <row r="3308" spans="1:15" x14ac:dyDescent="0.35">
      <c r="A3308" s="11" t="str">
        <f t="shared" si="51"/>
        <v>DISTRIBUCION VOLUMEN X CRITERIO (kg ó litros)RestoMUJER</v>
      </c>
      <c r="B3308" s="11" t="s">
        <v>119</v>
      </c>
      <c r="C3308" s="11" t="s">
        <v>78</v>
      </c>
      <c r="D3308" s="11" t="s">
        <v>22</v>
      </c>
      <c r="E3308" s="12">
        <v>58.823156864408503</v>
      </c>
      <c r="F3308" s="12">
        <v>54.404239937376602</v>
      </c>
      <c r="G3308" s="12">
        <v>56.398985097352003</v>
      </c>
      <c r="H3308" s="12">
        <v>55.690749616693402</v>
      </c>
      <c r="I3308" s="12">
        <v>0</v>
      </c>
      <c r="J3308" s="12">
        <v>0</v>
      </c>
      <c r="K3308" s="12">
        <v>0</v>
      </c>
      <c r="L3308" s="12">
        <v>0</v>
      </c>
      <c r="M3308" s="12">
        <v>0</v>
      </c>
      <c r="N3308" s="12"/>
      <c r="O3308" s="12"/>
    </row>
    <row r="3309" spans="1:15" x14ac:dyDescent="0.35">
      <c r="A3309" s="11" t="str">
        <f t="shared" si="51"/>
        <v>CONSUMO PER CAPITA (kg ó litros por individuo)TOTAL BEBIDAST.ESPAÑA</v>
      </c>
      <c r="B3309" s="11" t="s">
        <v>120</v>
      </c>
      <c r="C3309" s="11" t="s">
        <v>121</v>
      </c>
      <c r="D3309" s="11" t="s">
        <v>36</v>
      </c>
      <c r="E3309" s="12">
        <v>58.110520851957602</v>
      </c>
      <c r="F3309" s="12">
        <v>62.420193204829602</v>
      </c>
      <c r="G3309" s="12">
        <v>67.173766427469801</v>
      </c>
      <c r="H3309" s="12">
        <v>64.156037677497494</v>
      </c>
      <c r="I3309" s="12">
        <v>0</v>
      </c>
      <c r="J3309" s="12">
        <v>0</v>
      </c>
      <c r="K3309" s="12">
        <v>0</v>
      </c>
      <c r="L3309" s="12">
        <v>0</v>
      </c>
      <c r="M3309" s="12">
        <v>0</v>
      </c>
      <c r="N3309" s="12"/>
      <c r="O3309" s="12"/>
    </row>
    <row r="3310" spans="1:15" x14ac:dyDescent="0.35">
      <c r="A3310" s="11" t="str">
        <f t="shared" si="51"/>
        <v>CONSUMO PER CAPITA (kg ó litros por individuo)TOTAL BEBIDASBCN AM</v>
      </c>
      <c r="B3310" s="11" t="s">
        <v>120</v>
      </c>
      <c r="C3310" s="11" t="s">
        <v>121</v>
      </c>
      <c r="D3310" s="11" t="s">
        <v>1</v>
      </c>
      <c r="E3310" s="12">
        <v>48.901209378908199</v>
      </c>
      <c r="F3310" s="12">
        <v>56.792818431371998</v>
      </c>
      <c r="G3310" s="12">
        <v>61.9962410255119</v>
      </c>
      <c r="H3310" s="12">
        <v>64.575639480185899</v>
      </c>
      <c r="I3310" s="12">
        <v>0</v>
      </c>
      <c r="J3310" s="12">
        <v>0</v>
      </c>
      <c r="K3310" s="12">
        <v>0</v>
      </c>
      <c r="L3310" s="12">
        <v>0</v>
      </c>
      <c r="M3310" s="12">
        <v>0</v>
      </c>
      <c r="N3310" s="12"/>
      <c r="O3310" s="12"/>
    </row>
    <row r="3311" spans="1:15" x14ac:dyDescent="0.35">
      <c r="A3311" s="11" t="str">
        <f t="shared" si="51"/>
        <v>CONSUMO PER CAPITA (kg ó litros por individuo)TOTAL BEBIDASREST.CAT ARAGON</v>
      </c>
      <c r="B3311" s="11" t="s">
        <v>120</v>
      </c>
      <c r="C3311" s="11" t="s">
        <v>121</v>
      </c>
      <c r="D3311" s="11" t="s">
        <v>2</v>
      </c>
      <c r="E3311" s="12">
        <v>53.6749353387941</v>
      </c>
      <c r="F3311" s="12">
        <v>57.940481678611597</v>
      </c>
      <c r="G3311" s="12">
        <v>63.1333556205851</v>
      </c>
      <c r="H3311" s="12">
        <v>62.608730522508402</v>
      </c>
      <c r="I3311" s="12">
        <v>0</v>
      </c>
      <c r="J3311" s="12">
        <v>0</v>
      </c>
      <c r="K3311" s="12">
        <v>0</v>
      </c>
      <c r="L3311" s="12">
        <v>0</v>
      </c>
      <c r="M3311" s="12">
        <v>0</v>
      </c>
      <c r="N3311" s="12"/>
      <c r="O3311" s="12"/>
    </row>
    <row r="3312" spans="1:15" x14ac:dyDescent="0.35">
      <c r="A3312" s="11" t="str">
        <f t="shared" si="51"/>
        <v>CONSUMO PER CAPITA (kg ó litros por individuo)TOTAL BEBIDASLEVANTE</v>
      </c>
      <c r="B3312" s="11" t="s">
        <v>120</v>
      </c>
      <c r="C3312" s="11" t="s">
        <v>121</v>
      </c>
      <c r="D3312" s="11" t="s">
        <v>3</v>
      </c>
      <c r="E3312" s="12">
        <v>57.658193750418398</v>
      </c>
      <c r="F3312" s="12">
        <v>61.696805292938002</v>
      </c>
      <c r="G3312" s="12">
        <v>64.1397156907761</v>
      </c>
      <c r="H3312" s="12">
        <v>60.503123343806102</v>
      </c>
      <c r="I3312" s="12">
        <v>0</v>
      </c>
      <c r="J3312" s="12">
        <v>0</v>
      </c>
      <c r="K3312" s="12">
        <v>0</v>
      </c>
      <c r="L3312" s="12">
        <v>0</v>
      </c>
      <c r="M3312" s="12">
        <v>0</v>
      </c>
      <c r="N3312" s="12"/>
      <c r="O3312" s="12"/>
    </row>
    <row r="3313" spans="1:15" x14ac:dyDescent="0.35">
      <c r="A3313" s="11" t="str">
        <f t="shared" si="51"/>
        <v>CONSUMO PER CAPITA (kg ó litros por individuo)TOTAL BEBIDASANDALUCIA</v>
      </c>
      <c r="B3313" s="11" t="s">
        <v>120</v>
      </c>
      <c r="C3313" s="11" t="s">
        <v>121</v>
      </c>
      <c r="D3313" s="11" t="s">
        <v>4</v>
      </c>
      <c r="E3313" s="12">
        <v>62.267062628157198</v>
      </c>
      <c r="F3313" s="12">
        <v>64.116341787778495</v>
      </c>
      <c r="G3313" s="12">
        <v>69.242770044732197</v>
      </c>
      <c r="H3313" s="12">
        <v>60.541020501728902</v>
      </c>
      <c r="I3313" s="12">
        <v>0</v>
      </c>
      <c r="J3313" s="12">
        <v>0</v>
      </c>
      <c r="K3313" s="12">
        <v>0</v>
      </c>
      <c r="L3313" s="12">
        <v>0</v>
      </c>
      <c r="M3313" s="12">
        <v>0</v>
      </c>
      <c r="N3313" s="12"/>
      <c r="O3313" s="12"/>
    </row>
    <row r="3314" spans="1:15" x14ac:dyDescent="0.35">
      <c r="A3314" s="11" t="str">
        <f t="shared" si="51"/>
        <v>CONSUMO PER CAPITA (kg ó litros por individuo)TOTAL BEBIDASMDD AM</v>
      </c>
      <c r="B3314" s="11" t="s">
        <v>120</v>
      </c>
      <c r="C3314" s="11" t="s">
        <v>121</v>
      </c>
      <c r="D3314" s="11" t="s">
        <v>5</v>
      </c>
      <c r="E3314" s="12">
        <v>53.749048420652898</v>
      </c>
      <c r="F3314" s="12">
        <v>62.985971923673702</v>
      </c>
      <c r="G3314" s="12">
        <v>67.603853823346597</v>
      </c>
      <c r="H3314" s="12">
        <v>62.574955465782402</v>
      </c>
      <c r="I3314" s="12">
        <v>0</v>
      </c>
      <c r="J3314" s="12">
        <v>0</v>
      </c>
      <c r="K3314" s="12">
        <v>0</v>
      </c>
      <c r="L3314" s="12">
        <v>0</v>
      </c>
      <c r="M3314" s="12">
        <v>0</v>
      </c>
      <c r="N3314" s="12"/>
      <c r="O3314" s="12"/>
    </row>
    <row r="3315" spans="1:15" x14ac:dyDescent="0.35">
      <c r="A3315" s="11" t="str">
        <f t="shared" si="51"/>
        <v>CONSUMO PER CAPITA (kg ó litros por individuo)TOTAL BEBIDASRTO CENTRO</v>
      </c>
      <c r="B3315" s="11" t="s">
        <v>120</v>
      </c>
      <c r="C3315" s="11" t="s">
        <v>121</v>
      </c>
      <c r="D3315" s="11" t="s">
        <v>6</v>
      </c>
      <c r="E3315" s="12">
        <v>62.523841661279803</v>
      </c>
      <c r="F3315" s="12">
        <v>67.184182163808302</v>
      </c>
      <c r="G3315" s="12">
        <v>67.353711267225293</v>
      </c>
      <c r="H3315" s="12">
        <v>59.283579845956403</v>
      </c>
      <c r="I3315" s="12">
        <v>0</v>
      </c>
      <c r="J3315" s="12">
        <v>0</v>
      </c>
      <c r="K3315" s="12">
        <v>0</v>
      </c>
      <c r="L3315" s="12">
        <v>0</v>
      </c>
      <c r="M3315" s="12">
        <v>0</v>
      </c>
      <c r="N3315" s="12"/>
      <c r="O3315" s="12"/>
    </row>
    <row r="3316" spans="1:15" x14ac:dyDescent="0.35">
      <c r="A3316" s="11" t="str">
        <f t="shared" si="51"/>
        <v>CONSUMO PER CAPITA (kg ó litros por individuo)TOTAL BEBIDASNORTE-CENTRO</v>
      </c>
      <c r="B3316" s="11" t="s">
        <v>120</v>
      </c>
      <c r="C3316" s="11" t="s">
        <v>121</v>
      </c>
      <c r="D3316" s="11" t="s">
        <v>7</v>
      </c>
      <c r="E3316" s="12">
        <v>56.988879265922499</v>
      </c>
      <c r="F3316" s="12">
        <v>59.795362537775702</v>
      </c>
      <c r="G3316" s="12">
        <v>69.180371299578496</v>
      </c>
      <c r="H3316" s="12">
        <v>67.644722125718701</v>
      </c>
      <c r="I3316" s="12">
        <v>0</v>
      </c>
      <c r="J3316" s="12">
        <v>0</v>
      </c>
      <c r="K3316" s="12">
        <v>0</v>
      </c>
      <c r="L3316" s="12">
        <v>0</v>
      </c>
      <c r="M3316" s="12">
        <v>0</v>
      </c>
      <c r="N3316" s="12"/>
      <c r="O3316" s="12"/>
    </row>
    <row r="3317" spans="1:15" x14ac:dyDescent="0.35">
      <c r="A3317" s="11" t="str">
        <f t="shared" si="51"/>
        <v>CONSUMO PER CAPITA (kg ó litros por individuo)TOTAL BEBIDASNOROESTE</v>
      </c>
      <c r="B3317" s="11" t="s">
        <v>120</v>
      </c>
      <c r="C3317" s="11" t="s">
        <v>121</v>
      </c>
      <c r="D3317" s="11" t="s">
        <v>8</v>
      </c>
      <c r="E3317" s="12">
        <v>68.149164235776496</v>
      </c>
      <c r="F3317" s="12">
        <v>68.924252403147804</v>
      </c>
      <c r="G3317" s="12">
        <v>75.934131965461305</v>
      </c>
      <c r="H3317" s="12">
        <v>84.394863065145501</v>
      </c>
      <c r="I3317" s="12">
        <v>0</v>
      </c>
      <c r="J3317" s="12">
        <v>0</v>
      </c>
      <c r="K3317" s="12">
        <v>0</v>
      </c>
      <c r="L3317" s="12">
        <v>0</v>
      </c>
      <c r="M3317" s="12">
        <v>0</v>
      </c>
      <c r="N3317" s="12"/>
      <c r="O3317" s="12"/>
    </row>
    <row r="3318" spans="1:15" x14ac:dyDescent="0.35">
      <c r="A3318" s="11" t="str">
        <f t="shared" si="51"/>
        <v>CONSUMO PER CAPITA (kg ó litros por individuo)TOTAL BEBIDAS&lt;2MIL</v>
      </c>
      <c r="B3318" s="11" t="s">
        <v>120</v>
      </c>
      <c r="C3318" s="11" t="s">
        <v>121</v>
      </c>
      <c r="D3318" s="11" t="s">
        <v>9</v>
      </c>
      <c r="E3318" s="12">
        <v>60.127561938895298</v>
      </c>
      <c r="F3318" s="12">
        <v>60.025287482998898</v>
      </c>
      <c r="G3318" s="12">
        <v>62.413357047039597</v>
      </c>
      <c r="H3318" s="12">
        <v>60.104149573018297</v>
      </c>
      <c r="I3318" s="12">
        <v>0</v>
      </c>
      <c r="J3318" s="12">
        <v>0</v>
      </c>
      <c r="K3318" s="12">
        <v>0</v>
      </c>
      <c r="L3318" s="12">
        <v>0</v>
      </c>
      <c r="M3318" s="12">
        <v>0</v>
      </c>
      <c r="N3318" s="12"/>
      <c r="O3318" s="12"/>
    </row>
    <row r="3319" spans="1:15" x14ac:dyDescent="0.35">
      <c r="A3319" s="11" t="str">
        <f t="shared" si="51"/>
        <v>CONSUMO PER CAPITA (kg ó litros por individuo)TOTAL BEBIDAS2-5MIL</v>
      </c>
      <c r="B3319" s="11" t="s">
        <v>120</v>
      </c>
      <c r="C3319" s="11" t="s">
        <v>121</v>
      </c>
      <c r="D3319" s="11" t="s">
        <v>10</v>
      </c>
      <c r="E3319" s="12">
        <v>42.570327562167599</v>
      </c>
      <c r="F3319" s="12">
        <v>42.068269842099198</v>
      </c>
      <c r="G3319" s="12">
        <v>49.785327902811197</v>
      </c>
      <c r="H3319" s="12">
        <v>47.904964741163099</v>
      </c>
      <c r="I3319" s="12">
        <v>0</v>
      </c>
      <c r="J3319" s="12">
        <v>0</v>
      </c>
      <c r="K3319" s="12">
        <v>0</v>
      </c>
      <c r="L3319" s="12">
        <v>0</v>
      </c>
      <c r="M3319" s="12">
        <v>0</v>
      </c>
      <c r="N3319" s="12"/>
      <c r="O3319" s="12"/>
    </row>
    <row r="3320" spans="1:15" x14ac:dyDescent="0.35">
      <c r="A3320" s="11" t="str">
        <f t="shared" si="51"/>
        <v>CONSUMO PER CAPITA (kg ó litros por individuo)TOTAL BEBIDAS5-10MIL</v>
      </c>
      <c r="B3320" s="11" t="s">
        <v>120</v>
      </c>
      <c r="C3320" s="11" t="s">
        <v>121</v>
      </c>
      <c r="D3320" s="11" t="s">
        <v>11</v>
      </c>
      <c r="E3320" s="12">
        <v>49.283891813556899</v>
      </c>
      <c r="F3320" s="12">
        <v>61.474090597698002</v>
      </c>
      <c r="G3320" s="12">
        <v>67.790899607211998</v>
      </c>
      <c r="H3320" s="12">
        <v>63.581809014460603</v>
      </c>
      <c r="I3320" s="12">
        <v>0</v>
      </c>
      <c r="J3320" s="12">
        <v>0</v>
      </c>
      <c r="K3320" s="12">
        <v>0</v>
      </c>
      <c r="L3320" s="12">
        <v>0</v>
      </c>
      <c r="M3320" s="12">
        <v>0</v>
      </c>
      <c r="N3320" s="12"/>
      <c r="O3320" s="12"/>
    </row>
    <row r="3321" spans="1:15" x14ac:dyDescent="0.35">
      <c r="A3321" s="11" t="str">
        <f t="shared" si="51"/>
        <v>CONSUMO PER CAPITA (kg ó litros por individuo)TOTAL BEBIDAS10-30MIL</v>
      </c>
      <c r="B3321" s="11" t="s">
        <v>120</v>
      </c>
      <c r="C3321" s="11" t="s">
        <v>121</v>
      </c>
      <c r="D3321" s="11" t="s">
        <v>12</v>
      </c>
      <c r="E3321" s="12">
        <v>60.043611786779003</v>
      </c>
      <c r="F3321" s="12">
        <v>63.889101780630703</v>
      </c>
      <c r="G3321" s="12">
        <v>66.660645844278307</v>
      </c>
      <c r="H3321" s="12">
        <v>64.862603078448203</v>
      </c>
      <c r="I3321" s="12">
        <v>0</v>
      </c>
      <c r="J3321" s="12">
        <v>0</v>
      </c>
      <c r="K3321" s="12">
        <v>0</v>
      </c>
      <c r="L3321" s="12">
        <v>0</v>
      </c>
      <c r="M3321" s="12">
        <v>0</v>
      </c>
      <c r="N3321" s="12"/>
      <c r="O3321" s="12"/>
    </row>
    <row r="3322" spans="1:15" x14ac:dyDescent="0.35">
      <c r="A3322" s="11" t="str">
        <f t="shared" si="51"/>
        <v>CONSUMO PER CAPITA (kg ó litros por individuo)TOTAL BEBIDAS30-100MIL</v>
      </c>
      <c r="B3322" s="11" t="s">
        <v>120</v>
      </c>
      <c r="C3322" s="11" t="s">
        <v>121</v>
      </c>
      <c r="D3322" s="11" t="s">
        <v>13</v>
      </c>
      <c r="E3322" s="12">
        <v>58.757143885396303</v>
      </c>
      <c r="F3322" s="12">
        <v>61.330852010333103</v>
      </c>
      <c r="G3322" s="12">
        <v>64.3984655583494</v>
      </c>
      <c r="H3322" s="12">
        <v>60.153439362839698</v>
      </c>
      <c r="I3322" s="12">
        <v>0</v>
      </c>
      <c r="J3322" s="12">
        <v>0</v>
      </c>
      <c r="K3322" s="12">
        <v>0</v>
      </c>
      <c r="L3322" s="12">
        <v>0</v>
      </c>
      <c r="M3322" s="12">
        <v>0</v>
      </c>
      <c r="N3322" s="12"/>
      <c r="O3322" s="12"/>
    </row>
    <row r="3323" spans="1:15" x14ac:dyDescent="0.35">
      <c r="A3323" s="11" t="str">
        <f t="shared" si="51"/>
        <v>CONSUMO PER CAPITA (kg ó litros por individuo)TOTAL BEBIDAS100-200MIL</v>
      </c>
      <c r="B3323" s="11" t="s">
        <v>120</v>
      </c>
      <c r="C3323" s="11" t="s">
        <v>121</v>
      </c>
      <c r="D3323" s="11" t="s">
        <v>14</v>
      </c>
      <c r="E3323" s="12">
        <v>58.2256852992586</v>
      </c>
      <c r="F3323" s="12">
        <v>62.531290234509598</v>
      </c>
      <c r="G3323" s="12">
        <v>68.334671688746198</v>
      </c>
      <c r="H3323" s="12">
        <v>62.016699984574103</v>
      </c>
      <c r="I3323" s="12">
        <v>0</v>
      </c>
      <c r="J3323" s="12">
        <v>0</v>
      </c>
      <c r="K3323" s="12">
        <v>0</v>
      </c>
      <c r="L3323" s="12">
        <v>0</v>
      </c>
      <c r="M3323" s="12">
        <v>0</v>
      </c>
      <c r="N3323" s="12"/>
      <c r="O3323" s="12"/>
    </row>
    <row r="3324" spans="1:15" x14ac:dyDescent="0.35">
      <c r="A3324" s="11" t="str">
        <f t="shared" si="51"/>
        <v>CONSUMO PER CAPITA (kg ó litros por individuo)TOTAL BEBIDAS200-500MIL</v>
      </c>
      <c r="B3324" s="11" t="s">
        <v>120</v>
      </c>
      <c r="C3324" s="11" t="s">
        <v>121</v>
      </c>
      <c r="D3324" s="11" t="s">
        <v>15</v>
      </c>
      <c r="E3324" s="12">
        <v>60.076533478934003</v>
      </c>
      <c r="F3324" s="12">
        <v>63.058729855901603</v>
      </c>
      <c r="G3324" s="12">
        <v>70.773960049461394</v>
      </c>
      <c r="H3324" s="12">
        <v>71.583006081199798</v>
      </c>
      <c r="I3324" s="12">
        <v>0</v>
      </c>
      <c r="J3324" s="12">
        <v>0</v>
      </c>
      <c r="K3324" s="12">
        <v>0</v>
      </c>
      <c r="L3324" s="12">
        <v>0</v>
      </c>
      <c r="M3324" s="12">
        <v>0</v>
      </c>
      <c r="N3324" s="12"/>
      <c r="O3324" s="12"/>
    </row>
    <row r="3325" spans="1:15" x14ac:dyDescent="0.35">
      <c r="A3325" s="11" t="str">
        <f t="shared" si="51"/>
        <v>CONSUMO PER CAPITA (kg ó litros por individuo)TOTAL BEBIDAS&gt;500MIL</v>
      </c>
      <c r="B3325" s="11" t="s">
        <v>120</v>
      </c>
      <c r="C3325" s="11" t="s">
        <v>121</v>
      </c>
      <c r="D3325" s="11" t="s">
        <v>16</v>
      </c>
      <c r="E3325" s="12">
        <v>63.226028297680003</v>
      </c>
      <c r="F3325" s="12">
        <v>70.898549086904595</v>
      </c>
      <c r="G3325" s="12">
        <v>75.797053388116495</v>
      </c>
      <c r="H3325" s="12">
        <v>72.073363526448503</v>
      </c>
      <c r="I3325" s="12">
        <v>0</v>
      </c>
      <c r="J3325" s="12">
        <v>0</v>
      </c>
      <c r="K3325" s="12">
        <v>0</v>
      </c>
      <c r="L3325" s="12">
        <v>0</v>
      </c>
      <c r="M3325" s="12">
        <v>0</v>
      </c>
      <c r="N3325" s="12"/>
      <c r="O3325" s="12"/>
    </row>
    <row r="3326" spans="1:15" x14ac:dyDescent="0.35">
      <c r="A3326" s="11" t="str">
        <f t="shared" si="51"/>
        <v>CONSUMO PER CAPITA (kg ó litros por individuo)TOTAL BEBIDASDE 15 A 19 AÑOS</v>
      </c>
      <c r="B3326" s="11" t="s">
        <v>120</v>
      </c>
      <c r="C3326" s="11" t="s">
        <v>121</v>
      </c>
      <c r="D3326" s="11" t="s">
        <v>39</v>
      </c>
      <c r="E3326" s="12">
        <v>23.317828299987301</v>
      </c>
      <c r="F3326" s="12">
        <v>24.0792675518938</v>
      </c>
      <c r="G3326" s="12">
        <v>20.032705390941199</v>
      </c>
      <c r="H3326" s="12">
        <v>18.4590650391685</v>
      </c>
      <c r="I3326" s="12">
        <v>0</v>
      </c>
      <c r="J3326" s="12">
        <v>0</v>
      </c>
      <c r="K3326" s="12">
        <v>0</v>
      </c>
      <c r="L3326" s="12">
        <v>0</v>
      </c>
      <c r="M3326" s="12">
        <v>0</v>
      </c>
      <c r="N3326" s="12"/>
      <c r="O3326" s="12"/>
    </row>
    <row r="3327" spans="1:15" x14ac:dyDescent="0.35">
      <c r="A3327" s="11" t="str">
        <f t="shared" si="51"/>
        <v>CONSUMO PER CAPITA (kg ó litros por individuo)TOTAL BEBIDASDE 20 A 24 AÑOS</v>
      </c>
      <c r="B3327" s="11" t="s">
        <v>120</v>
      </c>
      <c r="C3327" s="11" t="s">
        <v>121</v>
      </c>
      <c r="D3327" s="11" t="s">
        <v>40</v>
      </c>
      <c r="E3327" s="12">
        <v>35.7451235223607</v>
      </c>
      <c r="F3327" s="12">
        <v>26.643291699025099</v>
      </c>
      <c r="G3327" s="12">
        <v>23.7912723191548</v>
      </c>
      <c r="H3327" s="12">
        <v>22.9973937944326</v>
      </c>
      <c r="I3327" s="12">
        <v>0</v>
      </c>
      <c r="J3327" s="12">
        <v>0</v>
      </c>
      <c r="K3327" s="12">
        <v>0</v>
      </c>
      <c r="L3327" s="12">
        <v>0</v>
      </c>
      <c r="M3327" s="12">
        <v>0</v>
      </c>
      <c r="N3327" s="12"/>
      <c r="O3327" s="12"/>
    </row>
    <row r="3328" spans="1:15" x14ac:dyDescent="0.35">
      <c r="A3328" s="11" t="str">
        <f t="shared" si="51"/>
        <v>CONSUMO PER CAPITA (kg ó litros por individuo)TOTAL BEBIDASDE 25 A 34 AÑOS</v>
      </c>
      <c r="B3328" s="11" t="s">
        <v>120</v>
      </c>
      <c r="C3328" s="11" t="s">
        <v>121</v>
      </c>
      <c r="D3328" s="11" t="s">
        <v>41</v>
      </c>
      <c r="E3328" s="12">
        <v>34.345510056205597</v>
      </c>
      <c r="F3328" s="12">
        <v>37.769952898031903</v>
      </c>
      <c r="G3328" s="12">
        <v>34.698464635466301</v>
      </c>
      <c r="H3328" s="12">
        <v>33.125813682043798</v>
      </c>
      <c r="I3328" s="12">
        <v>0</v>
      </c>
      <c r="J3328" s="12">
        <v>0</v>
      </c>
      <c r="K3328" s="12">
        <v>0</v>
      </c>
      <c r="L3328" s="12">
        <v>0</v>
      </c>
      <c r="M3328" s="12">
        <v>0</v>
      </c>
      <c r="N3328" s="12"/>
      <c r="O3328" s="12"/>
    </row>
    <row r="3329" spans="1:15" x14ac:dyDescent="0.35">
      <c r="A3329" s="11" t="str">
        <f t="shared" si="51"/>
        <v>CONSUMO PER CAPITA (kg ó litros por individuo)TOTAL BEBIDASDE 35 A 49 AÑOS</v>
      </c>
      <c r="B3329" s="11" t="s">
        <v>120</v>
      </c>
      <c r="C3329" s="11" t="s">
        <v>121</v>
      </c>
      <c r="D3329" s="11" t="s">
        <v>42</v>
      </c>
      <c r="E3329" s="12">
        <v>52.670444236814497</v>
      </c>
      <c r="F3329" s="12">
        <v>55.8125222269543</v>
      </c>
      <c r="G3329" s="12">
        <v>59.376725899485102</v>
      </c>
      <c r="H3329" s="12">
        <v>53.4322466175906</v>
      </c>
      <c r="I3329" s="12">
        <v>0</v>
      </c>
      <c r="J3329" s="12">
        <v>0</v>
      </c>
      <c r="K3329" s="12">
        <v>0</v>
      </c>
      <c r="L3329" s="12">
        <v>0</v>
      </c>
      <c r="M3329" s="12">
        <v>0</v>
      </c>
      <c r="N3329" s="12"/>
      <c r="O3329" s="12"/>
    </row>
    <row r="3330" spans="1:15" x14ac:dyDescent="0.35">
      <c r="A3330" s="11" t="str">
        <f t="shared" si="51"/>
        <v>CONSUMO PER CAPITA (kg ó litros por individuo)TOTAL BEBIDASDE 50 A 59 AÑOS</v>
      </c>
      <c r="B3330" s="11" t="s">
        <v>120</v>
      </c>
      <c r="C3330" s="11" t="s">
        <v>121</v>
      </c>
      <c r="D3330" s="11" t="s">
        <v>43</v>
      </c>
      <c r="E3330" s="12">
        <v>73.362297256450304</v>
      </c>
      <c r="F3330" s="12">
        <v>83.536914625114093</v>
      </c>
      <c r="G3330" s="12">
        <v>84.009111047034594</v>
      </c>
      <c r="H3330" s="12">
        <v>81.263868797791204</v>
      </c>
      <c r="I3330" s="12">
        <v>0</v>
      </c>
      <c r="J3330" s="12">
        <v>0</v>
      </c>
      <c r="K3330" s="12">
        <v>0</v>
      </c>
      <c r="L3330" s="12">
        <v>0</v>
      </c>
      <c r="M3330" s="12">
        <v>0</v>
      </c>
      <c r="N3330" s="12"/>
      <c r="O3330" s="12"/>
    </row>
    <row r="3331" spans="1:15" x14ac:dyDescent="0.35">
      <c r="A3331" s="11" t="str">
        <f t="shared" si="51"/>
        <v>CONSUMO PER CAPITA (kg ó litros por individuo)TOTAL BEBIDASDE 60 A 75 AÑOS</v>
      </c>
      <c r="B3331" s="11" t="s">
        <v>120</v>
      </c>
      <c r="C3331" s="11" t="s">
        <v>121</v>
      </c>
      <c r="D3331" s="11" t="s">
        <v>44</v>
      </c>
      <c r="E3331" s="12">
        <v>84.505441441645104</v>
      </c>
      <c r="F3331" s="12">
        <v>90.417678827603496</v>
      </c>
      <c r="G3331" s="12">
        <v>109.27684984963101</v>
      </c>
      <c r="H3331" s="12">
        <v>107.958996709289</v>
      </c>
      <c r="I3331" s="12">
        <v>0</v>
      </c>
      <c r="J3331" s="12">
        <v>0</v>
      </c>
      <c r="K3331" s="12">
        <v>0</v>
      </c>
      <c r="L3331" s="12">
        <v>0</v>
      </c>
      <c r="M3331" s="12">
        <v>0</v>
      </c>
      <c r="N3331" s="12"/>
      <c r="O3331" s="12"/>
    </row>
    <row r="3332" spans="1:15" x14ac:dyDescent="0.35">
      <c r="A3332" s="11" t="str">
        <f t="shared" ref="A3332:A3395" si="52">B3332&amp;C3332&amp;D3332</f>
        <v>CONSUMO PER CAPITA (kg ó litros por individuo)TOTAL BEBIDASALTA Y MEDIA ALTA</v>
      </c>
      <c r="B3332" s="11" t="s">
        <v>120</v>
      </c>
      <c r="C3332" s="11" t="s">
        <v>121</v>
      </c>
      <c r="D3332" s="11" t="s">
        <v>17</v>
      </c>
      <c r="E3332" s="12">
        <v>68.187334849112702</v>
      </c>
      <c r="F3332" s="12">
        <v>81.285002356156596</v>
      </c>
      <c r="G3332" s="12">
        <v>83.060620803988499</v>
      </c>
      <c r="H3332" s="12">
        <v>78.552100792399003</v>
      </c>
      <c r="I3332" s="12">
        <v>0</v>
      </c>
      <c r="J3332" s="12">
        <v>0</v>
      </c>
      <c r="K3332" s="12">
        <v>0</v>
      </c>
      <c r="L3332" s="12">
        <v>0</v>
      </c>
      <c r="M3332" s="12">
        <v>0</v>
      </c>
      <c r="N3332" s="12"/>
      <c r="O3332" s="12"/>
    </row>
    <row r="3333" spans="1:15" x14ac:dyDescent="0.35">
      <c r="A3333" s="11" t="str">
        <f t="shared" si="52"/>
        <v>CONSUMO PER CAPITA (kg ó litros por individuo)TOTAL BEBIDASMEDIA</v>
      </c>
      <c r="B3333" s="11" t="s">
        <v>120</v>
      </c>
      <c r="C3333" s="11" t="s">
        <v>121</v>
      </c>
      <c r="D3333" s="11" t="s">
        <v>18</v>
      </c>
      <c r="E3333" s="12">
        <v>55.184185902139902</v>
      </c>
      <c r="F3333" s="12">
        <v>60.899457088933701</v>
      </c>
      <c r="G3333" s="12">
        <v>67.572355988653399</v>
      </c>
      <c r="H3333" s="12">
        <v>65.444378602814794</v>
      </c>
      <c r="I3333" s="12">
        <v>0</v>
      </c>
      <c r="J3333" s="12">
        <v>0</v>
      </c>
      <c r="K3333" s="12">
        <v>0</v>
      </c>
      <c r="L3333" s="12">
        <v>0</v>
      </c>
      <c r="M3333" s="12">
        <v>0</v>
      </c>
      <c r="N3333" s="12"/>
      <c r="O3333" s="12"/>
    </row>
    <row r="3334" spans="1:15" x14ac:dyDescent="0.35">
      <c r="A3334" s="11" t="str">
        <f t="shared" si="52"/>
        <v>CONSUMO PER CAPITA (kg ó litros por individuo)TOTAL BEBIDASMEDIA BAJA</v>
      </c>
      <c r="B3334" s="11" t="s">
        <v>120</v>
      </c>
      <c r="C3334" s="11" t="s">
        <v>121</v>
      </c>
      <c r="D3334" s="11" t="s">
        <v>19</v>
      </c>
      <c r="E3334" s="12">
        <v>56.486982331140503</v>
      </c>
      <c r="F3334" s="12">
        <v>55.286742580350598</v>
      </c>
      <c r="G3334" s="12">
        <v>62.9030541215932</v>
      </c>
      <c r="H3334" s="12">
        <v>59.9550703550943</v>
      </c>
      <c r="I3334" s="12">
        <v>0</v>
      </c>
      <c r="J3334" s="12">
        <v>0</v>
      </c>
      <c r="K3334" s="12">
        <v>0</v>
      </c>
      <c r="L3334" s="12">
        <v>0</v>
      </c>
      <c r="M3334" s="12">
        <v>0</v>
      </c>
      <c r="N3334" s="12"/>
      <c r="O3334" s="12"/>
    </row>
    <row r="3335" spans="1:15" x14ac:dyDescent="0.35">
      <c r="A3335" s="11" t="str">
        <f t="shared" si="52"/>
        <v>CONSUMO PER CAPITA (kg ó litros por individuo)TOTAL BEBIDASBAJA</v>
      </c>
      <c r="B3335" s="11" t="s">
        <v>120</v>
      </c>
      <c r="C3335" s="11" t="s">
        <v>121</v>
      </c>
      <c r="D3335" s="11" t="s">
        <v>20</v>
      </c>
      <c r="E3335" s="12">
        <v>54.1367876343662</v>
      </c>
      <c r="F3335" s="12">
        <v>53.750130885882001</v>
      </c>
      <c r="G3335" s="12">
        <v>54.697220683011103</v>
      </c>
      <c r="H3335" s="12">
        <v>51.604007975772298</v>
      </c>
      <c r="I3335" s="12">
        <v>0</v>
      </c>
      <c r="J3335" s="12">
        <v>0</v>
      </c>
      <c r="K3335" s="12">
        <v>0</v>
      </c>
      <c r="L3335" s="12">
        <v>0</v>
      </c>
      <c r="M3335" s="12">
        <v>0</v>
      </c>
      <c r="N3335" s="12"/>
      <c r="O3335" s="12"/>
    </row>
    <row r="3336" spans="1:15" x14ac:dyDescent="0.35">
      <c r="A3336" s="11" t="str">
        <f t="shared" si="52"/>
        <v>CONSUMO PER CAPITA (kg ó litros por individuo)TOTAL BEBIDASHOMBRE</v>
      </c>
      <c r="B3336" s="11" t="s">
        <v>120</v>
      </c>
      <c r="C3336" s="11" t="s">
        <v>121</v>
      </c>
      <c r="D3336" s="11" t="s">
        <v>21</v>
      </c>
      <c r="E3336" s="12">
        <v>66.605501470214705</v>
      </c>
      <c r="F3336" s="12">
        <v>73.137598279085694</v>
      </c>
      <c r="G3336" s="12">
        <v>78.9842364890049</v>
      </c>
      <c r="H3336" s="12">
        <v>74.626103725691195</v>
      </c>
      <c r="I3336" s="12">
        <v>0</v>
      </c>
      <c r="J3336" s="12">
        <v>0</v>
      </c>
      <c r="K3336" s="12">
        <v>0</v>
      </c>
      <c r="L3336" s="12">
        <v>0</v>
      </c>
      <c r="M3336" s="12">
        <v>0</v>
      </c>
      <c r="N3336" s="12"/>
      <c r="O3336" s="12"/>
    </row>
    <row r="3337" spans="1:15" x14ac:dyDescent="0.35">
      <c r="A3337" s="11" t="str">
        <f t="shared" si="52"/>
        <v>CONSUMO PER CAPITA (kg ó litros por individuo)TOTAL BEBIDASMUJER</v>
      </c>
      <c r="B3337" s="11" t="s">
        <v>120</v>
      </c>
      <c r="C3337" s="11" t="s">
        <v>121</v>
      </c>
      <c r="D3337" s="11" t="s">
        <v>22</v>
      </c>
      <c r="E3337" s="12">
        <v>49.757066355405499</v>
      </c>
      <c r="F3337" s="12">
        <v>51.8644287587598</v>
      </c>
      <c r="G3337" s="12">
        <v>55.532039332172197</v>
      </c>
      <c r="H3337" s="12">
        <v>53.852085339190602</v>
      </c>
      <c r="I3337" s="12">
        <v>0</v>
      </c>
      <c r="J3337" s="12">
        <v>0</v>
      </c>
      <c r="K3337" s="12">
        <v>0</v>
      </c>
      <c r="L3337" s="12">
        <v>0</v>
      </c>
      <c r="M3337" s="12">
        <v>0</v>
      </c>
      <c r="N3337" s="12"/>
      <c r="O3337" s="12"/>
    </row>
    <row r="3338" spans="1:15" x14ac:dyDescent="0.35">
      <c r="A3338" s="11" t="str">
        <f t="shared" si="52"/>
        <v>CONSUMO PER CAPITA (kg ó litros por individuo).Total Bebidas CalienteT.ESPAÑA</v>
      </c>
      <c r="B3338" s="11" t="s">
        <v>120</v>
      </c>
      <c r="C3338" s="11" t="s">
        <v>122</v>
      </c>
      <c r="D3338" s="11" t="s">
        <v>36</v>
      </c>
      <c r="E3338" s="12">
        <v>6.7498372192159204</v>
      </c>
      <c r="F3338" s="12">
        <v>7.8244559511282903</v>
      </c>
      <c r="G3338" s="12">
        <v>8.2323629491627308</v>
      </c>
      <c r="H3338" s="12">
        <v>8.10766319380126</v>
      </c>
      <c r="I3338" s="12">
        <v>0</v>
      </c>
      <c r="J3338" s="12">
        <v>0</v>
      </c>
      <c r="K3338" s="12">
        <v>0</v>
      </c>
      <c r="L3338" s="12">
        <v>0</v>
      </c>
      <c r="M3338" s="12">
        <v>0</v>
      </c>
      <c r="N3338" s="12"/>
      <c r="O3338" s="12"/>
    </row>
    <row r="3339" spans="1:15" x14ac:dyDescent="0.35">
      <c r="A3339" s="11" t="str">
        <f t="shared" si="52"/>
        <v>CONSUMO PER CAPITA (kg ó litros por individuo).Total Bebidas CalienteBCN AM</v>
      </c>
      <c r="B3339" s="11" t="s">
        <v>120</v>
      </c>
      <c r="C3339" s="11" t="s">
        <v>122</v>
      </c>
      <c r="D3339" s="11" t="s">
        <v>1</v>
      </c>
      <c r="E3339" s="12">
        <v>6.6935824582979997</v>
      </c>
      <c r="F3339" s="12">
        <v>8.2096565205933096</v>
      </c>
      <c r="G3339" s="12">
        <v>7.9235126981671904</v>
      </c>
      <c r="H3339" s="12">
        <v>8.5231686209424709</v>
      </c>
      <c r="I3339" s="12">
        <v>0</v>
      </c>
      <c r="J3339" s="12">
        <v>0</v>
      </c>
      <c r="K3339" s="12">
        <v>0</v>
      </c>
      <c r="L3339" s="12">
        <v>0</v>
      </c>
      <c r="M3339" s="12">
        <v>0</v>
      </c>
      <c r="N3339" s="12"/>
      <c r="O3339" s="12"/>
    </row>
    <row r="3340" spans="1:15" x14ac:dyDescent="0.35">
      <c r="A3340" s="11" t="str">
        <f t="shared" si="52"/>
        <v>CONSUMO PER CAPITA (kg ó litros por individuo).Total Bebidas CalienteREST.CAT ARAGON</v>
      </c>
      <c r="B3340" s="11" t="s">
        <v>120</v>
      </c>
      <c r="C3340" s="11" t="s">
        <v>122</v>
      </c>
      <c r="D3340" s="11" t="s">
        <v>2</v>
      </c>
      <c r="E3340" s="12">
        <v>6.7319552500892303</v>
      </c>
      <c r="F3340" s="12">
        <v>7.1644669388099302</v>
      </c>
      <c r="G3340" s="12">
        <v>8.2536258566362708</v>
      </c>
      <c r="H3340" s="12">
        <v>8.4132128395441796</v>
      </c>
      <c r="I3340" s="12">
        <v>0</v>
      </c>
      <c r="J3340" s="12">
        <v>0</v>
      </c>
      <c r="K3340" s="12">
        <v>0</v>
      </c>
      <c r="L3340" s="12">
        <v>0</v>
      </c>
      <c r="M3340" s="12">
        <v>0</v>
      </c>
      <c r="N3340" s="12"/>
      <c r="O3340" s="12"/>
    </row>
    <row r="3341" spans="1:15" x14ac:dyDescent="0.35">
      <c r="A3341" s="11" t="str">
        <f t="shared" si="52"/>
        <v>CONSUMO PER CAPITA (kg ó litros por individuo).Total Bebidas CalienteLEVANTE</v>
      </c>
      <c r="B3341" s="11" t="s">
        <v>120</v>
      </c>
      <c r="C3341" s="11" t="s">
        <v>122</v>
      </c>
      <c r="D3341" s="11" t="s">
        <v>3</v>
      </c>
      <c r="E3341" s="12">
        <v>6.0630680202476803</v>
      </c>
      <c r="F3341" s="12">
        <v>7.1894204458416704</v>
      </c>
      <c r="G3341" s="12">
        <v>7.6863124704688799</v>
      </c>
      <c r="H3341" s="12">
        <v>7.0214822754146704</v>
      </c>
      <c r="I3341" s="12">
        <v>0</v>
      </c>
      <c r="J3341" s="12">
        <v>0</v>
      </c>
      <c r="K3341" s="12">
        <v>0</v>
      </c>
      <c r="L3341" s="12">
        <v>0</v>
      </c>
      <c r="M3341" s="12">
        <v>0</v>
      </c>
      <c r="N3341" s="12"/>
      <c r="O3341" s="12"/>
    </row>
    <row r="3342" spans="1:15" x14ac:dyDescent="0.35">
      <c r="A3342" s="11" t="str">
        <f t="shared" si="52"/>
        <v>CONSUMO PER CAPITA (kg ó litros por individuo).Total Bebidas CalienteANDALUCIA</v>
      </c>
      <c r="B3342" s="11" t="s">
        <v>120</v>
      </c>
      <c r="C3342" s="11" t="s">
        <v>122</v>
      </c>
      <c r="D3342" s="11" t="s">
        <v>4</v>
      </c>
      <c r="E3342" s="12">
        <v>6.3760609780865902</v>
      </c>
      <c r="F3342" s="12">
        <v>7.4288960192394002</v>
      </c>
      <c r="G3342" s="12">
        <v>7.7664959843235</v>
      </c>
      <c r="H3342" s="12">
        <v>7.1995799476937101</v>
      </c>
      <c r="I3342" s="12">
        <v>0</v>
      </c>
      <c r="J3342" s="12">
        <v>0</v>
      </c>
      <c r="K3342" s="12">
        <v>0</v>
      </c>
      <c r="L3342" s="12">
        <v>0</v>
      </c>
      <c r="M3342" s="12">
        <v>0</v>
      </c>
      <c r="N3342" s="12"/>
      <c r="O3342" s="12"/>
    </row>
    <row r="3343" spans="1:15" x14ac:dyDescent="0.35">
      <c r="A3343" s="11" t="str">
        <f t="shared" si="52"/>
        <v>CONSUMO PER CAPITA (kg ó litros por individuo).Total Bebidas CalienteMDD AM</v>
      </c>
      <c r="B3343" s="11" t="s">
        <v>120</v>
      </c>
      <c r="C3343" s="11" t="s">
        <v>122</v>
      </c>
      <c r="D3343" s="11" t="s">
        <v>5</v>
      </c>
      <c r="E3343" s="12">
        <v>5.7126899052304099</v>
      </c>
      <c r="F3343" s="12">
        <v>6.3421456868500803</v>
      </c>
      <c r="G3343" s="12">
        <v>6.6750293710601696</v>
      </c>
      <c r="H3343" s="12">
        <v>6.9902871396386601</v>
      </c>
      <c r="I3343" s="12">
        <v>0</v>
      </c>
      <c r="J3343" s="12">
        <v>0</v>
      </c>
      <c r="K3343" s="12">
        <v>0</v>
      </c>
      <c r="L3343" s="12">
        <v>0</v>
      </c>
      <c r="M3343" s="12">
        <v>0</v>
      </c>
      <c r="N3343" s="12"/>
      <c r="O3343" s="12"/>
    </row>
    <row r="3344" spans="1:15" x14ac:dyDescent="0.35">
      <c r="A3344" s="11" t="str">
        <f t="shared" si="52"/>
        <v>CONSUMO PER CAPITA (kg ó litros por individuo).Total Bebidas CalienteRTO CENTRO</v>
      </c>
      <c r="B3344" s="11" t="s">
        <v>120</v>
      </c>
      <c r="C3344" s="11" t="s">
        <v>122</v>
      </c>
      <c r="D3344" s="11" t="s">
        <v>6</v>
      </c>
      <c r="E3344" s="12">
        <v>6.58533099745922</v>
      </c>
      <c r="F3344" s="12">
        <v>7.0136621083745201</v>
      </c>
      <c r="G3344" s="12">
        <v>6.9818108731769799</v>
      </c>
      <c r="H3344" s="12">
        <v>7.0199705171481499</v>
      </c>
      <c r="I3344" s="12">
        <v>0</v>
      </c>
      <c r="J3344" s="12">
        <v>0</v>
      </c>
      <c r="K3344" s="12">
        <v>0</v>
      </c>
      <c r="L3344" s="12">
        <v>0</v>
      </c>
      <c r="M3344" s="12">
        <v>0</v>
      </c>
      <c r="N3344" s="12"/>
      <c r="O3344" s="12"/>
    </row>
    <row r="3345" spans="1:15" x14ac:dyDescent="0.35">
      <c r="A3345" s="11" t="str">
        <f t="shared" si="52"/>
        <v>CONSUMO PER CAPITA (kg ó litros por individuo).Total Bebidas CalienteNORTE-CENTRO</v>
      </c>
      <c r="B3345" s="11" t="s">
        <v>120</v>
      </c>
      <c r="C3345" s="11" t="s">
        <v>122</v>
      </c>
      <c r="D3345" s="11" t="s">
        <v>7</v>
      </c>
      <c r="E3345" s="12">
        <v>7.5606287683717897</v>
      </c>
      <c r="F3345" s="12">
        <v>9.3403858961463602</v>
      </c>
      <c r="G3345" s="12">
        <v>10.2266804394938</v>
      </c>
      <c r="H3345" s="12">
        <v>10.3616024270392</v>
      </c>
      <c r="I3345" s="12">
        <v>0</v>
      </c>
      <c r="J3345" s="12">
        <v>0</v>
      </c>
      <c r="K3345" s="12">
        <v>0</v>
      </c>
      <c r="L3345" s="12">
        <v>0</v>
      </c>
      <c r="M3345" s="12">
        <v>0</v>
      </c>
      <c r="N3345" s="12"/>
      <c r="O3345" s="12"/>
    </row>
    <row r="3346" spans="1:15" x14ac:dyDescent="0.35">
      <c r="A3346" s="11" t="str">
        <f t="shared" si="52"/>
        <v>CONSUMO PER CAPITA (kg ó litros por individuo).Total Bebidas CalienteNOROESTE</v>
      </c>
      <c r="B3346" s="11" t="s">
        <v>120</v>
      </c>
      <c r="C3346" s="11" t="s">
        <v>122</v>
      </c>
      <c r="D3346" s="11" t="s">
        <v>8</v>
      </c>
      <c r="E3346" s="12">
        <v>9.6516835694451295</v>
      </c>
      <c r="F3346" s="12">
        <v>11.7945391933261</v>
      </c>
      <c r="G3346" s="12">
        <v>12.0680498445141</v>
      </c>
      <c r="H3346" s="12">
        <v>11.6704040895875</v>
      </c>
      <c r="I3346" s="12">
        <v>0</v>
      </c>
      <c r="J3346" s="12">
        <v>0</v>
      </c>
      <c r="K3346" s="12">
        <v>0</v>
      </c>
      <c r="L3346" s="12">
        <v>0</v>
      </c>
      <c r="M3346" s="12">
        <v>0</v>
      </c>
      <c r="N3346" s="12"/>
      <c r="O3346" s="12"/>
    </row>
    <row r="3347" spans="1:15" x14ac:dyDescent="0.35">
      <c r="A3347" s="11" t="str">
        <f t="shared" si="52"/>
        <v>CONSUMO PER CAPITA (kg ó litros por individuo).Total Bebidas Caliente&lt;2MIL</v>
      </c>
      <c r="B3347" s="11" t="s">
        <v>120</v>
      </c>
      <c r="C3347" s="11" t="s">
        <v>122</v>
      </c>
      <c r="D3347" s="11" t="s">
        <v>9</v>
      </c>
      <c r="E3347" s="12">
        <v>5.6335456226682696</v>
      </c>
      <c r="F3347" s="12">
        <v>6.0081592204553598</v>
      </c>
      <c r="G3347" s="12">
        <v>6.7356562563066102</v>
      </c>
      <c r="H3347" s="12">
        <v>7.3872520189725099</v>
      </c>
      <c r="I3347" s="12">
        <v>0</v>
      </c>
      <c r="J3347" s="12">
        <v>0</v>
      </c>
      <c r="K3347" s="12">
        <v>0</v>
      </c>
      <c r="L3347" s="12">
        <v>0</v>
      </c>
      <c r="M3347" s="12">
        <v>0</v>
      </c>
      <c r="N3347" s="12"/>
      <c r="O3347" s="12"/>
    </row>
    <row r="3348" spans="1:15" x14ac:dyDescent="0.35">
      <c r="A3348" s="11" t="str">
        <f t="shared" si="52"/>
        <v>CONSUMO PER CAPITA (kg ó litros por individuo).Total Bebidas Caliente2-5MIL</v>
      </c>
      <c r="B3348" s="11" t="s">
        <v>120</v>
      </c>
      <c r="C3348" s="11" t="s">
        <v>122</v>
      </c>
      <c r="D3348" s="11" t="s">
        <v>10</v>
      </c>
      <c r="E3348" s="12">
        <v>5.2204239224563604</v>
      </c>
      <c r="F3348" s="12">
        <v>5.9250273524399599</v>
      </c>
      <c r="G3348" s="12">
        <v>6.0096622990332396</v>
      </c>
      <c r="H3348" s="12">
        <v>5.8126831777437697</v>
      </c>
      <c r="I3348" s="12">
        <v>0</v>
      </c>
      <c r="J3348" s="12">
        <v>0</v>
      </c>
      <c r="K3348" s="12">
        <v>0</v>
      </c>
      <c r="L3348" s="12">
        <v>0</v>
      </c>
      <c r="M3348" s="12">
        <v>0</v>
      </c>
      <c r="N3348" s="12"/>
      <c r="O3348" s="12"/>
    </row>
    <row r="3349" spans="1:15" x14ac:dyDescent="0.35">
      <c r="A3349" s="11" t="str">
        <f t="shared" si="52"/>
        <v>CONSUMO PER CAPITA (kg ó litros por individuo).Total Bebidas Caliente5-10MIL</v>
      </c>
      <c r="B3349" s="11" t="s">
        <v>120</v>
      </c>
      <c r="C3349" s="11" t="s">
        <v>122</v>
      </c>
      <c r="D3349" s="11" t="s">
        <v>11</v>
      </c>
      <c r="E3349" s="12">
        <v>5.3978982455609898</v>
      </c>
      <c r="F3349" s="12">
        <v>7.4720876136678998</v>
      </c>
      <c r="G3349" s="12">
        <v>7.3888154456476096</v>
      </c>
      <c r="H3349" s="12">
        <v>7.29038192922508</v>
      </c>
      <c r="I3349" s="12">
        <v>0</v>
      </c>
      <c r="J3349" s="12">
        <v>0</v>
      </c>
      <c r="K3349" s="12">
        <v>0</v>
      </c>
      <c r="L3349" s="12">
        <v>0</v>
      </c>
      <c r="M3349" s="12">
        <v>0</v>
      </c>
      <c r="N3349" s="12"/>
      <c r="O3349" s="12"/>
    </row>
    <row r="3350" spans="1:15" x14ac:dyDescent="0.35">
      <c r="A3350" s="11" t="str">
        <f t="shared" si="52"/>
        <v>CONSUMO PER CAPITA (kg ó litros por individuo).Total Bebidas Caliente10-30MIL</v>
      </c>
      <c r="B3350" s="11" t="s">
        <v>120</v>
      </c>
      <c r="C3350" s="11" t="s">
        <v>122</v>
      </c>
      <c r="D3350" s="11" t="s">
        <v>12</v>
      </c>
      <c r="E3350" s="12">
        <v>7.4045422142741204</v>
      </c>
      <c r="F3350" s="12">
        <v>8.2797696655399609</v>
      </c>
      <c r="G3350" s="12">
        <v>8.5744563309094808</v>
      </c>
      <c r="H3350" s="12">
        <v>7.8904601108739003</v>
      </c>
      <c r="I3350" s="12">
        <v>0</v>
      </c>
      <c r="J3350" s="12">
        <v>0</v>
      </c>
      <c r="K3350" s="12">
        <v>0</v>
      </c>
      <c r="L3350" s="12">
        <v>0</v>
      </c>
      <c r="M3350" s="12">
        <v>0</v>
      </c>
      <c r="N3350" s="12"/>
      <c r="O3350" s="12"/>
    </row>
    <row r="3351" spans="1:15" x14ac:dyDescent="0.35">
      <c r="A3351" s="11" t="str">
        <f t="shared" si="52"/>
        <v>CONSUMO PER CAPITA (kg ó litros por individuo).Total Bebidas Caliente30-100MIL</v>
      </c>
      <c r="B3351" s="11" t="s">
        <v>120</v>
      </c>
      <c r="C3351" s="11" t="s">
        <v>122</v>
      </c>
      <c r="D3351" s="11" t="s">
        <v>13</v>
      </c>
      <c r="E3351" s="12">
        <v>6.8405793327813402</v>
      </c>
      <c r="F3351" s="12">
        <v>7.9726673206861696</v>
      </c>
      <c r="G3351" s="12">
        <v>8.94159155841478</v>
      </c>
      <c r="H3351" s="12">
        <v>8.7602317576055899</v>
      </c>
      <c r="I3351" s="12">
        <v>0</v>
      </c>
      <c r="J3351" s="12">
        <v>0</v>
      </c>
      <c r="K3351" s="12">
        <v>0</v>
      </c>
      <c r="L3351" s="12">
        <v>0</v>
      </c>
      <c r="M3351" s="12">
        <v>0</v>
      </c>
      <c r="N3351" s="12"/>
      <c r="O3351" s="12"/>
    </row>
    <row r="3352" spans="1:15" x14ac:dyDescent="0.35">
      <c r="A3352" s="11" t="str">
        <f t="shared" si="52"/>
        <v>CONSUMO PER CAPITA (kg ó litros por individuo).Total Bebidas Caliente100-200MIL</v>
      </c>
      <c r="B3352" s="11" t="s">
        <v>120</v>
      </c>
      <c r="C3352" s="11" t="s">
        <v>122</v>
      </c>
      <c r="D3352" s="11" t="s">
        <v>14</v>
      </c>
      <c r="E3352" s="12">
        <v>7.7021445477949504</v>
      </c>
      <c r="F3352" s="12">
        <v>8.7165751047973998</v>
      </c>
      <c r="G3352" s="12">
        <v>9.0407298374608107</v>
      </c>
      <c r="H3352" s="12">
        <v>9.20702581949012</v>
      </c>
      <c r="I3352" s="12">
        <v>0</v>
      </c>
      <c r="J3352" s="12">
        <v>0</v>
      </c>
      <c r="K3352" s="12">
        <v>0</v>
      </c>
      <c r="L3352" s="12">
        <v>0</v>
      </c>
      <c r="M3352" s="12">
        <v>0</v>
      </c>
      <c r="N3352" s="12"/>
      <c r="O3352" s="12"/>
    </row>
    <row r="3353" spans="1:15" x14ac:dyDescent="0.35">
      <c r="A3353" s="11" t="str">
        <f t="shared" si="52"/>
        <v>CONSUMO PER CAPITA (kg ó litros por individuo).Total Bebidas Caliente200-500MIL</v>
      </c>
      <c r="B3353" s="11" t="s">
        <v>120</v>
      </c>
      <c r="C3353" s="11" t="s">
        <v>122</v>
      </c>
      <c r="D3353" s="11" t="s">
        <v>15</v>
      </c>
      <c r="E3353" s="12">
        <v>6.6702484221099398</v>
      </c>
      <c r="F3353" s="12">
        <v>8.1344238920509007</v>
      </c>
      <c r="G3353" s="12">
        <v>9.0161284921138698</v>
      </c>
      <c r="H3353" s="12">
        <v>8.1028151603405707</v>
      </c>
      <c r="I3353" s="12">
        <v>0</v>
      </c>
      <c r="J3353" s="12">
        <v>0</v>
      </c>
      <c r="K3353" s="12">
        <v>0</v>
      </c>
      <c r="L3353" s="12">
        <v>0</v>
      </c>
      <c r="M3353" s="12">
        <v>0</v>
      </c>
      <c r="N3353" s="12"/>
      <c r="O3353" s="12"/>
    </row>
    <row r="3354" spans="1:15" x14ac:dyDescent="0.35">
      <c r="A3354" s="11" t="str">
        <f t="shared" si="52"/>
        <v>CONSUMO PER CAPITA (kg ó litros por individuo).Total Bebidas Caliente&gt;500MIL</v>
      </c>
      <c r="B3354" s="11" t="s">
        <v>120</v>
      </c>
      <c r="C3354" s="11" t="s">
        <v>122</v>
      </c>
      <c r="D3354" s="11" t="s">
        <v>16</v>
      </c>
      <c r="E3354" s="12">
        <v>7.0311692466542901</v>
      </c>
      <c r="F3354" s="12">
        <v>7.9484513008633897</v>
      </c>
      <c r="G3354" s="12">
        <v>7.7806170749446704</v>
      </c>
      <c r="H3354" s="12">
        <v>8.4717584727702402</v>
      </c>
      <c r="I3354" s="12">
        <v>0</v>
      </c>
      <c r="J3354" s="12">
        <v>0</v>
      </c>
      <c r="K3354" s="12">
        <v>0</v>
      </c>
      <c r="L3354" s="12">
        <v>0</v>
      </c>
      <c r="M3354" s="12">
        <v>0</v>
      </c>
      <c r="N3354" s="12"/>
      <c r="O3354" s="12"/>
    </row>
    <row r="3355" spans="1:15" x14ac:dyDescent="0.35">
      <c r="A3355" s="11" t="str">
        <f t="shared" si="52"/>
        <v>CONSUMO PER CAPITA (kg ó litros por individuo).Total Bebidas CalienteDE 15 A 19 AÑOS</v>
      </c>
      <c r="B3355" s="11" t="s">
        <v>120</v>
      </c>
      <c r="C3355" s="11" t="s">
        <v>122</v>
      </c>
      <c r="D3355" s="11" t="s">
        <v>39</v>
      </c>
      <c r="E3355" s="12">
        <v>1.0548482426027701</v>
      </c>
      <c r="F3355" s="12">
        <v>1.3955251253475101</v>
      </c>
      <c r="G3355" s="12">
        <v>0.78113973401873305</v>
      </c>
      <c r="H3355" s="12">
        <v>1.0313908588881</v>
      </c>
      <c r="I3355" s="12">
        <v>0</v>
      </c>
      <c r="J3355" s="12">
        <v>0</v>
      </c>
      <c r="K3355" s="12">
        <v>0</v>
      </c>
      <c r="L3355" s="12">
        <v>0</v>
      </c>
      <c r="M3355" s="12">
        <v>0</v>
      </c>
      <c r="N3355" s="12"/>
      <c r="O3355" s="12"/>
    </row>
    <row r="3356" spans="1:15" x14ac:dyDescent="0.35">
      <c r="A3356" s="11" t="str">
        <f t="shared" si="52"/>
        <v>CONSUMO PER CAPITA (kg ó litros por individuo).Total Bebidas CalienteDE 20 A 24 AÑOS</v>
      </c>
      <c r="B3356" s="11" t="s">
        <v>120</v>
      </c>
      <c r="C3356" s="11" t="s">
        <v>122</v>
      </c>
      <c r="D3356" s="11" t="s">
        <v>40</v>
      </c>
      <c r="E3356" s="12">
        <v>2.07303329722003</v>
      </c>
      <c r="F3356" s="12">
        <v>1.7098681967057701</v>
      </c>
      <c r="G3356" s="12">
        <v>1.99310933532059</v>
      </c>
      <c r="H3356" s="12">
        <v>1.8409565442248099</v>
      </c>
      <c r="I3356" s="12">
        <v>0</v>
      </c>
      <c r="J3356" s="12">
        <v>0</v>
      </c>
      <c r="K3356" s="12">
        <v>0</v>
      </c>
      <c r="L3356" s="12">
        <v>0</v>
      </c>
      <c r="M3356" s="12">
        <v>0</v>
      </c>
      <c r="N3356" s="12"/>
      <c r="O3356" s="12"/>
    </row>
    <row r="3357" spans="1:15" x14ac:dyDescent="0.35">
      <c r="A3357" s="11" t="str">
        <f t="shared" si="52"/>
        <v>CONSUMO PER CAPITA (kg ó litros por individuo).Total Bebidas CalienteDE 25 A 34 AÑOS</v>
      </c>
      <c r="B3357" s="11" t="s">
        <v>120</v>
      </c>
      <c r="C3357" s="11" t="s">
        <v>122</v>
      </c>
      <c r="D3357" s="11" t="s">
        <v>41</v>
      </c>
      <c r="E3357" s="12">
        <v>3.0482743579638099</v>
      </c>
      <c r="F3357" s="12">
        <v>3.7038650391996399</v>
      </c>
      <c r="G3357" s="12">
        <v>3.6393188947815802</v>
      </c>
      <c r="H3357" s="12">
        <v>3.4207092631856901</v>
      </c>
      <c r="I3357" s="12">
        <v>0</v>
      </c>
      <c r="J3357" s="12">
        <v>0</v>
      </c>
      <c r="K3357" s="12">
        <v>0</v>
      </c>
      <c r="L3357" s="12">
        <v>0</v>
      </c>
      <c r="M3357" s="12">
        <v>0</v>
      </c>
      <c r="N3357" s="12"/>
      <c r="O3357" s="12"/>
    </row>
    <row r="3358" spans="1:15" x14ac:dyDescent="0.35">
      <c r="A3358" s="11" t="str">
        <f t="shared" si="52"/>
        <v>CONSUMO PER CAPITA (kg ó litros por individuo).Total Bebidas CalienteDE 35 A 49 AÑOS</v>
      </c>
      <c r="B3358" s="11" t="s">
        <v>120</v>
      </c>
      <c r="C3358" s="11" t="s">
        <v>122</v>
      </c>
      <c r="D3358" s="11" t="s">
        <v>42</v>
      </c>
      <c r="E3358" s="12">
        <v>6.5903759432692501</v>
      </c>
      <c r="F3358" s="12">
        <v>7.5019443175363199</v>
      </c>
      <c r="G3358" s="12">
        <v>7.4740182005472597</v>
      </c>
      <c r="H3358" s="12">
        <v>7.2340575599906503</v>
      </c>
      <c r="I3358" s="12">
        <v>0</v>
      </c>
      <c r="J3358" s="12">
        <v>0</v>
      </c>
      <c r="K3358" s="12">
        <v>0</v>
      </c>
      <c r="L3358" s="12">
        <v>0</v>
      </c>
      <c r="M3358" s="12">
        <v>0</v>
      </c>
      <c r="N3358" s="12"/>
      <c r="O3358" s="12"/>
    </row>
    <row r="3359" spans="1:15" x14ac:dyDescent="0.35">
      <c r="A3359" s="11" t="str">
        <f t="shared" si="52"/>
        <v>CONSUMO PER CAPITA (kg ó litros por individuo).Total Bebidas CalienteDE 50 A 59 AÑOS</v>
      </c>
      <c r="B3359" s="11" t="s">
        <v>120</v>
      </c>
      <c r="C3359" s="11" t="s">
        <v>122</v>
      </c>
      <c r="D3359" s="11" t="s">
        <v>43</v>
      </c>
      <c r="E3359" s="12">
        <v>9.2304945052106095</v>
      </c>
      <c r="F3359" s="12">
        <v>10.5709962197851</v>
      </c>
      <c r="G3359" s="12">
        <v>10.727478731377399</v>
      </c>
      <c r="H3359" s="12">
        <v>10.334003898666801</v>
      </c>
      <c r="I3359" s="12">
        <v>0</v>
      </c>
      <c r="J3359" s="12">
        <v>0</v>
      </c>
      <c r="K3359" s="12">
        <v>0</v>
      </c>
      <c r="L3359" s="12">
        <v>0</v>
      </c>
      <c r="M3359" s="12">
        <v>0</v>
      </c>
      <c r="N3359" s="12"/>
      <c r="O3359" s="12"/>
    </row>
    <row r="3360" spans="1:15" x14ac:dyDescent="0.35">
      <c r="A3360" s="11" t="str">
        <f t="shared" si="52"/>
        <v>CONSUMO PER CAPITA (kg ó litros por individuo).Total Bebidas CalienteDE 60 A 75 AÑOS</v>
      </c>
      <c r="B3360" s="11" t="s">
        <v>120</v>
      </c>
      <c r="C3360" s="11" t="s">
        <v>122</v>
      </c>
      <c r="D3360" s="11" t="s">
        <v>44</v>
      </c>
      <c r="E3360" s="12">
        <v>10.2475149900931</v>
      </c>
      <c r="F3360" s="12">
        <v>12.1813811080333</v>
      </c>
      <c r="G3360" s="12">
        <v>13.9053533815754</v>
      </c>
      <c r="H3360" s="12">
        <v>14.1662821734948</v>
      </c>
      <c r="I3360" s="12">
        <v>0</v>
      </c>
      <c r="J3360" s="12">
        <v>0</v>
      </c>
      <c r="K3360" s="12">
        <v>0</v>
      </c>
      <c r="L3360" s="12">
        <v>0</v>
      </c>
      <c r="M3360" s="12">
        <v>0</v>
      </c>
      <c r="N3360" s="12"/>
      <c r="O3360" s="12"/>
    </row>
    <row r="3361" spans="1:15" x14ac:dyDescent="0.35">
      <c r="A3361" s="11" t="str">
        <f t="shared" si="52"/>
        <v>CONSUMO PER CAPITA (kg ó litros por individuo).Total Bebidas CalienteALTA Y MEDIA ALTA</v>
      </c>
      <c r="B3361" s="11" t="s">
        <v>120</v>
      </c>
      <c r="C3361" s="11" t="s">
        <v>122</v>
      </c>
      <c r="D3361" s="11" t="s">
        <v>17</v>
      </c>
      <c r="E3361" s="12">
        <v>7.6751241811388997</v>
      </c>
      <c r="F3361" s="12">
        <v>9.6186901356721908</v>
      </c>
      <c r="G3361" s="12">
        <v>9.6078862216710395</v>
      </c>
      <c r="H3361" s="12">
        <v>9.6077223559659792</v>
      </c>
      <c r="I3361" s="12">
        <v>0</v>
      </c>
      <c r="J3361" s="12">
        <v>0</v>
      </c>
      <c r="K3361" s="12">
        <v>0</v>
      </c>
      <c r="L3361" s="12">
        <v>0</v>
      </c>
      <c r="M3361" s="12">
        <v>0</v>
      </c>
      <c r="N3361" s="12"/>
      <c r="O3361" s="12"/>
    </row>
    <row r="3362" spans="1:15" x14ac:dyDescent="0.35">
      <c r="A3362" s="11" t="str">
        <f t="shared" si="52"/>
        <v>CONSUMO PER CAPITA (kg ó litros por individuo).Total Bebidas CalienteMEDIA</v>
      </c>
      <c r="B3362" s="11" t="s">
        <v>120</v>
      </c>
      <c r="C3362" s="11" t="s">
        <v>122</v>
      </c>
      <c r="D3362" s="11" t="s">
        <v>18</v>
      </c>
      <c r="E3362" s="12">
        <v>6.9977996783556202</v>
      </c>
      <c r="F3362" s="12">
        <v>7.7131519628303398</v>
      </c>
      <c r="G3362" s="12">
        <v>7.9946018993518999</v>
      </c>
      <c r="H3362" s="12">
        <v>7.7332031657858602</v>
      </c>
      <c r="I3362" s="12">
        <v>0</v>
      </c>
      <c r="J3362" s="12">
        <v>0</v>
      </c>
      <c r="K3362" s="12">
        <v>0</v>
      </c>
      <c r="L3362" s="12">
        <v>0</v>
      </c>
      <c r="M3362" s="12">
        <v>0</v>
      </c>
      <c r="N3362" s="12"/>
      <c r="O3362" s="12"/>
    </row>
    <row r="3363" spans="1:15" x14ac:dyDescent="0.35">
      <c r="A3363" s="11" t="str">
        <f t="shared" si="52"/>
        <v>CONSUMO PER CAPITA (kg ó litros por individuo).Total Bebidas CalienteMEDIA BAJA</v>
      </c>
      <c r="B3363" s="11" t="s">
        <v>120</v>
      </c>
      <c r="C3363" s="11" t="s">
        <v>122</v>
      </c>
      <c r="D3363" s="11" t="s">
        <v>19</v>
      </c>
      <c r="E3363" s="12">
        <v>6.6482118637014098</v>
      </c>
      <c r="F3363" s="12">
        <v>7.7365751357183203</v>
      </c>
      <c r="G3363" s="12">
        <v>9.0025621905577893</v>
      </c>
      <c r="H3363" s="12">
        <v>8.4952085550175092</v>
      </c>
      <c r="I3363" s="12">
        <v>0</v>
      </c>
      <c r="J3363" s="12">
        <v>0</v>
      </c>
      <c r="K3363" s="12">
        <v>0</v>
      </c>
      <c r="L3363" s="12">
        <v>0</v>
      </c>
      <c r="M3363" s="12">
        <v>0</v>
      </c>
      <c r="N3363" s="12"/>
      <c r="O3363" s="12"/>
    </row>
    <row r="3364" spans="1:15" x14ac:dyDescent="0.35">
      <c r="A3364" s="11" t="str">
        <f t="shared" si="52"/>
        <v>CONSUMO PER CAPITA (kg ó litros por individuo).Total Bebidas CalienteBAJA</v>
      </c>
      <c r="B3364" s="11" t="s">
        <v>120</v>
      </c>
      <c r="C3364" s="11" t="s">
        <v>122</v>
      </c>
      <c r="D3364" s="11" t="s">
        <v>20</v>
      </c>
      <c r="E3364" s="12">
        <v>5.4333663847124098</v>
      </c>
      <c r="F3364" s="12">
        <v>6.1390475109679601</v>
      </c>
      <c r="G3364" s="12">
        <v>6.0694964087564296</v>
      </c>
      <c r="H3364" s="12">
        <v>6.5446326587396904</v>
      </c>
      <c r="I3364" s="12">
        <v>0</v>
      </c>
      <c r="J3364" s="12">
        <v>0</v>
      </c>
      <c r="K3364" s="12">
        <v>0</v>
      </c>
      <c r="L3364" s="12">
        <v>0</v>
      </c>
      <c r="M3364" s="12">
        <v>0</v>
      </c>
      <c r="N3364" s="12"/>
      <c r="O3364" s="12"/>
    </row>
    <row r="3365" spans="1:15" x14ac:dyDescent="0.35">
      <c r="A3365" s="11" t="str">
        <f t="shared" si="52"/>
        <v>CONSUMO PER CAPITA (kg ó litros por individuo).Total Bebidas CalienteHOMBRE</v>
      </c>
      <c r="B3365" s="11" t="s">
        <v>120</v>
      </c>
      <c r="C3365" s="11" t="s">
        <v>122</v>
      </c>
      <c r="D3365" s="11" t="s">
        <v>21</v>
      </c>
      <c r="E3365" s="12">
        <v>8.3096138616081792</v>
      </c>
      <c r="F3365" s="12">
        <v>9.8439233555266696</v>
      </c>
      <c r="G3365" s="12">
        <v>10.1942997097711</v>
      </c>
      <c r="H3365" s="12">
        <v>9.6280779809284205</v>
      </c>
      <c r="I3365" s="12">
        <v>0</v>
      </c>
      <c r="J3365" s="12">
        <v>0</v>
      </c>
      <c r="K3365" s="12">
        <v>0</v>
      </c>
      <c r="L3365" s="12">
        <v>0</v>
      </c>
      <c r="M3365" s="12">
        <v>0</v>
      </c>
      <c r="N3365" s="12"/>
      <c r="O3365" s="12"/>
    </row>
    <row r="3366" spans="1:15" x14ac:dyDescent="0.35">
      <c r="A3366" s="11" t="str">
        <f t="shared" si="52"/>
        <v>CONSUMO PER CAPITA (kg ó litros por individuo).Total Bebidas CalienteMUJER</v>
      </c>
      <c r="B3366" s="11" t="s">
        <v>120</v>
      </c>
      <c r="C3366" s="11" t="s">
        <v>122</v>
      </c>
      <c r="D3366" s="11" t="s">
        <v>22</v>
      </c>
      <c r="E3366" s="12">
        <v>5.2160423957280102</v>
      </c>
      <c r="F3366" s="12">
        <v>5.8354454631918404</v>
      </c>
      <c r="G3366" s="12">
        <v>6.2984559693093596</v>
      </c>
      <c r="H3366" s="12">
        <v>6.6113745910810904</v>
      </c>
      <c r="I3366" s="12">
        <v>0</v>
      </c>
      <c r="J3366" s="12">
        <v>0</v>
      </c>
      <c r="K3366" s="12">
        <v>0</v>
      </c>
      <c r="L3366" s="12">
        <v>0</v>
      </c>
      <c r="M3366" s="12">
        <v>0</v>
      </c>
      <c r="N3366" s="12"/>
      <c r="O3366" s="12"/>
    </row>
    <row r="3367" spans="1:15" x14ac:dyDescent="0.35">
      <c r="A3367" s="11" t="str">
        <f t="shared" si="52"/>
        <v>CONSUMO PER CAPITA (kg ó litros por individuo)CafeT.ESPAÑA</v>
      </c>
      <c r="B3367" s="11" t="s">
        <v>120</v>
      </c>
      <c r="C3367" s="11" t="s">
        <v>123</v>
      </c>
      <c r="D3367" s="11" t="s">
        <v>36</v>
      </c>
      <c r="E3367" s="12">
        <v>1.6410791109854801</v>
      </c>
      <c r="F3367" s="12">
        <v>1.9058316571084799</v>
      </c>
      <c r="G3367" s="12">
        <v>2.04525168350678</v>
      </c>
      <c r="H3367" s="12">
        <v>1.9969496253199699</v>
      </c>
      <c r="I3367" s="12">
        <v>0</v>
      </c>
      <c r="J3367" s="12">
        <v>0</v>
      </c>
      <c r="K3367" s="12">
        <v>0</v>
      </c>
      <c r="L3367" s="12">
        <v>0</v>
      </c>
      <c r="M3367" s="12">
        <v>0</v>
      </c>
      <c r="N3367" s="12"/>
      <c r="O3367" s="12"/>
    </row>
    <row r="3368" spans="1:15" x14ac:dyDescent="0.35">
      <c r="A3368" s="11" t="str">
        <f t="shared" si="52"/>
        <v>CONSUMO PER CAPITA (kg ó litros por individuo)CafeBCN AM</v>
      </c>
      <c r="B3368" s="11" t="s">
        <v>120</v>
      </c>
      <c r="C3368" s="11" t="s">
        <v>123</v>
      </c>
      <c r="D3368" s="11" t="s">
        <v>1</v>
      </c>
      <c r="E3368" s="12">
        <v>2.06668220023194</v>
      </c>
      <c r="F3368" s="12">
        <v>2.1527676824382498</v>
      </c>
      <c r="G3368" s="12">
        <v>2.2390110010953399</v>
      </c>
      <c r="H3368" s="12">
        <v>2.1717033698687098</v>
      </c>
      <c r="I3368" s="12">
        <v>0</v>
      </c>
      <c r="J3368" s="12">
        <v>0</v>
      </c>
      <c r="K3368" s="12">
        <v>0</v>
      </c>
      <c r="L3368" s="12">
        <v>0</v>
      </c>
      <c r="M3368" s="12">
        <v>0</v>
      </c>
      <c r="N3368" s="12"/>
      <c r="O3368" s="12"/>
    </row>
    <row r="3369" spans="1:15" x14ac:dyDescent="0.35">
      <c r="A3369" s="11" t="str">
        <f t="shared" si="52"/>
        <v>CONSUMO PER CAPITA (kg ó litros por individuo)CafeREST.CAT ARAGON</v>
      </c>
      <c r="B3369" s="11" t="s">
        <v>120</v>
      </c>
      <c r="C3369" s="11" t="s">
        <v>123</v>
      </c>
      <c r="D3369" s="11" t="s">
        <v>2</v>
      </c>
      <c r="E3369" s="12">
        <v>2.86697508624145</v>
      </c>
      <c r="F3369" s="12">
        <v>3.0937909181278802</v>
      </c>
      <c r="G3369" s="12">
        <v>3.4043807261963601</v>
      </c>
      <c r="H3369" s="12">
        <v>3.4838809468535299</v>
      </c>
      <c r="I3369" s="12">
        <v>0</v>
      </c>
      <c r="J3369" s="12">
        <v>0</v>
      </c>
      <c r="K3369" s="12">
        <v>0</v>
      </c>
      <c r="L3369" s="12">
        <v>0</v>
      </c>
      <c r="M3369" s="12">
        <v>0</v>
      </c>
      <c r="N3369" s="12"/>
      <c r="O3369" s="12"/>
    </row>
    <row r="3370" spans="1:15" x14ac:dyDescent="0.35">
      <c r="A3370" s="11" t="str">
        <f t="shared" si="52"/>
        <v>CONSUMO PER CAPITA (kg ó litros por individuo)CafeLEVANTE</v>
      </c>
      <c r="B3370" s="11" t="s">
        <v>120</v>
      </c>
      <c r="C3370" s="11" t="s">
        <v>123</v>
      </c>
      <c r="D3370" s="11" t="s">
        <v>3</v>
      </c>
      <c r="E3370" s="12">
        <v>2.1074326307676201</v>
      </c>
      <c r="F3370" s="12">
        <v>2.6010150971394301</v>
      </c>
      <c r="G3370" s="12">
        <v>2.90826280811133</v>
      </c>
      <c r="H3370" s="12">
        <v>2.8545735098856202</v>
      </c>
      <c r="I3370" s="12">
        <v>0</v>
      </c>
      <c r="J3370" s="12">
        <v>0</v>
      </c>
      <c r="K3370" s="12">
        <v>0</v>
      </c>
      <c r="L3370" s="12">
        <v>0</v>
      </c>
      <c r="M3370" s="12">
        <v>0</v>
      </c>
      <c r="N3370" s="12"/>
      <c r="O3370" s="12"/>
    </row>
    <row r="3371" spans="1:15" x14ac:dyDescent="0.35">
      <c r="A3371" s="11" t="str">
        <f t="shared" si="52"/>
        <v>CONSUMO PER CAPITA (kg ó litros por individuo)CafeANDALUCIA</v>
      </c>
      <c r="B3371" s="11" t="s">
        <v>120</v>
      </c>
      <c r="C3371" s="11" t="s">
        <v>123</v>
      </c>
      <c r="D3371" s="11" t="s">
        <v>4</v>
      </c>
      <c r="E3371" s="12">
        <v>1.1256461920462399</v>
      </c>
      <c r="F3371" s="12">
        <v>1.40587038411416</v>
      </c>
      <c r="G3371" s="12">
        <v>1.4605201935403</v>
      </c>
      <c r="H3371" s="12">
        <v>1.2665006775076699</v>
      </c>
      <c r="I3371" s="12">
        <v>0</v>
      </c>
      <c r="J3371" s="12">
        <v>0</v>
      </c>
      <c r="K3371" s="12">
        <v>0</v>
      </c>
      <c r="L3371" s="12">
        <v>0</v>
      </c>
      <c r="M3371" s="12">
        <v>0</v>
      </c>
      <c r="N3371" s="12"/>
      <c r="O3371" s="12"/>
    </row>
    <row r="3372" spans="1:15" x14ac:dyDescent="0.35">
      <c r="A3372" s="11" t="str">
        <f t="shared" si="52"/>
        <v>CONSUMO PER CAPITA (kg ó litros por individuo)CafeMDD AM</v>
      </c>
      <c r="B3372" s="11" t="s">
        <v>120</v>
      </c>
      <c r="C3372" s="11" t="s">
        <v>123</v>
      </c>
      <c r="D3372" s="11" t="s">
        <v>5</v>
      </c>
      <c r="E3372" s="12">
        <v>0.725557778436979</v>
      </c>
      <c r="F3372" s="12">
        <v>0.84871914067251097</v>
      </c>
      <c r="G3372" s="12">
        <v>0.76419088794081103</v>
      </c>
      <c r="H3372" s="12">
        <v>0.84409445965661001</v>
      </c>
      <c r="I3372" s="12">
        <v>0</v>
      </c>
      <c r="J3372" s="12">
        <v>0</v>
      </c>
      <c r="K3372" s="12">
        <v>0</v>
      </c>
      <c r="L3372" s="12">
        <v>0</v>
      </c>
      <c r="M3372" s="12">
        <v>0</v>
      </c>
      <c r="N3372" s="12"/>
      <c r="O3372" s="12"/>
    </row>
    <row r="3373" spans="1:15" x14ac:dyDescent="0.35">
      <c r="A3373" s="11" t="str">
        <f t="shared" si="52"/>
        <v>CONSUMO PER CAPITA (kg ó litros por individuo)CafeRTO CENTRO</v>
      </c>
      <c r="B3373" s="11" t="s">
        <v>120</v>
      </c>
      <c r="C3373" s="11" t="s">
        <v>123</v>
      </c>
      <c r="D3373" s="11" t="s">
        <v>6</v>
      </c>
      <c r="E3373" s="12">
        <v>1.4541999181223699</v>
      </c>
      <c r="F3373" s="12">
        <v>1.5260302523001501</v>
      </c>
      <c r="G3373" s="12">
        <v>1.4501226527545401</v>
      </c>
      <c r="H3373" s="12">
        <v>1.40553740201755</v>
      </c>
      <c r="I3373" s="12">
        <v>0</v>
      </c>
      <c r="J3373" s="12">
        <v>0</v>
      </c>
      <c r="K3373" s="12">
        <v>0</v>
      </c>
      <c r="L3373" s="12">
        <v>0</v>
      </c>
      <c r="M3373" s="12">
        <v>0</v>
      </c>
      <c r="N3373" s="12"/>
      <c r="O3373" s="12"/>
    </row>
    <row r="3374" spans="1:15" x14ac:dyDescent="0.35">
      <c r="A3374" s="11" t="str">
        <f t="shared" si="52"/>
        <v>CONSUMO PER CAPITA (kg ó litros por individuo)CafeNORTE-CENTRO</v>
      </c>
      <c r="B3374" s="11" t="s">
        <v>120</v>
      </c>
      <c r="C3374" s="11" t="s">
        <v>123</v>
      </c>
      <c r="D3374" s="11" t="s">
        <v>7</v>
      </c>
      <c r="E3374" s="12">
        <v>1.5369938725543899</v>
      </c>
      <c r="F3374" s="12">
        <v>2.0067868092981298</v>
      </c>
      <c r="G3374" s="12">
        <v>2.3482143481905902</v>
      </c>
      <c r="H3374" s="12">
        <v>2.4001068440661402</v>
      </c>
      <c r="I3374" s="12">
        <v>0</v>
      </c>
      <c r="J3374" s="12">
        <v>0</v>
      </c>
      <c r="K3374" s="12">
        <v>0</v>
      </c>
      <c r="L3374" s="12">
        <v>0</v>
      </c>
      <c r="M3374" s="12">
        <v>0</v>
      </c>
      <c r="N3374" s="12"/>
      <c r="O3374" s="12"/>
    </row>
    <row r="3375" spans="1:15" x14ac:dyDescent="0.35">
      <c r="A3375" s="11" t="str">
        <f t="shared" si="52"/>
        <v>CONSUMO PER CAPITA (kg ó litros por individuo)CafeNOROESTE</v>
      </c>
      <c r="B3375" s="11" t="s">
        <v>120</v>
      </c>
      <c r="C3375" s="11" t="s">
        <v>123</v>
      </c>
      <c r="D3375" s="11" t="s">
        <v>8</v>
      </c>
      <c r="E3375" s="12">
        <v>1.4951498778616199</v>
      </c>
      <c r="F3375" s="12">
        <v>1.76367251861936</v>
      </c>
      <c r="G3375" s="12">
        <v>1.9590429781691701</v>
      </c>
      <c r="H3375" s="12">
        <v>1.7661661545888501</v>
      </c>
      <c r="I3375" s="12">
        <v>0</v>
      </c>
      <c r="J3375" s="12">
        <v>0</v>
      </c>
      <c r="K3375" s="12">
        <v>0</v>
      </c>
      <c r="L3375" s="12">
        <v>0</v>
      </c>
      <c r="M3375" s="12">
        <v>0</v>
      </c>
      <c r="N3375" s="12"/>
      <c r="O3375" s="12"/>
    </row>
    <row r="3376" spans="1:15" x14ac:dyDescent="0.35">
      <c r="A3376" s="11" t="str">
        <f t="shared" si="52"/>
        <v>CONSUMO PER CAPITA (kg ó litros por individuo)Cafe&lt;2MIL</v>
      </c>
      <c r="B3376" s="11" t="s">
        <v>120</v>
      </c>
      <c r="C3376" s="11" t="s">
        <v>123</v>
      </c>
      <c r="D3376" s="11" t="s">
        <v>9</v>
      </c>
      <c r="E3376" s="12">
        <v>1.8168291861005701</v>
      </c>
      <c r="F3376" s="12">
        <v>1.81952057105165</v>
      </c>
      <c r="G3376" s="12">
        <v>1.8266335794513899</v>
      </c>
      <c r="H3376" s="12">
        <v>2.4449947096145901</v>
      </c>
      <c r="I3376" s="12">
        <v>0</v>
      </c>
      <c r="J3376" s="12">
        <v>0</v>
      </c>
      <c r="K3376" s="12">
        <v>0</v>
      </c>
      <c r="L3376" s="12">
        <v>0</v>
      </c>
      <c r="M3376" s="12">
        <v>0</v>
      </c>
      <c r="N3376" s="12"/>
      <c r="O3376" s="12"/>
    </row>
    <row r="3377" spans="1:15" x14ac:dyDescent="0.35">
      <c r="A3377" s="11" t="str">
        <f t="shared" si="52"/>
        <v>CONSUMO PER CAPITA (kg ó litros por individuo)Cafe2-5MIL</v>
      </c>
      <c r="B3377" s="11" t="s">
        <v>120</v>
      </c>
      <c r="C3377" s="11" t="s">
        <v>123</v>
      </c>
      <c r="D3377" s="11" t="s">
        <v>10</v>
      </c>
      <c r="E3377" s="12">
        <v>1.6198080801121399</v>
      </c>
      <c r="F3377" s="12">
        <v>1.88392331079022</v>
      </c>
      <c r="G3377" s="12">
        <v>1.8318927864883801</v>
      </c>
      <c r="H3377" s="12">
        <v>1.75543147525754</v>
      </c>
      <c r="I3377" s="12">
        <v>0</v>
      </c>
      <c r="J3377" s="12">
        <v>0</v>
      </c>
      <c r="K3377" s="12">
        <v>0</v>
      </c>
      <c r="L3377" s="12">
        <v>0</v>
      </c>
      <c r="M3377" s="12">
        <v>0</v>
      </c>
      <c r="N3377" s="12"/>
      <c r="O3377" s="12"/>
    </row>
    <row r="3378" spans="1:15" x14ac:dyDescent="0.35">
      <c r="A3378" s="11" t="str">
        <f t="shared" si="52"/>
        <v>CONSUMO PER CAPITA (kg ó litros por individuo)Cafe5-10MIL</v>
      </c>
      <c r="B3378" s="11" t="s">
        <v>120</v>
      </c>
      <c r="C3378" s="11" t="s">
        <v>123</v>
      </c>
      <c r="D3378" s="11" t="s">
        <v>11</v>
      </c>
      <c r="E3378" s="12">
        <v>1.6105617940761401</v>
      </c>
      <c r="F3378" s="12">
        <v>2.1989930078223301</v>
      </c>
      <c r="G3378" s="12">
        <v>2.2472490800204499</v>
      </c>
      <c r="H3378" s="12">
        <v>2.02804738850288</v>
      </c>
      <c r="I3378" s="12">
        <v>0</v>
      </c>
      <c r="J3378" s="12">
        <v>0</v>
      </c>
      <c r="K3378" s="12">
        <v>0</v>
      </c>
      <c r="L3378" s="12">
        <v>0</v>
      </c>
      <c r="M3378" s="12">
        <v>0</v>
      </c>
      <c r="N3378" s="12"/>
      <c r="O3378" s="12"/>
    </row>
    <row r="3379" spans="1:15" x14ac:dyDescent="0.35">
      <c r="A3379" s="11" t="str">
        <f t="shared" si="52"/>
        <v>CONSUMO PER CAPITA (kg ó litros por individuo)Cafe10-30MIL</v>
      </c>
      <c r="B3379" s="11" t="s">
        <v>120</v>
      </c>
      <c r="C3379" s="11" t="s">
        <v>123</v>
      </c>
      <c r="D3379" s="11" t="s">
        <v>12</v>
      </c>
      <c r="E3379" s="12">
        <v>1.8363352226878999</v>
      </c>
      <c r="F3379" s="12">
        <v>2.1044207023968502</v>
      </c>
      <c r="G3379" s="12">
        <v>2.2120077159821001</v>
      </c>
      <c r="H3379" s="12">
        <v>2.0100567052841001</v>
      </c>
      <c r="I3379" s="12">
        <v>0</v>
      </c>
      <c r="J3379" s="12">
        <v>0</v>
      </c>
      <c r="K3379" s="12">
        <v>0</v>
      </c>
      <c r="L3379" s="12">
        <v>0</v>
      </c>
      <c r="M3379" s="12">
        <v>0</v>
      </c>
      <c r="N3379" s="12"/>
      <c r="O3379" s="12"/>
    </row>
    <row r="3380" spans="1:15" x14ac:dyDescent="0.35">
      <c r="A3380" s="11" t="str">
        <f t="shared" si="52"/>
        <v>CONSUMO PER CAPITA (kg ó litros por individuo)Cafe30-100MIL</v>
      </c>
      <c r="B3380" s="11" t="s">
        <v>120</v>
      </c>
      <c r="C3380" s="11" t="s">
        <v>123</v>
      </c>
      <c r="D3380" s="11" t="s">
        <v>13</v>
      </c>
      <c r="E3380" s="12">
        <v>1.5489955214381701</v>
      </c>
      <c r="F3380" s="12">
        <v>1.8834649820704901</v>
      </c>
      <c r="G3380" s="12">
        <v>2.2844735968519001</v>
      </c>
      <c r="H3380" s="12">
        <v>2.1663359017724599</v>
      </c>
      <c r="I3380" s="12">
        <v>0</v>
      </c>
      <c r="J3380" s="12">
        <v>0</v>
      </c>
      <c r="K3380" s="12">
        <v>0</v>
      </c>
      <c r="L3380" s="12">
        <v>0</v>
      </c>
      <c r="M3380" s="12">
        <v>0</v>
      </c>
      <c r="N3380" s="12"/>
      <c r="O3380" s="12"/>
    </row>
    <row r="3381" spans="1:15" x14ac:dyDescent="0.35">
      <c r="A3381" s="11" t="str">
        <f t="shared" si="52"/>
        <v>CONSUMO PER CAPITA (kg ó litros por individuo)Cafe100-200MIL</v>
      </c>
      <c r="B3381" s="11" t="s">
        <v>120</v>
      </c>
      <c r="C3381" s="11" t="s">
        <v>123</v>
      </c>
      <c r="D3381" s="11" t="s">
        <v>14</v>
      </c>
      <c r="E3381" s="12">
        <v>1.5229169448054101</v>
      </c>
      <c r="F3381" s="12">
        <v>1.76740833304101</v>
      </c>
      <c r="G3381" s="12">
        <v>2.16651659898525</v>
      </c>
      <c r="H3381" s="12">
        <v>1.9962473239451</v>
      </c>
      <c r="I3381" s="12">
        <v>0</v>
      </c>
      <c r="J3381" s="12">
        <v>0</v>
      </c>
      <c r="K3381" s="12">
        <v>0</v>
      </c>
      <c r="L3381" s="12">
        <v>0</v>
      </c>
      <c r="M3381" s="12">
        <v>0</v>
      </c>
      <c r="N3381" s="12"/>
      <c r="O3381" s="12"/>
    </row>
    <row r="3382" spans="1:15" x14ac:dyDescent="0.35">
      <c r="A3382" s="11" t="str">
        <f t="shared" si="52"/>
        <v>CONSUMO PER CAPITA (kg ó litros por individuo)Cafe200-500MIL</v>
      </c>
      <c r="B3382" s="11" t="s">
        <v>120</v>
      </c>
      <c r="C3382" s="11" t="s">
        <v>123</v>
      </c>
      <c r="D3382" s="11" t="s">
        <v>15</v>
      </c>
      <c r="E3382" s="12">
        <v>1.38002974959859</v>
      </c>
      <c r="F3382" s="12">
        <v>1.73934893791447</v>
      </c>
      <c r="G3382" s="12">
        <v>1.7893042273639399</v>
      </c>
      <c r="H3382" s="12">
        <v>1.7701842713124001</v>
      </c>
      <c r="I3382" s="12">
        <v>0</v>
      </c>
      <c r="J3382" s="12">
        <v>0</v>
      </c>
      <c r="K3382" s="12">
        <v>0</v>
      </c>
      <c r="L3382" s="12">
        <v>0</v>
      </c>
      <c r="M3382" s="12">
        <v>0</v>
      </c>
      <c r="N3382" s="12"/>
      <c r="O3382" s="12"/>
    </row>
    <row r="3383" spans="1:15" x14ac:dyDescent="0.35">
      <c r="A3383" s="11" t="str">
        <f t="shared" si="52"/>
        <v>CONSUMO PER CAPITA (kg ó litros por individuo)Cafe&gt;500MIL</v>
      </c>
      <c r="B3383" s="11" t="s">
        <v>120</v>
      </c>
      <c r="C3383" s="11" t="s">
        <v>123</v>
      </c>
      <c r="D3383" s="11" t="s">
        <v>16</v>
      </c>
      <c r="E3383" s="12">
        <v>1.7612276790505501</v>
      </c>
      <c r="F3383" s="12">
        <v>1.82480369914317</v>
      </c>
      <c r="G3383" s="12">
        <v>1.7679552447173299</v>
      </c>
      <c r="H3383" s="12">
        <v>1.8770847704246001</v>
      </c>
      <c r="I3383" s="12">
        <v>0</v>
      </c>
      <c r="J3383" s="12">
        <v>0</v>
      </c>
      <c r="K3383" s="12">
        <v>0</v>
      </c>
      <c r="L3383" s="12">
        <v>0</v>
      </c>
      <c r="M3383" s="12">
        <v>0</v>
      </c>
      <c r="N3383" s="12"/>
      <c r="O3383" s="12"/>
    </row>
    <row r="3384" spans="1:15" x14ac:dyDescent="0.35">
      <c r="A3384" s="11" t="str">
        <f t="shared" si="52"/>
        <v>CONSUMO PER CAPITA (kg ó litros por individuo)CafeDE 15 A 19 AÑOS</v>
      </c>
      <c r="B3384" s="11" t="s">
        <v>120</v>
      </c>
      <c r="C3384" s="11" t="s">
        <v>123</v>
      </c>
      <c r="D3384" s="11" t="s">
        <v>39</v>
      </c>
      <c r="E3384" s="12">
        <v>0.14341516397871901</v>
      </c>
      <c r="F3384" s="12">
        <v>0.31021812749329802</v>
      </c>
      <c r="G3384" s="12">
        <v>0.118326653256474</v>
      </c>
      <c r="H3384" s="12">
        <v>0.173736709409892</v>
      </c>
      <c r="I3384" s="12">
        <v>0</v>
      </c>
      <c r="J3384" s="12">
        <v>0</v>
      </c>
      <c r="K3384" s="12">
        <v>0</v>
      </c>
      <c r="L3384" s="12">
        <v>0</v>
      </c>
      <c r="M3384" s="12">
        <v>0</v>
      </c>
      <c r="N3384" s="12"/>
      <c r="O3384" s="12"/>
    </row>
    <row r="3385" spans="1:15" x14ac:dyDescent="0.35">
      <c r="A3385" s="11" t="str">
        <f t="shared" si="52"/>
        <v>CONSUMO PER CAPITA (kg ó litros por individuo)CafeDE 20 A 24 AÑOS</v>
      </c>
      <c r="B3385" s="11" t="s">
        <v>120</v>
      </c>
      <c r="C3385" s="11" t="s">
        <v>123</v>
      </c>
      <c r="D3385" s="11" t="s">
        <v>40</v>
      </c>
      <c r="E3385" s="12">
        <v>0.38463100471161998</v>
      </c>
      <c r="F3385" s="12">
        <v>0.27916296495963</v>
      </c>
      <c r="G3385" s="12">
        <v>0.35009486990792699</v>
      </c>
      <c r="H3385" s="12">
        <v>0.30026350171509197</v>
      </c>
      <c r="I3385" s="12">
        <v>0</v>
      </c>
      <c r="J3385" s="12">
        <v>0</v>
      </c>
      <c r="K3385" s="12">
        <v>0</v>
      </c>
      <c r="L3385" s="12">
        <v>0</v>
      </c>
      <c r="M3385" s="12">
        <v>0</v>
      </c>
      <c r="N3385" s="12"/>
      <c r="O3385" s="12"/>
    </row>
    <row r="3386" spans="1:15" x14ac:dyDescent="0.35">
      <c r="A3386" s="11" t="str">
        <f t="shared" si="52"/>
        <v>CONSUMO PER CAPITA (kg ó litros por individuo)CafeDE 25 A 34 AÑOS</v>
      </c>
      <c r="B3386" s="11" t="s">
        <v>120</v>
      </c>
      <c r="C3386" s="11" t="s">
        <v>123</v>
      </c>
      <c r="D3386" s="11" t="s">
        <v>41</v>
      </c>
      <c r="E3386" s="12">
        <v>0.58202269323928801</v>
      </c>
      <c r="F3386" s="12">
        <v>0.61982117663512803</v>
      </c>
      <c r="G3386" s="12">
        <v>0.60367880833532706</v>
      </c>
      <c r="H3386" s="12">
        <v>0.51528821999879704</v>
      </c>
      <c r="I3386" s="12">
        <v>0</v>
      </c>
      <c r="J3386" s="12">
        <v>0</v>
      </c>
      <c r="K3386" s="12">
        <v>0</v>
      </c>
      <c r="L3386" s="12">
        <v>0</v>
      </c>
      <c r="M3386" s="12">
        <v>0</v>
      </c>
      <c r="N3386" s="12"/>
      <c r="O3386" s="12"/>
    </row>
    <row r="3387" spans="1:15" x14ac:dyDescent="0.35">
      <c r="A3387" s="11" t="str">
        <f t="shared" si="52"/>
        <v>CONSUMO PER CAPITA (kg ó litros por individuo)CafeDE 35 A 49 AÑOS</v>
      </c>
      <c r="B3387" s="11" t="s">
        <v>120</v>
      </c>
      <c r="C3387" s="11" t="s">
        <v>123</v>
      </c>
      <c r="D3387" s="11" t="s">
        <v>42</v>
      </c>
      <c r="E3387" s="12">
        <v>1.5305486356493201</v>
      </c>
      <c r="F3387" s="12">
        <v>1.78929888363426</v>
      </c>
      <c r="G3387" s="12">
        <v>1.86529281936064</v>
      </c>
      <c r="H3387" s="12">
        <v>1.83106731399661</v>
      </c>
      <c r="I3387" s="12">
        <v>0</v>
      </c>
      <c r="J3387" s="12">
        <v>0</v>
      </c>
      <c r="K3387" s="12">
        <v>0</v>
      </c>
      <c r="L3387" s="12">
        <v>0</v>
      </c>
      <c r="M3387" s="12">
        <v>0</v>
      </c>
      <c r="N3387" s="12"/>
      <c r="O3387" s="12"/>
    </row>
    <row r="3388" spans="1:15" x14ac:dyDescent="0.35">
      <c r="A3388" s="11" t="str">
        <f t="shared" si="52"/>
        <v>CONSUMO PER CAPITA (kg ó litros por individuo)CafeDE 50 A 59 AÑOS</v>
      </c>
      <c r="B3388" s="11" t="s">
        <v>120</v>
      </c>
      <c r="C3388" s="11" t="s">
        <v>123</v>
      </c>
      <c r="D3388" s="11" t="s">
        <v>43</v>
      </c>
      <c r="E3388" s="12">
        <v>2.4596614479672598</v>
      </c>
      <c r="F3388" s="12">
        <v>2.7981328411770101</v>
      </c>
      <c r="G3388" s="12">
        <v>2.8363037310166801</v>
      </c>
      <c r="H3388" s="12">
        <v>2.5926882991812499</v>
      </c>
      <c r="I3388" s="12">
        <v>0</v>
      </c>
      <c r="J3388" s="12">
        <v>0</v>
      </c>
      <c r="K3388" s="12">
        <v>0</v>
      </c>
      <c r="L3388" s="12">
        <v>0</v>
      </c>
      <c r="M3388" s="12">
        <v>0</v>
      </c>
      <c r="N3388" s="12"/>
      <c r="O3388" s="12"/>
    </row>
    <row r="3389" spans="1:15" x14ac:dyDescent="0.35">
      <c r="A3389" s="11" t="str">
        <f t="shared" si="52"/>
        <v>CONSUMO PER CAPITA (kg ó litros por individuo)CafeDE 60 A 75 AÑOS</v>
      </c>
      <c r="B3389" s="11" t="s">
        <v>120</v>
      </c>
      <c r="C3389" s="11" t="s">
        <v>123</v>
      </c>
      <c r="D3389" s="11" t="s">
        <v>44</v>
      </c>
      <c r="E3389" s="12">
        <v>2.5734117084270198</v>
      </c>
      <c r="F3389" s="12">
        <v>3.0525937263991301</v>
      </c>
      <c r="G3389" s="12">
        <v>3.5457508499899202</v>
      </c>
      <c r="H3389" s="12">
        <v>3.6590356260266801</v>
      </c>
      <c r="I3389" s="12">
        <v>0</v>
      </c>
      <c r="J3389" s="12">
        <v>0</v>
      </c>
      <c r="K3389" s="12">
        <v>0</v>
      </c>
      <c r="L3389" s="12">
        <v>0</v>
      </c>
      <c r="M3389" s="12">
        <v>0</v>
      </c>
      <c r="N3389" s="12"/>
      <c r="O3389" s="12"/>
    </row>
    <row r="3390" spans="1:15" x14ac:dyDescent="0.35">
      <c r="A3390" s="11" t="str">
        <f t="shared" si="52"/>
        <v>CONSUMO PER CAPITA (kg ó litros por individuo)CafeALTA Y MEDIA ALTA</v>
      </c>
      <c r="B3390" s="11" t="s">
        <v>120</v>
      </c>
      <c r="C3390" s="11" t="s">
        <v>123</v>
      </c>
      <c r="D3390" s="11" t="s">
        <v>17</v>
      </c>
      <c r="E3390" s="12">
        <v>1.7941843984892301</v>
      </c>
      <c r="F3390" s="12">
        <v>2.0718931942516599</v>
      </c>
      <c r="G3390" s="12">
        <v>2.4276144798375001</v>
      </c>
      <c r="H3390" s="12">
        <v>2.2580544266968698</v>
      </c>
      <c r="I3390" s="12">
        <v>0</v>
      </c>
      <c r="J3390" s="12">
        <v>0</v>
      </c>
      <c r="K3390" s="12">
        <v>0</v>
      </c>
      <c r="L3390" s="12">
        <v>0</v>
      </c>
      <c r="M3390" s="12">
        <v>0</v>
      </c>
      <c r="N3390" s="12"/>
      <c r="O3390" s="12"/>
    </row>
    <row r="3391" spans="1:15" x14ac:dyDescent="0.35">
      <c r="A3391" s="11" t="str">
        <f t="shared" si="52"/>
        <v>CONSUMO PER CAPITA (kg ó litros por individuo)CafeMEDIA</v>
      </c>
      <c r="B3391" s="11" t="s">
        <v>120</v>
      </c>
      <c r="C3391" s="11" t="s">
        <v>123</v>
      </c>
      <c r="D3391" s="11" t="s">
        <v>18</v>
      </c>
      <c r="E3391" s="12">
        <v>1.93471159705665</v>
      </c>
      <c r="F3391" s="12">
        <v>2.1819476549033801</v>
      </c>
      <c r="G3391" s="12">
        <v>2.1557765712508199</v>
      </c>
      <c r="H3391" s="12">
        <v>2.1840195902425101</v>
      </c>
      <c r="I3391" s="12">
        <v>0</v>
      </c>
      <c r="J3391" s="12">
        <v>0</v>
      </c>
      <c r="K3391" s="12">
        <v>0</v>
      </c>
      <c r="L3391" s="12">
        <v>0</v>
      </c>
      <c r="M3391" s="12">
        <v>0</v>
      </c>
      <c r="N3391" s="12"/>
      <c r="O3391" s="12"/>
    </row>
    <row r="3392" spans="1:15" x14ac:dyDescent="0.35">
      <c r="A3392" s="11" t="str">
        <f t="shared" si="52"/>
        <v>CONSUMO PER CAPITA (kg ó litros por individuo)CafeMEDIA BAJA</v>
      </c>
      <c r="B3392" s="11" t="s">
        <v>120</v>
      </c>
      <c r="C3392" s="11" t="s">
        <v>123</v>
      </c>
      <c r="D3392" s="11" t="s">
        <v>19</v>
      </c>
      <c r="E3392" s="12">
        <v>1.5875442118598599</v>
      </c>
      <c r="F3392" s="12">
        <v>2.0081730479628899</v>
      </c>
      <c r="G3392" s="12">
        <v>2.3230632700767799</v>
      </c>
      <c r="H3392" s="12">
        <v>2.0700489905667099</v>
      </c>
      <c r="I3392" s="12">
        <v>0</v>
      </c>
      <c r="J3392" s="12">
        <v>0</v>
      </c>
      <c r="K3392" s="12">
        <v>0</v>
      </c>
      <c r="L3392" s="12">
        <v>0</v>
      </c>
      <c r="M3392" s="12">
        <v>0</v>
      </c>
      <c r="N3392" s="12"/>
      <c r="O3392" s="12"/>
    </row>
    <row r="3393" spans="1:15" x14ac:dyDescent="0.35">
      <c r="A3393" s="11" t="str">
        <f t="shared" si="52"/>
        <v>CONSUMO PER CAPITA (kg ó litros por individuo)CafeBAJA</v>
      </c>
      <c r="B3393" s="11" t="s">
        <v>120</v>
      </c>
      <c r="C3393" s="11" t="s">
        <v>123</v>
      </c>
      <c r="D3393" s="11" t="s">
        <v>20</v>
      </c>
      <c r="E3393" s="12">
        <v>1.040521283014</v>
      </c>
      <c r="F3393" s="12">
        <v>1.11014239196607</v>
      </c>
      <c r="G3393" s="12">
        <v>1.05639574161453</v>
      </c>
      <c r="H3393" s="12">
        <v>1.28362861778233</v>
      </c>
      <c r="I3393" s="12">
        <v>0</v>
      </c>
      <c r="J3393" s="12">
        <v>0</v>
      </c>
      <c r="K3393" s="12">
        <v>0</v>
      </c>
      <c r="L3393" s="12">
        <v>0</v>
      </c>
      <c r="M3393" s="12">
        <v>0</v>
      </c>
      <c r="N3393" s="12"/>
      <c r="O3393" s="12"/>
    </row>
    <row r="3394" spans="1:15" x14ac:dyDescent="0.35">
      <c r="A3394" s="11" t="str">
        <f t="shared" si="52"/>
        <v>CONSUMO PER CAPITA (kg ó litros por individuo)CafeHOMBRE</v>
      </c>
      <c r="B3394" s="11" t="s">
        <v>120</v>
      </c>
      <c r="C3394" s="11" t="s">
        <v>123</v>
      </c>
      <c r="D3394" s="11" t="s">
        <v>21</v>
      </c>
      <c r="E3394" s="12">
        <v>2.3016304835514898</v>
      </c>
      <c r="F3394" s="12">
        <v>2.7189250319360601</v>
      </c>
      <c r="G3394" s="12">
        <v>2.8765003592721499</v>
      </c>
      <c r="H3394" s="12">
        <v>2.6688733541757399</v>
      </c>
      <c r="I3394" s="12">
        <v>0</v>
      </c>
      <c r="J3394" s="12">
        <v>0</v>
      </c>
      <c r="K3394" s="12">
        <v>0</v>
      </c>
      <c r="L3394" s="12">
        <v>0</v>
      </c>
      <c r="M3394" s="12">
        <v>0</v>
      </c>
      <c r="N3394" s="12"/>
      <c r="O3394" s="12"/>
    </row>
    <row r="3395" spans="1:15" x14ac:dyDescent="0.35">
      <c r="A3395" s="11" t="str">
        <f t="shared" si="52"/>
        <v>CONSUMO PER CAPITA (kg ó litros por individuo)CafeMUJER</v>
      </c>
      <c r="B3395" s="11" t="s">
        <v>120</v>
      </c>
      <c r="C3395" s="11" t="s">
        <v>123</v>
      </c>
      <c r="D3395" s="11" t="s">
        <v>22</v>
      </c>
      <c r="E3395" s="12">
        <v>0.99153056983796295</v>
      </c>
      <c r="F3395" s="12">
        <v>1.10500055277613</v>
      </c>
      <c r="G3395" s="12">
        <v>1.22587949849569</v>
      </c>
      <c r="H3395" s="12">
        <v>1.33568912708272</v>
      </c>
      <c r="I3395" s="12">
        <v>0</v>
      </c>
      <c r="J3395" s="12">
        <v>0</v>
      </c>
      <c r="K3395" s="12">
        <v>0</v>
      </c>
      <c r="L3395" s="12">
        <v>0</v>
      </c>
      <c r="M3395" s="12">
        <v>0</v>
      </c>
      <c r="N3395" s="12"/>
      <c r="O3395" s="12"/>
    </row>
    <row r="3396" spans="1:15" x14ac:dyDescent="0.35">
      <c r="A3396" s="11" t="str">
        <f t="shared" ref="A3396:A3459" si="53">B3396&amp;C3396&amp;D3396</f>
        <v>CONSUMO PER CAPITA (kg ó litros por individuo)Leche+bebidas vegetalesT.ESPAÑA</v>
      </c>
      <c r="B3396" s="11" t="s">
        <v>120</v>
      </c>
      <c r="C3396" s="11" t="s">
        <v>174</v>
      </c>
      <c r="D3396" s="11" t="s">
        <v>36</v>
      </c>
      <c r="E3396" s="12">
        <v>4.5900163321473997</v>
      </c>
      <c r="F3396" s="12">
        <v>5.3521807607332796</v>
      </c>
      <c r="G3396" s="12">
        <v>5.4952763718377797</v>
      </c>
      <c r="H3396" s="12">
        <v>5.4632242695570596</v>
      </c>
      <c r="I3396" s="12">
        <v>0</v>
      </c>
      <c r="J3396" s="12">
        <v>0</v>
      </c>
      <c r="K3396" s="12">
        <v>0</v>
      </c>
      <c r="L3396" s="12">
        <v>0</v>
      </c>
      <c r="M3396" s="12">
        <v>0</v>
      </c>
      <c r="N3396" s="12"/>
      <c r="O3396" s="12"/>
    </row>
    <row r="3397" spans="1:15" x14ac:dyDescent="0.35">
      <c r="A3397" s="11" t="str">
        <f t="shared" si="53"/>
        <v>CONSUMO PER CAPITA (kg ó litros por individuo)Leche+bebidas vegetalesBCN AM</v>
      </c>
      <c r="B3397" s="11" t="s">
        <v>120</v>
      </c>
      <c r="C3397" s="11" t="s">
        <v>174</v>
      </c>
      <c r="D3397" s="11" t="s">
        <v>1</v>
      </c>
      <c r="E3397" s="12">
        <v>4.1522786359295898</v>
      </c>
      <c r="F3397" s="12">
        <v>5.4064340941568796</v>
      </c>
      <c r="G3397" s="12">
        <v>4.8607977254168899</v>
      </c>
      <c r="H3397" s="12">
        <v>5.66010102755678</v>
      </c>
      <c r="I3397" s="12">
        <v>0</v>
      </c>
      <c r="J3397" s="12">
        <v>0</v>
      </c>
      <c r="K3397" s="12">
        <v>0</v>
      </c>
      <c r="L3397" s="12">
        <v>0</v>
      </c>
      <c r="M3397" s="12">
        <v>0</v>
      </c>
      <c r="N3397" s="12"/>
      <c r="O3397" s="12"/>
    </row>
    <row r="3398" spans="1:15" x14ac:dyDescent="0.35">
      <c r="A3398" s="11" t="str">
        <f t="shared" si="53"/>
        <v>CONSUMO PER CAPITA (kg ó litros por individuo)Leche+bebidas vegetalesREST.CAT ARAGON</v>
      </c>
      <c r="B3398" s="11" t="s">
        <v>120</v>
      </c>
      <c r="C3398" s="11" t="s">
        <v>174</v>
      </c>
      <c r="D3398" s="11" t="s">
        <v>2</v>
      </c>
      <c r="E3398" s="12">
        <v>3.3486848754439702</v>
      </c>
      <c r="F3398" s="12">
        <v>3.5337418166808998</v>
      </c>
      <c r="G3398" s="12">
        <v>4.1361363075180497</v>
      </c>
      <c r="H3398" s="12">
        <v>4.2023165842509602</v>
      </c>
      <c r="I3398" s="12">
        <v>0</v>
      </c>
      <c r="J3398" s="12">
        <v>0</v>
      </c>
      <c r="K3398" s="12">
        <v>0</v>
      </c>
      <c r="L3398" s="12">
        <v>0</v>
      </c>
      <c r="M3398" s="12">
        <v>0</v>
      </c>
      <c r="N3398" s="12"/>
      <c r="O3398" s="12"/>
    </row>
    <row r="3399" spans="1:15" x14ac:dyDescent="0.35">
      <c r="A3399" s="11" t="str">
        <f t="shared" si="53"/>
        <v>CONSUMO PER CAPITA (kg ó litros por individuo)Leche+bebidas vegetalesLEVANTE</v>
      </c>
      <c r="B3399" s="11" t="s">
        <v>120</v>
      </c>
      <c r="C3399" s="11" t="s">
        <v>174</v>
      </c>
      <c r="D3399" s="11" t="s">
        <v>3</v>
      </c>
      <c r="E3399" s="12">
        <v>3.4985674408217</v>
      </c>
      <c r="F3399" s="12">
        <v>4.0451923959041602</v>
      </c>
      <c r="G3399" s="12">
        <v>3.9987024534717599</v>
      </c>
      <c r="H3399" s="12">
        <v>3.5273860100659</v>
      </c>
      <c r="I3399" s="12">
        <v>0</v>
      </c>
      <c r="J3399" s="12">
        <v>0</v>
      </c>
      <c r="K3399" s="12">
        <v>0</v>
      </c>
      <c r="L3399" s="12">
        <v>0</v>
      </c>
      <c r="M3399" s="12">
        <v>0</v>
      </c>
      <c r="N3399" s="12"/>
      <c r="O3399" s="12"/>
    </row>
    <row r="3400" spans="1:15" x14ac:dyDescent="0.35">
      <c r="A3400" s="11" t="str">
        <f t="shared" si="53"/>
        <v>CONSUMO PER CAPITA (kg ó litros por individuo)Leche+bebidas vegetalesANDALUCIA</v>
      </c>
      <c r="B3400" s="11" t="s">
        <v>120</v>
      </c>
      <c r="C3400" s="11" t="s">
        <v>174</v>
      </c>
      <c r="D3400" s="11" t="s">
        <v>4</v>
      </c>
      <c r="E3400" s="12">
        <v>4.7251865458468396</v>
      </c>
      <c r="F3400" s="12">
        <v>5.4405776134425397</v>
      </c>
      <c r="G3400" s="12">
        <v>5.6747486357559502</v>
      </c>
      <c r="H3400" s="12">
        <v>5.3581928695394598</v>
      </c>
      <c r="I3400" s="12">
        <v>0</v>
      </c>
      <c r="J3400" s="12">
        <v>0</v>
      </c>
      <c r="K3400" s="12">
        <v>0</v>
      </c>
      <c r="L3400" s="12">
        <v>0</v>
      </c>
      <c r="M3400" s="12">
        <v>0</v>
      </c>
      <c r="N3400" s="12"/>
      <c r="O3400" s="12"/>
    </row>
    <row r="3401" spans="1:15" x14ac:dyDescent="0.35">
      <c r="A3401" s="11" t="str">
        <f t="shared" si="53"/>
        <v>CONSUMO PER CAPITA (kg ó litros por individuo)Leche+bebidas vegetalesMDD AM</v>
      </c>
      <c r="B3401" s="11" t="s">
        <v>120</v>
      </c>
      <c r="C3401" s="11" t="s">
        <v>174</v>
      </c>
      <c r="D3401" s="11" t="s">
        <v>5</v>
      </c>
      <c r="E3401" s="12">
        <v>4.5307445500972499</v>
      </c>
      <c r="F3401" s="12">
        <v>5.0140625314754601</v>
      </c>
      <c r="G3401" s="12">
        <v>5.3053938842957002</v>
      </c>
      <c r="H3401" s="12">
        <v>5.56004443618205</v>
      </c>
      <c r="I3401" s="12">
        <v>0</v>
      </c>
      <c r="J3401" s="12">
        <v>0</v>
      </c>
      <c r="K3401" s="12">
        <v>0</v>
      </c>
      <c r="L3401" s="12">
        <v>0</v>
      </c>
      <c r="M3401" s="12">
        <v>0</v>
      </c>
      <c r="N3401" s="12"/>
      <c r="O3401" s="12"/>
    </row>
    <row r="3402" spans="1:15" x14ac:dyDescent="0.35">
      <c r="A3402" s="11" t="str">
        <f t="shared" si="53"/>
        <v>CONSUMO PER CAPITA (kg ó litros por individuo)Leche+bebidas vegetalesRTO CENTRO</v>
      </c>
      <c r="B3402" s="11" t="s">
        <v>120</v>
      </c>
      <c r="C3402" s="11" t="s">
        <v>174</v>
      </c>
      <c r="D3402" s="11" t="s">
        <v>6</v>
      </c>
      <c r="E3402" s="12">
        <v>4.6613897901210004</v>
      </c>
      <c r="F3402" s="12">
        <v>4.9291649295064799</v>
      </c>
      <c r="G3402" s="12">
        <v>5.0957465503275001</v>
      </c>
      <c r="H3402" s="12">
        <v>5.2003734582634999</v>
      </c>
      <c r="I3402" s="12">
        <v>0</v>
      </c>
      <c r="J3402" s="12">
        <v>0</v>
      </c>
      <c r="K3402" s="12">
        <v>0</v>
      </c>
      <c r="L3402" s="12">
        <v>0</v>
      </c>
      <c r="M3402" s="12">
        <v>0</v>
      </c>
      <c r="N3402" s="12"/>
      <c r="O3402" s="12"/>
    </row>
    <row r="3403" spans="1:15" x14ac:dyDescent="0.35">
      <c r="A3403" s="11" t="str">
        <f t="shared" si="53"/>
        <v>CONSUMO PER CAPITA (kg ó litros por individuo)Leche+bebidas vegetalesNORTE-CENTRO</v>
      </c>
      <c r="B3403" s="11" t="s">
        <v>120</v>
      </c>
      <c r="C3403" s="11" t="s">
        <v>174</v>
      </c>
      <c r="D3403" s="11" t="s">
        <v>7</v>
      </c>
      <c r="E3403" s="12">
        <v>5.5102947622220801</v>
      </c>
      <c r="F3403" s="12">
        <v>6.7969981742540897</v>
      </c>
      <c r="G3403" s="12">
        <v>7.2104487506042396</v>
      </c>
      <c r="H3403" s="12">
        <v>7.3179980967389699</v>
      </c>
      <c r="I3403" s="12">
        <v>0</v>
      </c>
      <c r="J3403" s="12">
        <v>0</v>
      </c>
      <c r="K3403" s="12">
        <v>0</v>
      </c>
      <c r="L3403" s="12">
        <v>0</v>
      </c>
      <c r="M3403" s="12">
        <v>0</v>
      </c>
      <c r="N3403" s="12"/>
      <c r="O3403" s="12"/>
    </row>
    <row r="3404" spans="1:15" x14ac:dyDescent="0.35">
      <c r="A3404" s="11" t="str">
        <f t="shared" si="53"/>
        <v>CONSUMO PER CAPITA (kg ó litros por individuo)Leche+bebidas vegetalesNOROESTE</v>
      </c>
      <c r="B3404" s="11" t="s">
        <v>120</v>
      </c>
      <c r="C3404" s="11" t="s">
        <v>174</v>
      </c>
      <c r="D3404" s="11" t="s">
        <v>8</v>
      </c>
      <c r="E3404" s="12">
        <v>7.3561943281206901</v>
      </c>
      <c r="F3404" s="12">
        <v>9.3373006225719806</v>
      </c>
      <c r="G3404" s="12">
        <v>9.1771376591431792</v>
      </c>
      <c r="H3404" s="12">
        <v>8.8969842018064096</v>
      </c>
      <c r="I3404" s="12">
        <v>0</v>
      </c>
      <c r="J3404" s="12">
        <v>0</v>
      </c>
      <c r="K3404" s="12">
        <v>0</v>
      </c>
      <c r="L3404" s="12">
        <v>0</v>
      </c>
      <c r="M3404" s="12">
        <v>0</v>
      </c>
      <c r="N3404" s="12"/>
      <c r="O3404" s="12"/>
    </row>
    <row r="3405" spans="1:15" x14ac:dyDescent="0.35">
      <c r="A3405" s="11" t="str">
        <f t="shared" si="53"/>
        <v>CONSUMO PER CAPITA (kg ó litros por individuo)Leche+bebidas vegetales&lt;2MIL</v>
      </c>
      <c r="B3405" s="11" t="s">
        <v>120</v>
      </c>
      <c r="C3405" s="11" t="s">
        <v>174</v>
      </c>
      <c r="D3405" s="11" t="s">
        <v>9</v>
      </c>
      <c r="E3405" s="12">
        <v>3.3487518422723799</v>
      </c>
      <c r="F3405" s="12">
        <v>3.4554882566624001</v>
      </c>
      <c r="G3405" s="12">
        <v>4.3565491468127</v>
      </c>
      <c r="H3405" s="12">
        <v>4.4635317237886998</v>
      </c>
      <c r="I3405" s="12">
        <v>0</v>
      </c>
      <c r="J3405" s="12">
        <v>0</v>
      </c>
      <c r="K3405" s="12">
        <v>0</v>
      </c>
      <c r="L3405" s="12">
        <v>0</v>
      </c>
      <c r="M3405" s="12">
        <v>0</v>
      </c>
      <c r="N3405" s="12"/>
      <c r="O3405" s="12"/>
    </row>
    <row r="3406" spans="1:15" x14ac:dyDescent="0.35">
      <c r="A3406" s="11" t="str">
        <f t="shared" si="53"/>
        <v>CONSUMO PER CAPITA (kg ó litros por individuo)Leche+bebidas vegetales2-5MIL</v>
      </c>
      <c r="B3406" s="11" t="s">
        <v>120</v>
      </c>
      <c r="C3406" s="11" t="s">
        <v>174</v>
      </c>
      <c r="D3406" s="11" t="s">
        <v>10</v>
      </c>
      <c r="E3406" s="12">
        <v>3.21713202454912</v>
      </c>
      <c r="F3406" s="12">
        <v>3.6076826796980899</v>
      </c>
      <c r="G3406" s="12">
        <v>3.64822674757347</v>
      </c>
      <c r="H3406" s="12">
        <v>3.5470148923760401</v>
      </c>
      <c r="I3406" s="12">
        <v>0</v>
      </c>
      <c r="J3406" s="12">
        <v>0</v>
      </c>
      <c r="K3406" s="12">
        <v>0</v>
      </c>
      <c r="L3406" s="12">
        <v>0</v>
      </c>
      <c r="M3406" s="12">
        <v>0</v>
      </c>
      <c r="N3406" s="12"/>
      <c r="O3406" s="12"/>
    </row>
    <row r="3407" spans="1:15" x14ac:dyDescent="0.35">
      <c r="A3407" s="11" t="str">
        <f t="shared" si="53"/>
        <v>CONSUMO PER CAPITA (kg ó litros por individuo)Leche+bebidas vegetales5-10MIL</v>
      </c>
      <c r="B3407" s="11" t="s">
        <v>120</v>
      </c>
      <c r="C3407" s="11" t="s">
        <v>174</v>
      </c>
      <c r="D3407" s="11" t="s">
        <v>11</v>
      </c>
      <c r="E3407" s="12">
        <v>3.4188090716197399</v>
      </c>
      <c r="F3407" s="12">
        <v>4.9169154186768198</v>
      </c>
      <c r="G3407" s="12">
        <v>4.7131822701430401</v>
      </c>
      <c r="H3407" s="12">
        <v>4.8268943550109702</v>
      </c>
      <c r="I3407" s="12">
        <v>0</v>
      </c>
      <c r="J3407" s="12">
        <v>0</v>
      </c>
      <c r="K3407" s="12">
        <v>0</v>
      </c>
      <c r="L3407" s="12">
        <v>0</v>
      </c>
      <c r="M3407" s="12">
        <v>0</v>
      </c>
      <c r="N3407" s="12"/>
      <c r="O3407" s="12"/>
    </row>
    <row r="3408" spans="1:15" x14ac:dyDescent="0.35">
      <c r="A3408" s="11" t="str">
        <f t="shared" si="53"/>
        <v>CONSUMO PER CAPITA (kg ó litros por individuo)Leche+bebidas vegetales10-30MIL</v>
      </c>
      <c r="B3408" s="11" t="s">
        <v>120</v>
      </c>
      <c r="C3408" s="11" t="s">
        <v>174</v>
      </c>
      <c r="D3408" s="11" t="s">
        <v>12</v>
      </c>
      <c r="E3408" s="12">
        <v>5.0379759538764999</v>
      </c>
      <c r="F3408" s="12">
        <v>5.6823034267692298</v>
      </c>
      <c r="G3408" s="12">
        <v>5.7102130051740199</v>
      </c>
      <c r="H3408" s="12">
        <v>5.2069897041786701</v>
      </c>
      <c r="I3408" s="12">
        <v>0</v>
      </c>
      <c r="J3408" s="12">
        <v>0</v>
      </c>
      <c r="K3408" s="12">
        <v>0</v>
      </c>
      <c r="L3408" s="12">
        <v>0</v>
      </c>
      <c r="M3408" s="12">
        <v>0</v>
      </c>
      <c r="N3408" s="12"/>
      <c r="O3408" s="12"/>
    </row>
    <row r="3409" spans="1:15" x14ac:dyDescent="0.35">
      <c r="A3409" s="11" t="str">
        <f t="shared" si="53"/>
        <v>CONSUMO PER CAPITA (kg ó litros por individuo)Leche+bebidas vegetales30-100MIL</v>
      </c>
      <c r="B3409" s="11" t="s">
        <v>120</v>
      </c>
      <c r="C3409" s="11" t="s">
        <v>174</v>
      </c>
      <c r="D3409" s="11" t="s">
        <v>13</v>
      </c>
      <c r="E3409" s="12">
        <v>4.7706946083273696</v>
      </c>
      <c r="F3409" s="12">
        <v>5.4499056373477703</v>
      </c>
      <c r="G3409" s="12">
        <v>5.8230136323337804</v>
      </c>
      <c r="H3409" s="12">
        <v>5.8356512345166696</v>
      </c>
      <c r="I3409" s="12">
        <v>0</v>
      </c>
      <c r="J3409" s="12">
        <v>0</v>
      </c>
      <c r="K3409" s="12">
        <v>0</v>
      </c>
      <c r="L3409" s="12">
        <v>0</v>
      </c>
      <c r="M3409" s="12">
        <v>0</v>
      </c>
      <c r="N3409" s="12"/>
      <c r="O3409" s="12"/>
    </row>
    <row r="3410" spans="1:15" x14ac:dyDescent="0.35">
      <c r="A3410" s="11" t="str">
        <f t="shared" si="53"/>
        <v>CONSUMO PER CAPITA (kg ó litros por individuo)Leche+bebidas vegetales100-200MIL</v>
      </c>
      <c r="B3410" s="11" t="s">
        <v>120</v>
      </c>
      <c r="C3410" s="11" t="s">
        <v>174</v>
      </c>
      <c r="D3410" s="11" t="s">
        <v>14</v>
      </c>
      <c r="E3410" s="12">
        <v>5.5468787719659396</v>
      </c>
      <c r="F3410" s="12">
        <v>6.3236811047145602</v>
      </c>
      <c r="G3410" s="12">
        <v>6.1342775555672402</v>
      </c>
      <c r="H3410" s="12">
        <v>6.6363606902131398</v>
      </c>
      <c r="I3410" s="12">
        <v>0</v>
      </c>
      <c r="J3410" s="12">
        <v>0</v>
      </c>
      <c r="K3410" s="12">
        <v>0</v>
      </c>
      <c r="L3410" s="12">
        <v>0</v>
      </c>
      <c r="M3410" s="12">
        <v>0</v>
      </c>
      <c r="N3410" s="12"/>
      <c r="O3410" s="12"/>
    </row>
    <row r="3411" spans="1:15" x14ac:dyDescent="0.35">
      <c r="A3411" s="11" t="str">
        <f t="shared" si="53"/>
        <v>CONSUMO PER CAPITA (kg ó litros por individuo)Leche+bebidas vegetales200-500MIL</v>
      </c>
      <c r="B3411" s="11" t="s">
        <v>120</v>
      </c>
      <c r="C3411" s="11" t="s">
        <v>174</v>
      </c>
      <c r="D3411" s="11" t="s">
        <v>15</v>
      </c>
      <c r="E3411" s="12">
        <v>4.7502524415489802</v>
      </c>
      <c r="F3411" s="12">
        <v>5.7534002776703597</v>
      </c>
      <c r="G3411" s="12">
        <v>6.4334969876339896</v>
      </c>
      <c r="H3411" s="12">
        <v>5.6111116282908799</v>
      </c>
      <c r="I3411" s="12">
        <v>0</v>
      </c>
      <c r="J3411" s="12">
        <v>0</v>
      </c>
      <c r="K3411" s="12">
        <v>0</v>
      </c>
      <c r="L3411" s="12">
        <v>0</v>
      </c>
      <c r="M3411" s="12">
        <v>0</v>
      </c>
      <c r="N3411" s="12"/>
      <c r="O3411" s="12"/>
    </row>
    <row r="3412" spans="1:15" x14ac:dyDescent="0.35">
      <c r="A3412" s="11" t="str">
        <f t="shared" si="53"/>
        <v>CONSUMO PER CAPITA (kg ó litros por individuo)Leche+bebidas vegetales&gt;500MIL</v>
      </c>
      <c r="B3412" s="11" t="s">
        <v>120</v>
      </c>
      <c r="C3412" s="11" t="s">
        <v>174</v>
      </c>
      <c r="D3412" s="11" t="s">
        <v>16</v>
      </c>
      <c r="E3412" s="12">
        <v>4.7097170113696798</v>
      </c>
      <c r="F3412" s="12">
        <v>5.5595684084715096</v>
      </c>
      <c r="G3412" s="12">
        <v>5.3099189719334197</v>
      </c>
      <c r="H3412" s="12">
        <v>5.9009835511378501</v>
      </c>
      <c r="I3412" s="12">
        <v>0</v>
      </c>
      <c r="J3412" s="12">
        <v>0</v>
      </c>
      <c r="K3412" s="12">
        <v>0</v>
      </c>
      <c r="L3412" s="12">
        <v>0</v>
      </c>
      <c r="M3412" s="12">
        <v>0</v>
      </c>
      <c r="N3412" s="12"/>
      <c r="O3412" s="12"/>
    </row>
    <row r="3413" spans="1:15" x14ac:dyDescent="0.35">
      <c r="A3413" s="11" t="str">
        <f t="shared" si="53"/>
        <v>CONSUMO PER CAPITA (kg ó litros por individuo)Leche+bebidas vegetalesDE 15 A 19 AÑOS</v>
      </c>
      <c r="B3413" s="11" t="s">
        <v>120</v>
      </c>
      <c r="C3413" s="11" t="s">
        <v>174</v>
      </c>
      <c r="D3413" s="11" t="s">
        <v>39</v>
      </c>
      <c r="E3413" s="12">
        <v>0.70377027914531498</v>
      </c>
      <c r="F3413" s="12">
        <v>0.90987392663185296</v>
      </c>
      <c r="G3413" s="12">
        <v>0.55600821060374395</v>
      </c>
      <c r="H3413" s="12">
        <v>0.71480668107188905</v>
      </c>
      <c r="I3413" s="12">
        <v>0</v>
      </c>
      <c r="J3413" s="12">
        <v>0</v>
      </c>
      <c r="K3413" s="12">
        <v>0</v>
      </c>
      <c r="L3413" s="12">
        <v>0</v>
      </c>
      <c r="M3413" s="12">
        <v>0</v>
      </c>
      <c r="N3413" s="12"/>
      <c r="O3413" s="12"/>
    </row>
    <row r="3414" spans="1:15" x14ac:dyDescent="0.35">
      <c r="A3414" s="11" t="str">
        <f t="shared" si="53"/>
        <v>CONSUMO PER CAPITA (kg ó litros por individuo)Leche+bebidas vegetalesDE 20 A 24 AÑOS</v>
      </c>
      <c r="B3414" s="11" t="s">
        <v>120</v>
      </c>
      <c r="C3414" s="11" t="s">
        <v>174</v>
      </c>
      <c r="D3414" s="11" t="s">
        <v>40</v>
      </c>
      <c r="E3414" s="12">
        <v>1.5023968906530101</v>
      </c>
      <c r="F3414" s="12">
        <v>1.2034898743898801</v>
      </c>
      <c r="G3414" s="12">
        <v>1.35031906578099</v>
      </c>
      <c r="H3414" s="12">
        <v>1.2895641025671201</v>
      </c>
      <c r="I3414" s="12">
        <v>0</v>
      </c>
      <c r="J3414" s="12">
        <v>0</v>
      </c>
      <c r="K3414" s="12">
        <v>0</v>
      </c>
      <c r="L3414" s="12">
        <v>0</v>
      </c>
      <c r="M3414" s="12">
        <v>0</v>
      </c>
      <c r="N3414" s="12"/>
      <c r="O3414" s="12"/>
    </row>
    <row r="3415" spans="1:15" x14ac:dyDescent="0.35">
      <c r="A3415" s="11" t="str">
        <f t="shared" si="53"/>
        <v>CONSUMO PER CAPITA (kg ó litros por individuo)Leche+bebidas vegetalesDE 25 A 34 AÑOS</v>
      </c>
      <c r="B3415" s="11" t="s">
        <v>120</v>
      </c>
      <c r="C3415" s="11" t="s">
        <v>174</v>
      </c>
      <c r="D3415" s="11" t="s">
        <v>41</v>
      </c>
      <c r="E3415" s="12">
        <v>2.11849322944876</v>
      </c>
      <c r="F3415" s="12">
        <v>2.7161508953821398</v>
      </c>
      <c r="G3415" s="12">
        <v>2.5568435890444698</v>
      </c>
      <c r="H3415" s="12">
        <v>2.5346081441408201</v>
      </c>
      <c r="I3415" s="12">
        <v>0</v>
      </c>
      <c r="J3415" s="12">
        <v>0</v>
      </c>
      <c r="K3415" s="12">
        <v>0</v>
      </c>
      <c r="L3415" s="12">
        <v>0</v>
      </c>
      <c r="M3415" s="12">
        <v>0</v>
      </c>
      <c r="N3415" s="12"/>
      <c r="O3415" s="12"/>
    </row>
    <row r="3416" spans="1:15" x14ac:dyDescent="0.35">
      <c r="A3416" s="11" t="str">
        <f t="shared" si="53"/>
        <v>CONSUMO PER CAPITA (kg ó litros por individuo)Leche+bebidas vegetalesDE 35 A 49 AÑOS</v>
      </c>
      <c r="B3416" s="11" t="s">
        <v>120</v>
      </c>
      <c r="C3416" s="11" t="s">
        <v>174</v>
      </c>
      <c r="D3416" s="11" t="s">
        <v>42</v>
      </c>
      <c r="E3416" s="12">
        <v>4.5890547168606703</v>
      </c>
      <c r="F3416" s="12">
        <v>5.1520931901110902</v>
      </c>
      <c r="G3416" s="12">
        <v>5.0296289299069201</v>
      </c>
      <c r="H3416" s="12">
        <v>4.8447755763828697</v>
      </c>
      <c r="I3416" s="12">
        <v>0</v>
      </c>
      <c r="J3416" s="12">
        <v>0</v>
      </c>
      <c r="K3416" s="12">
        <v>0</v>
      </c>
      <c r="L3416" s="12">
        <v>0</v>
      </c>
      <c r="M3416" s="12">
        <v>0</v>
      </c>
      <c r="N3416" s="12"/>
      <c r="O3416" s="12"/>
    </row>
    <row r="3417" spans="1:15" x14ac:dyDescent="0.35">
      <c r="A3417" s="11" t="str">
        <f t="shared" si="53"/>
        <v>CONSUMO PER CAPITA (kg ó litros por individuo)Leche+bebidas vegetalesDE 50 A 59 AÑOS</v>
      </c>
      <c r="B3417" s="11" t="s">
        <v>120</v>
      </c>
      <c r="C3417" s="11" t="s">
        <v>174</v>
      </c>
      <c r="D3417" s="11" t="s">
        <v>43</v>
      </c>
      <c r="E3417" s="12">
        <v>6.0666139225595099</v>
      </c>
      <c r="F3417" s="12">
        <v>7.0356418747716702</v>
      </c>
      <c r="G3417" s="12">
        <v>7.0266539060029096</v>
      </c>
      <c r="H3417" s="12">
        <v>6.9277341282084599</v>
      </c>
      <c r="I3417" s="12">
        <v>0</v>
      </c>
      <c r="J3417" s="12">
        <v>0</v>
      </c>
      <c r="K3417" s="12">
        <v>0</v>
      </c>
      <c r="L3417" s="12">
        <v>0</v>
      </c>
      <c r="M3417" s="12">
        <v>0</v>
      </c>
      <c r="N3417" s="12"/>
      <c r="O3417" s="12"/>
    </row>
    <row r="3418" spans="1:15" x14ac:dyDescent="0.35">
      <c r="A3418" s="11" t="str">
        <f t="shared" si="53"/>
        <v>CONSUMO PER CAPITA (kg ó litros por individuo)Leche+bebidas vegetalesDE 60 A 75 AÑOS</v>
      </c>
      <c r="B3418" s="11" t="s">
        <v>120</v>
      </c>
      <c r="C3418" s="11" t="s">
        <v>174</v>
      </c>
      <c r="D3418" s="11" t="s">
        <v>44</v>
      </c>
      <c r="E3418" s="12">
        <v>6.9518017685397799</v>
      </c>
      <c r="F3418" s="12">
        <v>8.3616949015689492</v>
      </c>
      <c r="G3418" s="12">
        <v>9.2507332578242103</v>
      </c>
      <c r="H3418" s="12">
        <v>9.4508359083864804</v>
      </c>
      <c r="I3418" s="12">
        <v>0</v>
      </c>
      <c r="J3418" s="12">
        <v>0</v>
      </c>
      <c r="K3418" s="12">
        <v>0</v>
      </c>
      <c r="L3418" s="12">
        <v>0</v>
      </c>
      <c r="M3418" s="12">
        <v>0</v>
      </c>
      <c r="N3418" s="12"/>
      <c r="O3418" s="12"/>
    </row>
    <row r="3419" spans="1:15" x14ac:dyDescent="0.35">
      <c r="A3419" s="11" t="str">
        <f t="shared" si="53"/>
        <v>CONSUMO PER CAPITA (kg ó litros por individuo)Leche+bebidas vegetalesALTA Y MEDIA ALTA</v>
      </c>
      <c r="B3419" s="11" t="s">
        <v>120</v>
      </c>
      <c r="C3419" s="11" t="s">
        <v>174</v>
      </c>
      <c r="D3419" s="11" t="s">
        <v>17</v>
      </c>
      <c r="E3419" s="12">
        <v>5.2346087119928999</v>
      </c>
      <c r="F3419" s="12">
        <v>6.8601590100032199</v>
      </c>
      <c r="G3419" s="12">
        <v>6.5110980212862399</v>
      </c>
      <c r="H3419" s="12">
        <v>6.7170683311424497</v>
      </c>
      <c r="I3419" s="12">
        <v>0</v>
      </c>
      <c r="J3419" s="12">
        <v>0</v>
      </c>
      <c r="K3419" s="12">
        <v>0</v>
      </c>
      <c r="L3419" s="12">
        <v>0</v>
      </c>
      <c r="M3419" s="12">
        <v>0</v>
      </c>
      <c r="N3419" s="12"/>
      <c r="O3419" s="12"/>
    </row>
    <row r="3420" spans="1:15" x14ac:dyDescent="0.35">
      <c r="A3420" s="11" t="str">
        <f t="shared" si="53"/>
        <v>CONSUMO PER CAPITA (kg ó litros por individuo)Leche+bebidas vegetalesMEDIA</v>
      </c>
      <c r="B3420" s="11" t="s">
        <v>120</v>
      </c>
      <c r="C3420" s="11" t="s">
        <v>174</v>
      </c>
      <c r="D3420" s="11" t="s">
        <v>18</v>
      </c>
      <c r="E3420" s="12">
        <v>4.4991149165774802</v>
      </c>
      <c r="F3420" s="12">
        <v>4.92754532915444</v>
      </c>
      <c r="G3420" s="12">
        <v>5.06788175868805</v>
      </c>
      <c r="H3420" s="12">
        <v>4.8777357737312697</v>
      </c>
      <c r="I3420" s="12">
        <v>0</v>
      </c>
      <c r="J3420" s="12">
        <v>0</v>
      </c>
      <c r="K3420" s="12">
        <v>0</v>
      </c>
      <c r="L3420" s="12">
        <v>0</v>
      </c>
      <c r="M3420" s="12">
        <v>0</v>
      </c>
      <c r="N3420" s="12"/>
      <c r="O3420" s="12"/>
    </row>
    <row r="3421" spans="1:15" x14ac:dyDescent="0.35">
      <c r="A3421" s="11" t="str">
        <f t="shared" si="53"/>
        <v>CONSUMO PER CAPITA (kg ó litros por individuo)Leche+bebidas vegetalesMEDIA BAJA</v>
      </c>
      <c r="B3421" s="11" t="s">
        <v>120</v>
      </c>
      <c r="C3421" s="11" t="s">
        <v>174</v>
      </c>
      <c r="D3421" s="11" t="s">
        <v>19</v>
      </c>
      <c r="E3421" s="12">
        <v>4.6364575338492804</v>
      </c>
      <c r="F3421" s="12">
        <v>5.2424397853993803</v>
      </c>
      <c r="G3421" s="12">
        <v>6.0005140591520201</v>
      </c>
      <c r="H3421" s="12">
        <v>5.74468906169081</v>
      </c>
      <c r="I3421" s="12">
        <v>0</v>
      </c>
      <c r="J3421" s="12">
        <v>0</v>
      </c>
      <c r="K3421" s="12">
        <v>0</v>
      </c>
      <c r="L3421" s="12">
        <v>0</v>
      </c>
      <c r="M3421" s="12">
        <v>0</v>
      </c>
      <c r="N3421" s="12"/>
      <c r="O3421" s="12"/>
    </row>
    <row r="3422" spans="1:15" x14ac:dyDescent="0.35">
      <c r="A3422" s="11" t="str">
        <f t="shared" si="53"/>
        <v>CONSUMO PER CAPITA (kg ó litros por individuo)Leche+bebidas vegetalesBAJA</v>
      </c>
      <c r="B3422" s="11" t="s">
        <v>120</v>
      </c>
      <c r="C3422" s="11" t="s">
        <v>174</v>
      </c>
      <c r="D3422" s="11" t="s">
        <v>20</v>
      </c>
      <c r="E3422" s="12">
        <v>3.96368854375971</v>
      </c>
      <c r="F3422" s="12">
        <v>4.5501472383940103</v>
      </c>
      <c r="G3422" s="12">
        <v>4.4136392130365696</v>
      </c>
      <c r="H3422" s="12">
        <v>4.6831853362425901</v>
      </c>
      <c r="I3422" s="12">
        <v>0</v>
      </c>
      <c r="J3422" s="12">
        <v>0</v>
      </c>
      <c r="K3422" s="12">
        <v>0</v>
      </c>
      <c r="L3422" s="12">
        <v>0</v>
      </c>
      <c r="M3422" s="12">
        <v>0</v>
      </c>
      <c r="N3422" s="12"/>
      <c r="O3422" s="12"/>
    </row>
    <row r="3423" spans="1:15" x14ac:dyDescent="0.35">
      <c r="A3423" s="11" t="str">
        <f t="shared" si="53"/>
        <v>CONSUMO PER CAPITA (kg ó litros por individuo)Leche+bebidas vegetalesHOMBRE</v>
      </c>
      <c r="B3423" s="11" t="s">
        <v>120</v>
      </c>
      <c r="C3423" s="11" t="s">
        <v>174</v>
      </c>
      <c r="D3423" s="11" t="s">
        <v>21</v>
      </c>
      <c r="E3423" s="12">
        <v>5.5073552506916297</v>
      </c>
      <c r="F3423" s="12">
        <v>6.6152015506288198</v>
      </c>
      <c r="G3423" s="12">
        <v>6.68236271779337</v>
      </c>
      <c r="H3423" s="12">
        <v>6.3785220199285098</v>
      </c>
      <c r="I3423" s="12">
        <v>0</v>
      </c>
      <c r="J3423" s="12">
        <v>0</v>
      </c>
      <c r="K3423" s="12">
        <v>0</v>
      </c>
      <c r="L3423" s="12">
        <v>0</v>
      </c>
      <c r="M3423" s="12">
        <v>0</v>
      </c>
      <c r="N3423" s="12"/>
      <c r="O3423" s="12"/>
    </row>
    <row r="3424" spans="1:15" x14ac:dyDescent="0.35">
      <c r="A3424" s="11" t="str">
        <f t="shared" si="53"/>
        <v>CONSUMO PER CAPITA (kg ó litros por individuo)Leche+bebidas vegetalesMUJER</v>
      </c>
      <c r="B3424" s="11" t="s">
        <v>120</v>
      </c>
      <c r="C3424" s="11" t="s">
        <v>174</v>
      </c>
      <c r="D3424" s="11" t="s">
        <v>22</v>
      </c>
      <c r="E3424" s="12">
        <v>3.6879596144934701</v>
      </c>
      <c r="F3424" s="12">
        <v>4.1082045138253198</v>
      </c>
      <c r="G3424" s="12">
        <v>4.3251501001530102</v>
      </c>
      <c r="H3424" s="12">
        <v>4.56244834603892</v>
      </c>
      <c r="I3424" s="12">
        <v>0</v>
      </c>
      <c r="J3424" s="12">
        <v>0</v>
      </c>
      <c r="K3424" s="12">
        <v>0</v>
      </c>
      <c r="L3424" s="12">
        <v>0</v>
      </c>
      <c r="M3424" s="12">
        <v>0</v>
      </c>
      <c r="N3424" s="12"/>
      <c r="O3424" s="12"/>
    </row>
    <row r="3425" spans="1:15" x14ac:dyDescent="0.35">
      <c r="A3425" s="11" t="str">
        <f t="shared" si="53"/>
        <v>CONSUMO PER CAPITA (kg ó litros por individuo)LecheT.ESPAÑA</v>
      </c>
      <c r="B3425" s="11" t="s">
        <v>120</v>
      </c>
      <c r="C3425" s="11" t="s">
        <v>124</v>
      </c>
      <c r="D3425" s="11" t="s">
        <v>36</v>
      </c>
      <c r="E3425" s="12">
        <v>4.3920219504050699</v>
      </c>
      <c r="F3425" s="12">
        <v>5.1421830576163501</v>
      </c>
      <c r="G3425" s="12">
        <v>5.2189271279318703</v>
      </c>
      <c r="H3425" s="12">
        <v>5.0812931152131</v>
      </c>
      <c r="I3425" s="12">
        <v>0</v>
      </c>
      <c r="J3425" s="12">
        <v>0</v>
      </c>
      <c r="K3425" s="12">
        <v>0</v>
      </c>
      <c r="L3425" s="12">
        <v>0</v>
      </c>
      <c r="M3425" s="12">
        <v>0</v>
      </c>
      <c r="N3425" s="12"/>
      <c r="O3425" s="12"/>
    </row>
    <row r="3426" spans="1:15" x14ac:dyDescent="0.35">
      <c r="A3426" s="11" t="str">
        <f t="shared" si="53"/>
        <v>CONSUMO PER CAPITA (kg ó litros por individuo)LecheBCN AM</v>
      </c>
      <c r="B3426" s="11" t="s">
        <v>120</v>
      </c>
      <c r="C3426" s="11" t="s">
        <v>124</v>
      </c>
      <c r="D3426" s="11" t="s">
        <v>1</v>
      </c>
      <c r="E3426" s="12">
        <v>3.4618687807678099</v>
      </c>
      <c r="F3426" s="12">
        <v>4.8567536573340204</v>
      </c>
      <c r="G3426" s="12">
        <v>4.4194039057924499</v>
      </c>
      <c r="H3426" s="12">
        <v>4.9218907979394402</v>
      </c>
      <c r="I3426" s="12">
        <v>0</v>
      </c>
      <c r="J3426" s="12">
        <v>0</v>
      </c>
      <c r="K3426" s="12">
        <v>0</v>
      </c>
      <c r="L3426" s="12">
        <v>0</v>
      </c>
      <c r="M3426" s="12">
        <v>0</v>
      </c>
      <c r="N3426" s="12"/>
      <c r="O3426" s="12"/>
    </row>
    <row r="3427" spans="1:15" x14ac:dyDescent="0.35">
      <c r="A3427" s="11" t="str">
        <f t="shared" si="53"/>
        <v>CONSUMO PER CAPITA (kg ó litros por individuo)LecheREST.CAT ARAGON</v>
      </c>
      <c r="B3427" s="11" t="s">
        <v>120</v>
      </c>
      <c r="C3427" s="11" t="s">
        <v>124</v>
      </c>
      <c r="D3427" s="11" t="s">
        <v>2</v>
      </c>
      <c r="E3427" s="12">
        <v>3.1364748261301298</v>
      </c>
      <c r="F3427" s="12">
        <v>3.2548372033236501</v>
      </c>
      <c r="G3427" s="12">
        <v>3.6634398520906601</v>
      </c>
      <c r="H3427" s="12">
        <v>3.43268683687897</v>
      </c>
      <c r="I3427" s="12">
        <v>0</v>
      </c>
      <c r="J3427" s="12">
        <v>0</v>
      </c>
      <c r="K3427" s="12">
        <v>0</v>
      </c>
      <c r="L3427" s="12">
        <v>0</v>
      </c>
      <c r="M3427" s="12">
        <v>0</v>
      </c>
      <c r="N3427" s="12"/>
      <c r="O3427" s="12"/>
    </row>
    <row r="3428" spans="1:15" x14ac:dyDescent="0.35">
      <c r="A3428" s="11" t="str">
        <f t="shared" si="53"/>
        <v>CONSUMO PER CAPITA (kg ó litros por individuo)LecheLEVANTE</v>
      </c>
      <c r="B3428" s="11" t="s">
        <v>120</v>
      </c>
      <c r="C3428" s="11" t="s">
        <v>124</v>
      </c>
      <c r="D3428" s="11" t="s">
        <v>3</v>
      </c>
      <c r="E3428" s="12">
        <v>3.3971834466753301</v>
      </c>
      <c r="F3428" s="12">
        <v>3.9377756248815698</v>
      </c>
      <c r="G3428" s="12">
        <v>3.7786130738399999</v>
      </c>
      <c r="H3428" s="12">
        <v>3.2859870770000401</v>
      </c>
      <c r="I3428" s="12">
        <v>0</v>
      </c>
      <c r="J3428" s="12">
        <v>0</v>
      </c>
      <c r="K3428" s="12">
        <v>0</v>
      </c>
      <c r="L3428" s="12">
        <v>0</v>
      </c>
      <c r="M3428" s="12">
        <v>0</v>
      </c>
      <c r="N3428" s="12"/>
      <c r="O3428" s="12"/>
    </row>
    <row r="3429" spans="1:15" x14ac:dyDescent="0.35">
      <c r="A3429" s="11" t="str">
        <f t="shared" si="53"/>
        <v>CONSUMO PER CAPITA (kg ó litros por individuo)LecheANDALUCIA</v>
      </c>
      <c r="B3429" s="11" t="s">
        <v>120</v>
      </c>
      <c r="C3429" s="11" t="s">
        <v>124</v>
      </c>
      <c r="D3429" s="11" t="s">
        <v>4</v>
      </c>
      <c r="E3429" s="12">
        <v>4.62278764473146</v>
      </c>
      <c r="F3429" s="12">
        <v>5.3468335375178198</v>
      </c>
      <c r="G3429" s="12">
        <v>5.5655700618381401</v>
      </c>
      <c r="H3429" s="12">
        <v>5.2545283260165903</v>
      </c>
      <c r="I3429" s="12">
        <v>0</v>
      </c>
      <c r="J3429" s="12">
        <v>0</v>
      </c>
      <c r="K3429" s="12">
        <v>0</v>
      </c>
      <c r="L3429" s="12">
        <v>0</v>
      </c>
      <c r="M3429" s="12">
        <v>0</v>
      </c>
      <c r="N3429" s="12"/>
      <c r="O3429" s="12"/>
    </row>
    <row r="3430" spans="1:15" x14ac:dyDescent="0.35">
      <c r="A3430" s="11" t="str">
        <f t="shared" si="53"/>
        <v>CONSUMO PER CAPITA (kg ó litros por individuo)LecheMDD AM</v>
      </c>
      <c r="B3430" s="11" t="s">
        <v>120</v>
      </c>
      <c r="C3430" s="11" t="s">
        <v>124</v>
      </c>
      <c r="D3430" s="11" t="s">
        <v>5</v>
      </c>
      <c r="E3430" s="12">
        <v>4.3930434488877603</v>
      </c>
      <c r="F3430" s="12">
        <v>4.8478140773411598</v>
      </c>
      <c r="G3430" s="12">
        <v>5.0862401867786797</v>
      </c>
      <c r="H3430" s="12">
        <v>5.2456823421105598</v>
      </c>
      <c r="I3430" s="12">
        <v>0</v>
      </c>
      <c r="J3430" s="12">
        <v>0</v>
      </c>
      <c r="K3430" s="12">
        <v>0</v>
      </c>
      <c r="L3430" s="12">
        <v>0</v>
      </c>
      <c r="M3430" s="12">
        <v>0</v>
      </c>
      <c r="N3430" s="12"/>
      <c r="O3430" s="12"/>
    </row>
    <row r="3431" spans="1:15" x14ac:dyDescent="0.35">
      <c r="A3431" s="11" t="str">
        <f t="shared" si="53"/>
        <v>CONSUMO PER CAPITA (kg ó litros por individuo)LecheRTO CENTRO</v>
      </c>
      <c r="B3431" s="11" t="s">
        <v>120</v>
      </c>
      <c r="C3431" s="11" t="s">
        <v>124</v>
      </c>
      <c r="D3431" s="11" t="s">
        <v>6</v>
      </c>
      <c r="E3431" s="12">
        <v>4.5231651925227299</v>
      </c>
      <c r="F3431" s="12">
        <v>4.8630222892308499</v>
      </c>
      <c r="G3431" s="12">
        <v>5.01252116877522</v>
      </c>
      <c r="H3431" s="12">
        <v>5.09769989000187</v>
      </c>
      <c r="I3431" s="12">
        <v>0</v>
      </c>
      <c r="J3431" s="12">
        <v>0</v>
      </c>
      <c r="K3431" s="12">
        <v>0</v>
      </c>
      <c r="L3431" s="12">
        <v>0</v>
      </c>
      <c r="M3431" s="12">
        <v>0</v>
      </c>
      <c r="N3431" s="12"/>
      <c r="O3431" s="12"/>
    </row>
    <row r="3432" spans="1:15" x14ac:dyDescent="0.35">
      <c r="A3432" s="11" t="str">
        <f t="shared" si="53"/>
        <v>CONSUMO PER CAPITA (kg ó litros por individuo)LecheNORTE-CENTRO</v>
      </c>
      <c r="B3432" s="11" t="s">
        <v>120</v>
      </c>
      <c r="C3432" s="11" t="s">
        <v>124</v>
      </c>
      <c r="D3432" s="11" t="s">
        <v>7</v>
      </c>
      <c r="E3432" s="12">
        <v>5.3152923317889602</v>
      </c>
      <c r="F3432" s="12">
        <v>6.3951931239576103</v>
      </c>
      <c r="G3432" s="12">
        <v>6.7564198246451204</v>
      </c>
      <c r="H3432" s="12">
        <v>6.8174022300925401</v>
      </c>
      <c r="I3432" s="12">
        <v>0</v>
      </c>
      <c r="J3432" s="12">
        <v>0</v>
      </c>
      <c r="K3432" s="12">
        <v>0</v>
      </c>
      <c r="L3432" s="12">
        <v>0</v>
      </c>
      <c r="M3432" s="12">
        <v>0</v>
      </c>
      <c r="N3432" s="12"/>
      <c r="O3432" s="12"/>
    </row>
    <row r="3433" spans="1:15" x14ac:dyDescent="0.35">
      <c r="A3433" s="11" t="str">
        <f t="shared" si="53"/>
        <v>CONSUMO PER CAPITA (kg ó litros por individuo)LecheNOROESTE</v>
      </c>
      <c r="B3433" s="11" t="s">
        <v>120</v>
      </c>
      <c r="C3433" s="11" t="s">
        <v>124</v>
      </c>
      <c r="D3433" s="11" t="s">
        <v>8</v>
      </c>
      <c r="E3433" s="12">
        <v>7.1516097187122298</v>
      </c>
      <c r="F3433" s="12">
        <v>9.1238441030867001</v>
      </c>
      <c r="G3433" s="12">
        <v>8.7788531725858494</v>
      </c>
      <c r="H3433" s="12">
        <v>8.2990781682235397</v>
      </c>
      <c r="I3433" s="12">
        <v>0</v>
      </c>
      <c r="J3433" s="12">
        <v>0</v>
      </c>
      <c r="K3433" s="12">
        <v>0</v>
      </c>
      <c r="L3433" s="12">
        <v>0</v>
      </c>
      <c r="M3433" s="12">
        <v>0</v>
      </c>
      <c r="N3433" s="12"/>
      <c r="O3433" s="12"/>
    </row>
    <row r="3434" spans="1:15" x14ac:dyDescent="0.35">
      <c r="A3434" s="11" t="str">
        <f t="shared" si="53"/>
        <v>CONSUMO PER CAPITA (kg ó litros por individuo)Leche&lt;2MIL</v>
      </c>
      <c r="B3434" s="11" t="s">
        <v>120</v>
      </c>
      <c r="C3434" s="11" t="s">
        <v>124</v>
      </c>
      <c r="D3434" s="11" t="s">
        <v>9</v>
      </c>
      <c r="E3434" s="12">
        <v>3.2523804013780699</v>
      </c>
      <c r="F3434" s="12">
        <v>3.3705015256650102</v>
      </c>
      <c r="G3434" s="12">
        <v>4.2761365516188103</v>
      </c>
      <c r="H3434" s="12">
        <v>3.7823967710855402</v>
      </c>
      <c r="I3434" s="12">
        <v>0</v>
      </c>
      <c r="J3434" s="12">
        <v>0</v>
      </c>
      <c r="K3434" s="12">
        <v>0</v>
      </c>
      <c r="L3434" s="12">
        <v>0</v>
      </c>
      <c r="M3434" s="12">
        <v>0</v>
      </c>
      <c r="N3434" s="12"/>
      <c r="O3434" s="12"/>
    </row>
    <row r="3435" spans="1:15" x14ac:dyDescent="0.35">
      <c r="A3435" s="11" t="str">
        <f t="shared" si="53"/>
        <v>CONSUMO PER CAPITA (kg ó litros por individuo)Leche2-5MIL</v>
      </c>
      <c r="B3435" s="11" t="s">
        <v>120</v>
      </c>
      <c r="C3435" s="11" t="s">
        <v>124</v>
      </c>
      <c r="D3435" s="11" t="s">
        <v>10</v>
      </c>
      <c r="E3435" s="12">
        <v>3.0776534742795998</v>
      </c>
      <c r="F3435" s="12">
        <v>3.5289155722898702</v>
      </c>
      <c r="G3435" s="12">
        <v>3.5171584127771198</v>
      </c>
      <c r="H3435" s="12">
        <v>3.4396390113086399</v>
      </c>
      <c r="I3435" s="12">
        <v>0</v>
      </c>
      <c r="J3435" s="12">
        <v>0</v>
      </c>
      <c r="K3435" s="12">
        <v>0</v>
      </c>
      <c r="L3435" s="12">
        <v>0</v>
      </c>
      <c r="M3435" s="12">
        <v>0</v>
      </c>
      <c r="N3435" s="12"/>
      <c r="O3435" s="12"/>
    </row>
    <row r="3436" spans="1:15" x14ac:dyDescent="0.35">
      <c r="A3436" s="11" t="str">
        <f t="shared" si="53"/>
        <v>CONSUMO PER CAPITA (kg ó litros por individuo)Leche5-10MIL</v>
      </c>
      <c r="B3436" s="11" t="s">
        <v>120</v>
      </c>
      <c r="C3436" s="11" t="s">
        <v>124</v>
      </c>
      <c r="D3436" s="11" t="s">
        <v>11</v>
      </c>
      <c r="E3436" s="12">
        <v>3.3031243762676299</v>
      </c>
      <c r="F3436" s="12">
        <v>4.6989234738624397</v>
      </c>
      <c r="G3436" s="12">
        <v>4.1156679812786896</v>
      </c>
      <c r="H3436" s="12">
        <v>4.3943698599543897</v>
      </c>
      <c r="I3436" s="12">
        <v>0</v>
      </c>
      <c r="J3436" s="12">
        <v>0</v>
      </c>
      <c r="K3436" s="12">
        <v>0</v>
      </c>
      <c r="L3436" s="12">
        <v>0</v>
      </c>
      <c r="M3436" s="12">
        <v>0</v>
      </c>
      <c r="N3436" s="12"/>
      <c r="O3436" s="12"/>
    </row>
    <row r="3437" spans="1:15" x14ac:dyDescent="0.35">
      <c r="A3437" s="11" t="str">
        <f t="shared" si="53"/>
        <v>CONSUMO PER CAPITA (kg ó litros por individuo)Leche10-30MIL</v>
      </c>
      <c r="B3437" s="11" t="s">
        <v>120</v>
      </c>
      <c r="C3437" s="11" t="s">
        <v>124</v>
      </c>
      <c r="D3437" s="11" t="s">
        <v>12</v>
      </c>
      <c r="E3437" s="12">
        <v>4.8735986677587402</v>
      </c>
      <c r="F3437" s="12">
        <v>5.4786034019420002</v>
      </c>
      <c r="G3437" s="12">
        <v>5.5418205981937998</v>
      </c>
      <c r="H3437" s="12">
        <v>4.9752264569823597</v>
      </c>
      <c r="I3437" s="12">
        <v>0</v>
      </c>
      <c r="J3437" s="12">
        <v>0</v>
      </c>
      <c r="K3437" s="12">
        <v>0</v>
      </c>
      <c r="L3437" s="12">
        <v>0</v>
      </c>
      <c r="M3437" s="12">
        <v>0</v>
      </c>
      <c r="N3437" s="12"/>
      <c r="O3437" s="12"/>
    </row>
    <row r="3438" spans="1:15" x14ac:dyDescent="0.35">
      <c r="A3438" s="11" t="str">
        <f t="shared" si="53"/>
        <v>CONSUMO PER CAPITA (kg ó litros por individuo)Leche30-100MIL</v>
      </c>
      <c r="B3438" s="11" t="s">
        <v>120</v>
      </c>
      <c r="C3438" s="11" t="s">
        <v>124</v>
      </c>
      <c r="D3438" s="11" t="s">
        <v>13</v>
      </c>
      <c r="E3438" s="12">
        <v>4.4770561877489099</v>
      </c>
      <c r="F3438" s="12">
        <v>5.2193095357172501</v>
      </c>
      <c r="G3438" s="12">
        <v>5.5119816974842601</v>
      </c>
      <c r="H3438" s="12">
        <v>5.3602999772888698</v>
      </c>
      <c r="I3438" s="12">
        <v>0</v>
      </c>
      <c r="J3438" s="12">
        <v>0</v>
      </c>
      <c r="K3438" s="12">
        <v>0</v>
      </c>
      <c r="L3438" s="12">
        <v>0</v>
      </c>
      <c r="M3438" s="12">
        <v>0</v>
      </c>
      <c r="N3438" s="12"/>
      <c r="O3438" s="12"/>
    </row>
    <row r="3439" spans="1:15" x14ac:dyDescent="0.35">
      <c r="A3439" s="11" t="str">
        <f t="shared" si="53"/>
        <v>CONSUMO PER CAPITA (kg ó litros por individuo)Leche100-200MIL</v>
      </c>
      <c r="B3439" s="11" t="s">
        <v>120</v>
      </c>
      <c r="C3439" s="11" t="s">
        <v>124</v>
      </c>
      <c r="D3439" s="11" t="s">
        <v>14</v>
      </c>
      <c r="E3439" s="12">
        <v>5.2648202694372603</v>
      </c>
      <c r="F3439" s="12">
        <v>6.04157555975147</v>
      </c>
      <c r="G3439" s="12">
        <v>5.7864522627946497</v>
      </c>
      <c r="H3439" s="12">
        <v>6.17572168773206</v>
      </c>
      <c r="I3439" s="12">
        <v>0</v>
      </c>
      <c r="J3439" s="12">
        <v>0</v>
      </c>
      <c r="K3439" s="12">
        <v>0</v>
      </c>
      <c r="L3439" s="12">
        <v>0</v>
      </c>
      <c r="M3439" s="12">
        <v>0</v>
      </c>
      <c r="N3439" s="12"/>
      <c r="O3439" s="12"/>
    </row>
    <row r="3440" spans="1:15" x14ac:dyDescent="0.35">
      <c r="A3440" s="11" t="str">
        <f t="shared" si="53"/>
        <v>CONSUMO PER CAPITA (kg ó litros por individuo)Leche200-500MIL</v>
      </c>
      <c r="B3440" s="11" t="s">
        <v>120</v>
      </c>
      <c r="C3440" s="11" t="s">
        <v>124</v>
      </c>
      <c r="D3440" s="11" t="s">
        <v>15</v>
      </c>
      <c r="E3440" s="12">
        <v>4.5800888029332398</v>
      </c>
      <c r="F3440" s="12">
        <v>5.4574446524998503</v>
      </c>
      <c r="G3440" s="12">
        <v>6.0639890490471</v>
      </c>
      <c r="H3440" s="12">
        <v>5.17952482083468</v>
      </c>
      <c r="I3440" s="12">
        <v>0</v>
      </c>
      <c r="J3440" s="12">
        <v>0</v>
      </c>
      <c r="K3440" s="12">
        <v>0</v>
      </c>
      <c r="L3440" s="12">
        <v>0</v>
      </c>
      <c r="M3440" s="12">
        <v>0</v>
      </c>
      <c r="N3440" s="12"/>
      <c r="O3440" s="12"/>
    </row>
    <row r="3441" spans="1:15" x14ac:dyDescent="0.35">
      <c r="A3441" s="11" t="str">
        <f t="shared" si="53"/>
        <v>CONSUMO PER CAPITA (kg ó litros por individuo)Leche&gt;500MIL</v>
      </c>
      <c r="B3441" s="11" t="s">
        <v>120</v>
      </c>
      <c r="C3441" s="11" t="s">
        <v>124</v>
      </c>
      <c r="D3441" s="11" t="s">
        <v>16</v>
      </c>
      <c r="E3441" s="12">
        <v>4.5210200391329503</v>
      </c>
      <c r="F3441" s="12">
        <v>5.3823873796676498</v>
      </c>
      <c r="G3441" s="12">
        <v>5.0985299851050501</v>
      </c>
      <c r="H3441" s="12">
        <v>5.5711960416300697</v>
      </c>
      <c r="I3441" s="12">
        <v>0</v>
      </c>
      <c r="J3441" s="12">
        <v>0</v>
      </c>
      <c r="K3441" s="12">
        <v>0</v>
      </c>
      <c r="L3441" s="12">
        <v>0</v>
      </c>
      <c r="M3441" s="12">
        <v>0</v>
      </c>
      <c r="N3441" s="12"/>
      <c r="O3441" s="12"/>
    </row>
    <row r="3442" spans="1:15" x14ac:dyDescent="0.35">
      <c r="A3442" s="11" t="str">
        <f t="shared" si="53"/>
        <v>CONSUMO PER CAPITA (kg ó litros por individuo)LecheDE 15 A 19 AÑOS</v>
      </c>
      <c r="B3442" s="11" t="s">
        <v>120</v>
      </c>
      <c r="C3442" s="11" t="s">
        <v>124</v>
      </c>
      <c r="D3442" s="11" t="s">
        <v>39</v>
      </c>
      <c r="E3442" s="12">
        <v>0.68953960482152699</v>
      </c>
      <c r="F3442" s="12">
        <v>0.86533126035709895</v>
      </c>
      <c r="G3442" s="12">
        <v>0.54321012786007605</v>
      </c>
      <c r="H3442" s="12">
        <v>0.70118853580329399</v>
      </c>
      <c r="I3442" s="12">
        <v>0</v>
      </c>
      <c r="J3442" s="12">
        <v>0</v>
      </c>
      <c r="K3442" s="12">
        <v>0</v>
      </c>
      <c r="L3442" s="12">
        <v>0</v>
      </c>
      <c r="M3442" s="12">
        <v>0</v>
      </c>
      <c r="N3442" s="12"/>
      <c r="O3442" s="12"/>
    </row>
    <row r="3443" spans="1:15" x14ac:dyDescent="0.35">
      <c r="A3443" s="11" t="str">
        <f t="shared" si="53"/>
        <v>CONSUMO PER CAPITA (kg ó litros por individuo)LecheDE 20 A 24 AÑOS</v>
      </c>
      <c r="B3443" s="11" t="s">
        <v>120</v>
      </c>
      <c r="C3443" s="11" t="s">
        <v>124</v>
      </c>
      <c r="D3443" s="11" t="s">
        <v>40</v>
      </c>
      <c r="E3443" s="12">
        <v>1.34396842402622</v>
      </c>
      <c r="F3443" s="12">
        <v>1.1427347142853199</v>
      </c>
      <c r="G3443" s="12">
        <v>1.2635690405447</v>
      </c>
      <c r="H3443" s="12">
        <v>1.18744923322631</v>
      </c>
      <c r="I3443" s="12">
        <v>0</v>
      </c>
      <c r="J3443" s="12">
        <v>0</v>
      </c>
      <c r="K3443" s="12">
        <v>0</v>
      </c>
      <c r="L3443" s="12">
        <v>0</v>
      </c>
      <c r="M3443" s="12">
        <v>0</v>
      </c>
      <c r="N3443" s="12"/>
      <c r="O3443" s="12"/>
    </row>
    <row r="3444" spans="1:15" x14ac:dyDescent="0.35">
      <c r="A3444" s="11" t="str">
        <f t="shared" si="53"/>
        <v>CONSUMO PER CAPITA (kg ó litros por individuo)LecheDE 25 A 34 AÑOS</v>
      </c>
      <c r="B3444" s="11" t="s">
        <v>120</v>
      </c>
      <c r="C3444" s="11" t="s">
        <v>124</v>
      </c>
      <c r="D3444" s="11" t="s">
        <v>41</v>
      </c>
      <c r="E3444" s="12">
        <v>1.91469079246563</v>
      </c>
      <c r="F3444" s="12">
        <v>2.5070083274605399</v>
      </c>
      <c r="G3444" s="12">
        <v>2.32715381615205</v>
      </c>
      <c r="H3444" s="12">
        <v>2.1650095725701499</v>
      </c>
      <c r="I3444" s="12">
        <v>0</v>
      </c>
      <c r="J3444" s="12">
        <v>0</v>
      </c>
      <c r="K3444" s="12">
        <v>0</v>
      </c>
      <c r="L3444" s="12">
        <v>0</v>
      </c>
      <c r="M3444" s="12">
        <v>0</v>
      </c>
      <c r="N3444" s="12"/>
      <c r="O3444" s="12"/>
    </row>
    <row r="3445" spans="1:15" x14ac:dyDescent="0.35">
      <c r="A3445" s="11" t="str">
        <f t="shared" si="53"/>
        <v>CONSUMO PER CAPITA (kg ó litros por individuo)LecheDE 35 A 49 AÑOS</v>
      </c>
      <c r="B3445" s="11" t="s">
        <v>120</v>
      </c>
      <c r="C3445" s="11" t="s">
        <v>124</v>
      </c>
      <c r="D3445" s="11" t="s">
        <v>42</v>
      </c>
      <c r="E3445" s="12">
        <v>4.4408637839231302</v>
      </c>
      <c r="F3445" s="12">
        <v>4.9567842274854099</v>
      </c>
      <c r="G3445" s="12">
        <v>4.7399560461366201</v>
      </c>
      <c r="H3445" s="12">
        <v>4.4967105844884996</v>
      </c>
      <c r="I3445" s="12">
        <v>0</v>
      </c>
      <c r="J3445" s="12">
        <v>0</v>
      </c>
      <c r="K3445" s="12">
        <v>0</v>
      </c>
      <c r="L3445" s="12">
        <v>0</v>
      </c>
      <c r="M3445" s="12">
        <v>0</v>
      </c>
      <c r="N3445" s="12"/>
      <c r="O3445" s="12"/>
    </row>
    <row r="3446" spans="1:15" x14ac:dyDescent="0.35">
      <c r="A3446" s="11" t="str">
        <f t="shared" si="53"/>
        <v>CONSUMO PER CAPITA (kg ó litros por individuo)LecheDE 50 A 59 AÑOS</v>
      </c>
      <c r="B3446" s="11" t="s">
        <v>120</v>
      </c>
      <c r="C3446" s="11" t="s">
        <v>124</v>
      </c>
      <c r="D3446" s="11" t="s">
        <v>43</v>
      </c>
      <c r="E3446" s="12">
        <v>5.8731702474024896</v>
      </c>
      <c r="F3446" s="12">
        <v>6.7336518887664898</v>
      </c>
      <c r="G3446" s="12">
        <v>6.6980105449298604</v>
      </c>
      <c r="H3446" s="12">
        <v>6.5448938457977102</v>
      </c>
      <c r="I3446" s="12">
        <v>0</v>
      </c>
      <c r="J3446" s="12">
        <v>0</v>
      </c>
      <c r="K3446" s="12">
        <v>0</v>
      </c>
      <c r="L3446" s="12">
        <v>0</v>
      </c>
      <c r="M3446" s="12">
        <v>0</v>
      </c>
      <c r="N3446" s="12"/>
      <c r="O3446" s="12"/>
    </row>
    <row r="3447" spans="1:15" x14ac:dyDescent="0.35">
      <c r="A3447" s="11" t="str">
        <f t="shared" si="53"/>
        <v>CONSUMO PER CAPITA (kg ó litros por individuo)LecheDE 60 A 75 AÑOS</v>
      </c>
      <c r="B3447" s="11" t="s">
        <v>120</v>
      </c>
      <c r="C3447" s="11" t="s">
        <v>124</v>
      </c>
      <c r="D3447" s="11" t="s">
        <v>44</v>
      </c>
      <c r="E3447" s="12">
        <v>6.6187413026606503</v>
      </c>
      <c r="F3447" s="12">
        <v>8.1189870612964903</v>
      </c>
      <c r="G3447" s="12">
        <v>8.8751816510128307</v>
      </c>
      <c r="H3447" s="12">
        <v>8.8263606120384992</v>
      </c>
      <c r="I3447" s="12">
        <v>0</v>
      </c>
      <c r="J3447" s="12">
        <v>0</v>
      </c>
      <c r="K3447" s="12">
        <v>0</v>
      </c>
      <c r="L3447" s="12">
        <v>0</v>
      </c>
      <c r="M3447" s="12">
        <v>0</v>
      </c>
      <c r="N3447" s="12"/>
      <c r="O3447" s="12"/>
    </row>
    <row r="3448" spans="1:15" x14ac:dyDescent="0.35">
      <c r="A3448" s="11" t="str">
        <f t="shared" si="53"/>
        <v>CONSUMO PER CAPITA (kg ó litros por individuo)LecheALTA Y MEDIA ALTA</v>
      </c>
      <c r="B3448" s="11" t="s">
        <v>120</v>
      </c>
      <c r="C3448" s="11" t="s">
        <v>124</v>
      </c>
      <c r="D3448" s="11" t="s">
        <v>17</v>
      </c>
      <c r="E3448" s="12">
        <v>5.10067203292098</v>
      </c>
      <c r="F3448" s="12">
        <v>6.6708054970081196</v>
      </c>
      <c r="G3448" s="12">
        <v>6.2752428140709799</v>
      </c>
      <c r="H3448" s="12">
        <v>6.2399908902053998</v>
      </c>
      <c r="I3448" s="12">
        <v>0</v>
      </c>
      <c r="J3448" s="12">
        <v>0</v>
      </c>
      <c r="K3448" s="12">
        <v>0</v>
      </c>
      <c r="L3448" s="12">
        <v>0</v>
      </c>
      <c r="M3448" s="12">
        <v>0</v>
      </c>
      <c r="N3448" s="12"/>
      <c r="O3448" s="12"/>
    </row>
    <row r="3449" spans="1:15" x14ac:dyDescent="0.35">
      <c r="A3449" s="11" t="str">
        <f t="shared" si="53"/>
        <v>CONSUMO PER CAPITA (kg ó litros por individuo)LecheMEDIA</v>
      </c>
      <c r="B3449" s="11" t="s">
        <v>120</v>
      </c>
      <c r="C3449" s="11" t="s">
        <v>124</v>
      </c>
      <c r="D3449" s="11" t="s">
        <v>18</v>
      </c>
      <c r="E3449" s="12">
        <v>4.3536117027425503</v>
      </c>
      <c r="F3449" s="12">
        <v>4.7639922685637499</v>
      </c>
      <c r="G3449" s="12">
        <v>4.8628226371840801</v>
      </c>
      <c r="H3449" s="12">
        <v>4.6591317601945104</v>
      </c>
      <c r="I3449" s="12">
        <v>0</v>
      </c>
      <c r="J3449" s="12">
        <v>0</v>
      </c>
      <c r="K3449" s="12">
        <v>0</v>
      </c>
      <c r="L3449" s="12">
        <v>0</v>
      </c>
      <c r="M3449" s="12">
        <v>0</v>
      </c>
      <c r="N3449" s="12"/>
      <c r="O3449" s="12"/>
    </row>
    <row r="3450" spans="1:15" x14ac:dyDescent="0.35">
      <c r="A3450" s="11" t="str">
        <f t="shared" si="53"/>
        <v>CONSUMO PER CAPITA (kg ó litros por individuo)LecheMEDIA BAJA</v>
      </c>
      <c r="B3450" s="11" t="s">
        <v>120</v>
      </c>
      <c r="C3450" s="11" t="s">
        <v>124</v>
      </c>
      <c r="D3450" s="11" t="s">
        <v>19</v>
      </c>
      <c r="E3450" s="12">
        <v>4.4568422025346104</v>
      </c>
      <c r="F3450" s="12">
        <v>4.9786397774947604</v>
      </c>
      <c r="G3450" s="12">
        <v>5.5236658097660101</v>
      </c>
      <c r="H3450" s="12">
        <v>5.2824632689222</v>
      </c>
      <c r="I3450" s="12">
        <v>0</v>
      </c>
      <c r="J3450" s="12">
        <v>0</v>
      </c>
      <c r="K3450" s="12">
        <v>0</v>
      </c>
      <c r="L3450" s="12">
        <v>0</v>
      </c>
      <c r="M3450" s="12">
        <v>0</v>
      </c>
      <c r="N3450" s="12"/>
      <c r="O3450" s="12"/>
    </row>
    <row r="3451" spans="1:15" x14ac:dyDescent="0.35">
      <c r="A3451" s="11" t="str">
        <f t="shared" si="53"/>
        <v>CONSUMO PER CAPITA (kg ó litros por individuo)LecheBAJA</v>
      </c>
      <c r="B3451" s="11" t="s">
        <v>120</v>
      </c>
      <c r="C3451" s="11" t="s">
        <v>124</v>
      </c>
      <c r="D3451" s="11" t="s">
        <v>20</v>
      </c>
      <c r="E3451" s="12">
        <v>3.5789579756549199</v>
      </c>
      <c r="F3451" s="12">
        <v>4.3110783846751604</v>
      </c>
      <c r="G3451" s="12">
        <v>4.2429555580274503</v>
      </c>
      <c r="H3451" s="12">
        <v>4.2367573620392101</v>
      </c>
      <c r="I3451" s="12">
        <v>0</v>
      </c>
      <c r="J3451" s="12">
        <v>0</v>
      </c>
      <c r="K3451" s="12">
        <v>0</v>
      </c>
      <c r="L3451" s="12">
        <v>0</v>
      </c>
      <c r="M3451" s="12">
        <v>0</v>
      </c>
      <c r="N3451" s="12"/>
      <c r="O3451" s="12"/>
    </row>
    <row r="3452" spans="1:15" x14ac:dyDescent="0.35">
      <c r="A3452" s="11" t="str">
        <f t="shared" si="53"/>
        <v>CONSUMO PER CAPITA (kg ó litros por individuo)LecheHOMBRE</v>
      </c>
      <c r="B3452" s="11" t="s">
        <v>120</v>
      </c>
      <c r="C3452" s="11" t="s">
        <v>124</v>
      </c>
      <c r="D3452" s="11" t="s">
        <v>21</v>
      </c>
      <c r="E3452" s="12">
        <v>5.3906697093764704</v>
      </c>
      <c r="F3452" s="12">
        <v>6.4970823552273904</v>
      </c>
      <c r="G3452" s="12">
        <v>6.5035912658587396</v>
      </c>
      <c r="H3452" s="12">
        <v>6.1872382310016798</v>
      </c>
      <c r="I3452" s="12">
        <v>0</v>
      </c>
      <c r="J3452" s="12">
        <v>0</v>
      </c>
      <c r="K3452" s="12">
        <v>0</v>
      </c>
      <c r="L3452" s="12">
        <v>0</v>
      </c>
      <c r="M3452" s="12">
        <v>0</v>
      </c>
      <c r="N3452" s="12"/>
      <c r="O3452" s="12"/>
    </row>
    <row r="3453" spans="1:15" x14ac:dyDescent="0.35">
      <c r="A3453" s="11" t="str">
        <f t="shared" si="53"/>
        <v>CONSUMO PER CAPITA (kg ó litros por individuo)LecheMUJER</v>
      </c>
      <c r="B3453" s="11" t="s">
        <v>120</v>
      </c>
      <c r="C3453" s="11" t="s">
        <v>124</v>
      </c>
      <c r="D3453" s="11" t="s">
        <v>22</v>
      </c>
      <c r="E3453" s="12">
        <v>3.4100070896348802</v>
      </c>
      <c r="F3453" s="12">
        <v>3.8077139546378098</v>
      </c>
      <c r="G3453" s="12">
        <v>3.9526179174042899</v>
      </c>
      <c r="H3453" s="12">
        <v>3.9928969296901999</v>
      </c>
      <c r="I3453" s="12">
        <v>0</v>
      </c>
      <c r="J3453" s="12">
        <v>0</v>
      </c>
      <c r="K3453" s="12">
        <v>0</v>
      </c>
      <c r="L3453" s="12">
        <v>0</v>
      </c>
      <c r="M3453" s="12">
        <v>0</v>
      </c>
      <c r="N3453" s="12"/>
      <c r="O3453" s="12"/>
    </row>
    <row r="3454" spans="1:15" x14ac:dyDescent="0.35">
      <c r="A3454" s="11" t="str">
        <f t="shared" si="53"/>
        <v>CONSUMO PER CAPITA (kg ó litros por individuo)Leche SolaT.ESPAÑA</v>
      </c>
      <c r="B3454" s="11" t="s">
        <v>120</v>
      </c>
      <c r="C3454" s="11" t="s">
        <v>125</v>
      </c>
      <c r="D3454" s="11" t="s">
        <v>36</v>
      </c>
      <c r="E3454" s="12">
        <v>8.5019495741665299E-2</v>
      </c>
      <c r="F3454" s="12">
        <v>0.111612052561242</v>
      </c>
      <c r="G3454" s="12">
        <v>0.10713733289470299</v>
      </c>
      <c r="H3454" s="12">
        <v>6.2334750491215001E-2</v>
      </c>
      <c r="I3454" s="12">
        <v>0</v>
      </c>
      <c r="J3454" s="12">
        <v>0</v>
      </c>
      <c r="K3454" s="12">
        <v>0</v>
      </c>
      <c r="L3454" s="12">
        <v>0</v>
      </c>
      <c r="M3454" s="12">
        <v>0</v>
      </c>
      <c r="N3454" s="12"/>
      <c r="O3454" s="12"/>
    </row>
    <row r="3455" spans="1:15" x14ac:dyDescent="0.35">
      <c r="A3455" s="11" t="str">
        <f t="shared" si="53"/>
        <v>CONSUMO PER CAPITA (kg ó litros por individuo)Leche SolaBCN AM</v>
      </c>
      <c r="B3455" s="11" t="s">
        <v>120</v>
      </c>
      <c r="C3455" s="11" t="s">
        <v>125</v>
      </c>
      <c r="D3455" s="11" t="s">
        <v>1</v>
      </c>
      <c r="E3455" s="12">
        <v>7.3967754035759906E-2</v>
      </c>
      <c r="F3455" s="12">
        <v>6.6705146700002299E-2</v>
      </c>
      <c r="G3455" s="12">
        <v>3.9385727990378899E-2</v>
      </c>
      <c r="H3455" s="12">
        <v>3.74961070138259E-2</v>
      </c>
      <c r="I3455" s="12">
        <v>0</v>
      </c>
      <c r="J3455" s="12">
        <v>0</v>
      </c>
      <c r="K3455" s="12">
        <v>0</v>
      </c>
      <c r="L3455" s="12">
        <v>0</v>
      </c>
      <c r="M3455" s="12">
        <v>0</v>
      </c>
      <c r="N3455" s="12"/>
      <c r="O3455" s="12"/>
    </row>
    <row r="3456" spans="1:15" x14ac:dyDescent="0.35">
      <c r="A3456" s="11" t="str">
        <f t="shared" si="53"/>
        <v>CONSUMO PER CAPITA (kg ó litros por individuo)Leche SolaREST.CAT ARAGON</v>
      </c>
      <c r="B3456" s="11" t="s">
        <v>120</v>
      </c>
      <c r="C3456" s="11" t="s">
        <v>125</v>
      </c>
      <c r="D3456" s="11" t="s">
        <v>2</v>
      </c>
      <c r="E3456" s="12">
        <v>2.6831258929960002E-2</v>
      </c>
      <c r="F3456" s="12">
        <v>4.8440709077537898E-2</v>
      </c>
      <c r="G3456" s="12">
        <v>7.0516491253180297E-2</v>
      </c>
      <c r="H3456" s="12">
        <v>0.100512187963626</v>
      </c>
      <c r="I3456" s="12">
        <v>0</v>
      </c>
      <c r="J3456" s="12">
        <v>0</v>
      </c>
      <c r="K3456" s="12">
        <v>0</v>
      </c>
      <c r="L3456" s="12">
        <v>0</v>
      </c>
      <c r="M3456" s="12">
        <v>0</v>
      </c>
      <c r="N3456" s="12"/>
      <c r="O3456" s="12"/>
    </row>
    <row r="3457" spans="1:15" x14ac:dyDescent="0.35">
      <c r="A3457" s="11" t="str">
        <f t="shared" si="53"/>
        <v>CONSUMO PER CAPITA (kg ó litros por individuo)Leche SolaLEVANTE</v>
      </c>
      <c r="B3457" s="11" t="s">
        <v>120</v>
      </c>
      <c r="C3457" s="11" t="s">
        <v>125</v>
      </c>
      <c r="D3457" s="11" t="s">
        <v>3</v>
      </c>
      <c r="E3457" s="12">
        <v>8.7524114461485905E-2</v>
      </c>
      <c r="F3457" s="12">
        <v>0.34474679126268898</v>
      </c>
      <c r="G3457" s="12">
        <v>0.299847320517584</v>
      </c>
      <c r="H3457" s="12">
        <v>3.8598793023988498E-2</v>
      </c>
      <c r="I3457" s="12">
        <v>0</v>
      </c>
      <c r="J3457" s="12">
        <v>0</v>
      </c>
      <c r="K3457" s="12">
        <v>0</v>
      </c>
      <c r="L3457" s="12">
        <v>0</v>
      </c>
      <c r="M3457" s="12">
        <v>0</v>
      </c>
      <c r="N3457" s="12"/>
      <c r="O3457" s="12"/>
    </row>
    <row r="3458" spans="1:15" x14ac:dyDescent="0.35">
      <c r="A3458" s="11" t="str">
        <f t="shared" si="53"/>
        <v>CONSUMO PER CAPITA (kg ó litros por individuo)Leche SolaANDALUCIA</v>
      </c>
      <c r="B3458" s="11" t="s">
        <v>120</v>
      </c>
      <c r="C3458" s="11" t="s">
        <v>125</v>
      </c>
      <c r="D3458" s="11" t="s">
        <v>4</v>
      </c>
      <c r="E3458" s="12">
        <v>0.113314997442473</v>
      </c>
      <c r="F3458" s="12">
        <v>9.8718388931628501E-2</v>
      </c>
      <c r="G3458" s="12">
        <v>9.8114268232871601E-2</v>
      </c>
      <c r="H3458" s="12">
        <v>5.4860742003701099E-2</v>
      </c>
      <c r="I3458" s="12">
        <v>0</v>
      </c>
      <c r="J3458" s="12">
        <v>0</v>
      </c>
      <c r="K3458" s="12">
        <v>0</v>
      </c>
      <c r="L3458" s="12">
        <v>0</v>
      </c>
      <c r="M3458" s="12">
        <v>0</v>
      </c>
      <c r="N3458" s="12"/>
      <c r="O3458" s="12"/>
    </row>
    <row r="3459" spans="1:15" x14ac:dyDescent="0.35">
      <c r="A3459" s="11" t="str">
        <f t="shared" si="53"/>
        <v>CONSUMO PER CAPITA (kg ó litros por individuo)Leche SolaMDD AM</v>
      </c>
      <c r="B3459" s="11" t="s">
        <v>120</v>
      </c>
      <c r="C3459" s="11" t="s">
        <v>125</v>
      </c>
      <c r="D3459" s="11" t="s">
        <v>5</v>
      </c>
      <c r="E3459" s="12">
        <v>6.8433717552200096E-2</v>
      </c>
      <c r="F3459" s="12">
        <v>4.98025918005481E-2</v>
      </c>
      <c r="G3459" s="12">
        <v>5.2300790480440201E-2</v>
      </c>
      <c r="H3459" s="12">
        <v>7.6202934035522807E-2</v>
      </c>
      <c r="I3459" s="12">
        <v>0</v>
      </c>
      <c r="J3459" s="12">
        <v>0</v>
      </c>
      <c r="K3459" s="12">
        <v>0</v>
      </c>
      <c r="L3459" s="12">
        <v>0</v>
      </c>
      <c r="M3459" s="12">
        <v>0</v>
      </c>
      <c r="N3459" s="12"/>
      <c r="O3459" s="12"/>
    </row>
    <row r="3460" spans="1:15" x14ac:dyDescent="0.35">
      <c r="A3460" s="11" t="str">
        <f t="shared" ref="A3460:A3523" si="54">B3460&amp;C3460&amp;D3460</f>
        <v>CONSUMO PER CAPITA (kg ó litros por individuo)Leche SolaRTO CENTRO</v>
      </c>
      <c r="B3460" s="11" t="s">
        <v>120</v>
      </c>
      <c r="C3460" s="11" t="s">
        <v>125</v>
      </c>
      <c r="D3460" s="11" t="s">
        <v>6</v>
      </c>
      <c r="E3460" s="12">
        <v>0.142125183862129</v>
      </c>
      <c r="F3460" s="12">
        <v>8.19960455845367E-2</v>
      </c>
      <c r="G3460" s="12">
        <v>5.9963857185726402E-2</v>
      </c>
      <c r="H3460" s="12">
        <v>6.9056489356309106E-2</v>
      </c>
      <c r="I3460" s="12">
        <v>0</v>
      </c>
      <c r="J3460" s="12">
        <v>0</v>
      </c>
      <c r="K3460" s="12">
        <v>0</v>
      </c>
      <c r="L3460" s="12">
        <v>0</v>
      </c>
      <c r="M3460" s="12">
        <v>0</v>
      </c>
      <c r="N3460" s="12"/>
      <c r="O3460" s="12"/>
    </row>
    <row r="3461" spans="1:15" x14ac:dyDescent="0.35">
      <c r="A3461" s="11" t="str">
        <f t="shared" si="54"/>
        <v>CONSUMO PER CAPITA (kg ó litros por individuo)Leche SolaNORTE-CENTRO</v>
      </c>
      <c r="B3461" s="11" t="s">
        <v>120</v>
      </c>
      <c r="C3461" s="11" t="s">
        <v>125</v>
      </c>
      <c r="D3461" s="11" t="s">
        <v>7</v>
      </c>
      <c r="E3461" s="12">
        <v>5.24280683526097E-2</v>
      </c>
      <c r="F3461" s="12">
        <v>6.7020215871236494E-2</v>
      </c>
      <c r="G3461" s="12">
        <v>9.2713183321344705E-2</v>
      </c>
      <c r="H3461" s="12">
        <v>7.6651366232133797E-2</v>
      </c>
      <c r="I3461" s="12">
        <v>0</v>
      </c>
      <c r="J3461" s="12">
        <v>0</v>
      </c>
      <c r="K3461" s="12">
        <v>0</v>
      </c>
      <c r="L3461" s="12">
        <v>0</v>
      </c>
      <c r="M3461" s="12">
        <v>0</v>
      </c>
      <c r="N3461" s="12"/>
      <c r="O3461" s="12"/>
    </row>
    <row r="3462" spans="1:15" x14ac:dyDescent="0.35">
      <c r="A3462" s="11" t="str">
        <f t="shared" si="54"/>
        <v>CONSUMO PER CAPITA (kg ó litros por individuo)Leche SolaNOROESTE</v>
      </c>
      <c r="B3462" s="11" t="s">
        <v>120</v>
      </c>
      <c r="C3462" s="11" t="s">
        <v>125</v>
      </c>
      <c r="D3462" s="11" t="s">
        <v>8</v>
      </c>
      <c r="E3462" s="12">
        <v>0.109883817120417</v>
      </c>
      <c r="F3462" s="12">
        <v>5.1261972464225598E-2</v>
      </c>
      <c r="G3462" s="12">
        <v>6.8332803395641295E-2</v>
      </c>
      <c r="H3462" s="12">
        <v>4.8043603240565398E-2</v>
      </c>
      <c r="I3462" s="12">
        <v>0</v>
      </c>
      <c r="J3462" s="12">
        <v>0</v>
      </c>
      <c r="K3462" s="12">
        <v>0</v>
      </c>
      <c r="L3462" s="12">
        <v>0</v>
      </c>
      <c r="M3462" s="12">
        <v>0</v>
      </c>
      <c r="N3462" s="12"/>
      <c r="O3462" s="12"/>
    </row>
    <row r="3463" spans="1:15" x14ac:dyDescent="0.35">
      <c r="A3463" s="11" t="str">
        <f t="shared" si="54"/>
        <v>CONSUMO PER CAPITA (kg ó litros por individuo)Leche Sola&lt;2MIL</v>
      </c>
      <c r="B3463" s="11" t="s">
        <v>120</v>
      </c>
      <c r="C3463" s="11" t="s">
        <v>125</v>
      </c>
      <c r="D3463" s="11" t="s">
        <v>9</v>
      </c>
      <c r="E3463" s="12">
        <v>0.11988191044747901</v>
      </c>
      <c r="F3463" s="12">
        <v>3.9372822090217002E-2</v>
      </c>
      <c r="G3463" s="12">
        <v>2.49653633959303E-2</v>
      </c>
      <c r="H3463" s="12">
        <v>8.2713606678849305E-2</v>
      </c>
      <c r="I3463" s="12">
        <v>0</v>
      </c>
      <c r="J3463" s="12">
        <v>0</v>
      </c>
      <c r="K3463" s="12">
        <v>0</v>
      </c>
      <c r="L3463" s="12">
        <v>0</v>
      </c>
      <c r="M3463" s="12">
        <v>0</v>
      </c>
      <c r="N3463" s="12"/>
      <c r="O3463" s="12"/>
    </row>
    <row r="3464" spans="1:15" x14ac:dyDescent="0.35">
      <c r="A3464" s="11" t="str">
        <f t="shared" si="54"/>
        <v>CONSUMO PER CAPITA (kg ó litros por individuo)Leche Sola2-5MIL</v>
      </c>
      <c r="B3464" s="11" t="s">
        <v>120</v>
      </c>
      <c r="C3464" s="11" t="s">
        <v>125</v>
      </c>
      <c r="D3464" s="11" t="s">
        <v>10</v>
      </c>
      <c r="E3464" s="12">
        <v>5.4970448070699299E-2</v>
      </c>
      <c r="F3464" s="12">
        <v>5.85437224855083E-2</v>
      </c>
      <c r="G3464" s="12">
        <v>7.7294555578920704E-2</v>
      </c>
      <c r="H3464" s="12">
        <v>4.0455069168621502E-2</v>
      </c>
      <c r="I3464" s="12">
        <v>0</v>
      </c>
      <c r="J3464" s="12">
        <v>0</v>
      </c>
      <c r="K3464" s="12">
        <v>0</v>
      </c>
      <c r="L3464" s="12">
        <v>0</v>
      </c>
      <c r="M3464" s="12">
        <v>0</v>
      </c>
      <c r="N3464" s="12"/>
      <c r="O3464" s="12"/>
    </row>
    <row r="3465" spans="1:15" x14ac:dyDescent="0.35">
      <c r="A3465" s="11" t="str">
        <f t="shared" si="54"/>
        <v>CONSUMO PER CAPITA (kg ó litros por individuo)Leche Sola5-10MIL</v>
      </c>
      <c r="B3465" s="11" t="s">
        <v>120</v>
      </c>
      <c r="C3465" s="11" t="s">
        <v>125</v>
      </c>
      <c r="D3465" s="11" t="s">
        <v>11</v>
      </c>
      <c r="E3465" s="12">
        <v>4.1213824348225798E-2</v>
      </c>
      <c r="F3465" s="12">
        <v>0.61977193863982405</v>
      </c>
      <c r="G3465" s="12">
        <v>6.5606859009883098E-2</v>
      </c>
      <c r="H3465" s="12">
        <v>4.5641298484111498E-2</v>
      </c>
      <c r="I3465" s="12">
        <v>0</v>
      </c>
      <c r="J3465" s="12">
        <v>0</v>
      </c>
      <c r="K3465" s="12">
        <v>0</v>
      </c>
      <c r="L3465" s="12">
        <v>0</v>
      </c>
      <c r="M3465" s="12">
        <v>0</v>
      </c>
      <c r="N3465" s="12"/>
      <c r="O3465" s="12"/>
    </row>
    <row r="3466" spans="1:15" x14ac:dyDescent="0.35">
      <c r="A3466" s="11" t="str">
        <f t="shared" si="54"/>
        <v>CONSUMO PER CAPITA (kg ó litros por individuo)Leche Sola10-30MIL</v>
      </c>
      <c r="B3466" s="11" t="s">
        <v>120</v>
      </c>
      <c r="C3466" s="11" t="s">
        <v>125</v>
      </c>
      <c r="D3466" s="11" t="s">
        <v>12</v>
      </c>
      <c r="E3466" s="12">
        <v>5.1919673762024901E-2</v>
      </c>
      <c r="F3466" s="12">
        <v>3.3627804416747502E-2</v>
      </c>
      <c r="G3466" s="12">
        <v>5.4854864671081902E-2</v>
      </c>
      <c r="H3466" s="12">
        <v>6.4812217378688794E-2</v>
      </c>
      <c r="I3466" s="12">
        <v>0</v>
      </c>
      <c r="J3466" s="12">
        <v>0</v>
      </c>
      <c r="K3466" s="12">
        <v>0</v>
      </c>
      <c r="L3466" s="12">
        <v>0</v>
      </c>
      <c r="M3466" s="12">
        <v>0</v>
      </c>
      <c r="N3466" s="12"/>
      <c r="O3466" s="12"/>
    </row>
    <row r="3467" spans="1:15" x14ac:dyDescent="0.35">
      <c r="A3467" s="11" t="str">
        <f t="shared" si="54"/>
        <v>CONSUMO PER CAPITA (kg ó litros por individuo)Leche Sola30-100MIL</v>
      </c>
      <c r="B3467" s="11" t="s">
        <v>120</v>
      </c>
      <c r="C3467" s="11" t="s">
        <v>125</v>
      </c>
      <c r="D3467" s="11" t="s">
        <v>13</v>
      </c>
      <c r="E3467" s="12">
        <v>0.11708341528824</v>
      </c>
      <c r="F3467" s="12">
        <v>7.87780772439821E-2</v>
      </c>
      <c r="G3467" s="12">
        <v>7.6285827993845604E-2</v>
      </c>
      <c r="H3467" s="12">
        <v>7.4397860514958697E-2</v>
      </c>
      <c r="I3467" s="12">
        <v>0</v>
      </c>
      <c r="J3467" s="12">
        <v>0</v>
      </c>
      <c r="K3467" s="12">
        <v>0</v>
      </c>
      <c r="L3467" s="12">
        <v>0</v>
      </c>
      <c r="M3467" s="12">
        <v>0</v>
      </c>
      <c r="N3467" s="12"/>
      <c r="O3467" s="12"/>
    </row>
    <row r="3468" spans="1:15" x14ac:dyDescent="0.35">
      <c r="A3468" s="11" t="str">
        <f t="shared" si="54"/>
        <v>CONSUMO PER CAPITA (kg ó litros por individuo)Leche Sola100-200MIL</v>
      </c>
      <c r="B3468" s="11" t="s">
        <v>120</v>
      </c>
      <c r="C3468" s="11" t="s">
        <v>125</v>
      </c>
      <c r="D3468" s="11" t="s">
        <v>14</v>
      </c>
      <c r="E3468" s="12">
        <v>9.8207622181911106E-2</v>
      </c>
      <c r="F3468" s="12">
        <v>0.116489452503963</v>
      </c>
      <c r="G3468" s="12">
        <v>0.10093078421962</v>
      </c>
      <c r="H3468" s="12">
        <v>6.0119184445312099E-2</v>
      </c>
      <c r="I3468" s="12">
        <v>0</v>
      </c>
      <c r="J3468" s="12">
        <v>0</v>
      </c>
      <c r="K3468" s="12">
        <v>0</v>
      </c>
      <c r="L3468" s="12">
        <v>0</v>
      </c>
      <c r="M3468" s="12">
        <v>0</v>
      </c>
      <c r="N3468" s="12"/>
      <c r="O3468" s="12"/>
    </row>
    <row r="3469" spans="1:15" x14ac:dyDescent="0.35">
      <c r="A3469" s="11" t="str">
        <f t="shared" si="54"/>
        <v>CONSUMO PER CAPITA (kg ó litros por individuo)Leche Sola200-500MIL</v>
      </c>
      <c r="B3469" s="11" t="s">
        <v>120</v>
      </c>
      <c r="C3469" s="11" t="s">
        <v>125</v>
      </c>
      <c r="D3469" s="11" t="s">
        <v>15</v>
      </c>
      <c r="E3469" s="12">
        <v>0.105741178683729</v>
      </c>
      <c r="F3469" s="12">
        <v>4.9403198765704197E-2</v>
      </c>
      <c r="G3469" s="12">
        <v>0.39624720612167402</v>
      </c>
      <c r="H3469" s="12">
        <v>3.96720052449126E-2</v>
      </c>
      <c r="I3469" s="12">
        <v>0</v>
      </c>
      <c r="J3469" s="12">
        <v>0</v>
      </c>
      <c r="K3469" s="12">
        <v>0</v>
      </c>
      <c r="L3469" s="12">
        <v>0</v>
      </c>
      <c r="M3469" s="12">
        <v>0</v>
      </c>
      <c r="N3469" s="12"/>
      <c r="O3469" s="12"/>
    </row>
    <row r="3470" spans="1:15" x14ac:dyDescent="0.35">
      <c r="A3470" s="11" t="str">
        <f t="shared" si="54"/>
        <v>CONSUMO PER CAPITA (kg ó litros por individuo)Leche Sola&gt;500MIL</v>
      </c>
      <c r="B3470" s="11" t="s">
        <v>120</v>
      </c>
      <c r="C3470" s="11" t="s">
        <v>125</v>
      </c>
      <c r="D3470" s="11" t="s">
        <v>16</v>
      </c>
      <c r="E3470" s="12">
        <v>8.0296220306085894E-2</v>
      </c>
      <c r="F3470" s="12">
        <v>7.7931393195153895E-2</v>
      </c>
      <c r="G3470" s="12">
        <v>5.04269079150639E-2</v>
      </c>
      <c r="H3470" s="12">
        <v>7.3137760361564899E-2</v>
      </c>
      <c r="I3470" s="12">
        <v>0</v>
      </c>
      <c r="J3470" s="12">
        <v>0</v>
      </c>
      <c r="K3470" s="12">
        <v>0</v>
      </c>
      <c r="L3470" s="12">
        <v>0</v>
      </c>
      <c r="M3470" s="12">
        <v>0</v>
      </c>
      <c r="N3470" s="12"/>
      <c r="O3470" s="12"/>
    </row>
    <row r="3471" spans="1:15" x14ac:dyDescent="0.35">
      <c r="A3471" s="11" t="str">
        <f t="shared" si="54"/>
        <v>CONSUMO PER CAPITA (kg ó litros por individuo)Leche SolaDE 15 A 19 AÑOS</v>
      </c>
      <c r="B3471" s="11" t="s">
        <v>120</v>
      </c>
      <c r="C3471" s="11" t="s">
        <v>125</v>
      </c>
      <c r="D3471" s="11" t="s">
        <v>39</v>
      </c>
      <c r="E3471" s="12">
        <v>4.1806376863614603E-2</v>
      </c>
      <c r="F3471" s="12">
        <v>5.1016007821347603E-2</v>
      </c>
      <c r="G3471" s="12">
        <v>1.0680885191606E-2</v>
      </c>
      <c r="H3471" s="12">
        <v>2.2591971379502598E-2</v>
      </c>
      <c r="I3471" s="12">
        <v>0</v>
      </c>
      <c r="J3471" s="12">
        <v>0</v>
      </c>
      <c r="K3471" s="12">
        <v>0</v>
      </c>
      <c r="L3471" s="12">
        <v>0</v>
      </c>
      <c r="M3471" s="12">
        <v>0</v>
      </c>
      <c r="N3471" s="12"/>
      <c r="O3471" s="12"/>
    </row>
    <row r="3472" spans="1:15" x14ac:dyDescent="0.35">
      <c r="A3472" s="11" t="str">
        <f t="shared" si="54"/>
        <v>CONSUMO PER CAPITA (kg ó litros por individuo)Leche SolaDE 20 A 24 AÑOS</v>
      </c>
      <c r="B3472" s="11" t="s">
        <v>120</v>
      </c>
      <c r="C3472" s="11" t="s">
        <v>125</v>
      </c>
      <c r="D3472" s="11" t="s">
        <v>40</v>
      </c>
      <c r="E3472" s="12">
        <v>6.1240393025325898E-2</v>
      </c>
      <c r="F3472" s="12">
        <v>1.7823410923869801E-2</v>
      </c>
      <c r="G3472" s="12">
        <v>1.69944597942439E-2</v>
      </c>
      <c r="H3472" s="12">
        <v>4.7238852534903897E-2</v>
      </c>
      <c r="I3472" s="12">
        <v>0</v>
      </c>
      <c r="J3472" s="12">
        <v>0</v>
      </c>
      <c r="K3472" s="12">
        <v>0</v>
      </c>
      <c r="L3472" s="12">
        <v>0</v>
      </c>
      <c r="M3472" s="12">
        <v>0</v>
      </c>
      <c r="N3472" s="12"/>
      <c r="O3472" s="12"/>
    </row>
    <row r="3473" spans="1:15" x14ac:dyDescent="0.35">
      <c r="A3473" s="11" t="str">
        <f t="shared" si="54"/>
        <v>CONSUMO PER CAPITA (kg ó litros por individuo)Leche SolaDE 25 A 34 AÑOS</v>
      </c>
      <c r="B3473" s="11" t="s">
        <v>120</v>
      </c>
      <c r="C3473" s="11" t="s">
        <v>125</v>
      </c>
      <c r="D3473" s="11" t="s">
        <v>41</v>
      </c>
      <c r="E3473" s="12">
        <v>7.6523853775132697E-2</v>
      </c>
      <c r="F3473" s="12">
        <v>0.36368704787130102</v>
      </c>
      <c r="G3473" s="12">
        <v>3.5226160120213901E-2</v>
      </c>
      <c r="H3473" s="12">
        <v>3.7300764101604302E-2</v>
      </c>
      <c r="I3473" s="12">
        <v>0</v>
      </c>
      <c r="J3473" s="12">
        <v>0</v>
      </c>
      <c r="K3473" s="12">
        <v>0</v>
      </c>
      <c r="L3473" s="12">
        <v>0</v>
      </c>
      <c r="M3473" s="12">
        <v>0</v>
      </c>
      <c r="N3473" s="12"/>
      <c r="O3473" s="12"/>
    </row>
    <row r="3474" spans="1:15" x14ac:dyDescent="0.35">
      <c r="A3474" s="11" t="str">
        <f t="shared" si="54"/>
        <v>CONSUMO PER CAPITA (kg ó litros por individuo)Leche SolaDE 35 A 49 AÑOS</v>
      </c>
      <c r="B3474" s="11" t="s">
        <v>120</v>
      </c>
      <c r="C3474" s="11" t="s">
        <v>125</v>
      </c>
      <c r="D3474" s="11" t="s">
        <v>42</v>
      </c>
      <c r="E3474" s="12">
        <v>7.3366602349560398E-2</v>
      </c>
      <c r="F3474" s="12">
        <v>5.2262783721174703E-2</v>
      </c>
      <c r="G3474" s="12">
        <v>0.204311652006686</v>
      </c>
      <c r="H3474" s="12">
        <v>5.9296137300228799E-2</v>
      </c>
      <c r="I3474" s="12">
        <v>0</v>
      </c>
      <c r="J3474" s="12">
        <v>0</v>
      </c>
      <c r="K3474" s="12">
        <v>0</v>
      </c>
      <c r="L3474" s="12">
        <v>0</v>
      </c>
      <c r="M3474" s="12">
        <v>0</v>
      </c>
      <c r="N3474" s="12"/>
      <c r="O3474" s="12"/>
    </row>
    <row r="3475" spans="1:15" x14ac:dyDescent="0.35">
      <c r="A3475" s="11" t="str">
        <f t="shared" si="54"/>
        <v>CONSUMO PER CAPITA (kg ó litros por individuo)Leche SolaDE 50 A 59 AÑOS</v>
      </c>
      <c r="B3475" s="11" t="s">
        <v>120</v>
      </c>
      <c r="C3475" s="11" t="s">
        <v>125</v>
      </c>
      <c r="D3475" s="11" t="s">
        <v>43</v>
      </c>
      <c r="E3475" s="12">
        <v>0.103760910444433</v>
      </c>
      <c r="F3475" s="12">
        <v>0.10220237837761</v>
      </c>
      <c r="G3475" s="12">
        <v>5.7578717475163202E-2</v>
      </c>
      <c r="H3475" s="12">
        <v>5.6536782388018902E-2</v>
      </c>
      <c r="I3475" s="12">
        <v>0</v>
      </c>
      <c r="J3475" s="12">
        <v>0</v>
      </c>
      <c r="K3475" s="12">
        <v>0</v>
      </c>
      <c r="L3475" s="12">
        <v>0</v>
      </c>
      <c r="M3475" s="12">
        <v>0</v>
      </c>
      <c r="N3475" s="12"/>
      <c r="O3475" s="12"/>
    </row>
    <row r="3476" spans="1:15" x14ac:dyDescent="0.35">
      <c r="A3476" s="11" t="str">
        <f t="shared" si="54"/>
        <v>CONSUMO PER CAPITA (kg ó litros por individuo)Leche SolaDE 60 A 75 AÑOS</v>
      </c>
      <c r="B3476" s="11" t="s">
        <v>120</v>
      </c>
      <c r="C3476" s="11" t="s">
        <v>125</v>
      </c>
      <c r="D3476" s="11" t="s">
        <v>44</v>
      </c>
      <c r="E3476" s="12">
        <v>0.109962003735718</v>
      </c>
      <c r="F3476" s="12">
        <v>8.3823744894948496E-2</v>
      </c>
      <c r="G3476" s="12">
        <v>0.123207066892788</v>
      </c>
      <c r="H3476" s="12">
        <v>0.10308831894869</v>
      </c>
      <c r="I3476" s="12">
        <v>0</v>
      </c>
      <c r="J3476" s="12">
        <v>0</v>
      </c>
      <c r="K3476" s="12">
        <v>0</v>
      </c>
      <c r="L3476" s="12">
        <v>0</v>
      </c>
      <c r="M3476" s="12">
        <v>0</v>
      </c>
      <c r="N3476" s="12"/>
      <c r="O3476" s="12"/>
    </row>
    <row r="3477" spans="1:15" x14ac:dyDescent="0.35">
      <c r="A3477" s="11" t="str">
        <f t="shared" si="54"/>
        <v>CONSUMO PER CAPITA (kg ó litros por individuo)Leche SolaALTA Y MEDIA ALTA</v>
      </c>
      <c r="B3477" s="11" t="s">
        <v>120</v>
      </c>
      <c r="C3477" s="11" t="s">
        <v>125</v>
      </c>
      <c r="D3477" s="11" t="s">
        <v>17</v>
      </c>
      <c r="E3477" s="12">
        <v>7.9327934242105005E-2</v>
      </c>
      <c r="F3477" s="12">
        <v>0.27096585503401299</v>
      </c>
      <c r="G3477" s="12">
        <v>4.2540657046934598E-2</v>
      </c>
      <c r="H3477" s="12">
        <v>4.9822502912273803E-2</v>
      </c>
      <c r="I3477" s="12">
        <v>0</v>
      </c>
      <c r="J3477" s="12">
        <v>0</v>
      </c>
      <c r="K3477" s="12">
        <v>0</v>
      </c>
      <c r="L3477" s="12">
        <v>0</v>
      </c>
      <c r="M3477" s="12">
        <v>0</v>
      </c>
      <c r="N3477" s="12"/>
      <c r="O3477" s="12"/>
    </row>
    <row r="3478" spans="1:15" x14ac:dyDescent="0.35">
      <c r="A3478" s="11" t="str">
        <f t="shared" si="54"/>
        <v>CONSUMO PER CAPITA (kg ó litros por individuo)Leche SolaMEDIA</v>
      </c>
      <c r="B3478" s="11" t="s">
        <v>120</v>
      </c>
      <c r="C3478" s="11" t="s">
        <v>125</v>
      </c>
      <c r="D3478" s="11" t="s">
        <v>18</v>
      </c>
      <c r="E3478" s="12">
        <v>7.2486285272214901E-2</v>
      </c>
      <c r="F3478" s="12">
        <v>4.2387695190344001E-2</v>
      </c>
      <c r="G3478" s="12">
        <v>5.2161801035659899E-2</v>
      </c>
      <c r="H3478" s="12">
        <v>6.4202076864800797E-2</v>
      </c>
      <c r="I3478" s="12">
        <v>0</v>
      </c>
      <c r="J3478" s="12">
        <v>0</v>
      </c>
      <c r="K3478" s="12">
        <v>0</v>
      </c>
      <c r="L3478" s="12">
        <v>0</v>
      </c>
      <c r="M3478" s="12">
        <v>0</v>
      </c>
      <c r="N3478" s="12"/>
      <c r="O3478" s="12"/>
    </row>
    <row r="3479" spans="1:15" x14ac:dyDescent="0.35">
      <c r="A3479" s="11" t="str">
        <f t="shared" si="54"/>
        <v>CONSUMO PER CAPITA (kg ó litros por individuo)Leche SolaMEDIA BAJA</v>
      </c>
      <c r="B3479" s="11" t="s">
        <v>120</v>
      </c>
      <c r="C3479" s="11" t="s">
        <v>125</v>
      </c>
      <c r="D3479" s="11" t="s">
        <v>19</v>
      </c>
      <c r="E3479" s="12">
        <v>7.5088393284956506E-2</v>
      </c>
      <c r="F3479" s="12">
        <v>7.2254504968018093E-2</v>
      </c>
      <c r="G3479" s="12">
        <v>0.24541615579061801</v>
      </c>
      <c r="H3479" s="12">
        <v>4.6237126811277299E-2</v>
      </c>
      <c r="I3479" s="12">
        <v>0</v>
      </c>
      <c r="J3479" s="12">
        <v>0</v>
      </c>
      <c r="K3479" s="12">
        <v>0</v>
      </c>
      <c r="L3479" s="12">
        <v>0</v>
      </c>
      <c r="M3479" s="12">
        <v>0</v>
      </c>
      <c r="N3479" s="12"/>
      <c r="O3479" s="12"/>
    </row>
    <row r="3480" spans="1:15" x14ac:dyDescent="0.35">
      <c r="A3480" s="11" t="str">
        <f t="shared" si="54"/>
        <v>CONSUMO PER CAPITA (kg ó litros por individuo)Leche SolaBAJA</v>
      </c>
      <c r="B3480" s="11" t="s">
        <v>120</v>
      </c>
      <c r="C3480" s="11" t="s">
        <v>125</v>
      </c>
      <c r="D3480" s="11" t="s">
        <v>20</v>
      </c>
      <c r="E3480" s="12">
        <v>0.12653631383404401</v>
      </c>
      <c r="F3480" s="12">
        <v>0.10624724541530101</v>
      </c>
      <c r="G3480" s="12">
        <v>8.4774691173177194E-2</v>
      </c>
      <c r="H3480" s="12">
        <v>9.5137319090797604E-2</v>
      </c>
      <c r="I3480" s="12">
        <v>0</v>
      </c>
      <c r="J3480" s="12">
        <v>0</v>
      </c>
      <c r="K3480" s="12">
        <v>0</v>
      </c>
      <c r="L3480" s="12">
        <v>0</v>
      </c>
      <c r="M3480" s="12">
        <v>0</v>
      </c>
      <c r="N3480" s="12"/>
      <c r="O3480" s="12"/>
    </row>
    <row r="3481" spans="1:15" x14ac:dyDescent="0.35">
      <c r="A3481" s="11" t="str">
        <f t="shared" si="54"/>
        <v>CONSUMO PER CAPITA (kg ó litros por individuo)Leche SolaHOMBRE</v>
      </c>
      <c r="B3481" s="11" t="s">
        <v>120</v>
      </c>
      <c r="C3481" s="11" t="s">
        <v>125</v>
      </c>
      <c r="D3481" s="11" t="s">
        <v>21</v>
      </c>
      <c r="E3481" s="12">
        <v>7.6715222343816503E-2</v>
      </c>
      <c r="F3481" s="12">
        <v>0.161143548262384</v>
      </c>
      <c r="G3481" s="12">
        <v>0.16283353218136001</v>
      </c>
      <c r="H3481" s="12">
        <v>6.3158299344709401E-2</v>
      </c>
      <c r="I3481" s="12">
        <v>0</v>
      </c>
      <c r="J3481" s="12">
        <v>0</v>
      </c>
      <c r="K3481" s="12">
        <v>0</v>
      </c>
      <c r="L3481" s="12">
        <v>0</v>
      </c>
      <c r="M3481" s="12">
        <v>0</v>
      </c>
      <c r="N3481" s="12"/>
      <c r="O3481" s="12"/>
    </row>
    <row r="3482" spans="1:15" x14ac:dyDescent="0.35">
      <c r="A3482" s="11" t="str">
        <f t="shared" si="54"/>
        <v>CONSUMO PER CAPITA (kg ó litros por individuo)Leche SolaMUJER</v>
      </c>
      <c r="B3482" s="11" t="s">
        <v>120</v>
      </c>
      <c r="C3482" s="11" t="s">
        <v>125</v>
      </c>
      <c r="D3482" s="11" t="s">
        <v>22</v>
      </c>
      <c r="E3482" s="12">
        <v>9.3185450406961995E-2</v>
      </c>
      <c r="F3482" s="12">
        <v>6.2827555028072996E-2</v>
      </c>
      <c r="G3482" s="12">
        <v>5.2236893329028797E-2</v>
      </c>
      <c r="H3482" s="12">
        <v>6.1524332809063401E-2</v>
      </c>
      <c r="I3482" s="12">
        <v>0</v>
      </c>
      <c r="J3482" s="12">
        <v>0</v>
      </c>
      <c r="K3482" s="12">
        <v>0</v>
      </c>
      <c r="L3482" s="12">
        <v>0</v>
      </c>
      <c r="M3482" s="12">
        <v>0</v>
      </c>
      <c r="N3482" s="12"/>
      <c r="O3482" s="12"/>
    </row>
    <row r="3483" spans="1:15" x14ac:dyDescent="0.35">
      <c r="A3483" s="11" t="str">
        <f t="shared" si="54"/>
        <v>CONSUMO PER CAPITA (kg ó litros por individuo)Leche Con CacaoT.ESPAÑA</v>
      </c>
      <c r="B3483" s="11" t="s">
        <v>120</v>
      </c>
      <c r="C3483" s="11" t="s">
        <v>126</v>
      </c>
      <c r="D3483" s="11" t="s">
        <v>36</v>
      </c>
      <c r="E3483" s="12">
        <v>0.22368467894695501</v>
      </c>
      <c r="F3483" s="12">
        <v>0.27758506196837701</v>
      </c>
      <c r="G3483" s="12">
        <v>0.26863667857817303</v>
      </c>
      <c r="H3483" s="12">
        <v>0.240797904659655</v>
      </c>
      <c r="I3483" s="12">
        <v>0</v>
      </c>
      <c r="J3483" s="12">
        <v>0</v>
      </c>
      <c r="K3483" s="12">
        <v>0</v>
      </c>
      <c r="L3483" s="12">
        <v>0</v>
      </c>
      <c r="M3483" s="12">
        <v>0</v>
      </c>
      <c r="N3483" s="12"/>
      <c r="O3483" s="12"/>
    </row>
    <row r="3484" spans="1:15" x14ac:dyDescent="0.35">
      <c r="A3484" s="11" t="str">
        <f t="shared" si="54"/>
        <v>CONSUMO PER CAPITA (kg ó litros por individuo)Leche Con CacaoBCN AM</v>
      </c>
      <c r="B3484" s="11" t="s">
        <v>120</v>
      </c>
      <c r="C3484" s="11" t="s">
        <v>126</v>
      </c>
      <c r="D3484" s="11" t="s">
        <v>1</v>
      </c>
      <c r="E3484" s="12">
        <v>1.25601058961729E-2</v>
      </c>
      <c r="F3484" s="12">
        <v>2.23242786464002E-2</v>
      </c>
      <c r="G3484" s="12">
        <v>1.4004183264872501E-2</v>
      </c>
      <c r="H3484" s="12">
        <v>2.94313190509938E-2</v>
      </c>
      <c r="I3484" s="12">
        <v>0</v>
      </c>
      <c r="J3484" s="12">
        <v>0</v>
      </c>
      <c r="K3484" s="12">
        <v>0</v>
      </c>
      <c r="L3484" s="12">
        <v>0</v>
      </c>
      <c r="M3484" s="12">
        <v>0</v>
      </c>
      <c r="N3484" s="12"/>
      <c r="O3484" s="12"/>
    </row>
    <row r="3485" spans="1:15" x14ac:dyDescent="0.35">
      <c r="A3485" s="11" t="str">
        <f t="shared" si="54"/>
        <v>CONSUMO PER CAPITA (kg ó litros por individuo)Leche Con CacaoREST.CAT ARAGON</v>
      </c>
      <c r="B3485" s="11" t="s">
        <v>120</v>
      </c>
      <c r="C3485" s="11" t="s">
        <v>126</v>
      </c>
      <c r="D3485" s="11" t="s">
        <v>2</v>
      </c>
      <c r="E3485" s="12">
        <v>3.5243724824777799E-2</v>
      </c>
      <c r="F3485" s="12">
        <v>2.1505019738244601E-2</v>
      </c>
      <c r="G3485" s="12">
        <v>1.7897521455746E-2</v>
      </c>
      <c r="H3485" s="12">
        <v>2.9586878424291599E-2</v>
      </c>
      <c r="I3485" s="12">
        <v>0</v>
      </c>
      <c r="J3485" s="12">
        <v>0</v>
      </c>
      <c r="K3485" s="12">
        <v>0</v>
      </c>
      <c r="L3485" s="12">
        <v>0</v>
      </c>
      <c r="M3485" s="12">
        <v>0</v>
      </c>
      <c r="N3485" s="12"/>
      <c r="O3485" s="12"/>
    </row>
    <row r="3486" spans="1:15" x14ac:dyDescent="0.35">
      <c r="A3486" s="11" t="str">
        <f t="shared" si="54"/>
        <v>CONSUMO PER CAPITA (kg ó litros por individuo)Leche Con CacaoLEVANTE</v>
      </c>
      <c r="B3486" s="11" t="s">
        <v>120</v>
      </c>
      <c r="C3486" s="11" t="s">
        <v>126</v>
      </c>
      <c r="D3486" s="11" t="s">
        <v>3</v>
      </c>
      <c r="E3486" s="12">
        <v>8.9783922726291598E-2</v>
      </c>
      <c r="F3486" s="12">
        <v>0.106948793189514</v>
      </c>
      <c r="G3486" s="12">
        <v>0.127397816767614</v>
      </c>
      <c r="H3486" s="12">
        <v>6.6379002226453002E-2</v>
      </c>
      <c r="I3486" s="12">
        <v>0</v>
      </c>
      <c r="J3486" s="12">
        <v>0</v>
      </c>
      <c r="K3486" s="12">
        <v>0</v>
      </c>
      <c r="L3486" s="12">
        <v>0</v>
      </c>
      <c r="M3486" s="12">
        <v>0</v>
      </c>
      <c r="N3486" s="12"/>
      <c r="O3486" s="12"/>
    </row>
    <row r="3487" spans="1:15" x14ac:dyDescent="0.35">
      <c r="A3487" s="11" t="str">
        <f t="shared" si="54"/>
        <v>CONSUMO PER CAPITA (kg ó litros por individuo)Leche Con CacaoANDALUCIA</v>
      </c>
      <c r="B3487" s="11" t="s">
        <v>120</v>
      </c>
      <c r="C3487" s="11" t="s">
        <v>126</v>
      </c>
      <c r="D3487" s="11" t="s">
        <v>4</v>
      </c>
      <c r="E3487" s="12">
        <v>0.44766819795336898</v>
      </c>
      <c r="F3487" s="12">
        <v>0.46402875992463799</v>
      </c>
      <c r="G3487" s="12">
        <v>0.42252215042992203</v>
      </c>
      <c r="H3487" s="12">
        <v>0.40360812883729702</v>
      </c>
      <c r="I3487" s="12">
        <v>0</v>
      </c>
      <c r="J3487" s="12">
        <v>0</v>
      </c>
      <c r="K3487" s="12">
        <v>0</v>
      </c>
      <c r="L3487" s="12">
        <v>0</v>
      </c>
      <c r="M3487" s="12">
        <v>0</v>
      </c>
      <c r="N3487" s="12"/>
      <c r="O3487" s="12"/>
    </row>
    <row r="3488" spans="1:15" x14ac:dyDescent="0.35">
      <c r="A3488" s="11" t="str">
        <f t="shared" si="54"/>
        <v>CONSUMO PER CAPITA (kg ó litros por individuo)Leche Con CacaoMDD AM</v>
      </c>
      <c r="B3488" s="11" t="s">
        <v>120</v>
      </c>
      <c r="C3488" s="11" t="s">
        <v>126</v>
      </c>
      <c r="D3488" s="11" t="s">
        <v>5</v>
      </c>
      <c r="E3488" s="12">
        <v>0.34642603537577799</v>
      </c>
      <c r="F3488" s="12">
        <v>0.62621917802706895</v>
      </c>
      <c r="G3488" s="12">
        <v>0.51142070898651104</v>
      </c>
      <c r="H3488" s="12">
        <v>0.41930297737830702</v>
      </c>
      <c r="I3488" s="12">
        <v>0</v>
      </c>
      <c r="J3488" s="12">
        <v>0</v>
      </c>
      <c r="K3488" s="12">
        <v>0</v>
      </c>
      <c r="L3488" s="12">
        <v>0</v>
      </c>
      <c r="M3488" s="12">
        <v>0</v>
      </c>
      <c r="N3488" s="12"/>
      <c r="O3488" s="12"/>
    </row>
    <row r="3489" spans="1:15" x14ac:dyDescent="0.35">
      <c r="A3489" s="11" t="str">
        <f t="shared" si="54"/>
        <v>CONSUMO PER CAPITA (kg ó litros por individuo)Leche Con CacaoRTO CENTRO</v>
      </c>
      <c r="B3489" s="11" t="s">
        <v>120</v>
      </c>
      <c r="C3489" s="11" t="s">
        <v>126</v>
      </c>
      <c r="D3489" s="11" t="s">
        <v>6</v>
      </c>
      <c r="E3489" s="12">
        <v>0.135785038918805</v>
      </c>
      <c r="F3489" s="12">
        <v>0.16805983391353199</v>
      </c>
      <c r="G3489" s="12">
        <v>0.20943259969470099</v>
      </c>
      <c r="H3489" s="12">
        <v>0.184768253537623</v>
      </c>
      <c r="I3489" s="12">
        <v>0</v>
      </c>
      <c r="J3489" s="12">
        <v>0</v>
      </c>
      <c r="K3489" s="12">
        <v>0</v>
      </c>
      <c r="L3489" s="12">
        <v>0</v>
      </c>
      <c r="M3489" s="12">
        <v>0</v>
      </c>
      <c r="N3489" s="12"/>
      <c r="O3489" s="12"/>
    </row>
    <row r="3490" spans="1:15" x14ac:dyDescent="0.35">
      <c r="A3490" s="11" t="str">
        <f t="shared" si="54"/>
        <v>CONSUMO PER CAPITA (kg ó litros por individuo)Leche Con CacaoNORTE-CENTRO</v>
      </c>
      <c r="B3490" s="11" t="s">
        <v>120</v>
      </c>
      <c r="C3490" s="11" t="s">
        <v>126</v>
      </c>
      <c r="D3490" s="11" t="s">
        <v>7</v>
      </c>
      <c r="E3490" s="12">
        <v>0.25661689552966899</v>
      </c>
      <c r="F3490" s="12">
        <v>0.29279136834574798</v>
      </c>
      <c r="G3490" s="12">
        <v>0.38917358730514801</v>
      </c>
      <c r="H3490" s="12">
        <v>0.332889480554868</v>
      </c>
      <c r="I3490" s="12">
        <v>0</v>
      </c>
      <c r="J3490" s="12">
        <v>0</v>
      </c>
      <c r="K3490" s="12">
        <v>0</v>
      </c>
      <c r="L3490" s="12">
        <v>0</v>
      </c>
      <c r="M3490" s="12">
        <v>0</v>
      </c>
      <c r="N3490" s="12"/>
      <c r="O3490" s="12"/>
    </row>
    <row r="3491" spans="1:15" x14ac:dyDescent="0.35">
      <c r="A3491" s="11" t="str">
        <f t="shared" si="54"/>
        <v>CONSUMO PER CAPITA (kg ó litros por individuo)Leche Con CacaoNOROESTE</v>
      </c>
      <c r="B3491" s="11" t="s">
        <v>120</v>
      </c>
      <c r="C3491" s="11" t="s">
        <v>126</v>
      </c>
      <c r="D3491" s="11" t="s">
        <v>8</v>
      </c>
      <c r="E3491" s="12">
        <v>0.30292205767996799</v>
      </c>
      <c r="F3491" s="12">
        <v>0.35290453356214502</v>
      </c>
      <c r="G3491" s="12">
        <v>0.36121758699739598</v>
      </c>
      <c r="H3491" s="12">
        <v>0.395771330708864</v>
      </c>
      <c r="I3491" s="12">
        <v>0</v>
      </c>
      <c r="J3491" s="12">
        <v>0</v>
      </c>
      <c r="K3491" s="12">
        <v>0</v>
      </c>
      <c r="L3491" s="12">
        <v>0</v>
      </c>
      <c r="M3491" s="12">
        <v>0</v>
      </c>
      <c r="N3491" s="12"/>
      <c r="O3491" s="12"/>
    </row>
    <row r="3492" spans="1:15" x14ac:dyDescent="0.35">
      <c r="A3492" s="11" t="str">
        <f t="shared" si="54"/>
        <v>CONSUMO PER CAPITA (kg ó litros por individuo)Leche Con Cacao&lt;2MIL</v>
      </c>
      <c r="B3492" s="11" t="s">
        <v>120</v>
      </c>
      <c r="C3492" s="11" t="s">
        <v>126</v>
      </c>
      <c r="D3492" s="11" t="s">
        <v>9</v>
      </c>
      <c r="E3492" s="12">
        <v>8.1295255317228005E-2</v>
      </c>
      <c r="F3492" s="12">
        <v>9.24029707611108E-2</v>
      </c>
      <c r="G3492" s="12">
        <v>0.15709356097989399</v>
      </c>
      <c r="H3492" s="12">
        <v>0.115073918832412</v>
      </c>
      <c r="I3492" s="12">
        <v>0</v>
      </c>
      <c r="J3492" s="12">
        <v>0</v>
      </c>
      <c r="K3492" s="12">
        <v>0</v>
      </c>
      <c r="L3492" s="12">
        <v>0</v>
      </c>
      <c r="M3492" s="12">
        <v>0</v>
      </c>
      <c r="N3492" s="12"/>
      <c r="O3492" s="12"/>
    </row>
    <row r="3493" spans="1:15" x14ac:dyDescent="0.35">
      <c r="A3493" s="11" t="str">
        <f t="shared" si="54"/>
        <v>CONSUMO PER CAPITA (kg ó litros por individuo)Leche Con Cacao2-5MIL</v>
      </c>
      <c r="B3493" s="11" t="s">
        <v>120</v>
      </c>
      <c r="C3493" s="11" t="s">
        <v>126</v>
      </c>
      <c r="D3493" s="11" t="s">
        <v>10</v>
      </c>
      <c r="E3493" s="12">
        <v>8.9981997213278306E-2</v>
      </c>
      <c r="F3493" s="12">
        <v>8.1946113864195105E-2</v>
      </c>
      <c r="G3493" s="12">
        <v>0.24978045414905201</v>
      </c>
      <c r="H3493" s="12">
        <v>0.21585490326266599</v>
      </c>
      <c r="I3493" s="12">
        <v>0</v>
      </c>
      <c r="J3493" s="12">
        <v>0</v>
      </c>
      <c r="K3493" s="12">
        <v>0</v>
      </c>
      <c r="L3493" s="12">
        <v>0</v>
      </c>
      <c r="M3493" s="12">
        <v>0</v>
      </c>
      <c r="N3493" s="12"/>
      <c r="O3493" s="12"/>
    </row>
    <row r="3494" spans="1:15" x14ac:dyDescent="0.35">
      <c r="A3494" s="11" t="str">
        <f t="shared" si="54"/>
        <v>CONSUMO PER CAPITA (kg ó litros por individuo)Leche Con Cacao5-10MIL</v>
      </c>
      <c r="B3494" s="11" t="s">
        <v>120</v>
      </c>
      <c r="C3494" s="11" t="s">
        <v>126</v>
      </c>
      <c r="D3494" s="11" t="s">
        <v>11</v>
      </c>
      <c r="E3494" s="12">
        <v>0.20343531270922799</v>
      </c>
      <c r="F3494" s="12">
        <v>0.17253595459881699</v>
      </c>
      <c r="G3494" s="12">
        <v>0.21520126144489701</v>
      </c>
      <c r="H3494" s="12">
        <v>0.19368600474396</v>
      </c>
      <c r="I3494" s="12">
        <v>0</v>
      </c>
      <c r="J3494" s="12">
        <v>0</v>
      </c>
      <c r="K3494" s="12">
        <v>0</v>
      </c>
      <c r="L3494" s="12">
        <v>0</v>
      </c>
      <c r="M3494" s="12">
        <v>0</v>
      </c>
      <c r="N3494" s="12"/>
      <c r="O3494" s="12"/>
    </row>
    <row r="3495" spans="1:15" x14ac:dyDescent="0.35">
      <c r="A3495" s="11" t="str">
        <f t="shared" si="54"/>
        <v>CONSUMO PER CAPITA (kg ó litros por individuo)Leche Con Cacao10-30MIL</v>
      </c>
      <c r="B3495" s="11" t="s">
        <v>120</v>
      </c>
      <c r="C3495" s="11" t="s">
        <v>126</v>
      </c>
      <c r="D3495" s="11" t="s">
        <v>12</v>
      </c>
      <c r="E3495" s="12">
        <v>0.19872957639151001</v>
      </c>
      <c r="F3495" s="12">
        <v>0.19081020217955399</v>
      </c>
      <c r="G3495" s="12">
        <v>0.23945250651803701</v>
      </c>
      <c r="H3495" s="12">
        <v>0.25207493964708499</v>
      </c>
      <c r="I3495" s="12">
        <v>0</v>
      </c>
      <c r="J3495" s="12">
        <v>0</v>
      </c>
      <c r="K3495" s="12">
        <v>0</v>
      </c>
      <c r="L3495" s="12">
        <v>0</v>
      </c>
      <c r="M3495" s="12">
        <v>0</v>
      </c>
      <c r="N3495" s="12"/>
      <c r="O3495" s="12"/>
    </row>
    <row r="3496" spans="1:15" x14ac:dyDescent="0.35">
      <c r="A3496" s="11" t="str">
        <f t="shared" si="54"/>
        <v>CONSUMO PER CAPITA (kg ó litros por individuo)Leche Con Cacao30-100MIL</v>
      </c>
      <c r="B3496" s="11" t="s">
        <v>120</v>
      </c>
      <c r="C3496" s="11" t="s">
        <v>126</v>
      </c>
      <c r="D3496" s="11" t="s">
        <v>13</v>
      </c>
      <c r="E3496" s="12">
        <v>0.32453911497069099</v>
      </c>
      <c r="F3496" s="12">
        <v>0.35108506908185599</v>
      </c>
      <c r="G3496" s="12">
        <v>0.27289849767568303</v>
      </c>
      <c r="H3496" s="12">
        <v>0.292559847931117</v>
      </c>
      <c r="I3496" s="12">
        <v>0</v>
      </c>
      <c r="J3496" s="12">
        <v>0</v>
      </c>
      <c r="K3496" s="12">
        <v>0</v>
      </c>
      <c r="L3496" s="12">
        <v>0</v>
      </c>
      <c r="M3496" s="12">
        <v>0</v>
      </c>
      <c r="N3496" s="12"/>
      <c r="O3496" s="12"/>
    </row>
    <row r="3497" spans="1:15" x14ac:dyDescent="0.35">
      <c r="A3497" s="11" t="str">
        <f t="shared" si="54"/>
        <v>CONSUMO PER CAPITA (kg ó litros por individuo)Leche Con Cacao100-200MIL</v>
      </c>
      <c r="B3497" s="11" t="s">
        <v>120</v>
      </c>
      <c r="C3497" s="11" t="s">
        <v>126</v>
      </c>
      <c r="D3497" s="11" t="s">
        <v>14</v>
      </c>
      <c r="E3497" s="12">
        <v>0.16082115386142801</v>
      </c>
      <c r="F3497" s="12">
        <v>0.25537206986032401</v>
      </c>
      <c r="G3497" s="12">
        <v>0.20905273210222799</v>
      </c>
      <c r="H3497" s="12">
        <v>0.14422650714684199</v>
      </c>
      <c r="I3497" s="12">
        <v>0</v>
      </c>
      <c r="J3497" s="12">
        <v>0</v>
      </c>
      <c r="K3497" s="12">
        <v>0</v>
      </c>
      <c r="L3497" s="12">
        <v>0</v>
      </c>
      <c r="M3497" s="12">
        <v>0</v>
      </c>
      <c r="N3497" s="12"/>
      <c r="O3497" s="12"/>
    </row>
    <row r="3498" spans="1:15" x14ac:dyDescent="0.35">
      <c r="A3498" s="11" t="str">
        <f t="shared" si="54"/>
        <v>CONSUMO PER CAPITA (kg ó litros por individuo)Leche Con Cacao200-500MIL</v>
      </c>
      <c r="B3498" s="11" t="s">
        <v>120</v>
      </c>
      <c r="C3498" s="11" t="s">
        <v>126</v>
      </c>
      <c r="D3498" s="11" t="s">
        <v>15</v>
      </c>
      <c r="E3498" s="12">
        <v>0.21440671469941799</v>
      </c>
      <c r="F3498" s="12">
        <v>0.32280735618503797</v>
      </c>
      <c r="G3498" s="12">
        <v>0.29068704942747797</v>
      </c>
      <c r="H3498" s="12">
        <v>0.190737490996017</v>
      </c>
      <c r="I3498" s="12">
        <v>0</v>
      </c>
      <c r="J3498" s="12">
        <v>0</v>
      </c>
      <c r="K3498" s="12">
        <v>0</v>
      </c>
      <c r="L3498" s="12">
        <v>0</v>
      </c>
      <c r="M3498" s="12">
        <v>0</v>
      </c>
      <c r="N3498" s="12"/>
      <c r="O3498" s="12"/>
    </row>
    <row r="3499" spans="1:15" x14ac:dyDescent="0.35">
      <c r="A3499" s="11" t="str">
        <f t="shared" si="54"/>
        <v>CONSUMO PER CAPITA (kg ó litros por individuo)Leche Con Cacao&gt;500MIL</v>
      </c>
      <c r="B3499" s="11" t="s">
        <v>120</v>
      </c>
      <c r="C3499" s="11" t="s">
        <v>126</v>
      </c>
      <c r="D3499" s="11" t="s">
        <v>16</v>
      </c>
      <c r="E3499" s="12">
        <v>0.28816563961646602</v>
      </c>
      <c r="F3499" s="12">
        <v>0.45408391338589799</v>
      </c>
      <c r="G3499" s="12">
        <v>0.38580172892068298</v>
      </c>
      <c r="H3499" s="12">
        <v>0.33842619225918602</v>
      </c>
      <c r="I3499" s="12">
        <v>0</v>
      </c>
      <c r="J3499" s="12">
        <v>0</v>
      </c>
      <c r="K3499" s="12">
        <v>0</v>
      </c>
      <c r="L3499" s="12">
        <v>0</v>
      </c>
      <c r="M3499" s="12">
        <v>0</v>
      </c>
      <c r="N3499" s="12"/>
      <c r="O3499" s="12"/>
    </row>
    <row r="3500" spans="1:15" x14ac:dyDescent="0.35">
      <c r="A3500" s="11" t="str">
        <f t="shared" si="54"/>
        <v>CONSUMO PER CAPITA (kg ó litros por individuo)Leche Con CacaoDE 15 A 19 AÑOS</v>
      </c>
      <c r="B3500" s="11" t="s">
        <v>120</v>
      </c>
      <c r="C3500" s="11" t="s">
        <v>126</v>
      </c>
      <c r="D3500" s="11" t="s">
        <v>39</v>
      </c>
      <c r="E3500" s="12">
        <v>0.135406752841221</v>
      </c>
      <c r="F3500" s="12">
        <v>8.2608710967074506E-2</v>
      </c>
      <c r="G3500" s="12">
        <v>0.16323270916032201</v>
      </c>
      <c r="H3500" s="12">
        <v>5.2464519657444898E-2</v>
      </c>
      <c r="I3500" s="12">
        <v>0</v>
      </c>
      <c r="J3500" s="12">
        <v>0</v>
      </c>
      <c r="K3500" s="12">
        <v>0</v>
      </c>
      <c r="L3500" s="12">
        <v>0</v>
      </c>
      <c r="M3500" s="12">
        <v>0</v>
      </c>
      <c r="N3500" s="12"/>
      <c r="O3500" s="12"/>
    </row>
    <row r="3501" spans="1:15" x14ac:dyDescent="0.35">
      <c r="A3501" s="11" t="str">
        <f t="shared" si="54"/>
        <v>CONSUMO PER CAPITA (kg ó litros por individuo)Leche Con CacaoDE 20 A 24 AÑOS</v>
      </c>
      <c r="B3501" s="11" t="s">
        <v>120</v>
      </c>
      <c r="C3501" s="11" t="s">
        <v>126</v>
      </c>
      <c r="D3501" s="11" t="s">
        <v>40</v>
      </c>
      <c r="E3501" s="12">
        <v>0.115258846713972</v>
      </c>
      <c r="F3501" s="12">
        <v>0.12927151179836199</v>
      </c>
      <c r="G3501" s="12">
        <v>0.12020251187405701</v>
      </c>
      <c r="H3501" s="12">
        <v>0.166543637350233</v>
      </c>
      <c r="I3501" s="12">
        <v>0</v>
      </c>
      <c r="J3501" s="12">
        <v>0</v>
      </c>
      <c r="K3501" s="12">
        <v>0</v>
      </c>
      <c r="L3501" s="12">
        <v>0</v>
      </c>
      <c r="M3501" s="12">
        <v>0</v>
      </c>
      <c r="N3501" s="12"/>
      <c r="O3501" s="12"/>
    </row>
    <row r="3502" spans="1:15" x14ac:dyDescent="0.35">
      <c r="A3502" s="11" t="str">
        <f t="shared" si="54"/>
        <v>CONSUMO PER CAPITA (kg ó litros por individuo)Leche Con CacaoDE 25 A 34 AÑOS</v>
      </c>
      <c r="B3502" s="11" t="s">
        <v>120</v>
      </c>
      <c r="C3502" s="11" t="s">
        <v>126</v>
      </c>
      <c r="D3502" s="11" t="s">
        <v>41</v>
      </c>
      <c r="E3502" s="12">
        <v>0.106720872244138</v>
      </c>
      <c r="F3502" s="12">
        <v>0.114430536181028</v>
      </c>
      <c r="G3502" s="12">
        <v>0.10061223222962</v>
      </c>
      <c r="H3502" s="12">
        <v>9.8251648771254502E-2</v>
      </c>
      <c r="I3502" s="12">
        <v>0</v>
      </c>
      <c r="J3502" s="12">
        <v>0</v>
      </c>
      <c r="K3502" s="12">
        <v>0</v>
      </c>
      <c r="L3502" s="12">
        <v>0</v>
      </c>
      <c r="M3502" s="12">
        <v>0</v>
      </c>
      <c r="N3502" s="12"/>
      <c r="O3502" s="12"/>
    </row>
    <row r="3503" spans="1:15" x14ac:dyDescent="0.35">
      <c r="A3503" s="11" t="str">
        <f t="shared" si="54"/>
        <v>CONSUMO PER CAPITA (kg ó litros por individuo)Leche Con CacaoDE 35 A 49 AÑOS</v>
      </c>
      <c r="B3503" s="11" t="s">
        <v>120</v>
      </c>
      <c r="C3503" s="11" t="s">
        <v>126</v>
      </c>
      <c r="D3503" s="11" t="s">
        <v>42</v>
      </c>
      <c r="E3503" s="12">
        <v>0.165861025435901</v>
      </c>
      <c r="F3503" s="12">
        <v>0.209390532680196</v>
      </c>
      <c r="G3503" s="12">
        <v>0.24169775457204601</v>
      </c>
      <c r="H3503" s="12">
        <v>0.19894253649222099</v>
      </c>
      <c r="I3503" s="12">
        <v>0</v>
      </c>
      <c r="J3503" s="12">
        <v>0</v>
      </c>
      <c r="K3503" s="12">
        <v>0</v>
      </c>
      <c r="L3503" s="12">
        <v>0</v>
      </c>
      <c r="M3503" s="12">
        <v>0</v>
      </c>
      <c r="N3503" s="12"/>
      <c r="O3503" s="12"/>
    </row>
    <row r="3504" spans="1:15" x14ac:dyDescent="0.35">
      <c r="A3504" s="11" t="str">
        <f t="shared" si="54"/>
        <v>CONSUMO PER CAPITA (kg ó litros por individuo)Leche Con CacaoDE 50 A 59 AÑOS</v>
      </c>
      <c r="B3504" s="11" t="s">
        <v>120</v>
      </c>
      <c r="C3504" s="11" t="s">
        <v>126</v>
      </c>
      <c r="D3504" s="11" t="s">
        <v>43</v>
      </c>
      <c r="E3504" s="12">
        <v>0.18887686091108999</v>
      </c>
      <c r="F3504" s="12">
        <v>0.19926498575243901</v>
      </c>
      <c r="G3504" s="12">
        <v>0.24822894321889799</v>
      </c>
      <c r="H3504" s="12">
        <v>0.24759923082044599</v>
      </c>
      <c r="I3504" s="12">
        <v>0</v>
      </c>
      <c r="J3504" s="12">
        <v>0</v>
      </c>
      <c r="K3504" s="12">
        <v>0</v>
      </c>
      <c r="L3504" s="12">
        <v>0</v>
      </c>
      <c r="M3504" s="12">
        <v>0</v>
      </c>
      <c r="N3504" s="12"/>
      <c r="O3504" s="12"/>
    </row>
    <row r="3505" spans="1:15" x14ac:dyDescent="0.35">
      <c r="A3505" s="11" t="str">
        <f t="shared" si="54"/>
        <v>CONSUMO PER CAPITA (kg ó litros por individuo)Leche Con CacaoDE 60 A 75 AÑOS</v>
      </c>
      <c r="B3505" s="11" t="s">
        <v>120</v>
      </c>
      <c r="C3505" s="11" t="s">
        <v>126</v>
      </c>
      <c r="D3505" s="11" t="s">
        <v>44</v>
      </c>
      <c r="E3505" s="12">
        <v>0.46700202433635901</v>
      </c>
      <c r="F3505" s="12">
        <v>0.64221078089123596</v>
      </c>
      <c r="G3505" s="12">
        <v>0.49907632983641997</v>
      </c>
      <c r="H3505" s="12">
        <v>0.45435773897328802</v>
      </c>
      <c r="I3505" s="12">
        <v>0</v>
      </c>
      <c r="J3505" s="12">
        <v>0</v>
      </c>
      <c r="K3505" s="12">
        <v>0</v>
      </c>
      <c r="L3505" s="12">
        <v>0</v>
      </c>
      <c r="M3505" s="12">
        <v>0</v>
      </c>
      <c r="N3505" s="12"/>
      <c r="O3505" s="12"/>
    </row>
    <row r="3506" spans="1:15" x14ac:dyDescent="0.35">
      <c r="A3506" s="11" t="str">
        <f t="shared" si="54"/>
        <v>CONSUMO PER CAPITA (kg ó litros por individuo)Leche Con CacaoALTA Y MEDIA ALTA</v>
      </c>
      <c r="B3506" s="11" t="s">
        <v>120</v>
      </c>
      <c r="C3506" s="11" t="s">
        <v>126</v>
      </c>
      <c r="D3506" s="11" t="s">
        <v>17</v>
      </c>
      <c r="E3506" s="12">
        <v>0.164287540323061</v>
      </c>
      <c r="F3506" s="12">
        <v>0.25138409631893899</v>
      </c>
      <c r="G3506" s="12">
        <v>0.233694018292089</v>
      </c>
      <c r="H3506" s="12">
        <v>0.16498862273449599</v>
      </c>
      <c r="I3506" s="12">
        <v>0</v>
      </c>
      <c r="J3506" s="12">
        <v>0</v>
      </c>
      <c r="K3506" s="12">
        <v>0</v>
      </c>
      <c r="L3506" s="12">
        <v>0</v>
      </c>
      <c r="M3506" s="12">
        <v>0</v>
      </c>
      <c r="N3506" s="12"/>
      <c r="O3506" s="12"/>
    </row>
    <row r="3507" spans="1:15" x14ac:dyDescent="0.35">
      <c r="A3507" s="11" t="str">
        <f t="shared" si="54"/>
        <v>CONSUMO PER CAPITA (kg ó litros por individuo)Leche Con CacaoMEDIA</v>
      </c>
      <c r="B3507" s="11" t="s">
        <v>120</v>
      </c>
      <c r="C3507" s="11" t="s">
        <v>126</v>
      </c>
      <c r="D3507" s="11" t="s">
        <v>18</v>
      </c>
      <c r="E3507" s="12">
        <v>0.31636139042111999</v>
      </c>
      <c r="F3507" s="12">
        <v>0.251766621134907</v>
      </c>
      <c r="G3507" s="12">
        <v>0.271533835725975</v>
      </c>
      <c r="H3507" s="12">
        <v>0.196556963435085</v>
      </c>
      <c r="I3507" s="12">
        <v>0</v>
      </c>
      <c r="J3507" s="12">
        <v>0</v>
      </c>
      <c r="K3507" s="12">
        <v>0</v>
      </c>
      <c r="L3507" s="12">
        <v>0</v>
      </c>
      <c r="M3507" s="12">
        <v>0</v>
      </c>
      <c r="N3507" s="12"/>
      <c r="O3507" s="12"/>
    </row>
    <row r="3508" spans="1:15" x14ac:dyDescent="0.35">
      <c r="A3508" s="11" t="str">
        <f t="shared" si="54"/>
        <v>CONSUMO PER CAPITA (kg ó litros por individuo)Leche Con CacaoMEDIA BAJA</v>
      </c>
      <c r="B3508" s="11" t="s">
        <v>120</v>
      </c>
      <c r="C3508" s="11" t="s">
        <v>126</v>
      </c>
      <c r="D3508" s="11" t="s">
        <v>19</v>
      </c>
      <c r="E3508" s="12">
        <v>0.15357607920160901</v>
      </c>
      <c r="F3508" s="12">
        <v>0.14669887138056001</v>
      </c>
      <c r="G3508" s="12">
        <v>0.357356189651023</v>
      </c>
      <c r="H3508" s="12">
        <v>0.430377440358998</v>
      </c>
      <c r="I3508" s="12">
        <v>0</v>
      </c>
      <c r="J3508" s="12">
        <v>0</v>
      </c>
      <c r="K3508" s="12">
        <v>0</v>
      </c>
      <c r="L3508" s="12">
        <v>0</v>
      </c>
      <c r="M3508" s="12">
        <v>0</v>
      </c>
      <c r="N3508" s="12"/>
      <c r="O3508" s="12"/>
    </row>
    <row r="3509" spans="1:15" x14ac:dyDescent="0.35">
      <c r="A3509" s="11" t="str">
        <f t="shared" si="54"/>
        <v>CONSUMO PER CAPITA (kg ó litros por individuo)Leche Con CacaoBAJA</v>
      </c>
      <c r="B3509" s="11" t="s">
        <v>120</v>
      </c>
      <c r="C3509" s="11" t="s">
        <v>126</v>
      </c>
      <c r="D3509" s="11" t="s">
        <v>20</v>
      </c>
      <c r="E3509" s="12">
        <v>0.22745387411874199</v>
      </c>
      <c r="F3509" s="12">
        <v>0.52898284496761705</v>
      </c>
      <c r="G3509" s="12">
        <v>0.181999821318757</v>
      </c>
      <c r="H3509" s="12">
        <v>0.14210332467357401</v>
      </c>
      <c r="I3509" s="12">
        <v>0</v>
      </c>
      <c r="J3509" s="12">
        <v>0</v>
      </c>
      <c r="K3509" s="12">
        <v>0</v>
      </c>
      <c r="L3509" s="12">
        <v>0</v>
      </c>
      <c r="M3509" s="12">
        <v>0</v>
      </c>
      <c r="N3509" s="12"/>
      <c r="O3509" s="12"/>
    </row>
    <row r="3510" spans="1:15" x14ac:dyDescent="0.35">
      <c r="A3510" s="11" t="str">
        <f t="shared" si="54"/>
        <v>CONSUMO PER CAPITA (kg ó litros por individuo)Leche Con CacaoHOMBRE</v>
      </c>
      <c r="B3510" s="11" t="s">
        <v>120</v>
      </c>
      <c r="C3510" s="11" t="s">
        <v>126</v>
      </c>
      <c r="D3510" s="11" t="s">
        <v>21</v>
      </c>
      <c r="E3510" s="12">
        <v>0.283548248933991</v>
      </c>
      <c r="F3510" s="12">
        <v>0.38103515241216401</v>
      </c>
      <c r="G3510" s="12">
        <v>0.37114348933215802</v>
      </c>
      <c r="H3510" s="12">
        <v>0.327414143609363</v>
      </c>
      <c r="I3510" s="12">
        <v>0</v>
      </c>
      <c r="J3510" s="12">
        <v>0</v>
      </c>
      <c r="K3510" s="12">
        <v>0</v>
      </c>
      <c r="L3510" s="12">
        <v>0</v>
      </c>
      <c r="M3510" s="12">
        <v>0</v>
      </c>
      <c r="N3510" s="12"/>
      <c r="O3510" s="12"/>
    </row>
    <row r="3511" spans="1:15" x14ac:dyDescent="0.35">
      <c r="A3511" s="11" t="str">
        <f t="shared" si="54"/>
        <v>CONSUMO PER CAPITA (kg ó litros por individuo)Leche Con CacaoMUJER</v>
      </c>
      <c r="B3511" s="11" t="s">
        <v>120</v>
      </c>
      <c r="C3511" s="11" t="s">
        <v>126</v>
      </c>
      <c r="D3511" s="11" t="s">
        <v>22</v>
      </c>
      <c r="E3511" s="12">
        <v>0.164818366592514</v>
      </c>
      <c r="F3511" s="12">
        <v>0.175695154845289</v>
      </c>
      <c r="G3511" s="12">
        <v>0.16759443944848201</v>
      </c>
      <c r="H3511" s="12">
        <v>0.15555616342430201</v>
      </c>
      <c r="I3511" s="12">
        <v>0</v>
      </c>
      <c r="J3511" s="12">
        <v>0</v>
      </c>
      <c r="K3511" s="12">
        <v>0</v>
      </c>
      <c r="L3511" s="12">
        <v>0</v>
      </c>
      <c r="M3511" s="12">
        <v>0</v>
      </c>
      <c r="N3511" s="12"/>
      <c r="O3511" s="12"/>
    </row>
    <row r="3512" spans="1:15" x14ac:dyDescent="0.35">
      <c r="A3512" s="11" t="str">
        <f t="shared" si="54"/>
        <v>CONSUMO PER CAPITA (kg ó litros por individuo)Leche Con CafeT.ESPAÑA</v>
      </c>
      <c r="B3512" s="11" t="s">
        <v>120</v>
      </c>
      <c r="C3512" s="11" t="s">
        <v>127</v>
      </c>
      <c r="D3512" s="11" t="s">
        <v>36</v>
      </c>
      <c r="E3512" s="12">
        <v>4.0833176883922597</v>
      </c>
      <c r="F3512" s="12">
        <v>4.7529852498966401</v>
      </c>
      <c r="G3512" s="12">
        <v>4.8431535634451697</v>
      </c>
      <c r="H3512" s="12">
        <v>4.7781595653386804</v>
      </c>
      <c r="I3512" s="12">
        <v>0</v>
      </c>
      <c r="J3512" s="12">
        <v>0</v>
      </c>
      <c r="K3512" s="12">
        <v>0</v>
      </c>
      <c r="L3512" s="12">
        <v>0</v>
      </c>
      <c r="M3512" s="12">
        <v>0</v>
      </c>
      <c r="N3512" s="12"/>
      <c r="O3512" s="12"/>
    </row>
    <row r="3513" spans="1:15" x14ac:dyDescent="0.35">
      <c r="A3513" s="11" t="str">
        <f t="shared" si="54"/>
        <v>CONSUMO PER CAPITA (kg ó litros por individuo)Leche Con CafeBCN AM</v>
      </c>
      <c r="B3513" s="11" t="s">
        <v>120</v>
      </c>
      <c r="C3513" s="11" t="s">
        <v>127</v>
      </c>
      <c r="D3513" s="11" t="s">
        <v>1</v>
      </c>
      <c r="E3513" s="12">
        <v>3.3753406204381702</v>
      </c>
      <c r="F3513" s="12">
        <v>4.7677226375461803</v>
      </c>
      <c r="G3513" s="12">
        <v>4.3660131809303104</v>
      </c>
      <c r="H3513" s="12">
        <v>4.85496451719355</v>
      </c>
      <c r="I3513" s="12">
        <v>0</v>
      </c>
      <c r="J3513" s="12">
        <v>0</v>
      </c>
      <c r="K3513" s="12">
        <v>0</v>
      </c>
      <c r="L3513" s="12">
        <v>0</v>
      </c>
      <c r="M3513" s="12">
        <v>0</v>
      </c>
      <c r="N3513" s="12"/>
      <c r="O3513" s="12"/>
    </row>
    <row r="3514" spans="1:15" x14ac:dyDescent="0.35">
      <c r="A3514" s="11" t="str">
        <f t="shared" si="54"/>
        <v>CONSUMO PER CAPITA (kg ó litros por individuo)Leche Con CafeREST.CAT ARAGON</v>
      </c>
      <c r="B3514" s="11" t="s">
        <v>120</v>
      </c>
      <c r="C3514" s="11" t="s">
        <v>127</v>
      </c>
      <c r="D3514" s="11" t="s">
        <v>2</v>
      </c>
      <c r="E3514" s="12">
        <v>3.07439935817635</v>
      </c>
      <c r="F3514" s="12">
        <v>3.1848913529706802</v>
      </c>
      <c r="G3514" s="12">
        <v>3.5750249696731302</v>
      </c>
      <c r="H3514" s="12">
        <v>3.3025871265992799</v>
      </c>
      <c r="I3514" s="12">
        <v>0</v>
      </c>
      <c r="J3514" s="12">
        <v>0</v>
      </c>
      <c r="K3514" s="12">
        <v>0</v>
      </c>
      <c r="L3514" s="12">
        <v>0</v>
      </c>
      <c r="M3514" s="12">
        <v>0</v>
      </c>
      <c r="N3514" s="12"/>
      <c r="O3514" s="12"/>
    </row>
    <row r="3515" spans="1:15" x14ac:dyDescent="0.35">
      <c r="A3515" s="11" t="str">
        <f t="shared" si="54"/>
        <v>CONSUMO PER CAPITA (kg ó litros por individuo)Leche Con CafeLEVANTE</v>
      </c>
      <c r="B3515" s="11" t="s">
        <v>120</v>
      </c>
      <c r="C3515" s="11" t="s">
        <v>127</v>
      </c>
      <c r="D3515" s="11" t="s">
        <v>3</v>
      </c>
      <c r="E3515" s="12">
        <v>3.2198750206793298</v>
      </c>
      <c r="F3515" s="12">
        <v>3.4860792800215599</v>
      </c>
      <c r="G3515" s="12">
        <v>3.3513684180369001</v>
      </c>
      <c r="H3515" s="12">
        <v>3.1810089489431701</v>
      </c>
      <c r="I3515" s="12">
        <v>0</v>
      </c>
      <c r="J3515" s="12">
        <v>0</v>
      </c>
      <c r="K3515" s="12">
        <v>0</v>
      </c>
      <c r="L3515" s="12">
        <v>0</v>
      </c>
      <c r="M3515" s="12">
        <v>0</v>
      </c>
      <c r="N3515" s="12"/>
      <c r="O3515" s="12"/>
    </row>
    <row r="3516" spans="1:15" x14ac:dyDescent="0.35">
      <c r="A3516" s="11" t="str">
        <f t="shared" si="54"/>
        <v>CONSUMO PER CAPITA (kg ó litros por individuo)Leche Con CafeANDALUCIA</v>
      </c>
      <c r="B3516" s="11" t="s">
        <v>120</v>
      </c>
      <c r="C3516" s="11" t="s">
        <v>127</v>
      </c>
      <c r="D3516" s="11" t="s">
        <v>4</v>
      </c>
      <c r="E3516" s="12">
        <v>4.0618046755503903</v>
      </c>
      <c r="F3516" s="12">
        <v>4.7840867833055096</v>
      </c>
      <c r="G3516" s="12">
        <v>5.0449336561451501</v>
      </c>
      <c r="H3516" s="12">
        <v>4.7960596992983104</v>
      </c>
      <c r="I3516" s="12">
        <v>0</v>
      </c>
      <c r="J3516" s="12">
        <v>0</v>
      </c>
      <c r="K3516" s="12">
        <v>0</v>
      </c>
      <c r="L3516" s="12">
        <v>0</v>
      </c>
      <c r="M3516" s="12">
        <v>0</v>
      </c>
      <c r="N3516" s="12"/>
      <c r="O3516" s="12"/>
    </row>
    <row r="3517" spans="1:15" x14ac:dyDescent="0.35">
      <c r="A3517" s="11" t="str">
        <f t="shared" si="54"/>
        <v>CONSUMO PER CAPITA (kg ó litros por individuo)Leche Con CafeMDD AM</v>
      </c>
      <c r="B3517" s="11" t="s">
        <v>120</v>
      </c>
      <c r="C3517" s="11" t="s">
        <v>127</v>
      </c>
      <c r="D3517" s="11" t="s">
        <v>5</v>
      </c>
      <c r="E3517" s="12">
        <v>3.9781839092604598</v>
      </c>
      <c r="F3517" s="12">
        <v>4.1717932043768302</v>
      </c>
      <c r="G3517" s="12">
        <v>4.5225181081960697</v>
      </c>
      <c r="H3517" s="12">
        <v>4.7501775330925797</v>
      </c>
      <c r="I3517" s="12">
        <v>0</v>
      </c>
      <c r="J3517" s="12">
        <v>0</v>
      </c>
      <c r="K3517" s="12">
        <v>0</v>
      </c>
      <c r="L3517" s="12">
        <v>0</v>
      </c>
      <c r="M3517" s="12">
        <v>0</v>
      </c>
      <c r="N3517" s="12"/>
      <c r="O3517" s="12"/>
    </row>
    <row r="3518" spans="1:15" x14ac:dyDescent="0.35">
      <c r="A3518" s="11" t="str">
        <f t="shared" si="54"/>
        <v>CONSUMO PER CAPITA (kg ó litros por individuo)Leche Con CafeRTO CENTRO</v>
      </c>
      <c r="B3518" s="11" t="s">
        <v>120</v>
      </c>
      <c r="C3518" s="11" t="s">
        <v>127</v>
      </c>
      <c r="D3518" s="11" t="s">
        <v>6</v>
      </c>
      <c r="E3518" s="12">
        <v>4.2452546863701901</v>
      </c>
      <c r="F3518" s="12">
        <v>4.6129663874298501</v>
      </c>
      <c r="G3518" s="12">
        <v>4.74312508398849</v>
      </c>
      <c r="H3518" s="12">
        <v>4.8438760550077404</v>
      </c>
      <c r="I3518" s="12">
        <v>0</v>
      </c>
      <c r="J3518" s="12">
        <v>0</v>
      </c>
      <c r="K3518" s="12">
        <v>0</v>
      </c>
      <c r="L3518" s="12">
        <v>0</v>
      </c>
      <c r="M3518" s="12">
        <v>0</v>
      </c>
      <c r="N3518" s="12"/>
      <c r="O3518" s="12"/>
    </row>
    <row r="3519" spans="1:15" x14ac:dyDescent="0.35">
      <c r="A3519" s="11" t="str">
        <f t="shared" si="54"/>
        <v>CONSUMO PER CAPITA (kg ó litros por individuo)Leche Con CafeNORTE-CENTRO</v>
      </c>
      <c r="B3519" s="11" t="s">
        <v>120</v>
      </c>
      <c r="C3519" s="11" t="s">
        <v>127</v>
      </c>
      <c r="D3519" s="11" t="s">
        <v>7</v>
      </c>
      <c r="E3519" s="12">
        <v>5.00624895389383</v>
      </c>
      <c r="F3519" s="12">
        <v>6.0353815752685698</v>
      </c>
      <c r="G3519" s="12">
        <v>6.2745331255924102</v>
      </c>
      <c r="H3519" s="12">
        <v>6.4078612621570201</v>
      </c>
      <c r="I3519" s="12">
        <v>0</v>
      </c>
      <c r="J3519" s="12">
        <v>0</v>
      </c>
      <c r="K3519" s="12">
        <v>0</v>
      </c>
      <c r="L3519" s="12">
        <v>0</v>
      </c>
      <c r="M3519" s="12">
        <v>0</v>
      </c>
      <c r="N3519" s="12"/>
      <c r="O3519" s="12"/>
    </row>
    <row r="3520" spans="1:15" x14ac:dyDescent="0.35">
      <c r="A3520" s="11" t="str">
        <f t="shared" si="54"/>
        <v>CONSUMO PER CAPITA (kg ó litros por individuo)Leche Con CafeNOROESTE</v>
      </c>
      <c r="B3520" s="11" t="s">
        <v>120</v>
      </c>
      <c r="C3520" s="11" t="s">
        <v>127</v>
      </c>
      <c r="D3520" s="11" t="s">
        <v>8</v>
      </c>
      <c r="E3520" s="12">
        <v>6.7388033872974402</v>
      </c>
      <c r="F3520" s="12">
        <v>8.7196780184807796</v>
      </c>
      <c r="G3520" s="12">
        <v>8.3493032408662309</v>
      </c>
      <c r="H3520" s="12">
        <v>7.8552613006198202</v>
      </c>
      <c r="I3520" s="12">
        <v>0</v>
      </c>
      <c r="J3520" s="12">
        <v>0</v>
      </c>
      <c r="K3520" s="12">
        <v>0</v>
      </c>
      <c r="L3520" s="12">
        <v>0</v>
      </c>
      <c r="M3520" s="12">
        <v>0</v>
      </c>
      <c r="N3520" s="12"/>
      <c r="O3520" s="12"/>
    </row>
    <row r="3521" spans="1:15" x14ac:dyDescent="0.35">
      <c r="A3521" s="11" t="str">
        <f t="shared" si="54"/>
        <v>CONSUMO PER CAPITA (kg ó litros por individuo)Leche Con Cafe&lt;2MIL</v>
      </c>
      <c r="B3521" s="11" t="s">
        <v>120</v>
      </c>
      <c r="C3521" s="11" t="s">
        <v>127</v>
      </c>
      <c r="D3521" s="11" t="s">
        <v>9</v>
      </c>
      <c r="E3521" s="12">
        <v>3.0512032053652902</v>
      </c>
      <c r="F3521" s="12">
        <v>3.2387256045384398</v>
      </c>
      <c r="G3521" s="12">
        <v>4.0940773094995802</v>
      </c>
      <c r="H3521" s="12">
        <v>3.5846088446849702</v>
      </c>
      <c r="I3521" s="12">
        <v>0</v>
      </c>
      <c r="J3521" s="12">
        <v>0</v>
      </c>
      <c r="K3521" s="12">
        <v>0</v>
      </c>
      <c r="L3521" s="12">
        <v>0</v>
      </c>
      <c r="M3521" s="12">
        <v>0</v>
      </c>
      <c r="N3521" s="12"/>
      <c r="O3521" s="12"/>
    </row>
    <row r="3522" spans="1:15" x14ac:dyDescent="0.35">
      <c r="A3522" s="11" t="str">
        <f t="shared" si="54"/>
        <v>CONSUMO PER CAPITA (kg ó litros por individuo)Leche Con Cafe2-5MIL</v>
      </c>
      <c r="B3522" s="11" t="s">
        <v>120</v>
      </c>
      <c r="C3522" s="11" t="s">
        <v>127</v>
      </c>
      <c r="D3522" s="11" t="s">
        <v>10</v>
      </c>
      <c r="E3522" s="12">
        <v>2.93270137064256</v>
      </c>
      <c r="F3522" s="12">
        <v>3.38842820837771</v>
      </c>
      <c r="G3522" s="12">
        <v>3.19008427879595</v>
      </c>
      <c r="H3522" s="12">
        <v>3.18333030963647</v>
      </c>
      <c r="I3522" s="12">
        <v>0</v>
      </c>
      <c r="J3522" s="12">
        <v>0</v>
      </c>
      <c r="K3522" s="12">
        <v>0</v>
      </c>
      <c r="L3522" s="12">
        <v>0</v>
      </c>
      <c r="M3522" s="12">
        <v>0</v>
      </c>
      <c r="N3522" s="12"/>
      <c r="O3522" s="12"/>
    </row>
    <row r="3523" spans="1:15" x14ac:dyDescent="0.35">
      <c r="A3523" s="11" t="str">
        <f t="shared" si="54"/>
        <v>CONSUMO PER CAPITA (kg ó litros por individuo)Leche Con Cafe5-10MIL</v>
      </c>
      <c r="B3523" s="11" t="s">
        <v>120</v>
      </c>
      <c r="C3523" s="11" t="s">
        <v>127</v>
      </c>
      <c r="D3523" s="11" t="s">
        <v>11</v>
      </c>
      <c r="E3523" s="12">
        <v>3.0584765353043601</v>
      </c>
      <c r="F3523" s="12">
        <v>3.9066155102445199</v>
      </c>
      <c r="G3523" s="12">
        <v>3.8348595473360598</v>
      </c>
      <c r="H3523" s="12">
        <v>4.1550420172582196</v>
      </c>
      <c r="I3523" s="12">
        <v>0</v>
      </c>
      <c r="J3523" s="12">
        <v>0</v>
      </c>
      <c r="K3523" s="12">
        <v>0</v>
      </c>
      <c r="L3523" s="12">
        <v>0</v>
      </c>
      <c r="M3523" s="12">
        <v>0</v>
      </c>
      <c r="N3523" s="12"/>
      <c r="O3523" s="12"/>
    </row>
    <row r="3524" spans="1:15" x14ac:dyDescent="0.35">
      <c r="A3524" s="11" t="str">
        <f t="shared" ref="A3524:A3587" si="55">B3524&amp;C3524&amp;D3524</f>
        <v>CONSUMO PER CAPITA (kg ó litros por individuo)Leche Con Cafe10-30MIL</v>
      </c>
      <c r="B3524" s="11" t="s">
        <v>120</v>
      </c>
      <c r="C3524" s="11" t="s">
        <v>127</v>
      </c>
      <c r="D3524" s="11" t="s">
        <v>12</v>
      </c>
      <c r="E3524" s="12">
        <v>4.6229492116398303</v>
      </c>
      <c r="F3524" s="12">
        <v>5.2541648222526902</v>
      </c>
      <c r="G3524" s="12">
        <v>5.2475132836607203</v>
      </c>
      <c r="H3524" s="12">
        <v>4.6583399552899598</v>
      </c>
      <c r="I3524" s="12">
        <v>0</v>
      </c>
      <c r="J3524" s="12">
        <v>0</v>
      </c>
      <c r="K3524" s="12">
        <v>0</v>
      </c>
      <c r="L3524" s="12">
        <v>0</v>
      </c>
      <c r="M3524" s="12">
        <v>0</v>
      </c>
      <c r="N3524" s="12"/>
      <c r="O3524" s="12"/>
    </row>
    <row r="3525" spans="1:15" x14ac:dyDescent="0.35">
      <c r="A3525" s="11" t="str">
        <f t="shared" si="55"/>
        <v>CONSUMO PER CAPITA (kg ó litros por individuo)Leche Con Cafe30-100MIL</v>
      </c>
      <c r="B3525" s="11" t="s">
        <v>120</v>
      </c>
      <c r="C3525" s="11" t="s">
        <v>127</v>
      </c>
      <c r="D3525" s="11" t="s">
        <v>13</v>
      </c>
      <c r="E3525" s="12">
        <v>4.0354341166694496</v>
      </c>
      <c r="F3525" s="12">
        <v>4.7894464013335503</v>
      </c>
      <c r="G3525" s="12">
        <v>5.1627972935422202</v>
      </c>
      <c r="H3525" s="12">
        <v>4.9933414183628697</v>
      </c>
      <c r="I3525" s="12">
        <v>0</v>
      </c>
      <c r="J3525" s="12">
        <v>0</v>
      </c>
      <c r="K3525" s="12">
        <v>0</v>
      </c>
      <c r="L3525" s="12">
        <v>0</v>
      </c>
      <c r="M3525" s="12">
        <v>0</v>
      </c>
      <c r="N3525" s="12"/>
      <c r="O3525" s="12"/>
    </row>
    <row r="3526" spans="1:15" x14ac:dyDescent="0.35">
      <c r="A3526" s="11" t="str">
        <f t="shared" si="55"/>
        <v>CONSUMO PER CAPITA (kg ó litros por individuo)Leche Con Cafe100-200MIL</v>
      </c>
      <c r="B3526" s="11" t="s">
        <v>120</v>
      </c>
      <c r="C3526" s="11" t="s">
        <v>127</v>
      </c>
      <c r="D3526" s="11" t="s">
        <v>14</v>
      </c>
      <c r="E3526" s="12">
        <v>5.0057923891101099</v>
      </c>
      <c r="F3526" s="12">
        <v>5.6697148872998797</v>
      </c>
      <c r="G3526" s="12">
        <v>5.4764682244762897</v>
      </c>
      <c r="H3526" s="12">
        <v>5.97137515659215</v>
      </c>
      <c r="I3526" s="12">
        <v>0</v>
      </c>
      <c r="J3526" s="12">
        <v>0</v>
      </c>
      <c r="K3526" s="12">
        <v>0</v>
      </c>
      <c r="L3526" s="12">
        <v>0</v>
      </c>
      <c r="M3526" s="12">
        <v>0</v>
      </c>
      <c r="N3526" s="12"/>
      <c r="O3526" s="12"/>
    </row>
    <row r="3527" spans="1:15" x14ac:dyDescent="0.35">
      <c r="A3527" s="11" t="str">
        <f t="shared" si="55"/>
        <v>CONSUMO PER CAPITA (kg ó litros por individuo)Leche Con Cafe200-500MIL</v>
      </c>
      <c r="B3527" s="11" t="s">
        <v>120</v>
      </c>
      <c r="C3527" s="11" t="s">
        <v>127</v>
      </c>
      <c r="D3527" s="11" t="s">
        <v>15</v>
      </c>
      <c r="E3527" s="12">
        <v>4.2599399299437399</v>
      </c>
      <c r="F3527" s="12">
        <v>5.0852352388189797</v>
      </c>
      <c r="G3527" s="12">
        <v>5.3770551150362103</v>
      </c>
      <c r="H3527" s="12">
        <v>4.9491152233253697</v>
      </c>
      <c r="I3527" s="12">
        <v>0</v>
      </c>
      <c r="J3527" s="12">
        <v>0</v>
      </c>
      <c r="K3527" s="12">
        <v>0</v>
      </c>
      <c r="L3527" s="12">
        <v>0</v>
      </c>
      <c r="M3527" s="12">
        <v>0</v>
      </c>
      <c r="N3527" s="12"/>
      <c r="O3527" s="12"/>
    </row>
    <row r="3528" spans="1:15" x14ac:dyDescent="0.35">
      <c r="A3528" s="11" t="str">
        <f t="shared" si="55"/>
        <v>CONSUMO PER CAPITA (kg ó litros por individuo)Leche Con Cafe&gt;500MIL</v>
      </c>
      <c r="B3528" s="11" t="s">
        <v>120</v>
      </c>
      <c r="C3528" s="11" t="s">
        <v>127</v>
      </c>
      <c r="D3528" s="11" t="s">
        <v>16</v>
      </c>
      <c r="E3528" s="12">
        <v>4.1525581281431299</v>
      </c>
      <c r="F3528" s="12">
        <v>4.8503721810228999</v>
      </c>
      <c r="G3528" s="12">
        <v>4.6623013793655801</v>
      </c>
      <c r="H3528" s="12">
        <v>5.1596310056884302</v>
      </c>
      <c r="I3528" s="12">
        <v>0</v>
      </c>
      <c r="J3528" s="12">
        <v>0</v>
      </c>
      <c r="K3528" s="12">
        <v>0</v>
      </c>
      <c r="L3528" s="12">
        <v>0</v>
      </c>
      <c r="M3528" s="12">
        <v>0</v>
      </c>
      <c r="N3528" s="12"/>
      <c r="O3528" s="12"/>
    </row>
    <row r="3529" spans="1:15" x14ac:dyDescent="0.35">
      <c r="A3529" s="11" t="str">
        <f t="shared" si="55"/>
        <v>CONSUMO PER CAPITA (kg ó litros por individuo)Leche Con CafeDE 15 A 19 AÑOS</v>
      </c>
      <c r="B3529" s="11" t="s">
        <v>120</v>
      </c>
      <c r="C3529" s="11" t="s">
        <v>127</v>
      </c>
      <c r="D3529" s="11" t="s">
        <v>39</v>
      </c>
      <c r="E3529" s="12">
        <v>0.51232651002976604</v>
      </c>
      <c r="F3529" s="12">
        <v>0.73170665718560302</v>
      </c>
      <c r="G3529" s="12">
        <v>0.369296844928515</v>
      </c>
      <c r="H3529" s="12">
        <v>0.62613200353955201</v>
      </c>
      <c r="I3529" s="12">
        <v>0</v>
      </c>
      <c r="J3529" s="12">
        <v>0</v>
      </c>
      <c r="K3529" s="12">
        <v>0</v>
      </c>
      <c r="L3529" s="12">
        <v>0</v>
      </c>
      <c r="M3529" s="12">
        <v>0</v>
      </c>
      <c r="N3529" s="12"/>
      <c r="O3529" s="12"/>
    </row>
    <row r="3530" spans="1:15" x14ac:dyDescent="0.35">
      <c r="A3530" s="11" t="str">
        <f t="shared" si="55"/>
        <v>CONSUMO PER CAPITA (kg ó litros por individuo)Leche Con CafeDE 20 A 24 AÑOS</v>
      </c>
      <c r="B3530" s="11" t="s">
        <v>120</v>
      </c>
      <c r="C3530" s="11" t="s">
        <v>127</v>
      </c>
      <c r="D3530" s="11" t="s">
        <v>40</v>
      </c>
      <c r="E3530" s="12">
        <v>1.16747019012604</v>
      </c>
      <c r="F3530" s="12">
        <v>0.99563997646160296</v>
      </c>
      <c r="G3530" s="12">
        <v>1.12637153464925</v>
      </c>
      <c r="H3530" s="12">
        <v>0.97366626518922395</v>
      </c>
      <c r="I3530" s="12">
        <v>0</v>
      </c>
      <c r="J3530" s="12">
        <v>0</v>
      </c>
      <c r="K3530" s="12">
        <v>0</v>
      </c>
      <c r="L3530" s="12">
        <v>0</v>
      </c>
      <c r="M3530" s="12">
        <v>0</v>
      </c>
      <c r="N3530" s="12"/>
      <c r="O3530" s="12"/>
    </row>
    <row r="3531" spans="1:15" x14ac:dyDescent="0.35">
      <c r="A3531" s="11" t="str">
        <f t="shared" si="55"/>
        <v>CONSUMO PER CAPITA (kg ó litros por individuo)Leche Con CafeDE 25 A 34 AÑOS</v>
      </c>
      <c r="B3531" s="11" t="s">
        <v>120</v>
      </c>
      <c r="C3531" s="11" t="s">
        <v>127</v>
      </c>
      <c r="D3531" s="11" t="s">
        <v>41</v>
      </c>
      <c r="E3531" s="12">
        <v>1.73144630184322</v>
      </c>
      <c r="F3531" s="12">
        <v>2.0288914777367499</v>
      </c>
      <c r="G3531" s="12">
        <v>2.1913150507875598</v>
      </c>
      <c r="H3531" s="12">
        <v>2.0294575742271701</v>
      </c>
      <c r="I3531" s="12">
        <v>0</v>
      </c>
      <c r="J3531" s="12">
        <v>0</v>
      </c>
      <c r="K3531" s="12">
        <v>0</v>
      </c>
      <c r="L3531" s="12">
        <v>0</v>
      </c>
      <c r="M3531" s="12">
        <v>0</v>
      </c>
      <c r="N3531" s="12"/>
      <c r="O3531" s="12"/>
    </row>
    <row r="3532" spans="1:15" x14ac:dyDescent="0.35">
      <c r="A3532" s="11" t="str">
        <f t="shared" si="55"/>
        <v>CONSUMO PER CAPITA (kg ó litros por individuo)Leche Con CafeDE 35 A 49 AÑOS</v>
      </c>
      <c r="B3532" s="11" t="s">
        <v>120</v>
      </c>
      <c r="C3532" s="11" t="s">
        <v>127</v>
      </c>
      <c r="D3532" s="11" t="s">
        <v>42</v>
      </c>
      <c r="E3532" s="12">
        <v>4.2016362619386296</v>
      </c>
      <c r="F3532" s="12">
        <v>4.6951302739845602</v>
      </c>
      <c r="G3532" s="12">
        <v>4.29394690482978</v>
      </c>
      <c r="H3532" s="12">
        <v>4.23847208743351</v>
      </c>
      <c r="I3532" s="12">
        <v>0</v>
      </c>
      <c r="J3532" s="12">
        <v>0</v>
      </c>
      <c r="K3532" s="12">
        <v>0</v>
      </c>
      <c r="L3532" s="12">
        <v>0</v>
      </c>
      <c r="M3532" s="12">
        <v>0</v>
      </c>
      <c r="N3532" s="12"/>
      <c r="O3532" s="12"/>
    </row>
    <row r="3533" spans="1:15" x14ac:dyDescent="0.35">
      <c r="A3533" s="11" t="str">
        <f t="shared" si="55"/>
        <v>CONSUMO PER CAPITA (kg ó litros por individuo)Leche Con CafeDE 50 A 59 AÑOS</v>
      </c>
      <c r="B3533" s="11" t="s">
        <v>120</v>
      </c>
      <c r="C3533" s="11" t="s">
        <v>127</v>
      </c>
      <c r="D3533" s="11" t="s">
        <v>43</v>
      </c>
      <c r="E3533" s="12">
        <v>5.5805332682280397</v>
      </c>
      <c r="F3533" s="12">
        <v>6.43218367134277</v>
      </c>
      <c r="G3533" s="12">
        <v>6.3922032966977396</v>
      </c>
      <c r="H3533" s="12">
        <v>6.2407571803983197</v>
      </c>
      <c r="I3533" s="12">
        <v>0</v>
      </c>
      <c r="J3533" s="12">
        <v>0</v>
      </c>
      <c r="K3533" s="12">
        <v>0</v>
      </c>
      <c r="L3533" s="12">
        <v>0</v>
      </c>
      <c r="M3533" s="12">
        <v>0</v>
      </c>
      <c r="N3533" s="12"/>
      <c r="O3533" s="12"/>
    </row>
    <row r="3534" spans="1:15" x14ac:dyDescent="0.35">
      <c r="A3534" s="11" t="str">
        <f t="shared" si="55"/>
        <v>CONSUMO PER CAPITA (kg ó litros por individuo)Leche Con CafeDE 60 A 75 AÑOS</v>
      </c>
      <c r="B3534" s="11" t="s">
        <v>120</v>
      </c>
      <c r="C3534" s="11" t="s">
        <v>127</v>
      </c>
      <c r="D3534" s="11" t="s">
        <v>44</v>
      </c>
      <c r="E3534" s="12">
        <v>6.0417772180827303</v>
      </c>
      <c r="F3534" s="12">
        <v>7.3929535105259401</v>
      </c>
      <c r="G3534" s="12">
        <v>8.2528985453088097</v>
      </c>
      <c r="H3534" s="12">
        <v>8.2689145293367492</v>
      </c>
      <c r="I3534" s="12">
        <v>0</v>
      </c>
      <c r="J3534" s="12">
        <v>0</v>
      </c>
      <c r="K3534" s="12">
        <v>0</v>
      </c>
      <c r="L3534" s="12">
        <v>0</v>
      </c>
      <c r="M3534" s="12">
        <v>0</v>
      </c>
      <c r="N3534" s="12"/>
      <c r="O3534" s="12"/>
    </row>
    <row r="3535" spans="1:15" x14ac:dyDescent="0.35">
      <c r="A3535" s="11" t="str">
        <f t="shared" si="55"/>
        <v>CONSUMO PER CAPITA (kg ó litros por individuo)Leche Con CafeALTA Y MEDIA ALTA</v>
      </c>
      <c r="B3535" s="11" t="s">
        <v>120</v>
      </c>
      <c r="C3535" s="11" t="s">
        <v>127</v>
      </c>
      <c r="D3535" s="11" t="s">
        <v>17</v>
      </c>
      <c r="E3535" s="12">
        <v>4.8570573934828696</v>
      </c>
      <c r="F3535" s="12">
        <v>6.1484554084745797</v>
      </c>
      <c r="G3535" s="12">
        <v>5.9990092573895399</v>
      </c>
      <c r="H3535" s="12">
        <v>6.02517965377168</v>
      </c>
      <c r="I3535" s="12">
        <v>0</v>
      </c>
      <c r="J3535" s="12">
        <v>0</v>
      </c>
      <c r="K3535" s="12">
        <v>0</v>
      </c>
      <c r="L3535" s="12">
        <v>0</v>
      </c>
      <c r="M3535" s="12">
        <v>0</v>
      </c>
      <c r="N3535" s="12"/>
      <c r="O3535" s="12"/>
    </row>
    <row r="3536" spans="1:15" x14ac:dyDescent="0.35">
      <c r="A3536" s="11" t="str">
        <f t="shared" si="55"/>
        <v>CONSUMO PER CAPITA (kg ó litros por individuo)Leche Con CafeMEDIA</v>
      </c>
      <c r="B3536" s="11" t="s">
        <v>120</v>
      </c>
      <c r="C3536" s="11" t="s">
        <v>127</v>
      </c>
      <c r="D3536" s="11" t="s">
        <v>18</v>
      </c>
      <c r="E3536" s="12">
        <v>3.9647640848893801</v>
      </c>
      <c r="F3536" s="12">
        <v>4.4698382914389798</v>
      </c>
      <c r="G3536" s="12">
        <v>4.5391268247980001</v>
      </c>
      <c r="H3536" s="12">
        <v>4.3983725299353802</v>
      </c>
      <c r="I3536" s="12">
        <v>0</v>
      </c>
      <c r="J3536" s="12">
        <v>0</v>
      </c>
      <c r="K3536" s="12">
        <v>0</v>
      </c>
      <c r="L3536" s="12">
        <v>0</v>
      </c>
      <c r="M3536" s="12">
        <v>0</v>
      </c>
      <c r="N3536" s="12"/>
      <c r="O3536" s="12"/>
    </row>
    <row r="3537" spans="1:15" x14ac:dyDescent="0.35">
      <c r="A3537" s="11" t="str">
        <f t="shared" si="55"/>
        <v>CONSUMO PER CAPITA (kg ó litros por individuo)Leche Con CafeMEDIA BAJA</v>
      </c>
      <c r="B3537" s="11" t="s">
        <v>120</v>
      </c>
      <c r="C3537" s="11" t="s">
        <v>127</v>
      </c>
      <c r="D3537" s="11" t="s">
        <v>19</v>
      </c>
      <c r="E3537" s="12">
        <v>4.2281781010331896</v>
      </c>
      <c r="F3537" s="12">
        <v>4.7596864994908703</v>
      </c>
      <c r="G3537" s="12">
        <v>4.92089327377355</v>
      </c>
      <c r="H3537" s="12">
        <v>4.8058488560891401</v>
      </c>
      <c r="I3537" s="12">
        <v>0</v>
      </c>
      <c r="J3537" s="12">
        <v>0</v>
      </c>
      <c r="K3537" s="12">
        <v>0</v>
      </c>
      <c r="L3537" s="12">
        <v>0</v>
      </c>
      <c r="M3537" s="12">
        <v>0</v>
      </c>
      <c r="N3537" s="12"/>
      <c r="O3537" s="12"/>
    </row>
    <row r="3538" spans="1:15" x14ac:dyDescent="0.35">
      <c r="A3538" s="11" t="str">
        <f t="shared" si="55"/>
        <v>CONSUMO PER CAPITA (kg ó litros por individuo)Leche Con CafeBAJA</v>
      </c>
      <c r="B3538" s="11" t="s">
        <v>120</v>
      </c>
      <c r="C3538" s="11" t="s">
        <v>127</v>
      </c>
      <c r="D3538" s="11" t="s">
        <v>20</v>
      </c>
      <c r="E3538" s="12">
        <v>3.2249674987580201</v>
      </c>
      <c r="F3538" s="12">
        <v>3.6758476723176798</v>
      </c>
      <c r="G3538" s="12">
        <v>3.9761816561060299</v>
      </c>
      <c r="H3538" s="12">
        <v>3.9995173726520399</v>
      </c>
      <c r="I3538" s="12">
        <v>0</v>
      </c>
      <c r="J3538" s="12">
        <v>0</v>
      </c>
      <c r="K3538" s="12">
        <v>0</v>
      </c>
      <c r="L3538" s="12">
        <v>0</v>
      </c>
      <c r="M3538" s="12">
        <v>0</v>
      </c>
      <c r="N3538" s="12"/>
      <c r="O3538" s="12"/>
    </row>
    <row r="3539" spans="1:15" x14ac:dyDescent="0.35">
      <c r="A3539" s="11" t="str">
        <f t="shared" si="55"/>
        <v>CONSUMO PER CAPITA (kg ó litros por individuo)Leche Con CafeHOMBRE</v>
      </c>
      <c r="B3539" s="11" t="s">
        <v>120</v>
      </c>
      <c r="C3539" s="11" t="s">
        <v>127</v>
      </c>
      <c r="D3539" s="11" t="s">
        <v>21</v>
      </c>
      <c r="E3539" s="12">
        <v>5.0304100292175997</v>
      </c>
      <c r="F3539" s="12">
        <v>5.95490727378351</v>
      </c>
      <c r="G3539" s="12">
        <v>5.9696173720749597</v>
      </c>
      <c r="H3539" s="12">
        <v>5.7966695572038596</v>
      </c>
      <c r="I3539" s="12">
        <v>0</v>
      </c>
      <c r="J3539" s="12">
        <v>0</v>
      </c>
      <c r="K3539" s="12">
        <v>0</v>
      </c>
      <c r="L3539" s="12">
        <v>0</v>
      </c>
      <c r="M3539" s="12">
        <v>0</v>
      </c>
      <c r="N3539" s="12"/>
      <c r="O3539" s="12"/>
    </row>
    <row r="3540" spans="1:15" x14ac:dyDescent="0.35">
      <c r="A3540" s="11" t="str">
        <f t="shared" si="55"/>
        <v>CONSUMO PER CAPITA (kg ó litros por individuo)Leche Con CafeMUJER</v>
      </c>
      <c r="B3540" s="11" t="s">
        <v>120</v>
      </c>
      <c r="C3540" s="11" t="s">
        <v>127</v>
      </c>
      <c r="D3540" s="11" t="s">
        <v>22</v>
      </c>
      <c r="E3540" s="12">
        <v>3.15200408881724</v>
      </c>
      <c r="F3540" s="12">
        <v>3.5691929687996402</v>
      </c>
      <c r="G3540" s="12">
        <v>3.73278721445006</v>
      </c>
      <c r="H3540" s="12">
        <v>3.7758143518742502</v>
      </c>
      <c r="I3540" s="12">
        <v>0</v>
      </c>
      <c r="J3540" s="12">
        <v>0</v>
      </c>
      <c r="K3540" s="12">
        <v>0</v>
      </c>
      <c r="L3540" s="12">
        <v>0</v>
      </c>
      <c r="M3540" s="12">
        <v>0</v>
      </c>
      <c r="N3540" s="12"/>
      <c r="O3540" s="12"/>
    </row>
    <row r="3541" spans="1:15" x14ac:dyDescent="0.35">
      <c r="A3541" s="11" t="str">
        <f t="shared" si="55"/>
        <v>CONSUMO PER CAPITA (kg ó litros por individuo)Bebidas VegetalesT.ESPAÑA</v>
      </c>
      <c r="B3541" s="11" t="s">
        <v>120</v>
      </c>
      <c r="C3541" s="11" t="s">
        <v>175</v>
      </c>
      <c r="D3541" s="11" t="s">
        <v>36</v>
      </c>
      <c r="E3541" s="12">
        <v>0.197995178038816</v>
      </c>
      <c r="F3541" s="12">
        <v>0.209997251478276</v>
      </c>
      <c r="G3541" s="12">
        <v>0.276348734292302</v>
      </c>
      <c r="H3541" s="12">
        <v>0.381930381842778</v>
      </c>
      <c r="I3541" s="12">
        <v>0</v>
      </c>
      <c r="J3541" s="12">
        <v>0</v>
      </c>
      <c r="K3541" s="12">
        <v>0</v>
      </c>
      <c r="L3541" s="12">
        <v>0</v>
      </c>
      <c r="M3541" s="12">
        <v>0</v>
      </c>
      <c r="N3541" s="12"/>
      <c r="O3541" s="12"/>
    </row>
    <row r="3542" spans="1:15" x14ac:dyDescent="0.35">
      <c r="A3542" s="11" t="str">
        <f t="shared" si="55"/>
        <v>CONSUMO PER CAPITA (kg ó litros por individuo)Bebidas VegetalesBCN AM</v>
      </c>
      <c r="B3542" s="11" t="s">
        <v>120</v>
      </c>
      <c r="C3542" s="11" t="s">
        <v>175</v>
      </c>
      <c r="D3542" s="11" t="s">
        <v>1</v>
      </c>
      <c r="E3542" s="12">
        <v>0.69040980396863005</v>
      </c>
      <c r="F3542" s="12">
        <v>0.54968263583165</v>
      </c>
      <c r="G3542" s="12">
        <v>0.44139265368014002</v>
      </c>
      <c r="H3542" s="12">
        <v>0.738208499885047</v>
      </c>
      <c r="I3542" s="12">
        <v>0</v>
      </c>
      <c r="J3542" s="12">
        <v>0</v>
      </c>
      <c r="K3542" s="12">
        <v>0</v>
      </c>
      <c r="L3542" s="12">
        <v>0</v>
      </c>
      <c r="M3542" s="12">
        <v>0</v>
      </c>
      <c r="N3542" s="12"/>
      <c r="O3542" s="12"/>
    </row>
    <row r="3543" spans="1:15" x14ac:dyDescent="0.35">
      <c r="A3543" s="11" t="str">
        <f t="shared" si="55"/>
        <v>CONSUMO PER CAPITA (kg ó litros por individuo)Bebidas VegetalesREST.CAT ARAGON</v>
      </c>
      <c r="B3543" s="11" t="s">
        <v>120</v>
      </c>
      <c r="C3543" s="11" t="s">
        <v>175</v>
      </c>
      <c r="D3543" s="11" t="s">
        <v>2</v>
      </c>
      <c r="E3543" s="12">
        <v>0.21221086802091599</v>
      </c>
      <c r="F3543" s="12">
        <v>0.27890457423234399</v>
      </c>
      <c r="G3543" s="12">
        <v>0.47269593406782101</v>
      </c>
      <c r="H3543" s="12">
        <v>0.76963019132486798</v>
      </c>
      <c r="I3543" s="12">
        <v>0</v>
      </c>
      <c r="J3543" s="12">
        <v>0</v>
      </c>
      <c r="K3543" s="12">
        <v>0</v>
      </c>
      <c r="L3543" s="12">
        <v>0</v>
      </c>
      <c r="M3543" s="12">
        <v>0</v>
      </c>
      <c r="N3543" s="12"/>
      <c r="O3543" s="12"/>
    </row>
    <row r="3544" spans="1:15" x14ac:dyDescent="0.35">
      <c r="A3544" s="11" t="str">
        <f t="shared" si="55"/>
        <v>CONSUMO PER CAPITA (kg ó litros por individuo)Bebidas VegetalesLEVANTE</v>
      </c>
      <c r="B3544" s="11" t="s">
        <v>120</v>
      </c>
      <c r="C3544" s="11" t="s">
        <v>175</v>
      </c>
      <c r="D3544" s="11" t="s">
        <v>3</v>
      </c>
      <c r="E3544" s="12">
        <v>0.101383816784653</v>
      </c>
      <c r="F3544" s="12">
        <v>0.107416905553143</v>
      </c>
      <c r="G3544" s="12">
        <v>0.22008902917523601</v>
      </c>
      <c r="H3544" s="12">
        <v>0.241399360905067</v>
      </c>
      <c r="I3544" s="12">
        <v>0</v>
      </c>
      <c r="J3544" s="12">
        <v>0</v>
      </c>
      <c r="K3544" s="12">
        <v>0</v>
      </c>
      <c r="L3544" s="12">
        <v>0</v>
      </c>
      <c r="M3544" s="12">
        <v>0</v>
      </c>
      <c r="N3544" s="12"/>
      <c r="O3544" s="12"/>
    </row>
    <row r="3545" spans="1:15" x14ac:dyDescent="0.35">
      <c r="A3545" s="11" t="str">
        <f t="shared" si="55"/>
        <v>CONSUMO PER CAPITA (kg ó litros por individuo)Bebidas VegetalesANDALUCIA</v>
      </c>
      <c r="B3545" s="11" t="s">
        <v>120</v>
      </c>
      <c r="C3545" s="11" t="s">
        <v>175</v>
      </c>
      <c r="D3545" s="11" t="s">
        <v>4</v>
      </c>
      <c r="E3545" s="12">
        <v>0.10239968123135</v>
      </c>
      <c r="F3545" s="12">
        <v>9.3743616496040696E-2</v>
      </c>
      <c r="G3545" s="12">
        <v>0.109179191635475</v>
      </c>
      <c r="H3545" s="12">
        <v>0.10366519187407799</v>
      </c>
      <c r="I3545" s="12">
        <v>0</v>
      </c>
      <c r="J3545" s="12">
        <v>0</v>
      </c>
      <c r="K3545" s="12">
        <v>0</v>
      </c>
      <c r="L3545" s="12">
        <v>0</v>
      </c>
      <c r="M3545" s="12">
        <v>0</v>
      </c>
      <c r="N3545" s="12"/>
      <c r="O3545" s="12"/>
    </row>
    <row r="3546" spans="1:15" x14ac:dyDescent="0.35">
      <c r="A3546" s="11" t="str">
        <f t="shared" si="55"/>
        <v>CONSUMO PER CAPITA (kg ó litros por individuo)Bebidas VegetalesMDD AM</v>
      </c>
      <c r="B3546" s="11" t="s">
        <v>120</v>
      </c>
      <c r="C3546" s="11" t="s">
        <v>175</v>
      </c>
      <c r="D3546" s="11" t="s">
        <v>5</v>
      </c>
      <c r="E3546" s="12">
        <v>0.13770060267855799</v>
      </c>
      <c r="F3546" s="12">
        <v>0.16624773742610399</v>
      </c>
      <c r="G3546" s="12">
        <v>0.21915453037482599</v>
      </c>
      <c r="H3546" s="12">
        <v>0.31436207256374499</v>
      </c>
      <c r="I3546" s="12">
        <v>0</v>
      </c>
      <c r="J3546" s="12">
        <v>0</v>
      </c>
      <c r="K3546" s="12">
        <v>0</v>
      </c>
      <c r="L3546" s="12">
        <v>0</v>
      </c>
      <c r="M3546" s="12">
        <v>0</v>
      </c>
      <c r="N3546" s="12"/>
      <c r="O3546" s="12"/>
    </row>
    <row r="3547" spans="1:15" x14ac:dyDescent="0.35">
      <c r="A3547" s="11" t="str">
        <f t="shared" si="55"/>
        <v>CONSUMO PER CAPITA (kg ó litros por individuo)Bebidas VegetalesRTO CENTRO</v>
      </c>
      <c r="B3547" s="11" t="s">
        <v>120</v>
      </c>
      <c r="C3547" s="11" t="s">
        <v>175</v>
      </c>
      <c r="D3547" s="11" t="s">
        <v>6</v>
      </c>
      <c r="E3547" s="12">
        <v>0.13822639599908201</v>
      </c>
      <c r="F3547" s="12">
        <v>6.6141361091525602E-2</v>
      </c>
      <c r="G3547" s="12">
        <v>8.3225628175337199E-2</v>
      </c>
      <c r="H3547" s="12">
        <v>0.10267280958567</v>
      </c>
      <c r="I3547" s="12">
        <v>0</v>
      </c>
      <c r="J3547" s="12">
        <v>0</v>
      </c>
      <c r="K3547" s="12">
        <v>0</v>
      </c>
      <c r="L3547" s="12">
        <v>0</v>
      </c>
      <c r="M3547" s="12">
        <v>0</v>
      </c>
      <c r="N3547" s="12"/>
      <c r="O3547" s="12"/>
    </row>
    <row r="3548" spans="1:15" x14ac:dyDescent="0.35">
      <c r="A3548" s="11" t="str">
        <f t="shared" si="55"/>
        <v>CONSUMO PER CAPITA (kg ó litros por individuo)Bebidas VegetalesNORTE-CENTRO</v>
      </c>
      <c r="B3548" s="11" t="s">
        <v>120</v>
      </c>
      <c r="C3548" s="11" t="s">
        <v>175</v>
      </c>
      <c r="D3548" s="11" t="s">
        <v>7</v>
      </c>
      <c r="E3548" s="12">
        <v>0.19500064819486901</v>
      </c>
      <c r="F3548" s="12">
        <v>0.40180620969873099</v>
      </c>
      <c r="G3548" s="12">
        <v>0.454029506910957</v>
      </c>
      <c r="H3548" s="12">
        <v>0.50059546287286005</v>
      </c>
      <c r="I3548" s="12">
        <v>0</v>
      </c>
      <c r="J3548" s="12">
        <v>0</v>
      </c>
      <c r="K3548" s="12">
        <v>0</v>
      </c>
      <c r="L3548" s="12">
        <v>0</v>
      </c>
      <c r="M3548" s="12">
        <v>0</v>
      </c>
      <c r="N3548" s="12"/>
      <c r="O3548" s="12"/>
    </row>
    <row r="3549" spans="1:15" x14ac:dyDescent="0.35">
      <c r="A3549" s="11" t="str">
        <f t="shared" si="55"/>
        <v>CONSUMO PER CAPITA (kg ó litros por individuo)Bebidas VegetalesNOROESTE</v>
      </c>
      <c r="B3549" s="11" t="s">
        <v>120</v>
      </c>
      <c r="C3549" s="11" t="s">
        <v>175</v>
      </c>
      <c r="D3549" s="11" t="s">
        <v>8</v>
      </c>
      <c r="E3549" s="12">
        <v>0.20458385050727401</v>
      </c>
      <c r="F3549" s="12">
        <v>0.21345940427382401</v>
      </c>
      <c r="G3549" s="12">
        <v>0.39828194144426998</v>
      </c>
      <c r="H3549" s="12">
        <v>0.59790446801368202</v>
      </c>
      <c r="I3549" s="12">
        <v>0</v>
      </c>
      <c r="J3549" s="12">
        <v>0</v>
      </c>
      <c r="K3549" s="12">
        <v>0</v>
      </c>
      <c r="L3549" s="12">
        <v>0</v>
      </c>
      <c r="M3549" s="12">
        <v>0</v>
      </c>
      <c r="N3549" s="12"/>
      <c r="O3549" s="12"/>
    </row>
    <row r="3550" spans="1:15" x14ac:dyDescent="0.35">
      <c r="A3550" s="11" t="str">
        <f t="shared" si="55"/>
        <v>CONSUMO PER CAPITA (kg ó litros por individuo)Bebidas Vegetales&lt;2MIL</v>
      </c>
      <c r="B3550" s="11" t="s">
        <v>120</v>
      </c>
      <c r="C3550" s="11" t="s">
        <v>175</v>
      </c>
      <c r="D3550" s="11" t="s">
        <v>9</v>
      </c>
      <c r="E3550" s="12">
        <v>9.6373118431542906E-2</v>
      </c>
      <c r="F3550" s="12">
        <v>8.4988167654123994E-2</v>
      </c>
      <c r="G3550" s="12">
        <v>8.0410210284903194E-2</v>
      </c>
      <c r="H3550" s="12">
        <v>0.68113651826109101</v>
      </c>
      <c r="I3550" s="12">
        <v>0</v>
      </c>
      <c r="J3550" s="12">
        <v>0</v>
      </c>
      <c r="K3550" s="12">
        <v>0</v>
      </c>
      <c r="L3550" s="12">
        <v>0</v>
      </c>
      <c r="M3550" s="12">
        <v>0</v>
      </c>
      <c r="N3550" s="12"/>
      <c r="O3550" s="12"/>
    </row>
    <row r="3551" spans="1:15" x14ac:dyDescent="0.35">
      <c r="A3551" s="11" t="str">
        <f t="shared" si="55"/>
        <v>CONSUMO PER CAPITA (kg ó litros por individuo)Bebidas Vegetales2-5MIL</v>
      </c>
      <c r="B3551" s="11" t="s">
        <v>120</v>
      </c>
      <c r="C3551" s="11" t="s">
        <v>175</v>
      </c>
      <c r="D3551" s="11" t="s">
        <v>10</v>
      </c>
      <c r="E3551" s="12">
        <v>0.13947843382709699</v>
      </c>
      <c r="F3551" s="12">
        <v>7.8764891513581306E-2</v>
      </c>
      <c r="G3551" s="12">
        <v>0.13106808934521999</v>
      </c>
      <c r="H3551" s="12">
        <v>0.107373960011171</v>
      </c>
      <c r="I3551" s="12">
        <v>0</v>
      </c>
      <c r="J3551" s="12">
        <v>0</v>
      </c>
      <c r="K3551" s="12">
        <v>0</v>
      </c>
      <c r="L3551" s="12">
        <v>0</v>
      </c>
      <c r="M3551" s="12">
        <v>0</v>
      </c>
      <c r="N3551" s="12"/>
      <c r="O3551" s="12"/>
    </row>
    <row r="3552" spans="1:15" x14ac:dyDescent="0.35">
      <c r="A3552" s="11" t="str">
        <f t="shared" si="55"/>
        <v>CONSUMO PER CAPITA (kg ó litros por individuo)Bebidas Vegetales5-10MIL</v>
      </c>
      <c r="B3552" s="11" t="s">
        <v>120</v>
      </c>
      <c r="C3552" s="11" t="s">
        <v>175</v>
      </c>
      <c r="D3552" s="11" t="s">
        <v>11</v>
      </c>
      <c r="E3552" s="12">
        <v>0.115683202784472</v>
      </c>
      <c r="F3552" s="12">
        <v>0.21799023520094299</v>
      </c>
      <c r="G3552" s="12">
        <v>0.59751645449367796</v>
      </c>
      <c r="H3552" s="12">
        <v>0.43252455383816002</v>
      </c>
      <c r="I3552" s="12">
        <v>0</v>
      </c>
      <c r="J3552" s="12">
        <v>0</v>
      </c>
      <c r="K3552" s="12">
        <v>0</v>
      </c>
      <c r="L3552" s="12">
        <v>0</v>
      </c>
      <c r="M3552" s="12">
        <v>0</v>
      </c>
      <c r="N3552" s="12"/>
      <c r="O3552" s="12"/>
    </row>
    <row r="3553" spans="1:15" x14ac:dyDescent="0.35">
      <c r="A3553" s="11" t="str">
        <f t="shared" si="55"/>
        <v>CONSUMO PER CAPITA (kg ó litros por individuo)Bebidas Vegetales10-30MIL</v>
      </c>
      <c r="B3553" s="11" t="s">
        <v>120</v>
      </c>
      <c r="C3553" s="11" t="s">
        <v>175</v>
      </c>
      <c r="D3553" s="11" t="s">
        <v>12</v>
      </c>
      <c r="E3553" s="12">
        <v>0.16437738455550099</v>
      </c>
      <c r="F3553" s="12">
        <v>0.20370042777352401</v>
      </c>
      <c r="G3553" s="12">
        <v>0.168392808349456</v>
      </c>
      <c r="H3553" s="12">
        <v>0.231762743600161</v>
      </c>
      <c r="I3553" s="12">
        <v>0</v>
      </c>
      <c r="J3553" s="12">
        <v>0</v>
      </c>
      <c r="K3553" s="12">
        <v>0</v>
      </c>
      <c r="L3553" s="12">
        <v>0</v>
      </c>
      <c r="M3553" s="12">
        <v>0</v>
      </c>
      <c r="N3553" s="12"/>
      <c r="O3553" s="12"/>
    </row>
    <row r="3554" spans="1:15" x14ac:dyDescent="0.35">
      <c r="A3554" s="11" t="str">
        <f t="shared" si="55"/>
        <v>CONSUMO PER CAPITA (kg ó litros por individuo)Bebidas Vegetales30-100MIL</v>
      </c>
      <c r="B3554" s="11" t="s">
        <v>120</v>
      </c>
      <c r="C3554" s="11" t="s">
        <v>175</v>
      </c>
      <c r="D3554" s="11" t="s">
        <v>13</v>
      </c>
      <c r="E3554" s="12">
        <v>0.29363815623517697</v>
      </c>
      <c r="F3554" s="12">
        <v>0.230595854916678</v>
      </c>
      <c r="G3554" s="12">
        <v>0.311031295548444</v>
      </c>
      <c r="H3554" s="12">
        <v>0.47535165945344998</v>
      </c>
      <c r="I3554" s="12">
        <v>0</v>
      </c>
      <c r="J3554" s="12">
        <v>0</v>
      </c>
      <c r="K3554" s="12">
        <v>0</v>
      </c>
      <c r="L3554" s="12">
        <v>0</v>
      </c>
      <c r="M3554" s="12">
        <v>0</v>
      </c>
      <c r="N3554" s="12"/>
      <c r="O3554" s="12"/>
    </row>
    <row r="3555" spans="1:15" x14ac:dyDescent="0.35">
      <c r="A3555" s="11" t="str">
        <f t="shared" si="55"/>
        <v>CONSUMO PER CAPITA (kg ó litros por individuo)Bebidas Vegetales100-200MIL</v>
      </c>
      <c r="B3555" s="11" t="s">
        <v>120</v>
      </c>
      <c r="C3555" s="11" t="s">
        <v>175</v>
      </c>
      <c r="D3555" s="11" t="s">
        <v>14</v>
      </c>
      <c r="E3555" s="12">
        <v>0.28205766248077901</v>
      </c>
      <c r="F3555" s="12">
        <v>0.28210499092720998</v>
      </c>
      <c r="G3555" s="12">
        <v>0.34782711050584197</v>
      </c>
      <c r="H3555" s="12">
        <v>0.46063951300808897</v>
      </c>
      <c r="I3555" s="12">
        <v>0</v>
      </c>
      <c r="J3555" s="12">
        <v>0</v>
      </c>
      <c r="K3555" s="12">
        <v>0</v>
      </c>
      <c r="L3555" s="12">
        <v>0</v>
      </c>
      <c r="M3555" s="12">
        <v>0</v>
      </c>
      <c r="N3555" s="12"/>
      <c r="O3555" s="12"/>
    </row>
    <row r="3556" spans="1:15" x14ac:dyDescent="0.35">
      <c r="A3556" s="11" t="str">
        <f t="shared" si="55"/>
        <v>CONSUMO PER CAPITA (kg ó litros por individuo)Bebidas Vegetales200-500MIL</v>
      </c>
      <c r="B3556" s="11" t="s">
        <v>120</v>
      </c>
      <c r="C3556" s="11" t="s">
        <v>175</v>
      </c>
      <c r="D3556" s="11" t="s">
        <v>15</v>
      </c>
      <c r="E3556" s="12">
        <v>0.17016366201153299</v>
      </c>
      <c r="F3556" s="12">
        <v>0.29595578631950997</v>
      </c>
      <c r="G3556" s="12">
        <v>0.36950813968073698</v>
      </c>
      <c r="H3556" s="12">
        <v>0.43158736689967597</v>
      </c>
      <c r="I3556" s="12">
        <v>0</v>
      </c>
      <c r="J3556" s="12">
        <v>0</v>
      </c>
      <c r="K3556" s="12">
        <v>0</v>
      </c>
      <c r="L3556" s="12">
        <v>0</v>
      </c>
      <c r="M3556" s="12">
        <v>0</v>
      </c>
      <c r="N3556" s="12"/>
      <c r="O3556" s="12"/>
    </row>
    <row r="3557" spans="1:15" x14ac:dyDescent="0.35">
      <c r="A3557" s="11" t="str">
        <f t="shared" si="55"/>
        <v>CONSUMO PER CAPITA (kg ó litros por individuo)Bebidas Vegetales&gt;500MIL</v>
      </c>
      <c r="B3557" s="11" t="s">
        <v>120</v>
      </c>
      <c r="C3557" s="11" t="s">
        <v>175</v>
      </c>
      <c r="D3557" s="11" t="s">
        <v>16</v>
      </c>
      <c r="E3557" s="12">
        <v>0.18869695096054001</v>
      </c>
      <c r="F3557" s="12">
        <v>0.17718059718975801</v>
      </c>
      <c r="G3557" s="12">
        <v>0.21138848668102</v>
      </c>
      <c r="H3557" s="12">
        <v>0.32978829418739097</v>
      </c>
      <c r="I3557" s="12">
        <v>0</v>
      </c>
      <c r="J3557" s="12">
        <v>0</v>
      </c>
      <c r="K3557" s="12">
        <v>0</v>
      </c>
      <c r="L3557" s="12">
        <v>0</v>
      </c>
      <c r="M3557" s="12">
        <v>0</v>
      </c>
      <c r="N3557" s="12"/>
      <c r="O3557" s="12"/>
    </row>
    <row r="3558" spans="1:15" x14ac:dyDescent="0.35">
      <c r="A3558" s="11" t="str">
        <f t="shared" si="55"/>
        <v>CONSUMO PER CAPITA (kg ó litros por individuo)Bebidas VegetalesDE 15 A 19 AÑOS</v>
      </c>
      <c r="B3558" s="11" t="s">
        <v>120</v>
      </c>
      <c r="C3558" s="11" t="s">
        <v>175</v>
      </c>
      <c r="D3558" s="11" t="s">
        <v>39</v>
      </c>
      <c r="E3558" s="12">
        <v>1.42306967463256E-2</v>
      </c>
      <c r="F3558" s="12">
        <v>4.45425752772938E-2</v>
      </c>
      <c r="G3558" s="12">
        <v>1.2797529727137101E-2</v>
      </c>
      <c r="H3558" s="12">
        <v>1.36181613755041E-2</v>
      </c>
      <c r="I3558" s="12">
        <v>0</v>
      </c>
      <c r="J3558" s="12">
        <v>0</v>
      </c>
      <c r="K3558" s="12">
        <v>0</v>
      </c>
      <c r="L3558" s="12">
        <v>0</v>
      </c>
      <c r="M3558" s="12">
        <v>0</v>
      </c>
      <c r="N3558" s="12"/>
      <c r="O3558" s="12"/>
    </row>
    <row r="3559" spans="1:15" x14ac:dyDescent="0.35">
      <c r="A3559" s="11" t="str">
        <f t="shared" si="55"/>
        <v>CONSUMO PER CAPITA (kg ó litros por individuo)Bebidas VegetalesDE 20 A 24 AÑOS</v>
      </c>
      <c r="B3559" s="11" t="s">
        <v>120</v>
      </c>
      <c r="C3559" s="11" t="s">
        <v>175</v>
      </c>
      <c r="D3559" s="11" t="s">
        <v>40</v>
      </c>
      <c r="E3559" s="12">
        <v>0.158428033119558</v>
      </c>
      <c r="F3559" s="12">
        <v>6.0754534209870099E-2</v>
      </c>
      <c r="G3559" s="12">
        <v>8.6750808466468002E-2</v>
      </c>
      <c r="H3559" s="12">
        <v>0.102115320210491</v>
      </c>
      <c r="I3559" s="12">
        <v>0</v>
      </c>
      <c r="J3559" s="12">
        <v>0</v>
      </c>
      <c r="K3559" s="12">
        <v>0</v>
      </c>
      <c r="L3559" s="12">
        <v>0</v>
      </c>
      <c r="M3559" s="12">
        <v>0</v>
      </c>
      <c r="N3559" s="12"/>
      <c r="O3559" s="12"/>
    </row>
    <row r="3560" spans="1:15" x14ac:dyDescent="0.35">
      <c r="A3560" s="11" t="str">
        <f t="shared" si="55"/>
        <v>CONSUMO PER CAPITA (kg ó litros por individuo)Bebidas VegetalesDE 25 A 34 AÑOS</v>
      </c>
      <c r="B3560" s="11" t="s">
        <v>120</v>
      </c>
      <c r="C3560" s="11" t="s">
        <v>175</v>
      </c>
      <c r="D3560" s="11" t="s">
        <v>41</v>
      </c>
      <c r="E3560" s="12">
        <v>0.203802760882589</v>
      </c>
      <c r="F3560" s="12">
        <v>0.20914207969836099</v>
      </c>
      <c r="G3560" s="12">
        <v>0.229689970185875</v>
      </c>
      <c r="H3560" s="12">
        <v>0.369598063896455</v>
      </c>
      <c r="I3560" s="12">
        <v>0</v>
      </c>
      <c r="J3560" s="12">
        <v>0</v>
      </c>
      <c r="K3560" s="12">
        <v>0</v>
      </c>
      <c r="L3560" s="12">
        <v>0</v>
      </c>
      <c r="M3560" s="12">
        <v>0</v>
      </c>
      <c r="N3560" s="12"/>
      <c r="O3560" s="12"/>
    </row>
    <row r="3561" spans="1:15" x14ac:dyDescent="0.35">
      <c r="A3561" s="11" t="str">
        <f t="shared" si="55"/>
        <v>CONSUMO PER CAPITA (kg ó litros por individuo)Bebidas VegetalesDE 35 A 49 AÑOS</v>
      </c>
      <c r="B3561" s="11" t="s">
        <v>120</v>
      </c>
      <c r="C3561" s="11" t="s">
        <v>175</v>
      </c>
      <c r="D3561" s="11" t="s">
        <v>42</v>
      </c>
      <c r="E3561" s="12">
        <v>0.14819150573752299</v>
      </c>
      <c r="F3561" s="12">
        <v>0.195309301705655</v>
      </c>
      <c r="G3561" s="12">
        <v>0.28967275101225598</v>
      </c>
      <c r="H3561" s="12">
        <v>0.34806523624985503</v>
      </c>
      <c r="I3561" s="12">
        <v>0</v>
      </c>
      <c r="J3561" s="12">
        <v>0</v>
      </c>
      <c r="K3561" s="12">
        <v>0</v>
      </c>
      <c r="L3561" s="12">
        <v>0</v>
      </c>
      <c r="M3561" s="12">
        <v>0</v>
      </c>
      <c r="N3561" s="12"/>
      <c r="O3561" s="12"/>
    </row>
    <row r="3562" spans="1:15" x14ac:dyDescent="0.35">
      <c r="A3562" s="11" t="str">
        <f t="shared" si="55"/>
        <v>CONSUMO PER CAPITA (kg ó litros por individuo)Bebidas VegetalesDE 50 A 59 AÑOS</v>
      </c>
      <c r="B3562" s="11" t="s">
        <v>120</v>
      </c>
      <c r="C3562" s="11" t="s">
        <v>175</v>
      </c>
      <c r="D3562" s="11" t="s">
        <v>43</v>
      </c>
      <c r="E3562" s="12">
        <v>0.19344313772026001</v>
      </c>
      <c r="F3562" s="12">
        <v>0.30199129015147902</v>
      </c>
      <c r="G3562" s="12">
        <v>0.328643842767123</v>
      </c>
      <c r="H3562" s="12">
        <v>0.38284034544343298</v>
      </c>
      <c r="I3562" s="12">
        <v>0</v>
      </c>
      <c r="J3562" s="12">
        <v>0</v>
      </c>
      <c r="K3562" s="12">
        <v>0</v>
      </c>
      <c r="L3562" s="12">
        <v>0</v>
      </c>
      <c r="M3562" s="12">
        <v>0</v>
      </c>
      <c r="N3562" s="12"/>
      <c r="O3562" s="12"/>
    </row>
    <row r="3563" spans="1:15" x14ac:dyDescent="0.35">
      <c r="A3563" s="11" t="str">
        <f t="shared" si="55"/>
        <v>CONSUMO PER CAPITA (kg ó litros por individuo)Bebidas VegetalesDE 60 A 75 AÑOS</v>
      </c>
      <c r="B3563" s="11" t="s">
        <v>120</v>
      </c>
      <c r="C3563" s="11" t="s">
        <v>175</v>
      </c>
      <c r="D3563" s="11" t="s">
        <v>44</v>
      </c>
      <c r="E3563" s="12">
        <v>0.33306060995101899</v>
      </c>
      <c r="F3563" s="12">
        <v>0.242707292256439</v>
      </c>
      <c r="G3563" s="12">
        <v>0.37555009674199802</v>
      </c>
      <c r="H3563" s="12">
        <v>0.62447530672102503</v>
      </c>
      <c r="I3563" s="12">
        <v>0</v>
      </c>
      <c r="J3563" s="12">
        <v>0</v>
      </c>
      <c r="K3563" s="12">
        <v>0</v>
      </c>
      <c r="L3563" s="12">
        <v>0</v>
      </c>
      <c r="M3563" s="12">
        <v>0</v>
      </c>
      <c r="N3563" s="12"/>
      <c r="O3563" s="12"/>
    </row>
    <row r="3564" spans="1:15" x14ac:dyDescent="0.35">
      <c r="A3564" s="11" t="str">
        <f t="shared" si="55"/>
        <v>CONSUMO PER CAPITA (kg ó litros por individuo)Bebidas VegetalesALTA Y MEDIA ALTA</v>
      </c>
      <c r="B3564" s="11" t="s">
        <v>120</v>
      </c>
      <c r="C3564" s="11" t="s">
        <v>175</v>
      </c>
      <c r="D3564" s="11" t="s">
        <v>17</v>
      </c>
      <c r="E3564" s="12">
        <v>0.133935859262827</v>
      </c>
      <c r="F3564" s="12">
        <v>0.189352784503175</v>
      </c>
      <c r="G3564" s="12">
        <v>0.235854420193748</v>
      </c>
      <c r="H3564" s="12">
        <v>0.47707726397400702</v>
      </c>
      <c r="I3564" s="12">
        <v>0</v>
      </c>
      <c r="J3564" s="12">
        <v>0</v>
      </c>
      <c r="K3564" s="12">
        <v>0</v>
      </c>
      <c r="L3564" s="12">
        <v>0</v>
      </c>
      <c r="M3564" s="12">
        <v>0</v>
      </c>
      <c r="N3564" s="12"/>
      <c r="O3564" s="12"/>
    </row>
    <row r="3565" spans="1:15" x14ac:dyDescent="0.35">
      <c r="A3565" s="11" t="str">
        <f t="shared" si="55"/>
        <v>CONSUMO PER CAPITA (kg ó litros por individuo)Bebidas VegetalesMEDIA</v>
      </c>
      <c r="B3565" s="11" t="s">
        <v>120</v>
      </c>
      <c r="C3565" s="11" t="s">
        <v>175</v>
      </c>
      <c r="D3565" s="11" t="s">
        <v>18</v>
      </c>
      <c r="E3565" s="12">
        <v>0.14550314555034799</v>
      </c>
      <c r="F3565" s="12">
        <v>0.163553113455533</v>
      </c>
      <c r="G3565" s="12">
        <v>0.20505948911883901</v>
      </c>
      <c r="H3565" s="12">
        <v>0.21860439664072501</v>
      </c>
      <c r="I3565" s="12">
        <v>0</v>
      </c>
      <c r="J3565" s="12">
        <v>0</v>
      </c>
      <c r="K3565" s="12">
        <v>0</v>
      </c>
      <c r="L3565" s="12">
        <v>0</v>
      </c>
      <c r="M3565" s="12">
        <v>0</v>
      </c>
      <c r="N3565" s="12"/>
      <c r="O3565" s="12"/>
    </row>
    <row r="3566" spans="1:15" x14ac:dyDescent="0.35">
      <c r="A3566" s="11" t="str">
        <f t="shared" si="55"/>
        <v>CONSUMO PER CAPITA (kg ó litros por individuo)Bebidas VegetalesMEDIA BAJA</v>
      </c>
      <c r="B3566" s="11" t="s">
        <v>120</v>
      </c>
      <c r="C3566" s="11" t="s">
        <v>175</v>
      </c>
      <c r="D3566" s="11" t="s">
        <v>19</v>
      </c>
      <c r="E3566" s="12">
        <v>0.17961506754241399</v>
      </c>
      <c r="F3566" s="12">
        <v>0.26379975742178402</v>
      </c>
      <c r="G3566" s="12">
        <v>0.476848887363089</v>
      </c>
      <c r="H3566" s="12">
        <v>0.46222597434083601</v>
      </c>
      <c r="I3566" s="12">
        <v>0</v>
      </c>
      <c r="J3566" s="12">
        <v>0</v>
      </c>
      <c r="K3566" s="12">
        <v>0</v>
      </c>
      <c r="L3566" s="12">
        <v>0</v>
      </c>
      <c r="M3566" s="12">
        <v>0</v>
      </c>
      <c r="N3566" s="12"/>
      <c r="O3566" s="12"/>
    </row>
    <row r="3567" spans="1:15" x14ac:dyDescent="0.35">
      <c r="A3567" s="11" t="str">
        <f t="shared" si="55"/>
        <v>CONSUMO PER CAPITA (kg ó litros por individuo)Bebidas VegetalesBAJA</v>
      </c>
      <c r="B3567" s="11" t="s">
        <v>120</v>
      </c>
      <c r="C3567" s="11" t="s">
        <v>175</v>
      </c>
      <c r="D3567" s="11" t="s">
        <v>20</v>
      </c>
      <c r="E3567" s="12">
        <v>0.38473085256385298</v>
      </c>
      <c r="F3567" s="12">
        <v>0.23906926938315601</v>
      </c>
      <c r="G3567" s="12">
        <v>0.170683352589176</v>
      </c>
      <c r="H3567" s="12">
        <v>0.44642860922246702</v>
      </c>
      <c r="I3567" s="12">
        <v>0</v>
      </c>
      <c r="J3567" s="12">
        <v>0</v>
      </c>
      <c r="K3567" s="12">
        <v>0</v>
      </c>
      <c r="L3567" s="12">
        <v>0</v>
      </c>
      <c r="M3567" s="12">
        <v>0</v>
      </c>
      <c r="N3567" s="12"/>
      <c r="O3567" s="12"/>
    </row>
    <row r="3568" spans="1:15" x14ac:dyDescent="0.35">
      <c r="A3568" s="11" t="str">
        <f t="shared" si="55"/>
        <v>CONSUMO PER CAPITA (kg ó litros por individuo)Bebidas VegetalesHOMBRE</v>
      </c>
      <c r="B3568" s="11" t="s">
        <v>120</v>
      </c>
      <c r="C3568" s="11" t="s">
        <v>175</v>
      </c>
      <c r="D3568" s="11" t="s">
        <v>21</v>
      </c>
      <c r="E3568" s="12">
        <v>0.11668230225142499</v>
      </c>
      <c r="F3568" s="12">
        <v>0.11811779984435</v>
      </c>
      <c r="G3568" s="12">
        <v>0.178771122000423</v>
      </c>
      <c r="H3568" s="12">
        <v>0.191283516696409</v>
      </c>
      <c r="I3568" s="12">
        <v>0</v>
      </c>
      <c r="J3568" s="12">
        <v>0</v>
      </c>
      <c r="K3568" s="12">
        <v>0</v>
      </c>
      <c r="L3568" s="12">
        <v>0</v>
      </c>
      <c r="M3568" s="12">
        <v>0</v>
      </c>
      <c r="N3568" s="12"/>
      <c r="O3568" s="12"/>
    </row>
    <row r="3569" spans="1:15" x14ac:dyDescent="0.35">
      <c r="A3569" s="11" t="str">
        <f t="shared" si="55"/>
        <v>CONSUMO PER CAPITA (kg ó litros por individuo)Bebidas VegetalesMUJER</v>
      </c>
      <c r="B3569" s="11" t="s">
        <v>120</v>
      </c>
      <c r="C3569" s="11" t="s">
        <v>175</v>
      </c>
      <c r="D3569" s="11" t="s">
        <v>22</v>
      </c>
      <c r="E3569" s="12">
        <v>0.27795373600350298</v>
      </c>
      <c r="F3569" s="12">
        <v>0.30049129375523798</v>
      </c>
      <c r="G3569" s="12">
        <v>0.37253214533929102</v>
      </c>
      <c r="H3569" s="12">
        <v>0.56955246914950697</v>
      </c>
      <c r="I3569" s="12">
        <v>0</v>
      </c>
      <c r="J3569" s="12">
        <v>0</v>
      </c>
      <c r="K3569" s="12">
        <v>0</v>
      </c>
      <c r="L3569" s="12">
        <v>0</v>
      </c>
      <c r="M3569" s="12">
        <v>0</v>
      </c>
      <c r="N3569" s="12"/>
      <c r="O3569" s="12"/>
    </row>
    <row r="3570" spans="1:15" x14ac:dyDescent="0.35">
      <c r="A3570" s="11" t="str">
        <f t="shared" si="55"/>
        <v>CONSUMO PER CAPITA (kg ó litros por individuo)InfusionesT.ESPAÑA</v>
      </c>
      <c r="B3570" s="11" t="s">
        <v>120</v>
      </c>
      <c r="C3570" s="11" t="s">
        <v>128</v>
      </c>
      <c r="D3570" s="11" t="s">
        <v>36</v>
      </c>
      <c r="E3570" s="12">
        <v>0.31562419840699502</v>
      </c>
      <c r="F3570" s="12">
        <v>0.33658553838071698</v>
      </c>
      <c r="G3570" s="12">
        <v>0.39130406825703401</v>
      </c>
      <c r="H3570" s="12">
        <v>0.36389244243025798</v>
      </c>
      <c r="I3570" s="12">
        <v>0</v>
      </c>
      <c r="J3570" s="12">
        <v>0</v>
      </c>
      <c r="K3570" s="12">
        <v>0</v>
      </c>
      <c r="L3570" s="12">
        <v>0</v>
      </c>
      <c r="M3570" s="12">
        <v>0</v>
      </c>
      <c r="N3570" s="12"/>
      <c r="O3570" s="12"/>
    </row>
    <row r="3571" spans="1:15" x14ac:dyDescent="0.35">
      <c r="A3571" s="11" t="str">
        <f t="shared" si="55"/>
        <v>CONSUMO PER CAPITA (kg ó litros por individuo)InfusionesBCN AM</v>
      </c>
      <c r="B3571" s="11" t="s">
        <v>120</v>
      </c>
      <c r="C3571" s="11" t="s">
        <v>128</v>
      </c>
      <c r="D3571" s="11" t="s">
        <v>1</v>
      </c>
      <c r="E3571" s="12">
        <v>0.23993136718051</v>
      </c>
      <c r="F3571" s="12">
        <v>0.36766807360721698</v>
      </c>
      <c r="G3571" s="12">
        <v>0.46915033941849899</v>
      </c>
      <c r="H3571" s="12">
        <v>0.36513760576746401</v>
      </c>
      <c r="I3571" s="12">
        <v>0</v>
      </c>
      <c r="J3571" s="12">
        <v>0</v>
      </c>
      <c r="K3571" s="12">
        <v>0</v>
      </c>
      <c r="L3571" s="12">
        <v>0</v>
      </c>
      <c r="M3571" s="12">
        <v>0</v>
      </c>
      <c r="N3571" s="12"/>
      <c r="O3571" s="12"/>
    </row>
    <row r="3572" spans="1:15" x14ac:dyDescent="0.35">
      <c r="A3572" s="11" t="str">
        <f t="shared" si="55"/>
        <v>CONSUMO PER CAPITA (kg ó litros por individuo)InfusionesREST.CAT ARAGON</v>
      </c>
      <c r="B3572" s="11" t="s">
        <v>120</v>
      </c>
      <c r="C3572" s="11" t="s">
        <v>128</v>
      </c>
      <c r="D3572" s="11" t="s">
        <v>2</v>
      </c>
      <c r="E3572" s="12">
        <v>0.31418531366660402</v>
      </c>
      <c r="F3572" s="12">
        <v>0.31976178740844102</v>
      </c>
      <c r="G3572" s="12">
        <v>0.393178300563016</v>
      </c>
      <c r="H3572" s="12">
        <v>0.41169683032042398</v>
      </c>
      <c r="I3572" s="12">
        <v>0</v>
      </c>
      <c r="J3572" s="12">
        <v>0</v>
      </c>
      <c r="K3572" s="12">
        <v>0</v>
      </c>
      <c r="L3572" s="12">
        <v>0</v>
      </c>
      <c r="M3572" s="12">
        <v>0</v>
      </c>
      <c r="N3572" s="12"/>
      <c r="O3572" s="12"/>
    </row>
    <row r="3573" spans="1:15" x14ac:dyDescent="0.35">
      <c r="A3573" s="11" t="str">
        <f t="shared" si="55"/>
        <v>CONSUMO PER CAPITA (kg ó litros por individuo)InfusionesLEVANTE</v>
      </c>
      <c r="B3573" s="11" t="s">
        <v>120</v>
      </c>
      <c r="C3573" s="11" t="s">
        <v>128</v>
      </c>
      <c r="D3573" s="11" t="s">
        <v>3</v>
      </c>
      <c r="E3573" s="12">
        <v>0.25292306217344002</v>
      </c>
      <c r="F3573" s="12">
        <v>0.30655385793016898</v>
      </c>
      <c r="G3573" s="12">
        <v>0.437352897443678</v>
      </c>
      <c r="H3573" s="12">
        <v>0.37098940637811101</v>
      </c>
      <c r="I3573" s="12">
        <v>0</v>
      </c>
      <c r="J3573" s="12">
        <v>0</v>
      </c>
      <c r="K3573" s="12">
        <v>0</v>
      </c>
      <c r="L3573" s="12">
        <v>0</v>
      </c>
      <c r="M3573" s="12">
        <v>0</v>
      </c>
      <c r="N3573" s="12"/>
      <c r="O3573" s="12"/>
    </row>
    <row r="3574" spans="1:15" x14ac:dyDescent="0.35">
      <c r="A3574" s="11" t="str">
        <f t="shared" si="55"/>
        <v>CONSUMO PER CAPITA (kg ó litros por individuo)InfusionesANDALUCIA</v>
      </c>
      <c r="B3574" s="11" t="s">
        <v>120</v>
      </c>
      <c r="C3574" s="11" t="s">
        <v>128</v>
      </c>
      <c r="D3574" s="11" t="s">
        <v>4</v>
      </c>
      <c r="E3574" s="12">
        <v>0.29104159546081199</v>
      </c>
      <c r="F3574" s="12">
        <v>0.32570135197788602</v>
      </c>
      <c r="G3574" s="12">
        <v>0.33555388810981501</v>
      </c>
      <c r="H3574" s="12">
        <v>0.31605546051587302</v>
      </c>
      <c r="I3574" s="12">
        <v>0</v>
      </c>
      <c r="J3574" s="12">
        <v>0</v>
      </c>
      <c r="K3574" s="12">
        <v>0</v>
      </c>
      <c r="L3574" s="12">
        <v>0</v>
      </c>
      <c r="M3574" s="12">
        <v>0</v>
      </c>
      <c r="N3574" s="12"/>
      <c r="O3574" s="12"/>
    </row>
    <row r="3575" spans="1:15" x14ac:dyDescent="0.35">
      <c r="A3575" s="11" t="str">
        <f t="shared" si="55"/>
        <v>CONSUMO PER CAPITA (kg ó litros por individuo)InfusionesMDD AM</v>
      </c>
      <c r="B3575" s="11" t="s">
        <v>120</v>
      </c>
      <c r="C3575" s="11" t="s">
        <v>128</v>
      </c>
      <c r="D3575" s="11" t="s">
        <v>5</v>
      </c>
      <c r="E3575" s="12">
        <v>0.25688747205848</v>
      </c>
      <c r="F3575" s="12">
        <v>0.26326547972099501</v>
      </c>
      <c r="G3575" s="12">
        <v>0.36141204173024399</v>
      </c>
      <c r="H3575" s="12">
        <v>0.34771233420238101</v>
      </c>
      <c r="I3575" s="12">
        <v>0</v>
      </c>
      <c r="J3575" s="12">
        <v>0</v>
      </c>
      <c r="K3575" s="12">
        <v>0</v>
      </c>
      <c r="L3575" s="12">
        <v>0</v>
      </c>
      <c r="M3575" s="12">
        <v>0</v>
      </c>
      <c r="N3575" s="12"/>
      <c r="O3575" s="12"/>
    </row>
    <row r="3576" spans="1:15" x14ac:dyDescent="0.35">
      <c r="A3576" s="11" t="str">
        <f t="shared" si="55"/>
        <v>CONSUMO PER CAPITA (kg ó litros por individuo)InfusionesRTO CENTRO</v>
      </c>
      <c r="B3576" s="11" t="s">
        <v>120</v>
      </c>
      <c r="C3576" s="11" t="s">
        <v>128</v>
      </c>
      <c r="D3576" s="11" t="s">
        <v>6</v>
      </c>
      <c r="E3576" s="12">
        <v>0.27731019178703997</v>
      </c>
      <c r="F3576" s="12">
        <v>0.33566980901648102</v>
      </c>
      <c r="G3576" s="12">
        <v>0.178817158385046</v>
      </c>
      <c r="H3576" s="12">
        <v>0.17004404082616301</v>
      </c>
      <c r="I3576" s="12">
        <v>0</v>
      </c>
      <c r="J3576" s="12">
        <v>0</v>
      </c>
      <c r="K3576" s="12">
        <v>0</v>
      </c>
      <c r="L3576" s="12">
        <v>0</v>
      </c>
      <c r="M3576" s="12">
        <v>0</v>
      </c>
      <c r="N3576" s="12"/>
      <c r="O3576" s="12"/>
    </row>
    <row r="3577" spans="1:15" x14ac:dyDescent="0.35">
      <c r="A3577" s="11" t="str">
        <f t="shared" si="55"/>
        <v>CONSUMO PER CAPITA (kg ó litros por individuo)InfusionesNORTE-CENTRO</v>
      </c>
      <c r="B3577" s="11" t="s">
        <v>120</v>
      </c>
      <c r="C3577" s="11" t="s">
        <v>128</v>
      </c>
      <c r="D3577" s="11" t="s">
        <v>7</v>
      </c>
      <c r="E3577" s="12">
        <v>0.36504080892181601</v>
      </c>
      <c r="F3577" s="12">
        <v>0.37144612819008599</v>
      </c>
      <c r="G3577" s="12">
        <v>0.41679123480361902</v>
      </c>
      <c r="H3577" s="12">
        <v>0.40968397161478498</v>
      </c>
      <c r="I3577" s="12">
        <v>0</v>
      </c>
      <c r="J3577" s="12">
        <v>0</v>
      </c>
      <c r="K3577" s="12">
        <v>0</v>
      </c>
      <c r="L3577" s="12">
        <v>0</v>
      </c>
      <c r="M3577" s="12">
        <v>0</v>
      </c>
      <c r="N3577" s="12"/>
      <c r="O3577" s="12"/>
    </row>
    <row r="3578" spans="1:15" x14ac:dyDescent="0.35">
      <c r="A3578" s="11" t="str">
        <f t="shared" si="55"/>
        <v>CONSUMO PER CAPITA (kg ó litros por individuo)InfusionesNOROESTE</v>
      </c>
      <c r="B3578" s="11" t="s">
        <v>120</v>
      </c>
      <c r="C3578" s="11" t="s">
        <v>128</v>
      </c>
      <c r="D3578" s="11" t="s">
        <v>8</v>
      </c>
      <c r="E3578" s="12">
        <v>0.62653762830346005</v>
      </c>
      <c r="F3578" s="12">
        <v>0.477442198539551</v>
      </c>
      <c r="G3578" s="12">
        <v>0.59439582328400198</v>
      </c>
      <c r="H3578" s="12">
        <v>0.57111026691223399</v>
      </c>
      <c r="I3578" s="12">
        <v>0</v>
      </c>
      <c r="J3578" s="12">
        <v>0</v>
      </c>
      <c r="K3578" s="12">
        <v>0</v>
      </c>
      <c r="L3578" s="12">
        <v>0</v>
      </c>
      <c r="M3578" s="12">
        <v>0</v>
      </c>
      <c r="N3578" s="12"/>
      <c r="O3578" s="12"/>
    </row>
    <row r="3579" spans="1:15" x14ac:dyDescent="0.35">
      <c r="A3579" s="11" t="str">
        <f t="shared" si="55"/>
        <v>CONSUMO PER CAPITA (kg ó litros por individuo)Infusiones&lt;2MIL</v>
      </c>
      <c r="B3579" s="11" t="s">
        <v>120</v>
      </c>
      <c r="C3579" s="11" t="s">
        <v>128</v>
      </c>
      <c r="D3579" s="11" t="s">
        <v>9</v>
      </c>
      <c r="E3579" s="12">
        <v>0.28358369516002502</v>
      </c>
      <c r="F3579" s="12">
        <v>0.49553408098423202</v>
      </c>
      <c r="G3579" s="12">
        <v>0.28333216493374302</v>
      </c>
      <c r="H3579" s="12">
        <v>0.247118505887267</v>
      </c>
      <c r="I3579" s="12">
        <v>0</v>
      </c>
      <c r="J3579" s="12">
        <v>0</v>
      </c>
      <c r="K3579" s="12">
        <v>0</v>
      </c>
      <c r="L3579" s="12">
        <v>0</v>
      </c>
      <c r="M3579" s="12">
        <v>0</v>
      </c>
      <c r="N3579" s="12"/>
      <c r="O3579" s="12"/>
    </row>
    <row r="3580" spans="1:15" x14ac:dyDescent="0.35">
      <c r="A3580" s="11" t="str">
        <f t="shared" si="55"/>
        <v>CONSUMO PER CAPITA (kg ó litros por individuo)Infusiones2-5MIL</v>
      </c>
      <c r="B3580" s="11" t="s">
        <v>120</v>
      </c>
      <c r="C3580" s="11" t="s">
        <v>128</v>
      </c>
      <c r="D3580" s="11" t="s">
        <v>10</v>
      </c>
      <c r="E3580" s="12">
        <v>0.25469267089424902</v>
      </c>
      <c r="F3580" s="12">
        <v>0.28204300039164598</v>
      </c>
      <c r="G3580" s="12">
        <v>0.31488065842993201</v>
      </c>
      <c r="H3580" s="12">
        <v>0.29446264369561997</v>
      </c>
      <c r="I3580" s="12">
        <v>0</v>
      </c>
      <c r="J3580" s="12">
        <v>0</v>
      </c>
      <c r="K3580" s="12">
        <v>0</v>
      </c>
      <c r="L3580" s="12">
        <v>0</v>
      </c>
      <c r="M3580" s="12">
        <v>0</v>
      </c>
      <c r="N3580" s="12"/>
      <c r="O3580" s="12"/>
    </row>
    <row r="3581" spans="1:15" x14ac:dyDescent="0.35">
      <c r="A3581" s="11" t="str">
        <f t="shared" si="55"/>
        <v>CONSUMO PER CAPITA (kg ó litros por individuo)Infusiones5-10MIL</v>
      </c>
      <c r="B3581" s="11" t="s">
        <v>120</v>
      </c>
      <c r="C3581" s="11" t="s">
        <v>128</v>
      </c>
      <c r="D3581" s="11" t="s">
        <v>11</v>
      </c>
      <c r="E3581" s="12">
        <v>0.211043663156288</v>
      </c>
      <c r="F3581" s="12">
        <v>0.21682346288743801</v>
      </c>
      <c r="G3581" s="12">
        <v>0.23494047925255299</v>
      </c>
      <c r="H3581" s="12">
        <v>0.25790378629437899</v>
      </c>
      <c r="I3581" s="12">
        <v>0</v>
      </c>
      <c r="J3581" s="12">
        <v>0</v>
      </c>
      <c r="K3581" s="12">
        <v>0</v>
      </c>
      <c r="L3581" s="12">
        <v>0</v>
      </c>
      <c r="M3581" s="12">
        <v>0</v>
      </c>
      <c r="N3581" s="12"/>
      <c r="O3581" s="12"/>
    </row>
    <row r="3582" spans="1:15" x14ac:dyDescent="0.35">
      <c r="A3582" s="11" t="str">
        <f t="shared" si="55"/>
        <v>CONSUMO PER CAPITA (kg ó litros por individuo)Infusiones10-30MIL</v>
      </c>
      <c r="B3582" s="11" t="s">
        <v>120</v>
      </c>
      <c r="C3582" s="11" t="s">
        <v>128</v>
      </c>
      <c r="D3582" s="11" t="s">
        <v>12</v>
      </c>
      <c r="E3582" s="12">
        <v>0.34298264649351101</v>
      </c>
      <c r="F3582" s="12">
        <v>0.30459187022754203</v>
      </c>
      <c r="G3582" s="12">
        <v>0.37587753514531003</v>
      </c>
      <c r="H3582" s="12">
        <v>0.414890541414215</v>
      </c>
      <c r="I3582" s="12">
        <v>0</v>
      </c>
      <c r="J3582" s="12">
        <v>0</v>
      </c>
      <c r="K3582" s="12">
        <v>0</v>
      </c>
      <c r="L3582" s="12">
        <v>0</v>
      </c>
      <c r="M3582" s="12">
        <v>0</v>
      </c>
      <c r="N3582" s="12"/>
      <c r="O3582" s="12"/>
    </row>
    <row r="3583" spans="1:15" x14ac:dyDescent="0.35">
      <c r="A3583" s="11" t="str">
        <f t="shared" si="55"/>
        <v>CONSUMO PER CAPITA (kg ó litros por individuo)Infusiones30-100MIL</v>
      </c>
      <c r="B3583" s="11" t="s">
        <v>120</v>
      </c>
      <c r="C3583" s="11" t="s">
        <v>128</v>
      </c>
      <c r="D3583" s="11" t="s">
        <v>13</v>
      </c>
      <c r="E3583" s="12">
        <v>0.26739049101200002</v>
      </c>
      <c r="F3583" s="12">
        <v>0.327203691526811</v>
      </c>
      <c r="G3583" s="12">
        <v>0.422493138914246</v>
      </c>
      <c r="H3583" s="12">
        <v>0.39975639897365001</v>
      </c>
      <c r="I3583" s="12">
        <v>0</v>
      </c>
      <c r="J3583" s="12">
        <v>0</v>
      </c>
      <c r="K3583" s="12">
        <v>0</v>
      </c>
      <c r="L3583" s="12">
        <v>0</v>
      </c>
      <c r="M3583" s="12">
        <v>0</v>
      </c>
      <c r="N3583" s="12"/>
      <c r="O3583" s="12"/>
    </row>
    <row r="3584" spans="1:15" x14ac:dyDescent="0.35">
      <c r="A3584" s="11" t="str">
        <f t="shared" si="55"/>
        <v>CONSUMO PER CAPITA (kg ó litros por individuo)Infusiones100-200MIL</v>
      </c>
      <c r="B3584" s="11" t="s">
        <v>120</v>
      </c>
      <c r="C3584" s="11" t="s">
        <v>128</v>
      </c>
      <c r="D3584" s="11" t="s">
        <v>14</v>
      </c>
      <c r="E3584" s="12">
        <v>0.40337169878832402</v>
      </c>
      <c r="F3584" s="12">
        <v>0.347773132739014</v>
      </c>
      <c r="G3584" s="12">
        <v>0.403784383626837</v>
      </c>
      <c r="H3584" s="12">
        <v>0.27425721183887097</v>
      </c>
      <c r="I3584" s="12">
        <v>0</v>
      </c>
      <c r="J3584" s="12">
        <v>0</v>
      </c>
      <c r="K3584" s="12">
        <v>0</v>
      </c>
      <c r="L3584" s="12">
        <v>0</v>
      </c>
      <c r="M3584" s="12">
        <v>0</v>
      </c>
      <c r="N3584" s="12"/>
      <c r="O3584" s="12"/>
    </row>
    <row r="3585" spans="1:15" x14ac:dyDescent="0.35">
      <c r="A3585" s="11" t="str">
        <f t="shared" si="55"/>
        <v>CONSUMO PER CAPITA (kg ó litros por individuo)Infusiones200-500MIL</v>
      </c>
      <c r="B3585" s="11" t="s">
        <v>120</v>
      </c>
      <c r="C3585" s="11" t="s">
        <v>128</v>
      </c>
      <c r="D3585" s="11" t="s">
        <v>15</v>
      </c>
      <c r="E3585" s="12">
        <v>0.37401680868525899</v>
      </c>
      <c r="F3585" s="12">
        <v>0.42665866226478799</v>
      </c>
      <c r="G3585" s="12">
        <v>0.48207316296500302</v>
      </c>
      <c r="H3585" s="12">
        <v>0.42418540571621</v>
      </c>
      <c r="I3585" s="12">
        <v>0</v>
      </c>
      <c r="J3585" s="12">
        <v>0</v>
      </c>
      <c r="K3585" s="12">
        <v>0</v>
      </c>
      <c r="L3585" s="12">
        <v>0</v>
      </c>
      <c r="M3585" s="12">
        <v>0</v>
      </c>
      <c r="N3585" s="12"/>
      <c r="O3585" s="12"/>
    </row>
    <row r="3586" spans="1:15" x14ac:dyDescent="0.35">
      <c r="A3586" s="11" t="str">
        <f t="shared" si="55"/>
        <v>CONSUMO PER CAPITA (kg ó litros por individuo)Infusiones&gt;500MIL</v>
      </c>
      <c r="B3586" s="11" t="s">
        <v>120</v>
      </c>
      <c r="C3586" s="11" t="s">
        <v>128</v>
      </c>
      <c r="D3586" s="11" t="s">
        <v>16</v>
      </c>
      <c r="E3586" s="12">
        <v>0.33028015000316202</v>
      </c>
      <c r="F3586" s="12">
        <v>0.33299589462482598</v>
      </c>
      <c r="G3586" s="12">
        <v>0.43956925145142001</v>
      </c>
      <c r="H3586" s="12">
        <v>0.39563777175883003</v>
      </c>
      <c r="I3586" s="12">
        <v>0</v>
      </c>
      <c r="J3586" s="12">
        <v>0</v>
      </c>
      <c r="K3586" s="12">
        <v>0</v>
      </c>
      <c r="L3586" s="12">
        <v>0</v>
      </c>
      <c r="M3586" s="12">
        <v>0</v>
      </c>
      <c r="N3586" s="12"/>
      <c r="O3586" s="12"/>
    </row>
    <row r="3587" spans="1:15" x14ac:dyDescent="0.35">
      <c r="A3587" s="11" t="str">
        <f t="shared" si="55"/>
        <v>CONSUMO PER CAPITA (kg ó litros por individuo)InfusionesDE 15 A 19 AÑOS</v>
      </c>
      <c r="B3587" s="11" t="s">
        <v>120</v>
      </c>
      <c r="C3587" s="11" t="s">
        <v>128</v>
      </c>
      <c r="D3587" s="11" t="s">
        <v>39</v>
      </c>
      <c r="E3587" s="12">
        <v>0.115026824767191</v>
      </c>
      <c r="F3587" s="12">
        <v>0.10920222377338699</v>
      </c>
      <c r="G3587" s="12">
        <v>1.6571165985784501E-2</v>
      </c>
      <c r="H3587" s="12">
        <v>1.4585121523489701E-2</v>
      </c>
      <c r="I3587" s="12">
        <v>0</v>
      </c>
      <c r="J3587" s="12">
        <v>0</v>
      </c>
      <c r="K3587" s="12">
        <v>0</v>
      </c>
      <c r="L3587" s="12">
        <v>0</v>
      </c>
      <c r="M3587" s="12">
        <v>0</v>
      </c>
      <c r="N3587" s="12"/>
      <c r="O3587" s="12"/>
    </row>
    <row r="3588" spans="1:15" x14ac:dyDescent="0.35">
      <c r="A3588" s="11" t="str">
        <f t="shared" ref="A3588:A3651" si="56">B3588&amp;C3588&amp;D3588</f>
        <v>CONSUMO PER CAPITA (kg ó litros por individuo)InfusionesDE 20 A 24 AÑOS</v>
      </c>
      <c r="B3588" s="11" t="s">
        <v>120</v>
      </c>
      <c r="C3588" s="11" t="s">
        <v>128</v>
      </c>
      <c r="D3588" s="11" t="s">
        <v>40</v>
      </c>
      <c r="E3588" s="12">
        <v>8.94361031789528E-2</v>
      </c>
      <c r="F3588" s="12">
        <v>0.103100974939729</v>
      </c>
      <c r="G3588" s="12">
        <v>0.147714744314625</v>
      </c>
      <c r="H3588" s="12">
        <v>0.12987174694235301</v>
      </c>
      <c r="I3588" s="12">
        <v>0</v>
      </c>
      <c r="J3588" s="12">
        <v>0</v>
      </c>
      <c r="K3588" s="12">
        <v>0</v>
      </c>
      <c r="L3588" s="12">
        <v>0</v>
      </c>
      <c r="M3588" s="12">
        <v>0</v>
      </c>
      <c r="N3588" s="12"/>
      <c r="O3588" s="12"/>
    </row>
    <row r="3589" spans="1:15" x14ac:dyDescent="0.35">
      <c r="A3589" s="11" t="str">
        <f t="shared" si="56"/>
        <v>CONSUMO PER CAPITA (kg ó litros por individuo)InfusionesDE 25 A 34 AÑOS</v>
      </c>
      <c r="B3589" s="11" t="s">
        <v>120</v>
      </c>
      <c r="C3589" s="11" t="s">
        <v>128</v>
      </c>
      <c r="D3589" s="11" t="s">
        <v>41</v>
      </c>
      <c r="E3589" s="12">
        <v>0.24301640819867501</v>
      </c>
      <c r="F3589" s="12">
        <v>0.23136543797373699</v>
      </c>
      <c r="G3589" s="12">
        <v>0.30996921334449801</v>
      </c>
      <c r="H3589" s="12">
        <v>0.210401531698618</v>
      </c>
      <c r="I3589" s="12">
        <v>0</v>
      </c>
      <c r="J3589" s="12">
        <v>0</v>
      </c>
      <c r="K3589" s="12">
        <v>0</v>
      </c>
      <c r="L3589" s="12">
        <v>0</v>
      </c>
      <c r="M3589" s="12">
        <v>0</v>
      </c>
      <c r="N3589" s="12"/>
      <c r="O3589" s="12"/>
    </row>
    <row r="3590" spans="1:15" x14ac:dyDescent="0.35">
      <c r="A3590" s="11" t="str">
        <f t="shared" si="56"/>
        <v>CONSUMO PER CAPITA (kg ó litros por individuo)InfusionesDE 35 A 49 AÑOS</v>
      </c>
      <c r="B3590" s="11" t="s">
        <v>120</v>
      </c>
      <c r="C3590" s="11" t="s">
        <v>128</v>
      </c>
      <c r="D3590" s="11" t="s">
        <v>42</v>
      </c>
      <c r="E3590" s="12">
        <v>0.27568542603528801</v>
      </c>
      <c r="F3590" s="12">
        <v>0.32459204426951499</v>
      </c>
      <c r="G3590" s="12">
        <v>0.32623390244449502</v>
      </c>
      <c r="H3590" s="12">
        <v>0.32135396350208401</v>
      </c>
      <c r="I3590" s="12">
        <v>0</v>
      </c>
      <c r="J3590" s="12">
        <v>0</v>
      </c>
      <c r="K3590" s="12">
        <v>0</v>
      </c>
      <c r="L3590" s="12">
        <v>0</v>
      </c>
      <c r="M3590" s="12">
        <v>0</v>
      </c>
      <c r="N3590" s="12"/>
      <c r="O3590" s="12"/>
    </row>
    <row r="3591" spans="1:15" x14ac:dyDescent="0.35">
      <c r="A3591" s="11" t="str">
        <f t="shared" si="56"/>
        <v>CONSUMO PER CAPITA (kg ó litros por individuo)InfusionesDE 50 A 59 AÑOS</v>
      </c>
      <c r="B3591" s="11" t="s">
        <v>120</v>
      </c>
      <c r="C3591" s="11" t="s">
        <v>128</v>
      </c>
      <c r="D3591" s="11" t="s">
        <v>43</v>
      </c>
      <c r="E3591" s="12">
        <v>0.43041795297942897</v>
      </c>
      <c r="F3591" s="12">
        <v>0.42506610185176702</v>
      </c>
      <c r="G3591" s="12">
        <v>0.519567701092711</v>
      </c>
      <c r="H3591" s="12">
        <v>0.49833464275480699</v>
      </c>
      <c r="I3591" s="12">
        <v>0</v>
      </c>
      <c r="J3591" s="12">
        <v>0</v>
      </c>
      <c r="K3591" s="12">
        <v>0</v>
      </c>
      <c r="L3591" s="12">
        <v>0</v>
      </c>
      <c r="M3591" s="12">
        <v>0</v>
      </c>
      <c r="N3591" s="12"/>
      <c r="O3591" s="12"/>
    </row>
    <row r="3592" spans="1:15" x14ac:dyDescent="0.35">
      <c r="A3592" s="11" t="str">
        <f t="shared" si="56"/>
        <v>CONSUMO PER CAPITA (kg ó litros por individuo)InfusionesDE 60 A 75 AÑOS</v>
      </c>
      <c r="B3592" s="11" t="s">
        <v>120</v>
      </c>
      <c r="C3592" s="11" t="s">
        <v>128</v>
      </c>
      <c r="D3592" s="11" t="s">
        <v>44</v>
      </c>
      <c r="E3592" s="12">
        <v>0.44246212078660102</v>
      </c>
      <c r="F3592" s="12">
        <v>0.47814999964069499</v>
      </c>
      <c r="G3592" s="12">
        <v>0.59634884623663298</v>
      </c>
      <c r="H3592" s="12">
        <v>0.57065279003293301</v>
      </c>
      <c r="I3592" s="12">
        <v>0</v>
      </c>
      <c r="J3592" s="12">
        <v>0</v>
      </c>
      <c r="K3592" s="12">
        <v>0</v>
      </c>
      <c r="L3592" s="12">
        <v>0</v>
      </c>
      <c r="M3592" s="12">
        <v>0</v>
      </c>
      <c r="N3592" s="12"/>
      <c r="O3592" s="12"/>
    </row>
    <row r="3593" spans="1:15" x14ac:dyDescent="0.35">
      <c r="A3593" s="11" t="str">
        <f t="shared" si="56"/>
        <v>CONSUMO PER CAPITA (kg ó litros por individuo)InfusionesALTA Y MEDIA ALTA</v>
      </c>
      <c r="B3593" s="11" t="s">
        <v>120</v>
      </c>
      <c r="C3593" s="11" t="s">
        <v>128</v>
      </c>
      <c r="D3593" s="11" t="s">
        <v>17</v>
      </c>
      <c r="E3593" s="12">
        <v>0.38348061961337998</v>
      </c>
      <c r="F3593" s="12">
        <v>0.41027889014424801</v>
      </c>
      <c r="G3593" s="12">
        <v>0.38377452509273702</v>
      </c>
      <c r="H3593" s="12">
        <v>0.33520050049785599</v>
      </c>
      <c r="I3593" s="12">
        <v>0</v>
      </c>
      <c r="J3593" s="12">
        <v>0</v>
      </c>
      <c r="K3593" s="12">
        <v>0</v>
      </c>
      <c r="L3593" s="12">
        <v>0</v>
      </c>
      <c r="M3593" s="12">
        <v>0</v>
      </c>
      <c r="N3593" s="12"/>
      <c r="O3593" s="12"/>
    </row>
    <row r="3594" spans="1:15" x14ac:dyDescent="0.35">
      <c r="A3594" s="11" t="str">
        <f t="shared" si="56"/>
        <v>CONSUMO PER CAPITA (kg ó litros por individuo)InfusionesMEDIA</v>
      </c>
      <c r="B3594" s="11" t="s">
        <v>120</v>
      </c>
      <c r="C3594" s="11" t="s">
        <v>128</v>
      </c>
      <c r="D3594" s="11" t="s">
        <v>18</v>
      </c>
      <c r="E3594" s="12">
        <v>0.36146485538152101</v>
      </c>
      <c r="F3594" s="12">
        <v>0.34936605356585498</v>
      </c>
      <c r="G3594" s="12">
        <v>0.46636859789670998</v>
      </c>
      <c r="H3594" s="12">
        <v>0.446502419577121</v>
      </c>
      <c r="I3594" s="12">
        <v>0</v>
      </c>
      <c r="J3594" s="12">
        <v>0</v>
      </c>
      <c r="K3594" s="12">
        <v>0</v>
      </c>
      <c r="L3594" s="12">
        <v>0</v>
      </c>
      <c r="M3594" s="12">
        <v>0</v>
      </c>
      <c r="N3594" s="12"/>
      <c r="O3594" s="12"/>
    </row>
    <row r="3595" spans="1:15" x14ac:dyDescent="0.35">
      <c r="A3595" s="11" t="str">
        <f t="shared" si="56"/>
        <v>CONSUMO PER CAPITA (kg ó litros por individuo)InfusionesMEDIA BAJA</v>
      </c>
      <c r="B3595" s="11" t="s">
        <v>120</v>
      </c>
      <c r="C3595" s="11" t="s">
        <v>128</v>
      </c>
      <c r="D3595" s="11" t="s">
        <v>19</v>
      </c>
      <c r="E3595" s="12">
        <v>0.24835427015664599</v>
      </c>
      <c r="F3595" s="12">
        <v>0.27221198785856499</v>
      </c>
      <c r="G3595" s="12">
        <v>0.33020692396448997</v>
      </c>
      <c r="H3595" s="12">
        <v>0.350581234906857</v>
      </c>
      <c r="I3595" s="12">
        <v>0</v>
      </c>
      <c r="J3595" s="12">
        <v>0</v>
      </c>
      <c r="K3595" s="12">
        <v>0</v>
      </c>
      <c r="L3595" s="12">
        <v>0</v>
      </c>
      <c r="M3595" s="12">
        <v>0</v>
      </c>
      <c r="N3595" s="12"/>
      <c r="O3595" s="12"/>
    </row>
    <row r="3596" spans="1:15" x14ac:dyDescent="0.35">
      <c r="A3596" s="11" t="str">
        <f t="shared" si="56"/>
        <v>CONSUMO PER CAPITA (kg ó litros por individuo)InfusionesBAJA</v>
      </c>
      <c r="B3596" s="11" t="s">
        <v>120</v>
      </c>
      <c r="C3596" s="11" t="s">
        <v>128</v>
      </c>
      <c r="D3596" s="11" t="s">
        <v>20</v>
      </c>
      <c r="E3596" s="12">
        <v>0.25401687114358501</v>
      </c>
      <c r="F3596" s="12">
        <v>0.32042520098182797</v>
      </c>
      <c r="G3596" s="12">
        <v>0.35454490197381899</v>
      </c>
      <c r="H3596" s="12">
        <v>0.27219038288089198</v>
      </c>
      <c r="I3596" s="12">
        <v>0</v>
      </c>
      <c r="J3596" s="12">
        <v>0</v>
      </c>
      <c r="K3596" s="12">
        <v>0</v>
      </c>
      <c r="L3596" s="12">
        <v>0</v>
      </c>
      <c r="M3596" s="12">
        <v>0</v>
      </c>
      <c r="N3596" s="12"/>
      <c r="O3596" s="12"/>
    </row>
    <row r="3597" spans="1:15" x14ac:dyDescent="0.35">
      <c r="A3597" s="11" t="str">
        <f t="shared" si="56"/>
        <v>CONSUMO PER CAPITA (kg ó litros por individuo)InfusionesHOMBRE</v>
      </c>
      <c r="B3597" s="11" t="s">
        <v>120</v>
      </c>
      <c r="C3597" s="11" t="s">
        <v>128</v>
      </c>
      <c r="D3597" s="11" t="s">
        <v>21</v>
      </c>
      <c r="E3597" s="12">
        <v>0.298749136529119</v>
      </c>
      <c r="F3597" s="12">
        <v>0.29881109500060599</v>
      </c>
      <c r="G3597" s="12">
        <v>0.35637022332555601</v>
      </c>
      <c r="H3597" s="12">
        <v>0.32712968566991901</v>
      </c>
      <c r="I3597" s="12">
        <v>0</v>
      </c>
      <c r="J3597" s="12">
        <v>0</v>
      </c>
      <c r="K3597" s="12">
        <v>0</v>
      </c>
      <c r="L3597" s="12">
        <v>0</v>
      </c>
      <c r="M3597" s="12">
        <v>0</v>
      </c>
      <c r="N3597" s="12"/>
      <c r="O3597" s="12"/>
    </row>
    <row r="3598" spans="1:15" x14ac:dyDescent="0.35">
      <c r="A3598" s="11" t="str">
        <f t="shared" si="56"/>
        <v>CONSUMO PER CAPITA (kg ó litros por individuo)InfusionesMUJER</v>
      </c>
      <c r="B3598" s="11" t="s">
        <v>120</v>
      </c>
      <c r="C3598" s="11" t="s">
        <v>128</v>
      </c>
      <c r="D3598" s="11" t="s">
        <v>22</v>
      </c>
      <c r="E3598" s="12">
        <v>0.33221852129197499</v>
      </c>
      <c r="F3598" s="12">
        <v>0.37379062551602299</v>
      </c>
      <c r="G3598" s="12">
        <v>0.42573861548349401</v>
      </c>
      <c r="H3598" s="12">
        <v>0.40007188814825101</v>
      </c>
      <c r="I3598" s="12">
        <v>0</v>
      </c>
      <c r="J3598" s="12">
        <v>0</v>
      </c>
      <c r="K3598" s="12">
        <v>0</v>
      </c>
      <c r="L3598" s="12">
        <v>0</v>
      </c>
      <c r="M3598" s="12">
        <v>0</v>
      </c>
      <c r="N3598" s="12"/>
      <c r="O3598" s="12"/>
    </row>
    <row r="3599" spans="1:15" x14ac:dyDescent="0.35">
      <c r="A3599" s="11" t="str">
        <f t="shared" si="56"/>
        <v>CONSUMO PER CAPITA (kg ó litros por individuo)Resto Bebidas CalienteT.ESPAÑA</v>
      </c>
      <c r="B3599" s="11" t="s">
        <v>120</v>
      </c>
      <c r="C3599" s="11" t="s">
        <v>129</v>
      </c>
      <c r="D3599" s="11" t="s">
        <v>36</v>
      </c>
      <c r="E3599" s="12">
        <v>0.203117175832154</v>
      </c>
      <c r="F3599" s="12">
        <v>0.229858905006253</v>
      </c>
      <c r="G3599" s="12">
        <v>0.30052969907753602</v>
      </c>
      <c r="H3599" s="12">
        <v>0.28359729817302998</v>
      </c>
      <c r="I3599" s="12">
        <v>0</v>
      </c>
      <c r="J3599" s="12">
        <v>0</v>
      </c>
      <c r="K3599" s="12">
        <v>0</v>
      </c>
      <c r="L3599" s="12">
        <v>0</v>
      </c>
      <c r="M3599" s="12">
        <v>0</v>
      </c>
      <c r="N3599" s="12"/>
      <c r="O3599" s="12"/>
    </row>
    <row r="3600" spans="1:15" x14ac:dyDescent="0.35">
      <c r="A3600" s="11" t="str">
        <f t="shared" si="56"/>
        <v>CONSUMO PER CAPITA (kg ó litros por individuo)Resto Bebidas CalienteBCN AM</v>
      </c>
      <c r="B3600" s="11" t="s">
        <v>120</v>
      </c>
      <c r="C3600" s="11" t="s">
        <v>129</v>
      </c>
      <c r="D3600" s="11" t="s">
        <v>1</v>
      </c>
      <c r="E3600" s="12">
        <v>0.23468991245440199</v>
      </c>
      <c r="F3600" s="12">
        <v>0.28278662952286499</v>
      </c>
      <c r="G3600" s="12">
        <v>0.35455392398112601</v>
      </c>
      <c r="H3600" s="12">
        <v>0.32622748749683</v>
      </c>
      <c r="I3600" s="12">
        <v>0</v>
      </c>
      <c r="J3600" s="12">
        <v>0</v>
      </c>
      <c r="K3600" s="12">
        <v>0</v>
      </c>
      <c r="L3600" s="12">
        <v>0</v>
      </c>
      <c r="M3600" s="12">
        <v>0</v>
      </c>
      <c r="N3600" s="12"/>
      <c r="O3600" s="12"/>
    </row>
    <row r="3601" spans="1:15" x14ac:dyDescent="0.35">
      <c r="A3601" s="11" t="str">
        <f t="shared" si="56"/>
        <v>CONSUMO PER CAPITA (kg ó litros por individuo)Resto Bebidas CalienteREST.CAT ARAGON</v>
      </c>
      <c r="B3601" s="11" t="s">
        <v>120</v>
      </c>
      <c r="C3601" s="11" t="s">
        <v>129</v>
      </c>
      <c r="D3601" s="11" t="s">
        <v>2</v>
      </c>
      <c r="E3601" s="12">
        <v>0.202109512340196</v>
      </c>
      <c r="F3601" s="12">
        <v>0.21717215930592401</v>
      </c>
      <c r="G3601" s="12">
        <v>0.31993042896907598</v>
      </c>
      <c r="H3601" s="12">
        <v>0.31531896890847699</v>
      </c>
      <c r="I3601" s="12">
        <v>0</v>
      </c>
      <c r="J3601" s="12">
        <v>0</v>
      </c>
      <c r="K3601" s="12">
        <v>0</v>
      </c>
      <c r="L3601" s="12">
        <v>0</v>
      </c>
      <c r="M3601" s="12">
        <v>0</v>
      </c>
      <c r="N3601" s="12"/>
      <c r="O3601" s="12"/>
    </row>
    <row r="3602" spans="1:15" x14ac:dyDescent="0.35">
      <c r="A3602" s="11" t="str">
        <f t="shared" si="56"/>
        <v>CONSUMO PER CAPITA (kg ó litros por individuo)Resto Bebidas CalienteLEVANTE</v>
      </c>
      <c r="B3602" s="11" t="s">
        <v>120</v>
      </c>
      <c r="C3602" s="11" t="s">
        <v>129</v>
      </c>
      <c r="D3602" s="11" t="s">
        <v>3</v>
      </c>
      <c r="E3602" s="12">
        <v>0.20414488887101701</v>
      </c>
      <c r="F3602" s="12">
        <v>0.236659287211445</v>
      </c>
      <c r="G3602" s="12">
        <v>0.34199489597599397</v>
      </c>
      <c r="H3602" s="12">
        <v>0.26853345726569999</v>
      </c>
      <c r="I3602" s="12">
        <v>0</v>
      </c>
      <c r="J3602" s="12">
        <v>0</v>
      </c>
      <c r="K3602" s="12">
        <v>0</v>
      </c>
      <c r="L3602" s="12">
        <v>0</v>
      </c>
      <c r="M3602" s="12">
        <v>0</v>
      </c>
      <c r="N3602" s="12"/>
      <c r="O3602" s="12"/>
    </row>
    <row r="3603" spans="1:15" x14ac:dyDescent="0.35">
      <c r="A3603" s="11" t="str">
        <f t="shared" si="56"/>
        <v>CONSUMO PER CAPITA (kg ó litros por individuo)Resto Bebidas CalienteANDALUCIA</v>
      </c>
      <c r="B3603" s="11" t="s">
        <v>120</v>
      </c>
      <c r="C3603" s="11" t="s">
        <v>129</v>
      </c>
      <c r="D3603" s="11" t="s">
        <v>4</v>
      </c>
      <c r="E3603" s="12">
        <v>0.23418612641930101</v>
      </c>
      <c r="F3603" s="12">
        <v>0.25674699150809799</v>
      </c>
      <c r="G3603" s="12">
        <v>0.29567423558247502</v>
      </c>
      <c r="H3603" s="12">
        <v>0.25883019793224399</v>
      </c>
      <c r="I3603" s="12">
        <v>0</v>
      </c>
      <c r="J3603" s="12">
        <v>0</v>
      </c>
      <c r="K3603" s="12">
        <v>0</v>
      </c>
      <c r="L3603" s="12">
        <v>0</v>
      </c>
      <c r="M3603" s="12">
        <v>0</v>
      </c>
      <c r="N3603" s="12"/>
      <c r="O3603" s="12"/>
    </row>
    <row r="3604" spans="1:15" x14ac:dyDescent="0.35">
      <c r="A3604" s="11" t="str">
        <f t="shared" si="56"/>
        <v>CONSUMO PER CAPITA (kg ó litros por individuo)Resto Bebidas CalienteMDD AM</v>
      </c>
      <c r="B3604" s="11" t="s">
        <v>120</v>
      </c>
      <c r="C3604" s="11" t="s">
        <v>129</v>
      </c>
      <c r="D3604" s="11" t="s">
        <v>5</v>
      </c>
      <c r="E3604" s="12">
        <v>0.19950090120629299</v>
      </c>
      <c r="F3604" s="12">
        <v>0.21609799029221999</v>
      </c>
      <c r="G3604" s="12">
        <v>0.244033251635664</v>
      </c>
      <c r="H3604" s="12">
        <v>0.238434544934331</v>
      </c>
      <c r="I3604" s="12">
        <v>0</v>
      </c>
      <c r="J3604" s="12">
        <v>0</v>
      </c>
      <c r="K3604" s="12">
        <v>0</v>
      </c>
      <c r="L3604" s="12">
        <v>0</v>
      </c>
      <c r="M3604" s="12">
        <v>0</v>
      </c>
      <c r="N3604" s="12"/>
      <c r="O3604" s="12"/>
    </row>
    <row r="3605" spans="1:15" x14ac:dyDescent="0.35">
      <c r="A3605" s="11" t="str">
        <f t="shared" si="56"/>
        <v>CONSUMO PER CAPITA (kg ó litros por individuo)Resto Bebidas CalienteRTO CENTRO</v>
      </c>
      <c r="B3605" s="11" t="s">
        <v>120</v>
      </c>
      <c r="C3605" s="11" t="s">
        <v>129</v>
      </c>
      <c r="D3605" s="11" t="s">
        <v>6</v>
      </c>
      <c r="E3605" s="12">
        <v>0.19243050586413399</v>
      </c>
      <c r="F3605" s="12">
        <v>0.22279774359401</v>
      </c>
      <c r="G3605" s="12">
        <v>0.257123310192719</v>
      </c>
      <c r="H3605" s="12">
        <v>0.24401578934788901</v>
      </c>
      <c r="I3605" s="12">
        <v>0</v>
      </c>
      <c r="J3605" s="12">
        <v>0</v>
      </c>
      <c r="K3605" s="12">
        <v>0</v>
      </c>
      <c r="L3605" s="12">
        <v>0</v>
      </c>
      <c r="M3605" s="12">
        <v>0</v>
      </c>
      <c r="N3605" s="12"/>
      <c r="O3605" s="12"/>
    </row>
    <row r="3606" spans="1:15" x14ac:dyDescent="0.35">
      <c r="A3606" s="11" t="str">
        <f t="shared" si="56"/>
        <v>CONSUMO PER CAPITA (kg ó litros por individuo)Resto Bebidas CalienteNORTE-CENTRO</v>
      </c>
      <c r="B3606" s="11" t="s">
        <v>120</v>
      </c>
      <c r="C3606" s="11" t="s">
        <v>129</v>
      </c>
      <c r="D3606" s="11" t="s">
        <v>7</v>
      </c>
      <c r="E3606" s="12">
        <v>0.14830017543578999</v>
      </c>
      <c r="F3606" s="12">
        <v>0.16515394088216301</v>
      </c>
      <c r="G3606" s="12">
        <v>0.25122685216365098</v>
      </c>
      <c r="H3606" s="12">
        <v>0.23381388173208201</v>
      </c>
      <c r="I3606" s="12">
        <v>0</v>
      </c>
      <c r="J3606" s="12">
        <v>0</v>
      </c>
      <c r="K3606" s="12">
        <v>0</v>
      </c>
      <c r="L3606" s="12">
        <v>0</v>
      </c>
      <c r="M3606" s="12">
        <v>0</v>
      </c>
      <c r="N3606" s="12"/>
      <c r="O3606" s="12"/>
    </row>
    <row r="3607" spans="1:15" x14ac:dyDescent="0.35">
      <c r="A3607" s="11" t="str">
        <f t="shared" si="56"/>
        <v>CONSUMO PER CAPITA (kg ó litros por individuo)Resto Bebidas CalienteNOROESTE</v>
      </c>
      <c r="B3607" s="11" t="s">
        <v>120</v>
      </c>
      <c r="C3607" s="11" t="s">
        <v>129</v>
      </c>
      <c r="D3607" s="11" t="s">
        <v>8</v>
      </c>
      <c r="E3607" s="12">
        <v>0.17380172038342401</v>
      </c>
      <c r="F3607" s="12">
        <v>0.216122447869045</v>
      </c>
      <c r="G3607" s="12">
        <v>0.33747566605991602</v>
      </c>
      <c r="H3607" s="12">
        <v>0.43614706966924199</v>
      </c>
      <c r="I3607" s="12">
        <v>0</v>
      </c>
      <c r="J3607" s="12">
        <v>0</v>
      </c>
      <c r="K3607" s="12">
        <v>0</v>
      </c>
      <c r="L3607" s="12">
        <v>0</v>
      </c>
      <c r="M3607" s="12">
        <v>0</v>
      </c>
      <c r="N3607" s="12"/>
      <c r="O3607" s="12"/>
    </row>
    <row r="3608" spans="1:15" x14ac:dyDescent="0.35">
      <c r="A3608" s="11" t="str">
        <f t="shared" si="56"/>
        <v>CONSUMO PER CAPITA (kg ó litros por individuo)Resto Bebidas Caliente&lt;2MIL</v>
      </c>
      <c r="B3608" s="11" t="s">
        <v>120</v>
      </c>
      <c r="C3608" s="11" t="s">
        <v>129</v>
      </c>
      <c r="D3608" s="11" t="s">
        <v>9</v>
      </c>
      <c r="E3608" s="12">
        <v>0.184380837296895</v>
      </c>
      <c r="F3608" s="12">
        <v>0.23761834174381399</v>
      </c>
      <c r="G3608" s="12">
        <v>0.26914162961931998</v>
      </c>
      <c r="H3608" s="12">
        <v>0.23160608535100799</v>
      </c>
      <c r="I3608" s="12">
        <v>0</v>
      </c>
      <c r="J3608" s="12">
        <v>0</v>
      </c>
      <c r="K3608" s="12">
        <v>0</v>
      </c>
      <c r="L3608" s="12">
        <v>0</v>
      </c>
      <c r="M3608" s="12">
        <v>0</v>
      </c>
      <c r="N3608" s="12"/>
      <c r="O3608" s="12"/>
    </row>
    <row r="3609" spans="1:15" x14ac:dyDescent="0.35">
      <c r="A3609" s="11" t="str">
        <f t="shared" si="56"/>
        <v>CONSUMO PER CAPITA (kg ó litros por individuo)Resto Bebidas Caliente2-5MIL</v>
      </c>
      <c r="B3609" s="11" t="s">
        <v>120</v>
      </c>
      <c r="C3609" s="11" t="s">
        <v>129</v>
      </c>
      <c r="D3609" s="11" t="s">
        <v>10</v>
      </c>
      <c r="E3609" s="12">
        <v>0.12879136516440201</v>
      </c>
      <c r="F3609" s="12">
        <v>0.151379529536188</v>
      </c>
      <c r="G3609" s="12">
        <v>0.21466126462075399</v>
      </c>
      <c r="H3609" s="12">
        <v>0.21577529486786401</v>
      </c>
      <c r="I3609" s="12">
        <v>0</v>
      </c>
      <c r="J3609" s="12">
        <v>0</v>
      </c>
      <c r="K3609" s="12">
        <v>0</v>
      </c>
      <c r="L3609" s="12">
        <v>0</v>
      </c>
      <c r="M3609" s="12">
        <v>0</v>
      </c>
      <c r="N3609" s="12"/>
      <c r="O3609" s="12"/>
    </row>
    <row r="3610" spans="1:15" x14ac:dyDescent="0.35">
      <c r="A3610" s="11" t="str">
        <f t="shared" si="56"/>
        <v>CONSUMO PER CAPITA (kg ó litros por individuo)Resto Bebidas Caliente5-10MIL</v>
      </c>
      <c r="B3610" s="11" t="s">
        <v>120</v>
      </c>
      <c r="C3610" s="11" t="s">
        <v>129</v>
      </c>
      <c r="D3610" s="11" t="s">
        <v>11</v>
      </c>
      <c r="E3610" s="12">
        <v>0.15748556486533599</v>
      </c>
      <c r="F3610" s="12">
        <v>0.139356539240725</v>
      </c>
      <c r="G3610" s="12">
        <v>0.193441796296695</v>
      </c>
      <c r="H3610" s="12">
        <v>0.177535517983295</v>
      </c>
      <c r="I3610" s="12">
        <v>0</v>
      </c>
      <c r="J3610" s="12">
        <v>0</v>
      </c>
      <c r="K3610" s="12">
        <v>0</v>
      </c>
      <c r="L3610" s="12">
        <v>0</v>
      </c>
      <c r="M3610" s="12">
        <v>0</v>
      </c>
      <c r="N3610" s="12"/>
      <c r="O3610" s="12"/>
    </row>
    <row r="3611" spans="1:15" x14ac:dyDescent="0.35">
      <c r="A3611" s="11" t="str">
        <f t="shared" si="56"/>
        <v>CONSUMO PER CAPITA (kg ó litros por individuo)Resto Bebidas Caliente10-30MIL</v>
      </c>
      <c r="B3611" s="11" t="s">
        <v>120</v>
      </c>
      <c r="C3611" s="11" t="s">
        <v>129</v>
      </c>
      <c r="D3611" s="11" t="s">
        <v>12</v>
      </c>
      <c r="E3611" s="12">
        <v>0.18724821374675599</v>
      </c>
      <c r="F3611" s="12">
        <v>0.18845312024100599</v>
      </c>
      <c r="G3611" s="12">
        <v>0.27635798919298399</v>
      </c>
      <c r="H3611" s="12">
        <v>0.25852351614003</v>
      </c>
      <c r="I3611" s="12">
        <v>0</v>
      </c>
      <c r="J3611" s="12">
        <v>0</v>
      </c>
      <c r="K3611" s="12">
        <v>0</v>
      </c>
      <c r="L3611" s="12">
        <v>0</v>
      </c>
      <c r="M3611" s="12">
        <v>0</v>
      </c>
      <c r="N3611" s="12"/>
      <c r="O3611" s="12"/>
    </row>
    <row r="3612" spans="1:15" x14ac:dyDescent="0.35">
      <c r="A3612" s="11" t="str">
        <f t="shared" si="56"/>
        <v>CONSUMO PER CAPITA (kg ó litros por individuo)Resto Bebidas Caliente30-100MIL</v>
      </c>
      <c r="B3612" s="11" t="s">
        <v>120</v>
      </c>
      <c r="C3612" s="11" t="s">
        <v>129</v>
      </c>
      <c r="D3612" s="11" t="s">
        <v>13</v>
      </c>
      <c r="E3612" s="12">
        <v>0.253498028794584</v>
      </c>
      <c r="F3612" s="12">
        <v>0.312093927246337</v>
      </c>
      <c r="G3612" s="12">
        <v>0.41161160447330603</v>
      </c>
      <c r="H3612" s="12">
        <v>0.35848695071662501</v>
      </c>
      <c r="I3612" s="12">
        <v>0</v>
      </c>
      <c r="J3612" s="12">
        <v>0</v>
      </c>
      <c r="K3612" s="12">
        <v>0</v>
      </c>
      <c r="L3612" s="12">
        <v>0</v>
      </c>
      <c r="M3612" s="12">
        <v>0</v>
      </c>
      <c r="N3612" s="12"/>
      <c r="O3612" s="12"/>
    </row>
    <row r="3613" spans="1:15" x14ac:dyDescent="0.35">
      <c r="A3613" s="11" t="str">
        <f t="shared" si="56"/>
        <v>CONSUMO PER CAPITA (kg ó litros por individuo)Resto Bebidas Caliente100-200MIL</v>
      </c>
      <c r="B3613" s="11" t="s">
        <v>120</v>
      </c>
      <c r="C3613" s="11" t="s">
        <v>129</v>
      </c>
      <c r="D3613" s="11" t="s">
        <v>14</v>
      </c>
      <c r="E3613" s="12">
        <v>0.22897715547046399</v>
      </c>
      <c r="F3613" s="12">
        <v>0.27771228543152399</v>
      </c>
      <c r="G3613" s="12">
        <v>0.33615125520651501</v>
      </c>
      <c r="H3613" s="12">
        <v>0.30015991165886902</v>
      </c>
      <c r="I3613" s="12">
        <v>0</v>
      </c>
      <c r="J3613" s="12">
        <v>0</v>
      </c>
      <c r="K3613" s="12">
        <v>0</v>
      </c>
      <c r="L3613" s="12">
        <v>0</v>
      </c>
      <c r="M3613" s="12">
        <v>0</v>
      </c>
      <c r="N3613" s="12"/>
      <c r="O3613" s="12"/>
    </row>
    <row r="3614" spans="1:15" x14ac:dyDescent="0.35">
      <c r="A3614" s="11" t="str">
        <f t="shared" si="56"/>
        <v>CONSUMO PER CAPITA (kg ó litros por individuo)Resto Bebidas Caliente200-500MIL</v>
      </c>
      <c r="B3614" s="11" t="s">
        <v>120</v>
      </c>
      <c r="C3614" s="11" t="s">
        <v>129</v>
      </c>
      <c r="D3614" s="11" t="s">
        <v>15</v>
      </c>
      <c r="E3614" s="12">
        <v>0.16595031805720001</v>
      </c>
      <c r="F3614" s="12">
        <v>0.21501498641449099</v>
      </c>
      <c r="G3614" s="12">
        <v>0.31125464676652598</v>
      </c>
      <c r="H3614" s="12">
        <v>0.29733269976646998</v>
      </c>
      <c r="I3614" s="12">
        <v>0</v>
      </c>
      <c r="J3614" s="12">
        <v>0</v>
      </c>
      <c r="K3614" s="12">
        <v>0</v>
      </c>
      <c r="L3614" s="12">
        <v>0</v>
      </c>
      <c r="M3614" s="12">
        <v>0</v>
      </c>
      <c r="N3614" s="12"/>
      <c r="O3614" s="12"/>
    </row>
    <row r="3615" spans="1:15" x14ac:dyDescent="0.35">
      <c r="A3615" s="11" t="str">
        <f t="shared" si="56"/>
        <v>CONSUMO PER CAPITA (kg ó litros por individuo)Resto Bebidas Caliente&gt;500MIL</v>
      </c>
      <c r="B3615" s="11" t="s">
        <v>120</v>
      </c>
      <c r="C3615" s="11" t="s">
        <v>129</v>
      </c>
      <c r="D3615" s="11" t="s">
        <v>16</v>
      </c>
      <c r="E3615" s="12">
        <v>0.22994401111424501</v>
      </c>
      <c r="F3615" s="12">
        <v>0.23108326437819501</v>
      </c>
      <c r="G3615" s="12">
        <v>0.26317430969293698</v>
      </c>
      <c r="H3615" s="12">
        <v>0.29805123679745799</v>
      </c>
      <c r="I3615" s="12">
        <v>0</v>
      </c>
      <c r="J3615" s="12">
        <v>0</v>
      </c>
      <c r="K3615" s="12">
        <v>0</v>
      </c>
      <c r="L3615" s="12">
        <v>0</v>
      </c>
      <c r="M3615" s="12">
        <v>0</v>
      </c>
      <c r="N3615" s="12"/>
      <c r="O3615" s="12"/>
    </row>
    <row r="3616" spans="1:15" x14ac:dyDescent="0.35">
      <c r="A3616" s="11" t="str">
        <f t="shared" si="56"/>
        <v>CONSUMO PER CAPITA (kg ó litros por individuo)Resto Bebidas CalienteDE 15 A 19 AÑOS</v>
      </c>
      <c r="B3616" s="11" t="s">
        <v>120</v>
      </c>
      <c r="C3616" s="11" t="s">
        <v>129</v>
      </c>
      <c r="D3616" s="11" t="s">
        <v>39</v>
      </c>
      <c r="E3616" s="12">
        <v>9.2636383306104603E-2</v>
      </c>
      <c r="F3616" s="12">
        <v>6.6230585877438297E-2</v>
      </c>
      <c r="G3616" s="12">
        <v>9.0233735610306495E-2</v>
      </c>
      <c r="H3616" s="12">
        <v>0.12826277946898301</v>
      </c>
      <c r="I3616" s="12">
        <v>0</v>
      </c>
      <c r="J3616" s="12">
        <v>0</v>
      </c>
      <c r="K3616" s="12">
        <v>0</v>
      </c>
      <c r="L3616" s="12">
        <v>0</v>
      </c>
      <c r="M3616" s="12">
        <v>0</v>
      </c>
      <c r="N3616" s="12"/>
      <c r="O3616" s="12"/>
    </row>
    <row r="3617" spans="1:15" x14ac:dyDescent="0.35">
      <c r="A3617" s="11" t="str">
        <f t="shared" si="56"/>
        <v>CONSUMO PER CAPITA (kg ó litros por individuo)Resto Bebidas CalienteDE 20 A 24 AÑOS</v>
      </c>
      <c r="B3617" s="11" t="s">
        <v>120</v>
      </c>
      <c r="C3617" s="11" t="s">
        <v>129</v>
      </c>
      <c r="D3617" s="11" t="s">
        <v>40</v>
      </c>
      <c r="E3617" s="12">
        <v>9.6569081575193699E-2</v>
      </c>
      <c r="F3617" s="12">
        <v>0.12411472363991199</v>
      </c>
      <c r="G3617" s="12">
        <v>0.14498028963711601</v>
      </c>
      <c r="H3617" s="12">
        <v>0.121256702901821</v>
      </c>
      <c r="I3617" s="12">
        <v>0</v>
      </c>
      <c r="J3617" s="12">
        <v>0</v>
      </c>
      <c r="K3617" s="12">
        <v>0</v>
      </c>
      <c r="L3617" s="12">
        <v>0</v>
      </c>
      <c r="M3617" s="12">
        <v>0</v>
      </c>
      <c r="N3617" s="12"/>
      <c r="O3617" s="12"/>
    </row>
    <row r="3618" spans="1:15" x14ac:dyDescent="0.35">
      <c r="A3618" s="11" t="str">
        <f t="shared" si="56"/>
        <v>CONSUMO PER CAPITA (kg ó litros por individuo)Resto Bebidas CalienteDE 25 A 34 AÑOS</v>
      </c>
      <c r="B3618" s="11" t="s">
        <v>120</v>
      </c>
      <c r="C3618" s="11" t="s">
        <v>129</v>
      </c>
      <c r="D3618" s="11" t="s">
        <v>41</v>
      </c>
      <c r="E3618" s="12">
        <v>0.104741277199716</v>
      </c>
      <c r="F3618" s="12">
        <v>0.13652699616925701</v>
      </c>
      <c r="G3618" s="12">
        <v>0.16882723993512899</v>
      </c>
      <c r="H3618" s="12">
        <v>0.16041202875028701</v>
      </c>
      <c r="I3618" s="12">
        <v>0</v>
      </c>
      <c r="J3618" s="12">
        <v>0</v>
      </c>
      <c r="K3618" s="12">
        <v>0</v>
      </c>
      <c r="L3618" s="12">
        <v>0</v>
      </c>
      <c r="M3618" s="12">
        <v>0</v>
      </c>
      <c r="N3618" s="12"/>
      <c r="O3618" s="12"/>
    </row>
    <row r="3619" spans="1:15" x14ac:dyDescent="0.35">
      <c r="A3619" s="11" t="str">
        <f t="shared" si="56"/>
        <v>CONSUMO PER CAPITA (kg ó litros por individuo)Resto Bebidas CalienteDE 35 A 49 AÑOS</v>
      </c>
      <c r="B3619" s="11" t="s">
        <v>120</v>
      </c>
      <c r="C3619" s="11" t="s">
        <v>129</v>
      </c>
      <c r="D3619" s="11" t="s">
        <v>42</v>
      </c>
      <c r="E3619" s="12">
        <v>0.19508663537709101</v>
      </c>
      <c r="F3619" s="12">
        <v>0.23596009613860899</v>
      </c>
      <c r="G3619" s="12">
        <v>0.252861767296365</v>
      </c>
      <c r="H3619" s="12">
        <v>0.236860273069887</v>
      </c>
      <c r="I3619" s="12">
        <v>0</v>
      </c>
      <c r="J3619" s="12">
        <v>0</v>
      </c>
      <c r="K3619" s="12">
        <v>0</v>
      </c>
      <c r="L3619" s="12">
        <v>0</v>
      </c>
      <c r="M3619" s="12">
        <v>0</v>
      </c>
      <c r="N3619" s="12"/>
      <c r="O3619" s="12"/>
    </row>
    <row r="3620" spans="1:15" x14ac:dyDescent="0.35">
      <c r="A3620" s="11" t="str">
        <f t="shared" si="56"/>
        <v>CONSUMO PER CAPITA (kg ó litros por individuo)Resto Bebidas CalienteDE 50 A 59 AÑOS</v>
      </c>
      <c r="B3620" s="11" t="s">
        <v>120</v>
      </c>
      <c r="C3620" s="11" t="s">
        <v>129</v>
      </c>
      <c r="D3620" s="11" t="s">
        <v>43</v>
      </c>
      <c r="E3620" s="12">
        <v>0.27380194829018001</v>
      </c>
      <c r="F3620" s="12">
        <v>0.31215527324314002</v>
      </c>
      <c r="G3620" s="12">
        <v>0.34495202699482103</v>
      </c>
      <c r="H3620" s="12">
        <v>0.31524702558046702</v>
      </c>
      <c r="I3620" s="12">
        <v>0</v>
      </c>
      <c r="J3620" s="12">
        <v>0</v>
      </c>
      <c r="K3620" s="12">
        <v>0</v>
      </c>
      <c r="L3620" s="12">
        <v>0</v>
      </c>
      <c r="M3620" s="12">
        <v>0</v>
      </c>
      <c r="N3620" s="12"/>
      <c r="O3620" s="12"/>
    </row>
    <row r="3621" spans="1:15" x14ac:dyDescent="0.35">
      <c r="A3621" s="11" t="str">
        <f t="shared" si="56"/>
        <v>CONSUMO PER CAPITA (kg ó litros por individuo)Resto Bebidas CalienteDE 60 A 75 AÑOS</v>
      </c>
      <c r="B3621" s="11" t="s">
        <v>120</v>
      </c>
      <c r="C3621" s="11" t="s">
        <v>129</v>
      </c>
      <c r="D3621" s="11" t="s">
        <v>44</v>
      </c>
      <c r="E3621" s="12">
        <v>0.279837898608228</v>
      </c>
      <c r="F3621" s="12">
        <v>0.28894231772088702</v>
      </c>
      <c r="G3621" s="12">
        <v>0.512520579285066</v>
      </c>
      <c r="H3621" s="12">
        <v>0.48575637692933799</v>
      </c>
      <c r="I3621" s="12">
        <v>0</v>
      </c>
      <c r="J3621" s="12">
        <v>0</v>
      </c>
      <c r="K3621" s="12">
        <v>0</v>
      </c>
      <c r="L3621" s="12">
        <v>0</v>
      </c>
      <c r="M3621" s="12">
        <v>0</v>
      </c>
      <c r="N3621" s="12"/>
      <c r="O3621" s="12"/>
    </row>
    <row r="3622" spans="1:15" x14ac:dyDescent="0.35">
      <c r="A3622" s="11" t="str">
        <f t="shared" si="56"/>
        <v>CONSUMO PER CAPITA (kg ó litros por individuo)Resto Bebidas CalienteALTA Y MEDIA ALTA</v>
      </c>
      <c r="B3622" s="11" t="s">
        <v>120</v>
      </c>
      <c r="C3622" s="11" t="s">
        <v>129</v>
      </c>
      <c r="D3622" s="11" t="s">
        <v>17</v>
      </c>
      <c r="E3622" s="12">
        <v>0.26285006018259399</v>
      </c>
      <c r="F3622" s="12">
        <v>0.27635922457281298</v>
      </c>
      <c r="G3622" s="12">
        <v>0.28539929034316602</v>
      </c>
      <c r="H3622" s="12">
        <v>0.29739909619475102</v>
      </c>
      <c r="I3622" s="12">
        <v>0</v>
      </c>
      <c r="J3622" s="12">
        <v>0</v>
      </c>
      <c r="K3622" s="12">
        <v>0</v>
      </c>
      <c r="L3622" s="12">
        <v>0</v>
      </c>
      <c r="M3622" s="12">
        <v>0</v>
      </c>
      <c r="N3622" s="12"/>
      <c r="O3622" s="12"/>
    </row>
    <row r="3623" spans="1:15" x14ac:dyDescent="0.35">
      <c r="A3623" s="11" t="str">
        <f t="shared" si="56"/>
        <v>CONSUMO PER CAPITA (kg ó litros por individuo)Resto Bebidas CalienteMEDIA</v>
      </c>
      <c r="B3623" s="11" t="s">
        <v>120</v>
      </c>
      <c r="C3623" s="11" t="s">
        <v>129</v>
      </c>
      <c r="D3623" s="11" t="s">
        <v>18</v>
      </c>
      <c r="E3623" s="12">
        <v>0.20250846133379999</v>
      </c>
      <c r="F3623" s="12">
        <v>0.25429216728859</v>
      </c>
      <c r="G3623" s="12">
        <v>0.30457465178452298</v>
      </c>
      <c r="H3623" s="12">
        <v>0.22494450503935801</v>
      </c>
      <c r="I3623" s="12">
        <v>0</v>
      </c>
      <c r="J3623" s="12">
        <v>0</v>
      </c>
      <c r="K3623" s="12">
        <v>0</v>
      </c>
      <c r="L3623" s="12">
        <v>0</v>
      </c>
      <c r="M3623" s="12">
        <v>0</v>
      </c>
      <c r="N3623" s="12"/>
      <c r="O3623" s="12"/>
    </row>
    <row r="3624" spans="1:15" x14ac:dyDescent="0.35">
      <c r="A3624" s="11" t="str">
        <f t="shared" si="56"/>
        <v>CONSUMO PER CAPITA (kg ó litros por individuo)Resto Bebidas CalienteMEDIA BAJA</v>
      </c>
      <c r="B3624" s="11" t="s">
        <v>120</v>
      </c>
      <c r="C3624" s="11" t="s">
        <v>129</v>
      </c>
      <c r="D3624" s="11" t="s">
        <v>19</v>
      </c>
      <c r="E3624" s="12">
        <v>0.175856064162943</v>
      </c>
      <c r="F3624" s="12">
        <v>0.21375076274961999</v>
      </c>
      <c r="G3624" s="12">
        <v>0.34877700721454302</v>
      </c>
      <c r="H3624" s="12">
        <v>0.32989003610453799</v>
      </c>
      <c r="I3624" s="12">
        <v>0</v>
      </c>
      <c r="J3624" s="12">
        <v>0</v>
      </c>
      <c r="K3624" s="12">
        <v>0</v>
      </c>
      <c r="L3624" s="12">
        <v>0</v>
      </c>
      <c r="M3624" s="12">
        <v>0</v>
      </c>
      <c r="N3624" s="12"/>
      <c r="O3624" s="12"/>
    </row>
    <row r="3625" spans="1:15" x14ac:dyDescent="0.35">
      <c r="A3625" s="11" t="str">
        <f t="shared" si="56"/>
        <v>CONSUMO PER CAPITA (kg ó litros por individuo)Resto Bebidas CalienteBAJA</v>
      </c>
      <c r="B3625" s="11" t="s">
        <v>120</v>
      </c>
      <c r="C3625" s="11" t="s">
        <v>129</v>
      </c>
      <c r="D3625" s="11" t="s">
        <v>20</v>
      </c>
      <c r="E3625" s="12">
        <v>0.17513940969050701</v>
      </c>
      <c r="F3625" s="12">
        <v>0.15833260615807501</v>
      </c>
      <c r="G3625" s="12">
        <v>0.244916213648631</v>
      </c>
      <c r="H3625" s="12">
        <v>0.30562700524987402</v>
      </c>
      <c r="I3625" s="12">
        <v>0</v>
      </c>
      <c r="J3625" s="12">
        <v>0</v>
      </c>
      <c r="K3625" s="12">
        <v>0</v>
      </c>
      <c r="L3625" s="12">
        <v>0</v>
      </c>
      <c r="M3625" s="12">
        <v>0</v>
      </c>
      <c r="N3625" s="12"/>
      <c r="O3625" s="12"/>
    </row>
    <row r="3626" spans="1:15" x14ac:dyDescent="0.35">
      <c r="A3626" s="11" t="str">
        <f t="shared" si="56"/>
        <v>CONSUMO PER CAPITA (kg ó litros por individuo)Resto Bebidas CalienteHOMBRE</v>
      </c>
      <c r="B3626" s="11" t="s">
        <v>120</v>
      </c>
      <c r="C3626" s="11" t="s">
        <v>129</v>
      </c>
      <c r="D3626" s="11" t="s">
        <v>21</v>
      </c>
      <c r="E3626" s="12">
        <v>0.20188060532119301</v>
      </c>
      <c r="F3626" s="12">
        <v>0.21098388723122</v>
      </c>
      <c r="G3626" s="12">
        <v>0.27906575421431601</v>
      </c>
      <c r="H3626" s="12">
        <v>0.253552471648327</v>
      </c>
      <c r="I3626" s="12">
        <v>0</v>
      </c>
      <c r="J3626" s="12">
        <v>0</v>
      </c>
      <c r="K3626" s="12">
        <v>0</v>
      </c>
      <c r="L3626" s="12">
        <v>0</v>
      </c>
      <c r="M3626" s="12">
        <v>0</v>
      </c>
      <c r="N3626" s="12"/>
      <c r="O3626" s="12"/>
    </row>
    <row r="3627" spans="1:15" x14ac:dyDescent="0.35">
      <c r="A3627" s="11" t="str">
        <f t="shared" si="56"/>
        <v>CONSUMO PER CAPITA (kg ó litros por individuo)Resto Bebidas CalienteMUJER</v>
      </c>
      <c r="B3627" s="11" t="s">
        <v>120</v>
      </c>
      <c r="C3627" s="11" t="s">
        <v>129</v>
      </c>
      <c r="D3627" s="11" t="s">
        <v>22</v>
      </c>
      <c r="E3627" s="12">
        <v>0.20433314385186699</v>
      </c>
      <c r="F3627" s="12">
        <v>0.24844917512158399</v>
      </c>
      <c r="G3627" s="12">
        <v>0.32168694473258902</v>
      </c>
      <c r="H3627" s="12">
        <v>0.31316530512151097</v>
      </c>
      <c r="I3627" s="12">
        <v>0</v>
      </c>
      <c r="J3627" s="12">
        <v>0</v>
      </c>
      <c r="K3627" s="12">
        <v>0</v>
      </c>
      <c r="L3627" s="12">
        <v>0</v>
      </c>
      <c r="M3627" s="12">
        <v>0</v>
      </c>
      <c r="N3627" s="12"/>
      <c r="O3627" s="12"/>
    </row>
    <row r="3628" spans="1:15" x14ac:dyDescent="0.35">
      <c r="A3628" s="11" t="str">
        <f t="shared" si="56"/>
        <v>CONSUMO PER CAPITA (kg ó litros por individuo).Total Bebidas FriasT.ESPAÑA</v>
      </c>
      <c r="B3628" s="11" t="s">
        <v>120</v>
      </c>
      <c r="C3628" s="11" t="s">
        <v>130</v>
      </c>
      <c r="D3628" s="11" t="s">
        <v>36</v>
      </c>
      <c r="E3628" s="12">
        <v>51.360701730513398</v>
      </c>
      <c r="F3628" s="12">
        <v>54.595739677643003</v>
      </c>
      <c r="G3628" s="12">
        <v>58.941403849563997</v>
      </c>
      <c r="H3628" s="12">
        <v>56.048364587505503</v>
      </c>
      <c r="I3628" s="12">
        <v>0</v>
      </c>
      <c r="J3628" s="12">
        <v>0</v>
      </c>
      <c r="K3628" s="12">
        <v>0</v>
      </c>
      <c r="L3628" s="12">
        <v>0</v>
      </c>
      <c r="M3628" s="12">
        <v>0</v>
      </c>
      <c r="N3628" s="12"/>
      <c r="O3628" s="12"/>
    </row>
    <row r="3629" spans="1:15" x14ac:dyDescent="0.35">
      <c r="A3629" s="11" t="str">
        <f t="shared" si="56"/>
        <v>CONSUMO PER CAPITA (kg ó litros por individuo).Total Bebidas FriasBCN AM</v>
      </c>
      <c r="B3629" s="11" t="s">
        <v>120</v>
      </c>
      <c r="C3629" s="11" t="s">
        <v>130</v>
      </c>
      <c r="D3629" s="11" t="s">
        <v>1</v>
      </c>
      <c r="E3629" s="12">
        <v>42.207621926080201</v>
      </c>
      <c r="F3629" s="12">
        <v>48.583157586517501</v>
      </c>
      <c r="G3629" s="12">
        <v>54.072729702622503</v>
      </c>
      <c r="H3629" s="12">
        <v>56.0524674510688</v>
      </c>
      <c r="I3629" s="12">
        <v>0</v>
      </c>
      <c r="J3629" s="12">
        <v>0</v>
      </c>
      <c r="K3629" s="12">
        <v>0</v>
      </c>
      <c r="L3629" s="12">
        <v>0</v>
      </c>
      <c r="M3629" s="12">
        <v>0</v>
      </c>
      <c r="N3629" s="12"/>
      <c r="O3629" s="12"/>
    </row>
    <row r="3630" spans="1:15" x14ac:dyDescent="0.35">
      <c r="A3630" s="11" t="str">
        <f t="shared" si="56"/>
        <v>CONSUMO PER CAPITA (kg ó litros por individuo).Total Bebidas FriasREST.CAT ARAGON</v>
      </c>
      <c r="B3630" s="11" t="s">
        <v>120</v>
      </c>
      <c r="C3630" s="11" t="s">
        <v>130</v>
      </c>
      <c r="D3630" s="11" t="s">
        <v>2</v>
      </c>
      <c r="E3630" s="12">
        <v>46.942979907801103</v>
      </c>
      <c r="F3630" s="12">
        <v>50.7760143945913</v>
      </c>
      <c r="G3630" s="12">
        <v>54.879737147930001</v>
      </c>
      <c r="H3630" s="12">
        <v>54.195526644467598</v>
      </c>
      <c r="I3630" s="12">
        <v>0</v>
      </c>
      <c r="J3630" s="12">
        <v>0</v>
      </c>
      <c r="K3630" s="12">
        <v>0</v>
      </c>
      <c r="L3630" s="12">
        <v>0</v>
      </c>
      <c r="M3630" s="12">
        <v>0</v>
      </c>
      <c r="N3630" s="12"/>
      <c r="O3630" s="12"/>
    </row>
    <row r="3631" spans="1:15" x14ac:dyDescent="0.35">
      <c r="A3631" s="11" t="str">
        <f t="shared" si="56"/>
        <v>CONSUMO PER CAPITA (kg ó litros por individuo).Total Bebidas FriasLEVANTE</v>
      </c>
      <c r="B3631" s="11" t="s">
        <v>120</v>
      </c>
      <c r="C3631" s="11" t="s">
        <v>130</v>
      </c>
      <c r="D3631" s="11" t="s">
        <v>3</v>
      </c>
      <c r="E3631" s="12">
        <v>51.5951231190692</v>
      </c>
      <c r="F3631" s="12">
        <v>54.507391304860597</v>
      </c>
      <c r="G3631" s="12">
        <v>56.4534033757554</v>
      </c>
      <c r="H3631" s="12">
        <v>53.481635999595397</v>
      </c>
      <c r="I3631" s="12">
        <v>0</v>
      </c>
      <c r="J3631" s="12">
        <v>0</v>
      </c>
      <c r="K3631" s="12">
        <v>0</v>
      </c>
      <c r="L3631" s="12">
        <v>0</v>
      </c>
      <c r="M3631" s="12">
        <v>0</v>
      </c>
      <c r="N3631" s="12"/>
      <c r="O3631" s="12"/>
    </row>
    <row r="3632" spans="1:15" x14ac:dyDescent="0.35">
      <c r="A3632" s="11" t="str">
        <f t="shared" si="56"/>
        <v>CONSUMO PER CAPITA (kg ó litros por individuo).Total Bebidas FriasANDALUCIA</v>
      </c>
      <c r="B3632" s="11" t="s">
        <v>120</v>
      </c>
      <c r="C3632" s="11" t="s">
        <v>130</v>
      </c>
      <c r="D3632" s="11" t="s">
        <v>4</v>
      </c>
      <c r="E3632" s="12">
        <v>55.890992936791797</v>
      </c>
      <c r="F3632" s="12">
        <v>56.687450975570997</v>
      </c>
      <c r="G3632" s="12">
        <v>61.476274845967502</v>
      </c>
      <c r="H3632" s="12">
        <v>53.341444679061603</v>
      </c>
      <c r="I3632" s="12">
        <v>0</v>
      </c>
      <c r="J3632" s="12">
        <v>0</v>
      </c>
      <c r="K3632" s="12">
        <v>0</v>
      </c>
      <c r="L3632" s="12">
        <v>0</v>
      </c>
      <c r="M3632" s="12">
        <v>0</v>
      </c>
      <c r="N3632" s="12"/>
      <c r="O3632" s="12"/>
    </row>
    <row r="3633" spans="1:15" x14ac:dyDescent="0.35">
      <c r="A3633" s="11" t="str">
        <f t="shared" si="56"/>
        <v>CONSUMO PER CAPITA (kg ó litros por individuo).Total Bebidas FriasMDD AM</v>
      </c>
      <c r="B3633" s="11" t="s">
        <v>120</v>
      </c>
      <c r="C3633" s="11" t="s">
        <v>130</v>
      </c>
      <c r="D3633" s="11" t="s">
        <v>5</v>
      </c>
      <c r="E3633" s="12">
        <v>48.036356378005102</v>
      </c>
      <c r="F3633" s="12">
        <v>56.643824931931498</v>
      </c>
      <c r="G3633" s="12">
        <v>60.928829940654801</v>
      </c>
      <c r="H3633" s="12">
        <v>55.584668342137597</v>
      </c>
      <c r="I3633" s="12">
        <v>0</v>
      </c>
      <c r="J3633" s="12">
        <v>0</v>
      </c>
      <c r="K3633" s="12">
        <v>0</v>
      </c>
      <c r="L3633" s="12">
        <v>0</v>
      </c>
      <c r="M3633" s="12">
        <v>0</v>
      </c>
      <c r="N3633" s="12"/>
      <c r="O3633" s="12"/>
    </row>
    <row r="3634" spans="1:15" x14ac:dyDescent="0.35">
      <c r="A3634" s="11" t="str">
        <f t="shared" si="56"/>
        <v>CONSUMO PER CAPITA (kg ó litros por individuo).Total Bebidas FriasRTO CENTRO</v>
      </c>
      <c r="B3634" s="11" t="s">
        <v>120</v>
      </c>
      <c r="C3634" s="11" t="s">
        <v>130</v>
      </c>
      <c r="D3634" s="11" t="s">
        <v>6</v>
      </c>
      <c r="E3634" s="12">
        <v>55.938505958853298</v>
      </c>
      <c r="F3634" s="12">
        <v>60.1705079770312</v>
      </c>
      <c r="G3634" s="12">
        <v>60.371883441712903</v>
      </c>
      <c r="H3634" s="12">
        <v>52.263605354743198</v>
      </c>
      <c r="I3634" s="12">
        <v>0</v>
      </c>
      <c r="J3634" s="12">
        <v>0</v>
      </c>
      <c r="K3634" s="12">
        <v>0</v>
      </c>
      <c r="L3634" s="12">
        <v>0</v>
      </c>
      <c r="M3634" s="12">
        <v>0</v>
      </c>
      <c r="N3634" s="12"/>
      <c r="O3634" s="12"/>
    </row>
    <row r="3635" spans="1:15" x14ac:dyDescent="0.35">
      <c r="A3635" s="11" t="str">
        <f t="shared" si="56"/>
        <v>CONSUMO PER CAPITA (kg ó litros por individuo).Total Bebidas FriasNORTE-CENTRO</v>
      </c>
      <c r="B3635" s="11" t="s">
        <v>120</v>
      </c>
      <c r="C3635" s="11" t="s">
        <v>130</v>
      </c>
      <c r="D3635" s="11" t="s">
        <v>7</v>
      </c>
      <c r="E3635" s="12">
        <v>49.428249409418399</v>
      </c>
      <c r="F3635" s="12">
        <v>50.454988318743901</v>
      </c>
      <c r="G3635" s="12">
        <v>58.953691741427697</v>
      </c>
      <c r="H3635" s="12">
        <v>57.283108700802202</v>
      </c>
      <c r="I3635" s="12">
        <v>0</v>
      </c>
      <c r="J3635" s="12">
        <v>0</v>
      </c>
      <c r="K3635" s="12">
        <v>0</v>
      </c>
      <c r="L3635" s="12">
        <v>0</v>
      </c>
      <c r="M3635" s="12">
        <v>0</v>
      </c>
      <c r="N3635" s="12"/>
      <c r="O3635" s="12"/>
    </row>
    <row r="3636" spans="1:15" x14ac:dyDescent="0.35">
      <c r="A3636" s="11" t="str">
        <f t="shared" si="56"/>
        <v>CONSUMO PER CAPITA (kg ó litros por individuo).Total Bebidas FriasNOROESTE</v>
      </c>
      <c r="B3636" s="11" t="s">
        <v>120</v>
      </c>
      <c r="C3636" s="11" t="s">
        <v>130</v>
      </c>
      <c r="D3636" s="11" t="s">
        <v>8</v>
      </c>
      <c r="E3636" s="12">
        <v>58.497464400354602</v>
      </c>
      <c r="F3636" s="12">
        <v>57.1296963845856</v>
      </c>
      <c r="G3636" s="12">
        <v>63.8660746741823</v>
      </c>
      <c r="H3636" s="12">
        <v>72.724464461644004</v>
      </c>
      <c r="I3636" s="12">
        <v>0</v>
      </c>
      <c r="J3636" s="12">
        <v>0</v>
      </c>
      <c r="K3636" s="12">
        <v>0</v>
      </c>
      <c r="L3636" s="12">
        <v>0</v>
      </c>
      <c r="M3636" s="12">
        <v>0</v>
      </c>
      <c r="N3636" s="12"/>
      <c r="O3636" s="12"/>
    </row>
    <row r="3637" spans="1:15" x14ac:dyDescent="0.35">
      <c r="A3637" s="11" t="str">
        <f t="shared" si="56"/>
        <v>CONSUMO PER CAPITA (kg ó litros por individuo).Total Bebidas Frias&lt;2MIL</v>
      </c>
      <c r="B3637" s="11" t="s">
        <v>120</v>
      </c>
      <c r="C3637" s="11" t="s">
        <v>130</v>
      </c>
      <c r="D3637" s="11" t="s">
        <v>9</v>
      </c>
      <c r="E3637" s="12">
        <v>54.494023899814202</v>
      </c>
      <c r="F3637" s="12">
        <v>54.017123722037297</v>
      </c>
      <c r="G3637" s="12">
        <v>55.677704749855003</v>
      </c>
      <c r="H3637" s="12">
        <v>52.716873332314897</v>
      </c>
      <c r="I3637" s="12">
        <v>0</v>
      </c>
      <c r="J3637" s="12">
        <v>0</v>
      </c>
      <c r="K3637" s="12">
        <v>0</v>
      </c>
      <c r="L3637" s="12">
        <v>0</v>
      </c>
      <c r="M3637" s="12">
        <v>0</v>
      </c>
      <c r="N3637" s="12"/>
      <c r="O3637" s="12"/>
    </row>
    <row r="3638" spans="1:15" x14ac:dyDescent="0.35">
      <c r="A3638" s="11" t="str">
        <f t="shared" si="56"/>
        <v>CONSUMO PER CAPITA (kg ó litros por individuo).Total Bebidas Frias2-5MIL</v>
      </c>
      <c r="B3638" s="11" t="s">
        <v>120</v>
      </c>
      <c r="C3638" s="11" t="s">
        <v>130</v>
      </c>
      <c r="D3638" s="11" t="s">
        <v>10</v>
      </c>
      <c r="E3638" s="12">
        <v>37.349895397745399</v>
      </c>
      <c r="F3638" s="12">
        <v>36.1432320505956</v>
      </c>
      <c r="G3638" s="12">
        <v>43.775675214422698</v>
      </c>
      <c r="H3638" s="12">
        <v>42.092279909941603</v>
      </c>
      <c r="I3638" s="12">
        <v>0</v>
      </c>
      <c r="J3638" s="12">
        <v>0</v>
      </c>
      <c r="K3638" s="12">
        <v>0</v>
      </c>
      <c r="L3638" s="12">
        <v>0</v>
      </c>
      <c r="M3638" s="12">
        <v>0</v>
      </c>
      <c r="N3638" s="12"/>
      <c r="O3638" s="12"/>
    </row>
    <row r="3639" spans="1:15" x14ac:dyDescent="0.35">
      <c r="A3639" s="11" t="str">
        <f t="shared" si="56"/>
        <v>CONSUMO PER CAPITA (kg ó litros por individuo).Total Bebidas Frias5-10MIL</v>
      </c>
      <c r="B3639" s="11" t="s">
        <v>120</v>
      </c>
      <c r="C3639" s="11" t="s">
        <v>130</v>
      </c>
      <c r="D3639" s="11" t="s">
        <v>11</v>
      </c>
      <c r="E3639" s="12">
        <v>43.885989277481897</v>
      </c>
      <c r="F3639" s="12">
        <v>54.002013548943303</v>
      </c>
      <c r="G3639" s="12">
        <v>60.402069153425003</v>
      </c>
      <c r="H3639" s="12">
        <v>56.291435145051302</v>
      </c>
      <c r="I3639" s="12">
        <v>0</v>
      </c>
      <c r="J3639" s="12">
        <v>0</v>
      </c>
      <c r="K3639" s="12">
        <v>0</v>
      </c>
      <c r="L3639" s="12">
        <v>0</v>
      </c>
      <c r="M3639" s="12">
        <v>0</v>
      </c>
      <c r="N3639" s="12"/>
      <c r="O3639" s="12"/>
    </row>
    <row r="3640" spans="1:15" x14ac:dyDescent="0.35">
      <c r="A3640" s="11" t="str">
        <f t="shared" si="56"/>
        <v>CONSUMO PER CAPITA (kg ó litros por individuo).Total Bebidas Frias10-30MIL</v>
      </c>
      <c r="B3640" s="11" t="s">
        <v>120</v>
      </c>
      <c r="C3640" s="11" t="s">
        <v>130</v>
      </c>
      <c r="D3640" s="11" t="s">
        <v>12</v>
      </c>
      <c r="E3640" s="12">
        <v>52.639071599356797</v>
      </c>
      <c r="F3640" s="12">
        <v>55.609336085485999</v>
      </c>
      <c r="G3640" s="12">
        <v>58.0861967198638</v>
      </c>
      <c r="H3640" s="12">
        <v>56.9721321186043</v>
      </c>
      <c r="I3640" s="12">
        <v>0</v>
      </c>
      <c r="J3640" s="12">
        <v>0</v>
      </c>
      <c r="K3640" s="12">
        <v>0</v>
      </c>
      <c r="L3640" s="12">
        <v>0</v>
      </c>
      <c r="M3640" s="12">
        <v>0</v>
      </c>
      <c r="N3640" s="12"/>
      <c r="O3640" s="12"/>
    </row>
    <row r="3641" spans="1:15" x14ac:dyDescent="0.35">
      <c r="A3641" s="11" t="str">
        <f t="shared" si="56"/>
        <v>CONSUMO PER CAPITA (kg ó litros por individuo).Total Bebidas Frias30-100MIL</v>
      </c>
      <c r="B3641" s="11" t="s">
        <v>120</v>
      </c>
      <c r="C3641" s="11" t="s">
        <v>130</v>
      </c>
      <c r="D3641" s="11" t="s">
        <v>13</v>
      </c>
      <c r="E3641" s="12">
        <v>51.9165667570336</v>
      </c>
      <c r="F3641" s="12">
        <v>53.358180960557199</v>
      </c>
      <c r="G3641" s="12">
        <v>55.456876587625899</v>
      </c>
      <c r="H3641" s="12">
        <v>51.393214085434899</v>
      </c>
      <c r="I3641" s="12">
        <v>0</v>
      </c>
      <c r="J3641" s="12">
        <v>0</v>
      </c>
      <c r="K3641" s="12">
        <v>0</v>
      </c>
      <c r="L3641" s="12">
        <v>0</v>
      </c>
      <c r="M3641" s="12">
        <v>0</v>
      </c>
      <c r="N3641" s="12"/>
      <c r="O3641" s="12"/>
    </row>
    <row r="3642" spans="1:15" x14ac:dyDescent="0.35">
      <c r="A3642" s="11" t="str">
        <f t="shared" si="56"/>
        <v>CONSUMO PER CAPITA (kg ó litros por individuo).Total Bebidas Frias100-200MIL</v>
      </c>
      <c r="B3642" s="11" t="s">
        <v>120</v>
      </c>
      <c r="C3642" s="11" t="s">
        <v>130</v>
      </c>
      <c r="D3642" s="11" t="s">
        <v>14</v>
      </c>
      <c r="E3642" s="12">
        <v>50.523535430506698</v>
      </c>
      <c r="F3642" s="12">
        <v>53.814708565273399</v>
      </c>
      <c r="G3642" s="12">
        <v>59.293943156167899</v>
      </c>
      <c r="H3642" s="12">
        <v>52.8096812500672</v>
      </c>
      <c r="I3642" s="12">
        <v>0</v>
      </c>
      <c r="J3642" s="12">
        <v>0</v>
      </c>
      <c r="K3642" s="12">
        <v>0</v>
      </c>
      <c r="L3642" s="12">
        <v>0</v>
      </c>
      <c r="M3642" s="12">
        <v>0</v>
      </c>
      <c r="N3642" s="12"/>
      <c r="O3642" s="12"/>
    </row>
    <row r="3643" spans="1:15" x14ac:dyDescent="0.35">
      <c r="A3643" s="11" t="str">
        <f t="shared" si="56"/>
        <v>CONSUMO PER CAPITA (kg ó litros por individuo).Total Bebidas Frias200-500MIL</v>
      </c>
      <c r="B3643" s="11" t="s">
        <v>120</v>
      </c>
      <c r="C3643" s="11" t="s">
        <v>130</v>
      </c>
      <c r="D3643" s="11" t="s">
        <v>15</v>
      </c>
      <c r="E3643" s="12">
        <v>53.406287869418797</v>
      </c>
      <c r="F3643" s="12">
        <v>54.924311609734097</v>
      </c>
      <c r="G3643" s="12">
        <v>61.7578332029751</v>
      </c>
      <c r="H3643" s="12">
        <v>63.480195033051601</v>
      </c>
      <c r="I3643" s="12">
        <v>0</v>
      </c>
      <c r="J3643" s="12">
        <v>0</v>
      </c>
      <c r="K3643" s="12">
        <v>0</v>
      </c>
      <c r="L3643" s="12">
        <v>0</v>
      </c>
      <c r="M3643" s="12">
        <v>0</v>
      </c>
      <c r="N3643" s="12"/>
      <c r="O3643" s="12"/>
    </row>
    <row r="3644" spans="1:15" x14ac:dyDescent="0.35">
      <c r="A3644" s="11" t="str">
        <f t="shared" si="56"/>
        <v>CONSUMO PER CAPITA (kg ó litros por individuo).Total Bebidas Frias&gt;500MIL</v>
      </c>
      <c r="B3644" s="11" t="s">
        <v>120</v>
      </c>
      <c r="C3644" s="11" t="s">
        <v>130</v>
      </c>
      <c r="D3644" s="11" t="s">
        <v>16</v>
      </c>
      <c r="E3644" s="12">
        <v>56.1948571431112</v>
      </c>
      <c r="F3644" s="12">
        <v>62.950094793666899</v>
      </c>
      <c r="G3644" s="12">
        <v>68.016426849261904</v>
      </c>
      <c r="H3644" s="12">
        <v>63.6016058216346</v>
      </c>
      <c r="I3644" s="12">
        <v>0</v>
      </c>
      <c r="J3644" s="12">
        <v>0</v>
      </c>
      <c r="K3644" s="12">
        <v>0</v>
      </c>
      <c r="L3644" s="12">
        <v>0</v>
      </c>
      <c r="M3644" s="12">
        <v>0</v>
      </c>
      <c r="N3644" s="12"/>
      <c r="O3644" s="12"/>
    </row>
    <row r="3645" spans="1:15" x14ac:dyDescent="0.35">
      <c r="A3645" s="11" t="str">
        <f t="shared" si="56"/>
        <v>CONSUMO PER CAPITA (kg ó litros por individuo).Total Bebidas FriasDE 15 A 19 AÑOS</v>
      </c>
      <c r="B3645" s="11" t="s">
        <v>120</v>
      </c>
      <c r="C3645" s="11" t="s">
        <v>130</v>
      </c>
      <c r="D3645" s="11" t="s">
        <v>39</v>
      </c>
      <c r="E3645" s="12">
        <v>22.262983258747798</v>
      </c>
      <c r="F3645" s="12">
        <v>22.6837384407883</v>
      </c>
      <c r="G3645" s="12">
        <v>19.251571109961201</v>
      </c>
      <c r="H3645" s="12">
        <v>17.4276709128367</v>
      </c>
      <c r="I3645" s="12">
        <v>0</v>
      </c>
      <c r="J3645" s="12">
        <v>0</v>
      </c>
      <c r="K3645" s="12">
        <v>0</v>
      </c>
      <c r="L3645" s="12">
        <v>0</v>
      </c>
      <c r="M3645" s="12">
        <v>0</v>
      </c>
      <c r="N3645" s="12"/>
      <c r="O3645" s="12"/>
    </row>
    <row r="3646" spans="1:15" x14ac:dyDescent="0.35">
      <c r="A3646" s="11" t="str">
        <f t="shared" si="56"/>
        <v>CONSUMO PER CAPITA (kg ó litros por individuo).Total Bebidas FriasDE 20 A 24 AÑOS</v>
      </c>
      <c r="B3646" s="11" t="s">
        <v>120</v>
      </c>
      <c r="C3646" s="11" t="s">
        <v>130</v>
      </c>
      <c r="D3646" s="11" t="s">
        <v>40</v>
      </c>
      <c r="E3646" s="12">
        <v>33.672080121449802</v>
      </c>
      <c r="F3646" s="12">
        <v>24.933429892199701</v>
      </c>
      <c r="G3646" s="12">
        <v>21.7981613342481</v>
      </c>
      <c r="H3646" s="12">
        <v>21.156438280637701</v>
      </c>
      <c r="I3646" s="12">
        <v>0</v>
      </c>
      <c r="J3646" s="12">
        <v>0</v>
      </c>
      <c r="K3646" s="12">
        <v>0</v>
      </c>
      <c r="L3646" s="12">
        <v>0</v>
      </c>
      <c r="M3646" s="12">
        <v>0</v>
      </c>
      <c r="N3646" s="12"/>
      <c r="O3646" s="12"/>
    </row>
    <row r="3647" spans="1:15" x14ac:dyDescent="0.35">
      <c r="A3647" s="11" t="str">
        <f t="shared" si="56"/>
        <v>CONSUMO PER CAPITA (kg ó litros por individuo).Total Bebidas FriasDE 25 A 34 AÑOS</v>
      </c>
      <c r="B3647" s="11" t="s">
        <v>120</v>
      </c>
      <c r="C3647" s="11" t="s">
        <v>130</v>
      </c>
      <c r="D3647" s="11" t="s">
        <v>41</v>
      </c>
      <c r="E3647" s="12">
        <v>31.297239749313601</v>
      </c>
      <c r="F3647" s="12">
        <v>34.066085790010703</v>
      </c>
      <c r="G3647" s="12">
        <v>31.0591476174672</v>
      </c>
      <c r="H3647" s="12">
        <v>29.705102411430801</v>
      </c>
      <c r="I3647" s="12">
        <v>0</v>
      </c>
      <c r="J3647" s="12">
        <v>0</v>
      </c>
      <c r="K3647" s="12">
        <v>0</v>
      </c>
      <c r="L3647" s="12">
        <v>0</v>
      </c>
      <c r="M3647" s="12">
        <v>0</v>
      </c>
      <c r="N3647" s="12"/>
      <c r="O3647" s="12"/>
    </row>
    <row r="3648" spans="1:15" x14ac:dyDescent="0.35">
      <c r="A3648" s="11" t="str">
        <f t="shared" si="56"/>
        <v>CONSUMO PER CAPITA (kg ó litros por individuo).Total Bebidas FriasDE 35 A 49 AÑOS</v>
      </c>
      <c r="B3648" s="11" t="s">
        <v>120</v>
      </c>
      <c r="C3648" s="11" t="s">
        <v>130</v>
      </c>
      <c r="D3648" s="11" t="s">
        <v>42</v>
      </c>
      <c r="E3648" s="12">
        <v>46.080043367801103</v>
      </c>
      <c r="F3648" s="12">
        <v>48.3105775953277</v>
      </c>
      <c r="G3648" s="12">
        <v>51.902704937030897</v>
      </c>
      <c r="H3648" s="12">
        <v>46.198188415687603</v>
      </c>
      <c r="I3648" s="12">
        <v>0</v>
      </c>
      <c r="J3648" s="12">
        <v>0</v>
      </c>
      <c r="K3648" s="12">
        <v>0</v>
      </c>
      <c r="L3648" s="12">
        <v>0</v>
      </c>
      <c r="M3648" s="12">
        <v>0</v>
      </c>
      <c r="N3648" s="12"/>
      <c r="O3648" s="12"/>
    </row>
    <row r="3649" spans="1:15" x14ac:dyDescent="0.35">
      <c r="A3649" s="11" t="str">
        <f t="shared" si="56"/>
        <v>CONSUMO PER CAPITA (kg ó litros por individuo).Total Bebidas FriasDE 50 A 59 AÑOS</v>
      </c>
      <c r="B3649" s="11" t="s">
        <v>120</v>
      </c>
      <c r="C3649" s="11" t="s">
        <v>130</v>
      </c>
      <c r="D3649" s="11" t="s">
        <v>43</v>
      </c>
      <c r="E3649" s="12">
        <v>64.131797600589195</v>
      </c>
      <c r="F3649" s="12">
        <v>72.965917674103395</v>
      </c>
      <c r="G3649" s="12">
        <v>73.281625524438297</v>
      </c>
      <c r="H3649" s="12">
        <v>70.929858216674603</v>
      </c>
      <c r="I3649" s="12">
        <v>0</v>
      </c>
      <c r="J3649" s="12">
        <v>0</v>
      </c>
      <c r="K3649" s="12">
        <v>0</v>
      </c>
      <c r="L3649" s="12">
        <v>0</v>
      </c>
      <c r="M3649" s="12">
        <v>0</v>
      </c>
      <c r="N3649" s="12"/>
      <c r="O3649" s="12"/>
    </row>
    <row r="3650" spans="1:15" x14ac:dyDescent="0.35">
      <c r="A3650" s="11" t="str">
        <f t="shared" si="56"/>
        <v>CONSUMO PER CAPITA (kg ó litros por individuo).Total Bebidas FriasDE 60 A 75 AÑOS</v>
      </c>
      <c r="B3650" s="11" t="s">
        <v>120</v>
      </c>
      <c r="C3650" s="11" t="s">
        <v>130</v>
      </c>
      <c r="D3650" s="11" t="s">
        <v>44</v>
      </c>
      <c r="E3650" s="12">
        <v>74.257933107326295</v>
      </c>
      <c r="F3650" s="12">
        <v>78.236297392544799</v>
      </c>
      <c r="G3650" s="12">
        <v>95.371502726182896</v>
      </c>
      <c r="H3650" s="12">
        <v>93.792723745161297</v>
      </c>
      <c r="I3650" s="12">
        <v>0</v>
      </c>
      <c r="J3650" s="12">
        <v>0</v>
      </c>
      <c r="K3650" s="12">
        <v>0</v>
      </c>
      <c r="L3650" s="12">
        <v>0</v>
      </c>
      <c r="M3650" s="12">
        <v>0</v>
      </c>
      <c r="N3650" s="12"/>
      <c r="O3650" s="12"/>
    </row>
    <row r="3651" spans="1:15" x14ac:dyDescent="0.35">
      <c r="A3651" s="11" t="str">
        <f t="shared" si="56"/>
        <v>CONSUMO PER CAPITA (kg ó litros por individuo).Total Bebidas FriasALTA Y MEDIA ALTA</v>
      </c>
      <c r="B3651" s="11" t="s">
        <v>120</v>
      </c>
      <c r="C3651" s="11" t="s">
        <v>130</v>
      </c>
      <c r="D3651" s="11" t="s">
        <v>17</v>
      </c>
      <c r="E3651" s="12">
        <v>60.512206311836799</v>
      </c>
      <c r="F3651" s="12">
        <v>71.666312043455207</v>
      </c>
      <c r="G3651" s="12">
        <v>73.452731330654501</v>
      </c>
      <c r="H3651" s="12">
        <v>68.944381004157705</v>
      </c>
      <c r="I3651" s="12">
        <v>0</v>
      </c>
      <c r="J3651" s="12">
        <v>0</v>
      </c>
      <c r="K3651" s="12">
        <v>0</v>
      </c>
      <c r="L3651" s="12">
        <v>0</v>
      </c>
      <c r="M3651" s="12">
        <v>0</v>
      </c>
      <c r="N3651" s="12"/>
      <c r="O3651" s="12"/>
    </row>
    <row r="3652" spans="1:15" x14ac:dyDescent="0.35">
      <c r="A3652" s="11" t="str">
        <f t="shared" ref="A3652:A3715" si="57">B3652&amp;C3652&amp;D3652</f>
        <v>CONSUMO PER CAPITA (kg ó litros por individuo).Total Bebidas FriasMEDIA</v>
      </c>
      <c r="B3652" s="11" t="s">
        <v>120</v>
      </c>
      <c r="C3652" s="11" t="s">
        <v>130</v>
      </c>
      <c r="D3652" s="11" t="s">
        <v>18</v>
      </c>
      <c r="E3652" s="12">
        <v>48.1863810570282</v>
      </c>
      <c r="F3652" s="12">
        <v>53.186293222286501</v>
      </c>
      <c r="G3652" s="12">
        <v>59.5777429573902</v>
      </c>
      <c r="H3652" s="12">
        <v>57.711159904303599</v>
      </c>
      <c r="I3652" s="12">
        <v>0</v>
      </c>
      <c r="J3652" s="12">
        <v>0</v>
      </c>
      <c r="K3652" s="12">
        <v>0</v>
      </c>
      <c r="L3652" s="12">
        <v>0</v>
      </c>
      <c r="M3652" s="12">
        <v>0</v>
      </c>
      <c r="N3652" s="12"/>
      <c r="O3652" s="12"/>
    </row>
    <row r="3653" spans="1:15" x14ac:dyDescent="0.35">
      <c r="A3653" s="11" t="str">
        <f t="shared" si="57"/>
        <v>CONSUMO PER CAPITA (kg ó litros por individuo).Total Bebidas FriasMEDIA BAJA</v>
      </c>
      <c r="B3653" s="11" t="s">
        <v>120</v>
      </c>
      <c r="C3653" s="11" t="s">
        <v>130</v>
      </c>
      <c r="D3653" s="11" t="s">
        <v>19</v>
      </c>
      <c r="E3653" s="12">
        <v>49.838762328325302</v>
      </c>
      <c r="F3653" s="12">
        <v>47.550162726523297</v>
      </c>
      <c r="G3653" s="12">
        <v>53.900491230349701</v>
      </c>
      <c r="H3653" s="12">
        <v>51.459858243461298</v>
      </c>
      <c r="I3653" s="12">
        <v>0</v>
      </c>
      <c r="J3653" s="12">
        <v>0</v>
      </c>
      <c r="K3653" s="12">
        <v>0</v>
      </c>
      <c r="L3653" s="12">
        <v>0</v>
      </c>
      <c r="M3653" s="12">
        <v>0</v>
      </c>
      <c r="N3653" s="12"/>
      <c r="O3653" s="12"/>
    </row>
    <row r="3654" spans="1:15" x14ac:dyDescent="0.35">
      <c r="A3654" s="11" t="str">
        <f t="shared" si="57"/>
        <v>CONSUMO PER CAPITA (kg ó litros por individuo).Total Bebidas FriasBAJA</v>
      </c>
      <c r="B3654" s="11" t="s">
        <v>120</v>
      </c>
      <c r="C3654" s="11" t="s">
        <v>130</v>
      </c>
      <c r="D3654" s="11" t="s">
        <v>20</v>
      </c>
      <c r="E3654" s="12">
        <v>48.703417372153602</v>
      </c>
      <c r="F3654" s="12">
        <v>47.611090584617898</v>
      </c>
      <c r="G3654" s="12">
        <v>48.627723563605201</v>
      </c>
      <c r="H3654" s="12">
        <v>45.059379252865099</v>
      </c>
      <c r="I3654" s="12">
        <v>0</v>
      </c>
      <c r="J3654" s="12">
        <v>0</v>
      </c>
      <c r="K3654" s="12">
        <v>0</v>
      </c>
      <c r="L3654" s="12">
        <v>0</v>
      </c>
      <c r="M3654" s="12">
        <v>0</v>
      </c>
      <c r="N3654" s="12"/>
      <c r="O3654" s="12"/>
    </row>
    <row r="3655" spans="1:15" x14ac:dyDescent="0.35">
      <c r="A3655" s="11" t="str">
        <f t="shared" si="57"/>
        <v>CONSUMO PER CAPITA (kg ó litros por individuo).Total Bebidas FriasHOMBRE</v>
      </c>
      <c r="B3655" s="11" t="s">
        <v>120</v>
      </c>
      <c r="C3655" s="11" t="s">
        <v>130</v>
      </c>
      <c r="D3655" s="11" t="s">
        <v>21</v>
      </c>
      <c r="E3655" s="12">
        <v>58.295887244396702</v>
      </c>
      <c r="F3655" s="12">
        <v>63.293673637067499</v>
      </c>
      <c r="G3655" s="12">
        <v>68.7899180242797</v>
      </c>
      <c r="H3655" s="12">
        <v>64.998030359740795</v>
      </c>
      <c r="I3655" s="12">
        <v>0</v>
      </c>
      <c r="J3655" s="12">
        <v>0</v>
      </c>
      <c r="K3655" s="12">
        <v>0</v>
      </c>
      <c r="L3655" s="12">
        <v>0</v>
      </c>
      <c r="M3655" s="12">
        <v>0</v>
      </c>
      <c r="N3655" s="12"/>
      <c r="O3655" s="12"/>
    </row>
    <row r="3656" spans="1:15" x14ac:dyDescent="0.35">
      <c r="A3656" s="11" t="str">
        <f t="shared" si="57"/>
        <v>CONSUMO PER CAPITA (kg ó litros por individuo).Total Bebidas FriasMUJER</v>
      </c>
      <c r="B3656" s="11" t="s">
        <v>120</v>
      </c>
      <c r="C3656" s="11" t="s">
        <v>130</v>
      </c>
      <c r="D3656" s="11" t="s">
        <v>22</v>
      </c>
      <c r="E3656" s="12">
        <v>44.541015265339901</v>
      </c>
      <c r="F3656" s="12">
        <v>46.028970354563</v>
      </c>
      <c r="G3656" s="12">
        <v>49.2335983024795</v>
      </c>
      <c r="H3656" s="12">
        <v>47.240688839992004</v>
      </c>
      <c r="I3656" s="12">
        <v>0</v>
      </c>
      <c r="J3656" s="12">
        <v>0</v>
      </c>
      <c r="K3656" s="12">
        <v>0</v>
      </c>
      <c r="L3656" s="12">
        <v>0</v>
      </c>
      <c r="M3656" s="12">
        <v>0</v>
      </c>
      <c r="N3656" s="12"/>
      <c r="O3656" s="12"/>
    </row>
    <row r="3657" spans="1:15" x14ac:dyDescent="0.35">
      <c r="A3657" s="11" t="str">
        <f t="shared" si="57"/>
        <v>CONSUMO PER CAPITA (kg ó litros por individuo)Total bebidas de vinoT.ESPAÑA</v>
      </c>
      <c r="B3657" s="11" t="s">
        <v>120</v>
      </c>
      <c r="C3657" s="11" t="s">
        <v>131</v>
      </c>
      <c r="D3657" s="11" t="s">
        <v>36</v>
      </c>
      <c r="E3657" s="12">
        <v>3.1599409119581399</v>
      </c>
      <c r="F3657" s="12">
        <v>3.7562192754338</v>
      </c>
      <c r="G3657" s="12">
        <v>4.16909077260968</v>
      </c>
      <c r="H3657" s="12">
        <v>3.9855960487169702</v>
      </c>
      <c r="I3657" s="12">
        <v>0</v>
      </c>
      <c r="J3657" s="12">
        <v>0</v>
      </c>
      <c r="K3657" s="12">
        <v>0</v>
      </c>
      <c r="L3657" s="12">
        <v>0</v>
      </c>
      <c r="M3657" s="12">
        <v>0</v>
      </c>
      <c r="N3657" s="12"/>
      <c r="O3657" s="12"/>
    </row>
    <row r="3658" spans="1:15" x14ac:dyDescent="0.35">
      <c r="A3658" s="11" t="str">
        <f t="shared" si="57"/>
        <v>CONSUMO PER CAPITA (kg ó litros por individuo)Total bebidas de vinoBCN AM</v>
      </c>
      <c r="B3658" s="11" t="s">
        <v>120</v>
      </c>
      <c r="C3658" s="11" t="s">
        <v>131</v>
      </c>
      <c r="D3658" s="11" t="s">
        <v>1</v>
      </c>
      <c r="E3658" s="12">
        <v>2.3121784534333201</v>
      </c>
      <c r="F3658" s="12">
        <v>3.1066044421200201</v>
      </c>
      <c r="G3658" s="12">
        <v>3.5285335139954701</v>
      </c>
      <c r="H3658" s="12">
        <v>3.3471953354022199</v>
      </c>
      <c r="I3658" s="12">
        <v>0</v>
      </c>
      <c r="J3658" s="12">
        <v>0</v>
      </c>
      <c r="K3658" s="12">
        <v>0</v>
      </c>
      <c r="L3658" s="12">
        <v>0</v>
      </c>
      <c r="M3658" s="12">
        <v>0</v>
      </c>
      <c r="N3658" s="12"/>
      <c r="O3658" s="12"/>
    </row>
    <row r="3659" spans="1:15" x14ac:dyDescent="0.35">
      <c r="A3659" s="11" t="str">
        <f t="shared" si="57"/>
        <v>CONSUMO PER CAPITA (kg ó litros por individuo)Total bebidas de vinoREST.CAT ARAGON</v>
      </c>
      <c r="B3659" s="11" t="s">
        <v>120</v>
      </c>
      <c r="C3659" s="11" t="s">
        <v>131</v>
      </c>
      <c r="D3659" s="11" t="s">
        <v>2</v>
      </c>
      <c r="E3659" s="12">
        <v>2.9299692908899599</v>
      </c>
      <c r="F3659" s="12">
        <v>3.58406257973094</v>
      </c>
      <c r="G3659" s="12">
        <v>3.7856183060323101</v>
      </c>
      <c r="H3659" s="12">
        <v>4.1278335510659501</v>
      </c>
      <c r="I3659" s="12">
        <v>0</v>
      </c>
      <c r="J3659" s="12">
        <v>0</v>
      </c>
      <c r="K3659" s="12">
        <v>0</v>
      </c>
      <c r="L3659" s="12">
        <v>0</v>
      </c>
      <c r="M3659" s="12">
        <v>0</v>
      </c>
      <c r="N3659" s="12"/>
      <c r="O3659" s="12"/>
    </row>
    <row r="3660" spans="1:15" x14ac:dyDescent="0.35">
      <c r="A3660" s="11" t="str">
        <f t="shared" si="57"/>
        <v>CONSUMO PER CAPITA (kg ó litros por individuo)Total bebidas de vinoLEVANTE</v>
      </c>
      <c r="B3660" s="11" t="s">
        <v>120</v>
      </c>
      <c r="C3660" s="11" t="s">
        <v>131</v>
      </c>
      <c r="D3660" s="11" t="s">
        <v>3</v>
      </c>
      <c r="E3660" s="12">
        <v>2.9978591121881202</v>
      </c>
      <c r="F3660" s="12">
        <v>2.9463805296605101</v>
      </c>
      <c r="G3660" s="12">
        <v>3.4287600261128901</v>
      </c>
      <c r="H3660" s="12">
        <v>2.8042847654665901</v>
      </c>
      <c r="I3660" s="12">
        <v>0</v>
      </c>
      <c r="J3660" s="12">
        <v>0</v>
      </c>
      <c r="K3660" s="12">
        <v>0</v>
      </c>
      <c r="L3660" s="12">
        <v>0</v>
      </c>
      <c r="M3660" s="12">
        <v>0</v>
      </c>
      <c r="N3660" s="12"/>
      <c r="O3660" s="12"/>
    </row>
    <row r="3661" spans="1:15" x14ac:dyDescent="0.35">
      <c r="A3661" s="11" t="str">
        <f t="shared" si="57"/>
        <v>CONSUMO PER CAPITA (kg ó litros por individuo)Total bebidas de vinoANDALUCIA</v>
      </c>
      <c r="B3661" s="11" t="s">
        <v>120</v>
      </c>
      <c r="C3661" s="11" t="s">
        <v>131</v>
      </c>
      <c r="D3661" s="11" t="s">
        <v>4</v>
      </c>
      <c r="E3661" s="12">
        <v>2.9593144241015898</v>
      </c>
      <c r="F3661" s="12">
        <v>3.14338433883949</v>
      </c>
      <c r="G3661" s="12">
        <v>3.8091404370681499</v>
      </c>
      <c r="H3661" s="12">
        <v>3.4266837295935799</v>
      </c>
      <c r="I3661" s="12">
        <v>0</v>
      </c>
      <c r="J3661" s="12">
        <v>0</v>
      </c>
      <c r="K3661" s="12">
        <v>0</v>
      </c>
      <c r="L3661" s="12">
        <v>0</v>
      </c>
      <c r="M3661" s="12">
        <v>0</v>
      </c>
      <c r="N3661" s="12"/>
      <c r="O3661" s="12"/>
    </row>
    <row r="3662" spans="1:15" x14ac:dyDescent="0.35">
      <c r="A3662" s="11" t="str">
        <f t="shared" si="57"/>
        <v>CONSUMO PER CAPITA (kg ó litros por individuo)Total bebidas de vinoMDD AM</v>
      </c>
      <c r="B3662" s="11" t="s">
        <v>120</v>
      </c>
      <c r="C3662" s="11" t="s">
        <v>131</v>
      </c>
      <c r="D3662" s="11" t="s">
        <v>5</v>
      </c>
      <c r="E3662" s="12">
        <v>3.1206811858888401</v>
      </c>
      <c r="F3662" s="12">
        <v>4.3290445753544899</v>
      </c>
      <c r="G3662" s="12">
        <v>4.55767516844156</v>
      </c>
      <c r="H3662" s="12">
        <v>4.4628303211898599</v>
      </c>
      <c r="I3662" s="12">
        <v>0</v>
      </c>
      <c r="J3662" s="12">
        <v>0</v>
      </c>
      <c r="K3662" s="12">
        <v>0</v>
      </c>
      <c r="L3662" s="12">
        <v>0</v>
      </c>
      <c r="M3662" s="12">
        <v>0</v>
      </c>
      <c r="N3662" s="12"/>
      <c r="O3662" s="12"/>
    </row>
    <row r="3663" spans="1:15" x14ac:dyDescent="0.35">
      <c r="A3663" s="11" t="str">
        <f t="shared" si="57"/>
        <v>CONSUMO PER CAPITA (kg ó litros por individuo)Total bebidas de vinoRTO CENTRO</v>
      </c>
      <c r="B3663" s="11" t="s">
        <v>120</v>
      </c>
      <c r="C3663" s="11" t="s">
        <v>131</v>
      </c>
      <c r="D3663" s="11" t="s">
        <v>6</v>
      </c>
      <c r="E3663" s="12">
        <v>3.7413326889901501</v>
      </c>
      <c r="F3663" s="12">
        <v>3.88633528452293</v>
      </c>
      <c r="G3663" s="12">
        <v>3.7181146917358499</v>
      </c>
      <c r="H3663" s="12">
        <v>3.1362238298729399</v>
      </c>
      <c r="I3663" s="12">
        <v>0</v>
      </c>
      <c r="J3663" s="12">
        <v>0</v>
      </c>
      <c r="K3663" s="12">
        <v>0</v>
      </c>
      <c r="L3663" s="12">
        <v>0</v>
      </c>
      <c r="M3663" s="12">
        <v>0</v>
      </c>
      <c r="N3663" s="12"/>
      <c r="O3663" s="12"/>
    </row>
    <row r="3664" spans="1:15" x14ac:dyDescent="0.35">
      <c r="A3664" s="11" t="str">
        <f t="shared" si="57"/>
        <v>CONSUMO PER CAPITA (kg ó litros por individuo)Total bebidas de vinoNORTE-CENTRO</v>
      </c>
      <c r="B3664" s="11" t="s">
        <v>120</v>
      </c>
      <c r="C3664" s="11" t="s">
        <v>131</v>
      </c>
      <c r="D3664" s="11" t="s">
        <v>7</v>
      </c>
      <c r="E3664" s="12">
        <v>4.1213686875009401</v>
      </c>
      <c r="F3664" s="12">
        <v>5.5465953123868097</v>
      </c>
      <c r="G3664" s="12">
        <v>6.8406473926551801</v>
      </c>
      <c r="H3664" s="12">
        <v>7.0773266288454098</v>
      </c>
      <c r="I3664" s="12">
        <v>0</v>
      </c>
      <c r="J3664" s="12">
        <v>0</v>
      </c>
      <c r="K3664" s="12">
        <v>0</v>
      </c>
      <c r="L3664" s="12">
        <v>0</v>
      </c>
      <c r="M3664" s="12">
        <v>0</v>
      </c>
      <c r="N3664" s="12"/>
      <c r="O3664" s="12"/>
    </row>
    <row r="3665" spans="1:15" x14ac:dyDescent="0.35">
      <c r="A3665" s="11" t="str">
        <f t="shared" si="57"/>
        <v>CONSUMO PER CAPITA (kg ó litros por individuo)Total bebidas de vinoNOROESTE</v>
      </c>
      <c r="B3665" s="11" t="s">
        <v>120</v>
      </c>
      <c r="C3665" s="11" t="s">
        <v>131</v>
      </c>
      <c r="D3665" s="11" t="s">
        <v>8</v>
      </c>
      <c r="E3665" s="12">
        <v>3.5441062566042398</v>
      </c>
      <c r="F3665" s="12">
        <v>4.5829547055951698</v>
      </c>
      <c r="G3665" s="12">
        <v>4.5908965968017803</v>
      </c>
      <c r="H3665" s="12">
        <v>4.7507966901734502</v>
      </c>
      <c r="I3665" s="12">
        <v>0</v>
      </c>
      <c r="J3665" s="12">
        <v>0</v>
      </c>
      <c r="K3665" s="12">
        <v>0</v>
      </c>
      <c r="L3665" s="12">
        <v>0</v>
      </c>
      <c r="M3665" s="12">
        <v>0</v>
      </c>
      <c r="N3665" s="12"/>
      <c r="O3665" s="12"/>
    </row>
    <row r="3666" spans="1:15" x14ac:dyDescent="0.35">
      <c r="A3666" s="11" t="str">
        <f t="shared" si="57"/>
        <v>CONSUMO PER CAPITA (kg ó litros por individuo)Total bebidas de vino&lt;2MIL</v>
      </c>
      <c r="B3666" s="11" t="s">
        <v>120</v>
      </c>
      <c r="C3666" s="11" t="s">
        <v>131</v>
      </c>
      <c r="D3666" s="11" t="s">
        <v>9</v>
      </c>
      <c r="E3666" s="12">
        <v>2.90217917312797</v>
      </c>
      <c r="F3666" s="12">
        <v>2.8743892463605398</v>
      </c>
      <c r="G3666" s="12">
        <v>2.9584094620293899</v>
      </c>
      <c r="H3666" s="12">
        <v>2.8729017920015898</v>
      </c>
      <c r="I3666" s="12">
        <v>0</v>
      </c>
      <c r="J3666" s="12">
        <v>0</v>
      </c>
      <c r="K3666" s="12">
        <v>0</v>
      </c>
      <c r="L3666" s="12">
        <v>0</v>
      </c>
      <c r="M3666" s="12">
        <v>0</v>
      </c>
      <c r="N3666" s="12"/>
      <c r="O3666" s="12"/>
    </row>
    <row r="3667" spans="1:15" x14ac:dyDescent="0.35">
      <c r="A3667" s="11" t="str">
        <f t="shared" si="57"/>
        <v>CONSUMO PER CAPITA (kg ó litros por individuo)Total bebidas de vino2-5MIL</v>
      </c>
      <c r="B3667" s="11" t="s">
        <v>120</v>
      </c>
      <c r="C3667" s="11" t="s">
        <v>131</v>
      </c>
      <c r="D3667" s="11" t="s">
        <v>10</v>
      </c>
      <c r="E3667" s="12">
        <v>2.5084275997251901</v>
      </c>
      <c r="F3667" s="12">
        <v>3.37916216534826</v>
      </c>
      <c r="G3667" s="12">
        <v>3.8008694997039201</v>
      </c>
      <c r="H3667" s="12">
        <v>3.4731695457819902</v>
      </c>
      <c r="I3667" s="12">
        <v>0</v>
      </c>
      <c r="J3667" s="12">
        <v>0</v>
      </c>
      <c r="K3667" s="12">
        <v>0</v>
      </c>
      <c r="L3667" s="12">
        <v>0</v>
      </c>
      <c r="M3667" s="12">
        <v>0</v>
      </c>
      <c r="N3667" s="12"/>
      <c r="O3667" s="12"/>
    </row>
    <row r="3668" spans="1:15" x14ac:dyDescent="0.35">
      <c r="A3668" s="11" t="str">
        <f t="shared" si="57"/>
        <v>CONSUMO PER CAPITA (kg ó litros por individuo)Total bebidas de vino5-10MIL</v>
      </c>
      <c r="B3668" s="11" t="s">
        <v>120</v>
      </c>
      <c r="C3668" s="11" t="s">
        <v>131</v>
      </c>
      <c r="D3668" s="11" t="s">
        <v>11</v>
      </c>
      <c r="E3668" s="12">
        <v>2.4682762356164298</v>
      </c>
      <c r="F3668" s="12">
        <v>3.3573632833370599</v>
      </c>
      <c r="G3668" s="12">
        <v>3.5920464868653599</v>
      </c>
      <c r="H3668" s="12">
        <v>3.9326298061517999</v>
      </c>
      <c r="I3668" s="12">
        <v>0</v>
      </c>
      <c r="J3668" s="12">
        <v>0</v>
      </c>
      <c r="K3668" s="12">
        <v>0</v>
      </c>
      <c r="L3668" s="12">
        <v>0</v>
      </c>
      <c r="M3668" s="12">
        <v>0</v>
      </c>
      <c r="N3668" s="12"/>
      <c r="O3668" s="12"/>
    </row>
    <row r="3669" spans="1:15" x14ac:dyDescent="0.35">
      <c r="A3669" s="11" t="str">
        <f t="shared" si="57"/>
        <v>CONSUMO PER CAPITA (kg ó litros por individuo)Total bebidas de vino10-30MIL</v>
      </c>
      <c r="B3669" s="11" t="s">
        <v>120</v>
      </c>
      <c r="C3669" s="11" t="s">
        <v>131</v>
      </c>
      <c r="D3669" s="11" t="s">
        <v>12</v>
      </c>
      <c r="E3669" s="12">
        <v>3.5078888128674</v>
      </c>
      <c r="F3669" s="12">
        <v>3.6588153699119101</v>
      </c>
      <c r="G3669" s="12">
        <v>3.9694173848958898</v>
      </c>
      <c r="H3669" s="12">
        <v>3.85170553760336</v>
      </c>
      <c r="I3669" s="12">
        <v>0</v>
      </c>
      <c r="J3669" s="12">
        <v>0</v>
      </c>
      <c r="K3669" s="12">
        <v>0</v>
      </c>
      <c r="L3669" s="12">
        <v>0</v>
      </c>
      <c r="M3669" s="12">
        <v>0</v>
      </c>
      <c r="N3669" s="12"/>
      <c r="O3669" s="12"/>
    </row>
    <row r="3670" spans="1:15" x14ac:dyDescent="0.35">
      <c r="A3670" s="11" t="str">
        <f t="shared" si="57"/>
        <v>CONSUMO PER CAPITA (kg ó litros por individuo)Total bebidas de vino30-100MIL</v>
      </c>
      <c r="B3670" s="11" t="s">
        <v>120</v>
      </c>
      <c r="C3670" s="11" t="s">
        <v>131</v>
      </c>
      <c r="D3670" s="11" t="s">
        <v>13</v>
      </c>
      <c r="E3670" s="12">
        <v>2.64760415290151</v>
      </c>
      <c r="F3670" s="12">
        <v>3.1376261664359602</v>
      </c>
      <c r="G3670" s="12">
        <v>3.4075515164185401</v>
      </c>
      <c r="H3670" s="12">
        <v>3.35825993145547</v>
      </c>
      <c r="I3670" s="12">
        <v>0</v>
      </c>
      <c r="J3670" s="12">
        <v>0</v>
      </c>
      <c r="K3670" s="12">
        <v>0</v>
      </c>
      <c r="L3670" s="12">
        <v>0</v>
      </c>
      <c r="M3670" s="12">
        <v>0</v>
      </c>
      <c r="N3670" s="12"/>
      <c r="O3670" s="12"/>
    </row>
    <row r="3671" spans="1:15" x14ac:dyDescent="0.35">
      <c r="A3671" s="11" t="str">
        <f t="shared" si="57"/>
        <v>CONSUMO PER CAPITA (kg ó litros por individuo)Total bebidas de vino100-200MIL</v>
      </c>
      <c r="B3671" s="11" t="s">
        <v>120</v>
      </c>
      <c r="C3671" s="11" t="s">
        <v>131</v>
      </c>
      <c r="D3671" s="11" t="s">
        <v>14</v>
      </c>
      <c r="E3671" s="12">
        <v>3.40011991876273</v>
      </c>
      <c r="F3671" s="12">
        <v>3.9462165340660902</v>
      </c>
      <c r="G3671" s="12">
        <v>4.8255465810548204</v>
      </c>
      <c r="H3671" s="12">
        <v>4.3185351004296901</v>
      </c>
      <c r="I3671" s="12">
        <v>0</v>
      </c>
      <c r="J3671" s="12">
        <v>0</v>
      </c>
      <c r="K3671" s="12">
        <v>0</v>
      </c>
      <c r="L3671" s="12">
        <v>0</v>
      </c>
      <c r="M3671" s="12">
        <v>0</v>
      </c>
      <c r="N3671" s="12"/>
      <c r="O3671" s="12"/>
    </row>
    <row r="3672" spans="1:15" x14ac:dyDescent="0.35">
      <c r="A3672" s="11" t="str">
        <f t="shared" si="57"/>
        <v>CONSUMO PER CAPITA (kg ó litros por individuo)Total bebidas de vino200-500MIL</v>
      </c>
      <c r="B3672" s="11" t="s">
        <v>120</v>
      </c>
      <c r="C3672" s="11" t="s">
        <v>131</v>
      </c>
      <c r="D3672" s="11" t="s">
        <v>15</v>
      </c>
      <c r="E3672" s="12">
        <v>3.6691412304967601</v>
      </c>
      <c r="F3672" s="12">
        <v>4.5228597509216399</v>
      </c>
      <c r="G3672" s="12">
        <v>5.1421654821864804</v>
      </c>
      <c r="H3672" s="12">
        <v>4.5793887578239998</v>
      </c>
      <c r="I3672" s="12">
        <v>0</v>
      </c>
      <c r="J3672" s="12">
        <v>0</v>
      </c>
      <c r="K3672" s="12">
        <v>0</v>
      </c>
      <c r="L3672" s="12">
        <v>0</v>
      </c>
      <c r="M3672" s="12">
        <v>0</v>
      </c>
      <c r="N3672" s="12"/>
      <c r="O3672" s="12"/>
    </row>
    <row r="3673" spans="1:15" x14ac:dyDescent="0.35">
      <c r="A3673" s="11" t="str">
        <f t="shared" si="57"/>
        <v>CONSUMO PER CAPITA (kg ó litros por individuo)Total bebidas de vino&gt;500MIL</v>
      </c>
      <c r="B3673" s="11" t="s">
        <v>120</v>
      </c>
      <c r="C3673" s="11" t="s">
        <v>131</v>
      </c>
      <c r="D3673" s="11" t="s">
        <v>16</v>
      </c>
      <c r="E3673" s="12">
        <v>3.52871585643123</v>
      </c>
      <c r="F3673" s="12">
        <v>4.5502506659329001</v>
      </c>
      <c r="G3673" s="12">
        <v>5.0079711995414096</v>
      </c>
      <c r="H3673" s="12">
        <v>4.8440413559472102</v>
      </c>
      <c r="I3673" s="12">
        <v>0</v>
      </c>
      <c r="J3673" s="12">
        <v>0</v>
      </c>
      <c r="K3673" s="12">
        <v>0</v>
      </c>
      <c r="L3673" s="12">
        <v>0</v>
      </c>
      <c r="M3673" s="12">
        <v>0</v>
      </c>
      <c r="N3673" s="12"/>
      <c r="O3673" s="12"/>
    </row>
    <row r="3674" spans="1:15" x14ac:dyDescent="0.35">
      <c r="A3674" s="11" t="str">
        <f t="shared" si="57"/>
        <v>CONSUMO PER CAPITA (kg ó litros por individuo)Total bebidas de vinoDE 15 A 19 AÑOS</v>
      </c>
      <c r="B3674" s="11" t="s">
        <v>120</v>
      </c>
      <c r="C3674" s="11" t="s">
        <v>131</v>
      </c>
      <c r="D3674" s="11" t="s">
        <v>39</v>
      </c>
      <c r="E3674" s="12">
        <v>0.33567218971937202</v>
      </c>
      <c r="F3674" s="12">
        <v>1.1287297383872299</v>
      </c>
      <c r="G3674" s="12">
        <v>0.32465905606969397</v>
      </c>
      <c r="H3674" s="12">
        <v>0.216195980610946</v>
      </c>
      <c r="I3674" s="12">
        <v>0</v>
      </c>
      <c r="J3674" s="12">
        <v>0</v>
      </c>
      <c r="K3674" s="12">
        <v>0</v>
      </c>
      <c r="L3674" s="12">
        <v>0</v>
      </c>
      <c r="M3674" s="12">
        <v>0</v>
      </c>
      <c r="N3674" s="12"/>
      <c r="O3674" s="12"/>
    </row>
    <row r="3675" spans="1:15" x14ac:dyDescent="0.35">
      <c r="A3675" s="11" t="str">
        <f t="shared" si="57"/>
        <v>CONSUMO PER CAPITA (kg ó litros por individuo)Total bebidas de vinoDE 20 A 24 AÑOS</v>
      </c>
      <c r="B3675" s="11" t="s">
        <v>120</v>
      </c>
      <c r="C3675" s="11" t="s">
        <v>131</v>
      </c>
      <c r="D3675" s="11" t="s">
        <v>40</v>
      </c>
      <c r="E3675" s="12">
        <v>1.09392587172384</v>
      </c>
      <c r="F3675" s="12">
        <v>0.71652369258610504</v>
      </c>
      <c r="G3675" s="12">
        <v>0.869195224764166</v>
      </c>
      <c r="H3675" s="12">
        <v>0.97317546357976503</v>
      </c>
      <c r="I3675" s="12">
        <v>0</v>
      </c>
      <c r="J3675" s="12">
        <v>0</v>
      </c>
      <c r="K3675" s="12">
        <v>0</v>
      </c>
      <c r="L3675" s="12">
        <v>0</v>
      </c>
      <c r="M3675" s="12">
        <v>0</v>
      </c>
      <c r="N3675" s="12"/>
      <c r="O3675" s="12"/>
    </row>
    <row r="3676" spans="1:15" x14ac:dyDescent="0.35">
      <c r="A3676" s="11" t="str">
        <f t="shared" si="57"/>
        <v>CONSUMO PER CAPITA (kg ó litros por individuo)Total bebidas de vinoDE 25 A 34 AÑOS</v>
      </c>
      <c r="B3676" s="11" t="s">
        <v>120</v>
      </c>
      <c r="C3676" s="11" t="s">
        <v>131</v>
      </c>
      <c r="D3676" s="11" t="s">
        <v>41</v>
      </c>
      <c r="E3676" s="12">
        <v>1.5015505439352099</v>
      </c>
      <c r="F3676" s="12">
        <v>1.5639709587489601</v>
      </c>
      <c r="G3676" s="12">
        <v>1.69308769878319</v>
      </c>
      <c r="H3676" s="12">
        <v>1.5046467486508399</v>
      </c>
      <c r="I3676" s="12">
        <v>0</v>
      </c>
      <c r="J3676" s="12">
        <v>0</v>
      </c>
      <c r="K3676" s="12">
        <v>0</v>
      </c>
      <c r="L3676" s="12">
        <v>0</v>
      </c>
      <c r="M3676" s="12">
        <v>0</v>
      </c>
      <c r="N3676" s="12"/>
      <c r="O3676" s="12"/>
    </row>
    <row r="3677" spans="1:15" x14ac:dyDescent="0.35">
      <c r="A3677" s="11" t="str">
        <f t="shared" si="57"/>
        <v>CONSUMO PER CAPITA (kg ó litros por individuo)Total bebidas de vinoDE 35 A 49 AÑOS</v>
      </c>
      <c r="B3677" s="11" t="s">
        <v>120</v>
      </c>
      <c r="C3677" s="11" t="s">
        <v>131</v>
      </c>
      <c r="D3677" s="11" t="s">
        <v>42</v>
      </c>
      <c r="E3677" s="12">
        <v>1.8687083962428901</v>
      </c>
      <c r="F3677" s="12">
        <v>2.2099894858714899</v>
      </c>
      <c r="G3677" s="12">
        <v>2.49118871668519</v>
      </c>
      <c r="H3677" s="12">
        <v>2.1530350817142998</v>
      </c>
      <c r="I3677" s="12">
        <v>0</v>
      </c>
      <c r="J3677" s="12">
        <v>0</v>
      </c>
      <c r="K3677" s="12">
        <v>0</v>
      </c>
      <c r="L3677" s="12">
        <v>0</v>
      </c>
      <c r="M3677" s="12">
        <v>0</v>
      </c>
      <c r="N3677" s="12"/>
      <c r="O3677" s="12"/>
    </row>
    <row r="3678" spans="1:15" x14ac:dyDescent="0.35">
      <c r="A3678" s="11" t="str">
        <f t="shared" si="57"/>
        <v>CONSUMO PER CAPITA (kg ó litros por individuo)Total bebidas de vinoDE 50 A 59 AÑOS</v>
      </c>
      <c r="B3678" s="11" t="s">
        <v>120</v>
      </c>
      <c r="C3678" s="11" t="s">
        <v>131</v>
      </c>
      <c r="D3678" s="11" t="s">
        <v>43</v>
      </c>
      <c r="E3678" s="12">
        <v>3.9025005783878499</v>
      </c>
      <c r="F3678" s="12">
        <v>4.8223410989634203</v>
      </c>
      <c r="G3678" s="12">
        <v>5.0237018396436204</v>
      </c>
      <c r="H3678" s="12">
        <v>4.7565581899912699</v>
      </c>
      <c r="I3678" s="12">
        <v>0</v>
      </c>
      <c r="J3678" s="12">
        <v>0</v>
      </c>
      <c r="K3678" s="12">
        <v>0</v>
      </c>
      <c r="L3678" s="12">
        <v>0</v>
      </c>
      <c r="M3678" s="12">
        <v>0</v>
      </c>
      <c r="N3678" s="12"/>
      <c r="O3678" s="12"/>
    </row>
    <row r="3679" spans="1:15" x14ac:dyDescent="0.35">
      <c r="A3679" s="11" t="str">
        <f t="shared" si="57"/>
        <v>CONSUMO PER CAPITA (kg ó litros por individuo)Total bebidas de vinoDE 60 A 75 AÑOS</v>
      </c>
      <c r="B3679" s="11" t="s">
        <v>120</v>
      </c>
      <c r="C3679" s="11" t="s">
        <v>131</v>
      </c>
      <c r="D3679" s="11" t="s">
        <v>44</v>
      </c>
      <c r="E3679" s="12">
        <v>6.80214149537046</v>
      </c>
      <c r="F3679" s="12">
        <v>7.9644590454601998</v>
      </c>
      <c r="G3679" s="12">
        <v>9.2253934316171797</v>
      </c>
      <c r="H3679" s="12">
        <v>9.1742825718298509</v>
      </c>
      <c r="I3679" s="12">
        <v>0</v>
      </c>
      <c r="J3679" s="12">
        <v>0</v>
      </c>
      <c r="K3679" s="12">
        <v>0</v>
      </c>
      <c r="L3679" s="12">
        <v>0</v>
      </c>
      <c r="M3679" s="12">
        <v>0</v>
      </c>
      <c r="N3679" s="12"/>
      <c r="O3679" s="12"/>
    </row>
    <row r="3680" spans="1:15" x14ac:dyDescent="0.35">
      <c r="A3680" s="11" t="str">
        <f t="shared" si="57"/>
        <v>CONSUMO PER CAPITA (kg ó litros por individuo)Total bebidas de vinoALTA Y MEDIA ALTA</v>
      </c>
      <c r="B3680" s="11" t="s">
        <v>120</v>
      </c>
      <c r="C3680" s="11" t="s">
        <v>131</v>
      </c>
      <c r="D3680" s="11" t="s">
        <v>17</v>
      </c>
      <c r="E3680" s="12">
        <v>4.6154094824363501</v>
      </c>
      <c r="F3680" s="12">
        <v>6.4652702710108096</v>
      </c>
      <c r="G3680" s="12">
        <v>6.7470912115060697</v>
      </c>
      <c r="H3680" s="12">
        <v>6.8328620593242704</v>
      </c>
      <c r="I3680" s="12">
        <v>0</v>
      </c>
      <c r="J3680" s="12">
        <v>0</v>
      </c>
      <c r="K3680" s="12">
        <v>0</v>
      </c>
      <c r="L3680" s="12">
        <v>0</v>
      </c>
      <c r="M3680" s="12">
        <v>0</v>
      </c>
      <c r="N3680" s="12"/>
      <c r="O3680" s="12"/>
    </row>
    <row r="3681" spans="1:15" x14ac:dyDescent="0.35">
      <c r="A3681" s="11" t="str">
        <f t="shared" si="57"/>
        <v>CONSUMO PER CAPITA (kg ó litros por individuo)Total bebidas de vinoMEDIA</v>
      </c>
      <c r="B3681" s="11" t="s">
        <v>120</v>
      </c>
      <c r="C3681" s="11" t="s">
        <v>131</v>
      </c>
      <c r="D3681" s="11" t="s">
        <v>18</v>
      </c>
      <c r="E3681" s="12">
        <v>3.07242949790166</v>
      </c>
      <c r="F3681" s="12">
        <v>3.7420175515835501</v>
      </c>
      <c r="G3681" s="12">
        <v>4.1627192607075996</v>
      </c>
      <c r="H3681" s="12">
        <v>3.73478943456537</v>
      </c>
      <c r="I3681" s="12">
        <v>0</v>
      </c>
      <c r="J3681" s="12">
        <v>0</v>
      </c>
      <c r="K3681" s="12">
        <v>0</v>
      </c>
      <c r="L3681" s="12">
        <v>0</v>
      </c>
      <c r="M3681" s="12">
        <v>0</v>
      </c>
      <c r="N3681" s="12"/>
      <c r="O3681" s="12"/>
    </row>
    <row r="3682" spans="1:15" x14ac:dyDescent="0.35">
      <c r="A3682" s="11" t="str">
        <f t="shared" si="57"/>
        <v>CONSUMO PER CAPITA (kg ó litros por individuo)Total bebidas de vinoMEDIA BAJA</v>
      </c>
      <c r="B3682" s="11" t="s">
        <v>120</v>
      </c>
      <c r="C3682" s="11" t="s">
        <v>131</v>
      </c>
      <c r="D3682" s="11" t="s">
        <v>19</v>
      </c>
      <c r="E3682" s="12">
        <v>2.7323427959773698</v>
      </c>
      <c r="F3682" s="12">
        <v>2.8291194474960202</v>
      </c>
      <c r="G3682" s="12">
        <v>3.2061903340090998</v>
      </c>
      <c r="H3682" s="12">
        <v>3.2251800251243199</v>
      </c>
      <c r="I3682" s="12">
        <v>0</v>
      </c>
      <c r="J3682" s="12">
        <v>0</v>
      </c>
      <c r="K3682" s="12">
        <v>0</v>
      </c>
      <c r="L3682" s="12">
        <v>0</v>
      </c>
      <c r="M3682" s="12">
        <v>0</v>
      </c>
      <c r="N3682" s="12"/>
      <c r="O3682" s="12"/>
    </row>
    <row r="3683" spans="1:15" x14ac:dyDescent="0.35">
      <c r="A3683" s="11" t="str">
        <f t="shared" si="57"/>
        <v>CONSUMO PER CAPITA (kg ó litros por individuo)Total bebidas de vinoBAJA</v>
      </c>
      <c r="B3683" s="11" t="s">
        <v>120</v>
      </c>
      <c r="C3683" s="11" t="s">
        <v>131</v>
      </c>
      <c r="D3683" s="11" t="s">
        <v>20</v>
      </c>
      <c r="E3683" s="12">
        <v>2.27699191148798</v>
      </c>
      <c r="F3683" s="12">
        <v>2.02990965389513</v>
      </c>
      <c r="G3683" s="12">
        <v>2.63187064964024</v>
      </c>
      <c r="H3683" s="12">
        <v>2.2756257742089998</v>
      </c>
      <c r="I3683" s="12">
        <v>0</v>
      </c>
      <c r="J3683" s="12">
        <v>0</v>
      </c>
      <c r="K3683" s="12">
        <v>0</v>
      </c>
      <c r="L3683" s="12">
        <v>0</v>
      </c>
      <c r="M3683" s="12">
        <v>0</v>
      </c>
      <c r="N3683" s="12"/>
      <c r="O3683" s="12"/>
    </row>
    <row r="3684" spans="1:15" x14ac:dyDescent="0.35">
      <c r="A3684" s="11" t="str">
        <f t="shared" si="57"/>
        <v>CONSUMO PER CAPITA (kg ó litros por individuo)Total bebidas de vinoHOMBRE</v>
      </c>
      <c r="B3684" s="11" t="s">
        <v>120</v>
      </c>
      <c r="C3684" s="11" t="s">
        <v>131</v>
      </c>
      <c r="D3684" s="11" t="s">
        <v>21</v>
      </c>
      <c r="E3684" s="12">
        <v>3.7619246081669302</v>
      </c>
      <c r="F3684" s="12">
        <v>4.56775713946978</v>
      </c>
      <c r="G3684" s="12">
        <v>4.9259582354623399</v>
      </c>
      <c r="H3684" s="12">
        <v>4.8049038204396499</v>
      </c>
      <c r="I3684" s="12">
        <v>0</v>
      </c>
      <c r="J3684" s="12">
        <v>0</v>
      </c>
      <c r="K3684" s="12">
        <v>0</v>
      </c>
      <c r="L3684" s="12">
        <v>0</v>
      </c>
      <c r="M3684" s="12">
        <v>0</v>
      </c>
      <c r="N3684" s="12"/>
      <c r="O3684" s="12"/>
    </row>
    <row r="3685" spans="1:15" x14ac:dyDescent="0.35">
      <c r="A3685" s="11" t="str">
        <f t="shared" si="57"/>
        <v>CONSUMO PER CAPITA (kg ó litros por individuo)Total bebidas de vinoMUJER</v>
      </c>
      <c r="B3685" s="11" t="s">
        <v>120</v>
      </c>
      <c r="C3685" s="11" t="s">
        <v>131</v>
      </c>
      <c r="D3685" s="11" t="s">
        <v>22</v>
      </c>
      <c r="E3685" s="12">
        <v>2.5679827153489398</v>
      </c>
      <c r="F3685" s="12">
        <v>2.9569176358181402</v>
      </c>
      <c r="G3685" s="12">
        <v>3.4230404900251101</v>
      </c>
      <c r="H3685" s="12">
        <v>3.17929112044067</v>
      </c>
      <c r="I3685" s="12">
        <v>0</v>
      </c>
      <c r="J3685" s="12">
        <v>0</v>
      </c>
      <c r="K3685" s="12">
        <v>0</v>
      </c>
      <c r="L3685" s="12">
        <v>0</v>
      </c>
      <c r="M3685" s="12">
        <v>0</v>
      </c>
      <c r="N3685" s="12"/>
      <c r="O3685" s="12"/>
    </row>
    <row r="3686" spans="1:15" x14ac:dyDescent="0.35">
      <c r="A3686" s="11" t="str">
        <f t="shared" si="57"/>
        <v>CONSUMO PER CAPITA (kg ó litros por individuo)VinoT.ESPAÑA</v>
      </c>
      <c r="B3686" s="11" t="s">
        <v>120</v>
      </c>
      <c r="C3686" s="11" t="s">
        <v>132</v>
      </c>
      <c r="D3686" s="11" t="s">
        <v>36</v>
      </c>
      <c r="E3686" s="12">
        <v>2.1712280476038699</v>
      </c>
      <c r="F3686" s="12">
        <v>2.54424001800861</v>
      </c>
      <c r="G3686" s="12">
        <v>2.7478686535761501</v>
      </c>
      <c r="H3686" s="12">
        <v>2.6649005887313901</v>
      </c>
      <c r="I3686" s="12">
        <v>0</v>
      </c>
      <c r="J3686" s="12">
        <v>0</v>
      </c>
      <c r="K3686" s="12">
        <v>0</v>
      </c>
      <c r="L3686" s="12">
        <v>0</v>
      </c>
      <c r="M3686" s="12">
        <v>0</v>
      </c>
      <c r="N3686" s="12"/>
      <c r="O3686" s="12"/>
    </row>
    <row r="3687" spans="1:15" x14ac:dyDescent="0.35">
      <c r="A3687" s="11" t="str">
        <f t="shared" si="57"/>
        <v>CONSUMO PER CAPITA (kg ó litros por individuo)VinoBCN AM</v>
      </c>
      <c r="B3687" s="11" t="s">
        <v>120</v>
      </c>
      <c r="C3687" s="11" t="s">
        <v>132</v>
      </c>
      <c r="D3687" s="11" t="s">
        <v>1</v>
      </c>
      <c r="E3687" s="12">
        <v>1.4456363405450501</v>
      </c>
      <c r="F3687" s="12">
        <v>2.1784897367137299</v>
      </c>
      <c r="G3687" s="12">
        <v>2.3085318209398298</v>
      </c>
      <c r="H3687" s="12">
        <v>2.3074893463680901</v>
      </c>
      <c r="I3687" s="12">
        <v>0</v>
      </c>
      <c r="J3687" s="12">
        <v>0</v>
      </c>
      <c r="K3687" s="12">
        <v>0</v>
      </c>
      <c r="L3687" s="12">
        <v>0</v>
      </c>
      <c r="M3687" s="12">
        <v>0</v>
      </c>
      <c r="N3687" s="12"/>
      <c r="O3687" s="12"/>
    </row>
    <row r="3688" spans="1:15" x14ac:dyDescent="0.35">
      <c r="A3688" s="11" t="str">
        <f t="shared" si="57"/>
        <v>CONSUMO PER CAPITA (kg ó litros por individuo)VinoREST.CAT ARAGON</v>
      </c>
      <c r="B3688" s="11" t="s">
        <v>120</v>
      </c>
      <c r="C3688" s="11" t="s">
        <v>132</v>
      </c>
      <c r="D3688" s="11" t="s">
        <v>2</v>
      </c>
      <c r="E3688" s="12">
        <v>2.1138573889346302</v>
      </c>
      <c r="F3688" s="12">
        <v>2.6686747752073501</v>
      </c>
      <c r="G3688" s="12">
        <v>2.8028331373397002</v>
      </c>
      <c r="H3688" s="12">
        <v>3.11573026208865</v>
      </c>
      <c r="I3688" s="12">
        <v>0</v>
      </c>
      <c r="J3688" s="12">
        <v>0</v>
      </c>
      <c r="K3688" s="12">
        <v>0</v>
      </c>
      <c r="L3688" s="12">
        <v>0</v>
      </c>
      <c r="M3688" s="12">
        <v>0</v>
      </c>
      <c r="N3688" s="12"/>
      <c r="O3688" s="12"/>
    </row>
    <row r="3689" spans="1:15" x14ac:dyDescent="0.35">
      <c r="A3689" s="11" t="str">
        <f t="shared" si="57"/>
        <v>CONSUMO PER CAPITA (kg ó litros por individuo)VinoLEVANTE</v>
      </c>
      <c r="B3689" s="11" t="s">
        <v>120</v>
      </c>
      <c r="C3689" s="11" t="s">
        <v>132</v>
      </c>
      <c r="D3689" s="11" t="s">
        <v>3</v>
      </c>
      <c r="E3689" s="12">
        <v>2.1441361369246401</v>
      </c>
      <c r="F3689" s="12">
        <v>1.84420553498439</v>
      </c>
      <c r="G3689" s="12">
        <v>2.1048310247020598</v>
      </c>
      <c r="H3689" s="12">
        <v>1.92218630499228</v>
      </c>
      <c r="I3689" s="12">
        <v>0</v>
      </c>
      <c r="J3689" s="12">
        <v>0</v>
      </c>
      <c r="K3689" s="12">
        <v>0</v>
      </c>
      <c r="L3689" s="12">
        <v>0</v>
      </c>
      <c r="M3689" s="12">
        <v>0</v>
      </c>
      <c r="N3689" s="12"/>
      <c r="O3689" s="12"/>
    </row>
    <row r="3690" spans="1:15" x14ac:dyDescent="0.35">
      <c r="A3690" s="11" t="str">
        <f t="shared" si="57"/>
        <v>CONSUMO PER CAPITA (kg ó litros por individuo)VinoANDALUCIA</v>
      </c>
      <c r="B3690" s="11" t="s">
        <v>120</v>
      </c>
      <c r="C3690" s="11" t="s">
        <v>132</v>
      </c>
      <c r="D3690" s="11" t="s">
        <v>4</v>
      </c>
      <c r="E3690" s="12">
        <v>1.34315664642861</v>
      </c>
      <c r="F3690" s="12">
        <v>1.4049521529961899</v>
      </c>
      <c r="G3690" s="12">
        <v>1.5441033381090401</v>
      </c>
      <c r="H3690" s="12">
        <v>1.33494256522833</v>
      </c>
      <c r="I3690" s="12">
        <v>0</v>
      </c>
      <c r="J3690" s="12">
        <v>0</v>
      </c>
      <c r="K3690" s="12">
        <v>0</v>
      </c>
      <c r="L3690" s="12">
        <v>0</v>
      </c>
      <c r="M3690" s="12">
        <v>0</v>
      </c>
      <c r="N3690" s="12"/>
      <c r="O3690" s="12"/>
    </row>
    <row r="3691" spans="1:15" x14ac:dyDescent="0.35">
      <c r="A3691" s="11" t="str">
        <f t="shared" si="57"/>
        <v>CONSUMO PER CAPITA (kg ó litros por individuo)VinoMDD AM</v>
      </c>
      <c r="B3691" s="11" t="s">
        <v>120</v>
      </c>
      <c r="C3691" s="11" t="s">
        <v>132</v>
      </c>
      <c r="D3691" s="11" t="s">
        <v>5</v>
      </c>
      <c r="E3691" s="12">
        <v>1.9802102764815499</v>
      </c>
      <c r="F3691" s="12">
        <v>2.8014137488209498</v>
      </c>
      <c r="G3691" s="12">
        <v>3.0305882927546599</v>
      </c>
      <c r="H3691" s="12">
        <v>2.8521807195959799</v>
      </c>
      <c r="I3691" s="12">
        <v>0</v>
      </c>
      <c r="J3691" s="12">
        <v>0</v>
      </c>
      <c r="K3691" s="12">
        <v>0</v>
      </c>
      <c r="L3691" s="12">
        <v>0</v>
      </c>
      <c r="M3691" s="12">
        <v>0</v>
      </c>
      <c r="N3691" s="12"/>
      <c r="O3691" s="12"/>
    </row>
    <row r="3692" spans="1:15" x14ac:dyDescent="0.35">
      <c r="A3692" s="11" t="str">
        <f t="shared" si="57"/>
        <v>CONSUMO PER CAPITA (kg ó litros por individuo)VinoRTO CENTRO</v>
      </c>
      <c r="B3692" s="11" t="s">
        <v>120</v>
      </c>
      <c r="C3692" s="11" t="s">
        <v>132</v>
      </c>
      <c r="D3692" s="11" t="s">
        <v>6</v>
      </c>
      <c r="E3692" s="12">
        <v>2.85331062454051</v>
      </c>
      <c r="F3692" s="12">
        <v>2.48504334230469</v>
      </c>
      <c r="G3692" s="12">
        <v>2.5747586449385498</v>
      </c>
      <c r="H3692" s="12">
        <v>2.1762104914503402</v>
      </c>
      <c r="I3692" s="12">
        <v>0</v>
      </c>
      <c r="J3692" s="12">
        <v>0</v>
      </c>
      <c r="K3692" s="12">
        <v>0</v>
      </c>
      <c r="L3692" s="12">
        <v>0</v>
      </c>
      <c r="M3692" s="12">
        <v>0</v>
      </c>
      <c r="N3692" s="12"/>
      <c r="O3692" s="12"/>
    </row>
    <row r="3693" spans="1:15" x14ac:dyDescent="0.35">
      <c r="A3693" s="11" t="str">
        <f t="shared" si="57"/>
        <v>CONSUMO PER CAPITA (kg ó litros por individuo)VinoNORTE-CENTRO</v>
      </c>
      <c r="B3693" s="11" t="s">
        <v>120</v>
      </c>
      <c r="C3693" s="11" t="s">
        <v>132</v>
      </c>
      <c r="D3693" s="11" t="s">
        <v>7</v>
      </c>
      <c r="E3693" s="12">
        <v>3.4122977889088202</v>
      </c>
      <c r="F3693" s="12">
        <v>4.5195036626858398</v>
      </c>
      <c r="G3693" s="12">
        <v>5.1988317777592501</v>
      </c>
      <c r="H3693" s="12">
        <v>5.2247494644690899</v>
      </c>
      <c r="I3693" s="12">
        <v>0</v>
      </c>
      <c r="J3693" s="12">
        <v>0</v>
      </c>
      <c r="K3693" s="12">
        <v>0</v>
      </c>
      <c r="L3693" s="12">
        <v>0</v>
      </c>
      <c r="M3693" s="12">
        <v>0</v>
      </c>
      <c r="N3693" s="12"/>
      <c r="O3693" s="12"/>
    </row>
    <row r="3694" spans="1:15" x14ac:dyDescent="0.35">
      <c r="A3694" s="11" t="str">
        <f t="shared" si="57"/>
        <v>CONSUMO PER CAPITA (kg ó litros por individuo)VinoNOROESTE</v>
      </c>
      <c r="B3694" s="11" t="s">
        <v>120</v>
      </c>
      <c r="C3694" s="11" t="s">
        <v>132</v>
      </c>
      <c r="D3694" s="11" t="s">
        <v>8</v>
      </c>
      <c r="E3694" s="12">
        <v>3.1916130883585399</v>
      </c>
      <c r="F3694" s="12">
        <v>4.1213257525723002</v>
      </c>
      <c r="G3694" s="12">
        <v>4.1562534969556104</v>
      </c>
      <c r="H3694" s="12">
        <v>4.2821811868983399</v>
      </c>
      <c r="I3694" s="12">
        <v>0</v>
      </c>
      <c r="J3694" s="12">
        <v>0</v>
      </c>
      <c r="K3694" s="12">
        <v>0</v>
      </c>
      <c r="L3694" s="12">
        <v>0</v>
      </c>
      <c r="M3694" s="12">
        <v>0</v>
      </c>
      <c r="N3694" s="12"/>
      <c r="O3694" s="12"/>
    </row>
    <row r="3695" spans="1:15" x14ac:dyDescent="0.35">
      <c r="A3695" s="11" t="str">
        <f t="shared" si="57"/>
        <v>CONSUMO PER CAPITA (kg ó litros por individuo)Vino&lt;2MIL</v>
      </c>
      <c r="B3695" s="11" t="s">
        <v>120</v>
      </c>
      <c r="C3695" s="11" t="s">
        <v>132</v>
      </c>
      <c r="D3695" s="11" t="s">
        <v>9</v>
      </c>
      <c r="E3695" s="12">
        <v>2.06559923584047</v>
      </c>
      <c r="F3695" s="12">
        <v>1.7797628710358799</v>
      </c>
      <c r="G3695" s="12">
        <v>1.8173316412379801</v>
      </c>
      <c r="H3695" s="12">
        <v>2.0876919341287601</v>
      </c>
      <c r="I3695" s="12">
        <v>0</v>
      </c>
      <c r="J3695" s="12">
        <v>0</v>
      </c>
      <c r="K3695" s="12">
        <v>0</v>
      </c>
      <c r="L3695" s="12">
        <v>0</v>
      </c>
      <c r="M3695" s="12">
        <v>0</v>
      </c>
      <c r="N3695" s="12"/>
      <c r="O3695" s="12"/>
    </row>
    <row r="3696" spans="1:15" x14ac:dyDescent="0.35">
      <c r="A3696" s="11" t="str">
        <f t="shared" si="57"/>
        <v>CONSUMO PER CAPITA (kg ó litros por individuo)Vino2-5MIL</v>
      </c>
      <c r="B3696" s="11" t="s">
        <v>120</v>
      </c>
      <c r="C3696" s="11" t="s">
        <v>132</v>
      </c>
      <c r="D3696" s="11" t="s">
        <v>10</v>
      </c>
      <c r="E3696" s="12">
        <v>1.69568606545428</v>
      </c>
      <c r="F3696" s="12">
        <v>2.0682244439089099</v>
      </c>
      <c r="G3696" s="12">
        <v>2.61964179780137</v>
      </c>
      <c r="H3696" s="12">
        <v>2.49933412615357</v>
      </c>
      <c r="I3696" s="12">
        <v>0</v>
      </c>
      <c r="J3696" s="12">
        <v>0</v>
      </c>
      <c r="K3696" s="12">
        <v>0</v>
      </c>
      <c r="L3696" s="12">
        <v>0</v>
      </c>
      <c r="M3696" s="12">
        <v>0</v>
      </c>
      <c r="N3696" s="12"/>
      <c r="O3696" s="12"/>
    </row>
    <row r="3697" spans="1:15" x14ac:dyDescent="0.35">
      <c r="A3697" s="11" t="str">
        <f t="shared" si="57"/>
        <v>CONSUMO PER CAPITA (kg ó litros por individuo)Vino5-10MIL</v>
      </c>
      <c r="B3697" s="11" t="s">
        <v>120</v>
      </c>
      <c r="C3697" s="11" t="s">
        <v>132</v>
      </c>
      <c r="D3697" s="11" t="s">
        <v>11</v>
      </c>
      <c r="E3697" s="12">
        <v>1.6947227767777999</v>
      </c>
      <c r="F3697" s="12">
        <v>2.1556323240208202</v>
      </c>
      <c r="G3697" s="12">
        <v>2.2536777369299101</v>
      </c>
      <c r="H3697" s="12">
        <v>2.6647124447095001</v>
      </c>
      <c r="I3697" s="12">
        <v>0</v>
      </c>
      <c r="J3697" s="12">
        <v>0</v>
      </c>
      <c r="K3697" s="12">
        <v>0</v>
      </c>
      <c r="L3697" s="12">
        <v>0</v>
      </c>
      <c r="M3697" s="12">
        <v>0</v>
      </c>
      <c r="N3697" s="12"/>
      <c r="O3697" s="12"/>
    </row>
    <row r="3698" spans="1:15" x14ac:dyDescent="0.35">
      <c r="A3698" s="11" t="str">
        <f t="shared" si="57"/>
        <v>CONSUMO PER CAPITA (kg ó litros por individuo)Vino10-30MIL</v>
      </c>
      <c r="B3698" s="11" t="s">
        <v>120</v>
      </c>
      <c r="C3698" s="11" t="s">
        <v>132</v>
      </c>
      <c r="D3698" s="11" t="s">
        <v>12</v>
      </c>
      <c r="E3698" s="12">
        <v>2.42304051771114</v>
      </c>
      <c r="F3698" s="12">
        <v>2.5831568832677498</v>
      </c>
      <c r="G3698" s="12">
        <v>2.4592022461518201</v>
      </c>
      <c r="H3698" s="12">
        <v>2.6125353561739102</v>
      </c>
      <c r="I3698" s="12">
        <v>0</v>
      </c>
      <c r="J3698" s="12">
        <v>0</v>
      </c>
      <c r="K3698" s="12">
        <v>0</v>
      </c>
      <c r="L3698" s="12">
        <v>0</v>
      </c>
      <c r="M3698" s="12">
        <v>0</v>
      </c>
      <c r="N3698" s="12"/>
      <c r="O3698" s="12"/>
    </row>
    <row r="3699" spans="1:15" x14ac:dyDescent="0.35">
      <c r="A3699" s="11" t="str">
        <f t="shared" si="57"/>
        <v>CONSUMO PER CAPITA (kg ó litros por individuo)Vino30-100MIL</v>
      </c>
      <c r="B3699" s="11" t="s">
        <v>120</v>
      </c>
      <c r="C3699" s="11" t="s">
        <v>132</v>
      </c>
      <c r="D3699" s="11" t="s">
        <v>13</v>
      </c>
      <c r="E3699" s="12">
        <v>1.73715066436875</v>
      </c>
      <c r="F3699" s="12">
        <v>1.9883453562427</v>
      </c>
      <c r="G3699" s="12">
        <v>2.0670703983964902</v>
      </c>
      <c r="H3699" s="12">
        <v>1.99404872401836</v>
      </c>
      <c r="I3699" s="12">
        <v>0</v>
      </c>
      <c r="J3699" s="12">
        <v>0</v>
      </c>
      <c r="K3699" s="12">
        <v>0</v>
      </c>
      <c r="L3699" s="12">
        <v>0</v>
      </c>
      <c r="M3699" s="12">
        <v>0</v>
      </c>
      <c r="N3699" s="12"/>
      <c r="O3699" s="12"/>
    </row>
    <row r="3700" spans="1:15" x14ac:dyDescent="0.35">
      <c r="A3700" s="11" t="str">
        <f t="shared" si="57"/>
        <v>CONSUMO PER CAPITA (kg ó litros por individuo)Vino100-200MIL</v>
      </c>
      <c r="B3700" s="11" t="s">
        <v>120</v>
      </c>
      <c r="C3700" s="11" t="s">
        <v>132</v>
      </c>
      <c r="D3700" s="11" t="s">
        <v>14</v>
      </c>
      <c r="E3700" s="12">
        <v>2.4570521638967202</v>
      </c>
      <c r="F3700" s="12">
        <v>2.7032364693901401</v>
      </c>
      <c r="G3700" s="12">
        <v>3.2276411187238798</v>
      </c>
      <c r="H3700" s="12">
        <v>2.7392851373150902</v>
      </c>
      <c r="I3700" s="12">
        <v>0</v>
      </c>
      <c r="J3700" s="12">
        <v>0</v>
      </c>
      <c r="K3700" s="12">
        <v>0</v>
      </c>
      <c r="L3700" s="12">
        <v>0</v>
      </c>
      <c r="M3700" s="12">
        <v>0</v>
      </c>
      <c r="N3700" s="12"/>
      <c r="O3700" s="12"/>
    </row>
    <row r="3701" spans="1:15" x14ac:dyDescent="0.35">
      <c r="A3701" s="11" t="str">
        <f t="shared" si="57"/>
        <v>CONSUMO PER CAPITA (kg ó litros por individuo)Vino200-500MIL</v>
      </c>
      <c r="B3701" s="11" t="s">
        <v>120</v>
      </c>
      <c r="C3701" s="11" t="s">
        <v>132</v>
      </c>
      <c r="D3701" s="11" t="s">
        <v>15</v>
      </c>
      <c r="E3701" s="12">
        <v>2.72997705588564</v>
      </c>
      <c r="F3701" s="12">
        <v>3.3645065385308399</v>
      </c>
      <c r="G3701" s="12">
        <v>3.8476882558940599</v>
      </c>
      <c r="H3701" s="12">
        <v>3.4194117058813598</v>
      </c>
      <c r="I3701" s="12">
        <v>0</v>
      </c>
      <c r="J3701" s="12">
        <v>0</v>
      </c>
      <c r="K3701" s="12">
        <v>0</v>
      </c>
      <c r="L3701" s="12">
        <v>0</v>
      </c>
      <c r="M3701" s="12">
        <v>0</v>
      </c>
      <c r="N3701" s="12"/>
      <c r="O3701" s="12"/>
    </row>
    <row r="3702" spans="1:15" x14ac:dyDescent="0.35">
      <c r="A3702" s="11" t="str">
        <f t="shared" si="57"/>
        <v>CONSUMO PER CAPITA (kg ó litros por individuo)Vino&gt;500MIL</v>
      </c>
      <c r="B3702" s="11" t="s">
        <v>120</v>
      </c>
      <c r="C3702" s="11" t="s">
        <v>132</v>
      </c>
      <c r="D3702" s="11" t="s">
        <v>16</v>
      </c>
      <c r="E3702" s="12">
        <v>2.2677499165084001</v>
      </c>
      <c r="F3702" s="12">
        <v>3.09377954244987</v>
      </c>
      <c r="G3702" s="12">
        <v>3.3677711058275799</v>
      </c>
      <c r="H3702" s="12">
        <v>3.1759705438065602</v>
      </c>
      <c r="I3702" s="12">
        <v>0</v>
      </c>
      <c r="J3702" s="12">
        <v>0</v>
      </c>
      <c r="K3702" s="12">
        <v>0</v>
      </c>
      <c r="L3702" s="12">
        <v>0</v>
      </c>
      <c r="M3702" s="12">
        <v>0</v>
      </c>
      <c r="N3702" s="12"/>
      <c r="O3702" s="12"/>
    </row>
    <row r="3703" spans="1:15" x14ac:dyDescent="0.35">
      <c r="A3703" s="11" t="str">
        <f t="shared" si="57"/>
        <v>CONSUMO PER CAPITA (kg ó litros por individuo)VinoDE 15 A 19 AÑOS</v>
      </c>
      <c r="B3703" s="11" t="s">
        <v>120</v>
      </c>
      <c r="C3703" s="11" t="s">
        <v>132</v>
      </c>
      <c r="D3703" s="11" t="s">
        <v>39</v>
      </c>
      <c r="E3703" s="12">
        <v>0.12735113756317801</v>
      </c>
      <c r="F3703" s="12">
        <v>9.9001323201124702E-2</v>
      </c>
      <c r="G3703" s="12">
        <v>0.138371760817146</v>
      </c>
      <c r="H3703" s="12">
        <v>8.7006330792075703E-2</v>
      </c>
      <c r="I3703" s="12">
        <v>0</v>
      </c>
      <c r="J3703" s="12">
        <v>0</v>
      </c>
      <c r="K3703" s="12">
        <v>0</v>
      </c>
      <c r="L3703" s="12">
        <v>0</v>
      </c>
      <c r="M3703" s="12">
        <v>0</v>
      </c>
      <c r="N3703" s="12"/>
      <c r="O3703" s="12"/>
    </row>
    <row r="3704" spans="1:15" x14ac:dyDescent="0.35">
      <c r="A3704" s="11" t="str">
        <f t="shared" si="57"/>
        <v>CONSUMO PER CAPITA (kg ó litros por individuo)VinoDE 20 A 24 AÑOS</v>
      </c>
      <c r="B3704" s="11" t="s">
        <v>120</v>
      </c>
      <c r="C3704" s="11" t="s">
        <v>132</v>
      </c>
      <c r="D3704" s="11" t="s">
        <v>40</v>
      </c>
      <c r="E3704" s="12">
        <v>0.36842786544268502</v>
      </c>
      <c r="F3704" s="12">
        <v>0.316585632775364</v>
      </c>
      <c r="G3704" s="12">
        <v>0.326708847500223</v>
      </c>
      <c r="H3704" s="12">
        <v>0.29548457556858199</v>
      </c>
      <c r="I3704" s="12">
        <v>0</v>
      </c>
      <c r="J3704" s="12">
        <v>0</v>
      </c>
      <c r="K3704" s="12">
        <v>0</v>
      </c>
      <c r="L3704" s="12">
        <v>0</v>
      </c>
      <c r="M3704" s="12">
        <v>0</v>
      </c>
      <c r="N3704" s="12"/>
      <c r="O3704" s="12"/>
    </row>
    <row r="3705" spans="1:15" x14ac:dyDescent="0.35">
      <c r="A3705" s="11" t="str">
        <f t="shared" si="57"/>
        <v>CONSUMO PER CAPITA (kg ó litros por individuo)VinoDE 25 A 34 AÑOS</v>
      </c>
      <c r="B3705" s="11" t="s">
        <v>120</v>
      </c>
      <c r="C3705" s="11" t="s">
        <v>132</v>
      </c>
      <c r="D3705" s="11" t="s">
        <v>41</v>
      </c>
      <c r="E3705" s="12">
        <v>0.76292723836407506</v>
      </c>
      <c r="F3705" s="12">
        <v>0.79130229459586898</v>
      </c>
      <c r="G3705" s="12">
        <v>0.73589678962183402</v>
      </c>
      <c r="H3705" s="12">
        <v>0.69799261688565695</v>
      </c>
      <c r="I3705" s="12">
        <v>0</v>
      </c>
      <c r="J3705" s="12">
        <v>0</v>
      </c>
      <c r="K3705" s="12">
        <v>0</v>
      </c>
      <c r="L3705" s="12">
        <v>0</v>
      </c>
      <c r="M3705" s="12">
        <v>0</v>
      </c>
      <c r="N3705" s="12"/>
      <c r="O3705" s="12"/>
    </row>
    <row r="3706" spans="1:15" x14ac:dyDescent="0.35">
      <c r="A3706" s="11" t="str">
        <f t="shared" si="57"/>
        <v>CONSUMO PER CAPITA (kg ó litros por individuo)VinoDE 35 A 49 AÑOS</v>
      </c>
      <c r="B3706" s="11" t="s">
        <v>120</v>
      </c>
      <c r="C3706" s="11" t="s">
        <v>132</v>
      </c>
      <c r="D3706" s="11" t="s">
        <v>42</v>
      </c>
      <c r="E3706" s="12">
        <v>1.2104188047094799</v>
      </c>
      <c r="F3706" s="12">
        <v>1.2518148381974099</v>
      </c>
      <c r="G3706" s="12">
        <v>1.3949710152749299</v>
      </c>
      <c r="H3706" s="12">
        <v>1.1934350270480301</v>
      </c>
      <c r="I3706" s="12">
        <v>0</v>
      </c>
      <c r="J3706" s="12">
        <v>0</v>
      </c>
      <c r="K3706" s="12">
        <v>0</v>
      </c>
      <c r="L3706" s="12">
        <v>0</v>
      </c>
      <c r="M3706" s="12">
        <v>0</v>
      </c>
      <c r="N3706" s="12"/>
      <c r="O3706" s="12"/>
    </row>
    <row r="3707" spans="1:15" x14ac:dyDescent="0.35">
      <c r="A3707" s="11" t="str">
        <f t="shared" si="57"/>
        <v>CONSUMO PER CAPITA (kg ó litros por individuo)VinoDE 50 A 59 AÑOS</v>
      </c>
      <c r="B3707" s="11" t="s">
        <v>120</v>
      </c>
      <c r="C3707" s="11" t="s">
        <v>132</v>
      </c>
      <c r="D3707" s="11" t="s">
        <v>43</v>
      </c>
      <c r="E3707" s="12">
        <v>2.7109741779018699</v>
      </c>
      <c r="F3707" s="12">
        <v>3.2735542068972299</v>
      </c>
      <c r="G3707" s="12">
        <v>3.2199855985907302</v>
      </c>
      <c r="H3707" s="12">
        <v>2.9727055538574199</v>
      </c>
      <c r="I3707" s="12">
        <v>0</v>
      </c>
      <c r="J3707" s="12">
        <v>0</v>
      </c>
      <c r="K3707" s="12">
        <v>0</v>
      </c>
      <c r="L3707" s="12">
        <v>0</v>
      </c>
      <c r="M3707" s="12">
        <v>0</v>
      </c>
      <c r="N3707" s="12"/>
      <c r="O3707" s="12"/>
    </row>
    <row r="3708" spans="1:15" x14ac:dyDescent="0.35">
      <c r="A3708" s="11" t="str">
        <f t="shared" si="57"/>
        <v>CONSUMO PER CAPITA (kg ó litros por individuo)VinoDE 60 A 75 AÑOS</v>
      </c>
      <c r="B3708" s="11" t="s">
        <v>120</v>
      </c>
      <c r="C3708" s="11" t="s">
        <v>132</v>
      </c>
      <c r="D3708" s="11" t="s">
        <v>44</v>
      </c>
      <c r="E3708" s="12">
        <v>5.0645972097260898</v>
      </c>
      <c r="F3708" s="12">
        <v>6.1349020160610799</v>
      </c>
      <c r="G3708" s="12">
        <v>6.8074349499559004</v>
      </c>
      <c r="H3708" s="12">
        <v>6.9337176311160604</v>
      </c>
      <c r="I3708" s="12">
        <v>0</v>
      </c>
      <c r="J3708" s="12">
        <v>0</v>
      </c>
      <c r="K3708" s="12">
        <v>0</v>
      </c>
      <c r="L3708" s="12">
        <v>0</v>
      </c>
      <c r="M3708" s="12">
        <v>0</v>
      </c>
      <c r="N3708" s="12"/>
      <c r="O3708" s="12"/>
    </row>
    <row r="3709" spans="1:15" x14ac:dyDescent="0.35">
      <c r="A3709" s="11" t="str">
        <f t="shared" si="57"/>
        <v>CONSUMO PER CAPITA (kg ó litros por individuo)VinoALTA Y MEDIA ALTA</v>
      </c>
      <c r="B3709" s="11" t="s">
        <v>120</v>
      </c>
      <c r="C3709" s="11" t="s">
        <v>132</v>
      </c>
      <c r="D3709" s="11" t="s">
        <v>17</v>
      </c>
      <c r="E3709" s="12">
        <v>3.3978606737978398</v>
      </c>
      <c r="F3709" s="12">
        <v>4.8998774283456603</v>
      </c>
      <c r="G3709" s="12">
        <v>4.7784114952042804</v>
      </c>
      <c r="H3709" s="12">
        <v>4.8337241836436098</v>
      </c>
      <c r="I3709" s="12">
        <v>0</v>
      </c>
      <c r="J3709" s="12">
        <v>0</v>
      </c>
      <c r="K3709" s="12">
        <v>0</v>
      </c>
      <c r="L3709" s="12">
        <v>0</v>
      </c>
      <c r="M3709" s="12">
        <v>0</v>
      </c>
      <c r="N3709" s="12"/>
      <c r="O3709" s="12"/>
    </row>
    <row r="3710" spans="1:15" x14ac:dyDescent="0.35">
      <c r="A3710" s="11" t="str">
        <f t="shared" si="57"/>
        <v>CONSUMO PER CAPITA (kg ó litros por individuo)VinoMEDIA</v>
      </c>
      <c r="B3710" s="11" t="s">
        <v>120</v>
      </c>
      <c r="C3710" s="11" t="s">
        <v>132</v>
      </c>
      <c r="D3710" s="11" t="s">
        <v>18</v>
      </c>
      <c r="E3710" s="12">
        <v>2.16435893483846</v>
      </c>
      <c r="F3710" s="12">
        <v>2.4973126286307501</v>
      </c>
      <c r="G3710" s="12">
        <v>2.8788518504837501</v>
      </c>
      <c r="H3710" s="12">
        <v>2.5835552860570701</v>
      </c>
      <c r="I3710" s="12">
        <v>0</v>
      </c>
      <c r="J3710" s="12">
        <v>0</v>
      </c>
      <c r="K3710" s="12">
        <v>0</v>
      </c>
      <c r="L3710" s="12">
        <v>0</v>
      </c>
      <c r="M3710" s="12">
        <v>0</v>
      </c>
      <c r="N3710" s="12"/>
      <c r="O3710" s="12"/>
    </row>
    <row r="3711" spans="1:15" x14ac:dyDescent="0.35">
      <c r="A3711" s="11" t="str">
        <f t="shared" si="57"/>
        <v>CONSUMO PER CAPITA (kg ó litros por individuo)VinoMEDIA BAJA</v>
      </c>
      <c r="B3711" s="11" t="s">
        <v>120</v>
      </c>
      <c r="C3711" s="11" t="s">
        <v>132</v>
      </c>
      <c r="D3711" s="11" t="s">
        <v>19</v>
      </c>
      <c r="E3711" s="12">
        <v>1.9445288791587501</v>
      </c>
      <c r="F3711" s="12">
        <v>1.8943591022772599</v>
      </c>
      <c r="G3711" s="12">
        <v>2.0113339566487798</v>
      </c>
      <c r="H3711" s="12">
        <v>2.16872130122659</v>
      </c>
      <c r="I3711" s="12">
        <v>0</v>
      </c>
      <c r="J3711" s="12">
        <v>0</v>
      </c>
      <c r="K3711" s="12">
        <v>0</v>
      </c>
      <c r="L3711" s="12">
        <v>0</v>
      </c>
      <c r="M3711" s="12">
        <v>0</v>
      </c>
      <c r="N3711" s="12"/>
      <c r="O3711" s="12"/>
    </row>
    <row r="3712" spans="1:15" x14ac:dyDescent="0.35">
      <c r="A3712" s="11" t="str">
        <f t="shared" si="57"/>
        <v>CONSUMO PER CAPITA (kg ó litros por individuo)VinoBAJA</v>
      </c>
      <c r="B3712" s="11" t="s">
        <v>120</v>
      </c>
      <c r="C3712" s="11" t="s">
        <v>132</v>
      </c>
      <c r="D3712" s="11" t="s">
        <v>20</v>
      </c>
      <c r="E3712" s="12">
        <v>1.1282955696713399</v>
      </c>
      <c r="F3712" s="12">
        <v>0.88950839793966996</v>
      </c>
      <c r="G3712" s="12">
        <v>1.2754719172520801</v>
      </c>
      <c r="H3712" s="12">
        <v>1.0601956973856801</v>
      </c>
      <c r="I3712" s="12">
        <v>0</v>
      </c>
      <c r="J3712" s="12">
        <v>0</v>
      </c>
      <c r="K3712" s="12">
        <v>0</v>
      </c>
      <c r="L3712" s="12">
        <v>0</v>
      </c>
      <c r="M3712" s="12">
        <v>0</v>
      </c>
      <c r="N3712" s="12"/>
      <c r="O3712" s="12"/>
    </row>
    <row r="3713" spans="1:15" x14ac:dyDescent="0.35">
      <c r="A3713" s="11" t="str">
        <f t="shared" si="57"/>
        <v>CONSUMO PER CAPITA (kg ó litros por individuo)VinoHOMBRE</v>
      </c>
      <c r="B3713" s="11" t="s">
        <v>120</v>
      </c>
      <c r="C3713" s="11" t="s">
        <v>132</v>
      </c>
      <c r="D3713" s="11" t="s">
        <v>21</v>
      </c>
      <c r="E3713" s="12">
        <v>2.83267293650903</v>
      </c>
      <c r="F3713" s="12">
        <v>3.4096773461634</v>
      </c>
      <c r="G3713" s="12">
        <v>3.59291633478579</v>
      </c>
      <c r="H3713" s="12">
        <v>3.46871005228458</v>
      </c>
      <c r="I3713" s="12">
        <v>0</v>
      </c>
      <c r="J3713" s="12">
        <v>0</v>
      </c>
      <c r="K3713" s="12">
        <v>0</v>
      </c>
      <c r="L3713" s="12">
        <v>0</v>
      </c>
      <c r="M3713" s="12">
        <v>0</v>
      </c>
      <c r="N3713" s="12"/>
      <c r="O3713" s="12"/>
    </row>
    <row r="3714" spans="1:15" x14ac:dyDescent="0.35">
      <c r="A3714" s="11" t="str">
        <f t="shared" si="57"/>
        <v>CONSUMO PER CAPITA (kg ó litros por individuo)VinoMUJER</v>
      </c>
      <c r="B3714" s="11" t="s">
        <v>120</v>
      </c>
      <c r="C3714" s="11" t="s">
        <v>132</v>
      </c>
      <c r="D3714" s="11" t="s">
        <v>22</v>
      </c>
      <c r="E3714" s="12">
        <v>1.52079855115878</v>
      </c>
      <c r="F3714" s="12">
        <v>1.69185217247025</v>
      </c>
      <c r="G3714" s="12">
        <v>1.91489563906666</v>
      </c>
      <c r="H3714" s="12">
        <v>1.87384899828405</v>
      </c>
      <c r="I3714" s="12">
        <v>0</v>
      </c>
      <c r="J3714" s="12">
        <v>0</v>
      </c>
      <c r="K3714" s="12">
        <v>0</v>
      </c>
      <c r="L3714" s="12">
        <v>0</v>
      </c>
      <c r="M3714" s="12">
        <v>0</v>
      </c>
      <c r="N3714" s="12"/>
      <c r="O3714" s="12"/>
    </row>
    <row r="3715" spans="1:15" x14ac:dyDescent="0.35">
      <c r="A3715" s="11" t="str">
        <f t="shared" si="57"/>
        <v>CONSUMO PER CAPITA (kg ó litros por individuo)TintoT.ESPAÑA</v>
      </c>
      <c r="B3715" s="11" t="s">
        <v>120</v>
      </c>
      <c r="C3715" s="11" t="s">
        <v>133</v>
      </c>
      <c r="D3715" s="11" t="s">
        <v>36</v>
      </c>
      <c r="E3715" s="12">
        <v>1.3221549464955999</v>
      </c>
      <c r="F3715" s="12">
        <v>1.5051057544656601</v>
      </c>
      <c r="G3715" s="12">
        <v>1.6143833157371399</v>
      </c>
      <c r="H3715" s="12">
        <v>1.47194892051259</v>
      </c>
      <c r="I3715" s="12">
        <v>0</v>
      </c>
      <c r="J3715" s="12">
        <v>0</v>
      </c>
      <c r="K3715" s="12">
        <v>0</v>
      </c>
      <c r="L3715" s="12">
        <v>0</v>
      </c>
      <c r="M3715" s="12">
        <v>0</v>
      </c>
      <c r="N3715" s="12"/>
      <c r="O3715" s="12"/>
    </row>
    <row r="3716" spans="1:15" x14ac:dyDescent="0.35">
      <c r="A3716" s="11" t="str">
        <f t="shared" ref="A3716:A3779" si="58">B3716&amp;C3716&amp;D3716</f>
        <v>CONSUMO PER CAPITA (kg ó litros por individuo)TintoBCN AM</v>
      </c>
      <c r="B3716" s="11" t="s">
        <v>120</v>
      </c>
      <c r="C3716" s="11" t="s">
        <v>133</v>
      </c>
      <c r="D3716" s="11" t="s">
        <v>1</v>
      </c>
      <c r="E3716" s="12">
        <v>0.94110554461234397</v>
      </c>
      <c r="F3716" s="12">
        <v>1.35990236877481</v>
      </c>
      <c r="G3716" s="12">
        <v>1.4953605175720699</v>
      </c>
      <c r="H3716" s="12">
        <v>1.4063705110942299</v>
      </c>
      <c r="I3716" s="12">
        <v>0</v>
      </c>
      <c r="J3716" s="12">
        <v>0</v>
      </c>
      <c r="K3716" s="12">
        <v>0</v>
      </c>
      <c r="L3716" s="12">
        <v>0</v>
      </c>
      <c r="M3716" s="12">
        <v>0</v>
      </c>
      <c r="N3716" s="12"/>
      <c r="O3716" s="12"/>
    </row>
    <row r="3717" spans="1:15" x14ac:dyDescent="0.35">
      <c r="A3717" s="11" t="str">
        <f t="shared" si="58"/>
        <v>CONSUMO PER CAPITA (kg ó litros por individuo)TintoREST.CAT ARAGON</v>
      </c>
      <c r="B3717" s="11" t="s">
        <v>120</v>
      </c>
      <c r="C3717" s="11" t="s">
        <v>133</v>
      </c>
      <c r="D3717" s="11" t="s">
        <v>2</v>
      </c>
      <c r="E3717" s="12">
        <v>1.20790328900508</v>
      </c>
      <c r="F3717" s="12">
        <v>1.50110928455943</v>
      </c>
      <c r="G3717" s="12">
        <v>1.62735364061216</v>
      </c>
      <c r="H3717" s="12">
        <v>1.70473966643043</v>
      </c>
      <c r="I3717" s="12">
        <v>0</v>
      </c>
      <c r="J3717" s="12">
        <v>0</v>
      </c>
      <c r="K3717" s="12">
        <v>0</v>
      </c>
      <c r="L3717" s="12">
        <v>0</v>
      </c>
      <c r="M3717" s="12">
        <v>0</v>
      </c>
      <c r="N3717" s="12"/>
      <c r="O3717" s="12"/>
    </row>
    <row r="3718" spans="1:15" x14ac:dyDescent="0.35">
      <c r="A3718" s="11" t="str">
        <f t="shared" si="58"/>
        <v>CONSUMO PER CAPITA (kg ó litros por individuo)TintoLEVANTE</v>
      </c>
      <c r="B3718" s="11" t="s">
        <v>120</v>
      </c>
      <c r="C3718" s="11" t="s">
        <v>133</v>
      </c>
      <c r="D3718" s="11" t="s">
        <v>3</v>
      </c>
      <c r="E3718" s="12">
        <v>1.52405337136108</v>
      </c>
      <c r="F3718" s="12">
        <v>1.25520056649401</v>
      </c>
      <c r="G3718" s="12">
        <v>1.4189862914649201</v>
      </c>
      <c r="H3718" s="12">
        <v>1.2839585278230401</v>
      </c>
      <c r="I3718" s="12">
        <v>0</v>
      </c>
      <c r="J3718" s="12">
        <v>0</v>
      </c>
      <c r="K3718" s="12">
        <v>0</v>
      </c>
      <c r="L3718" s="12">
        <v>0</v>
      </c>
      <c r="M3718" s="12">
        <v>0</v>
      </c>
      <c r="N3718" s="12"/>
      <c r="O3718" s="12"/>
    </row>
    <row r="3719" spans="1:15" x14ac:dyDescent="0.35">
      <c r="A3719" s="11" t="str">
        <f t="shared" si="58"/>
        <v>CONSUMO PER CAPITA (kg ó litros por individuo)TintoANDALUCIA</v>
      </c>
      <c r="B3719" s="11" t="s">
        <v>120</v>
      </c>
      <c r="C3719" s="11" t="s">
        <v>133</v>
      </c>
      <c r="D3719" s="11" t="s">
        <v>4</v>
      </c>
      <c r="E3719" s="12">
        <v>0.81343165195884204</v>
      </c>
      <c r="F3719" s="12">
        <v>0.85828753733505903</v>
      </c>
      <c r="G3719" s="12">
        <v>0.90337937412952496</v>
      </c>
      <c r="H3719" s="12">
        <v>0.78263236948820003</v>
      </c>
      <c r="I3719" s="12">
        <v>0</v>
      </c>
      <c r="J3719" s="12">
        <v>0</v>
      </c>
      <c r="K3719" s="12">
        <v>0</v>
      </c>
      <c r="L3719" s="12">
        <v>0</v>
      </c>
      <c r="M3719" s="12">
        <v>0</v>
      </c>
      <c r="N3719" s="12"/>
      <c r="O3719" s="12"/>
    </row>
    <row r="3720" spans="1:15" x14ac:dyDescent="0.35">
      <c r="A3720" s="11" t="str">
        <f t="shared" si="58"/>
        <v>CONSUMO PER CAPITA (kg ó litros por individuo)TintoMDD AM</v>
      </c>
      <c r="B3720" s="11" t="s">
        <v>120</v>
      </c>
      <c r="C3720" s="11" t="s">
        <v>133</v>
      </c>
      <c r="D3720" s="11" t="s">
        <v>5</v>
      </c>
      <c r="E3720" s="12">
        <v>1.06268300383489</v>
      </c>
      <c r="F3720" s="12">
        <v>1.5888606861866801</v>
      </c>
      <c r="G3720" s="12">
        <v>1.7747026043749801</v>
      </c>
      <c r="H3720" s="12">
        <v>1.3086946913708699</v>
      </c>
      <c r="I3720" s="12">
        <v>0</v>
      </c>
      <c r="J3720" s="12">
        <v>0</v>
      </c>
      <c r="K3720" s="12">
        <v>0</v>
      </c>
      <c r="L3720" s="12">
        <v>0</v>
      </c>
      <c r="M3720" s="12">
        <v>0</v>
      </c>
      <c r="N3720" s="12"/>
      <c r="O3720" s="12"/>
    </row>
    <row r="3721" spans="1:15" x14ac:dyDescent="0.35">
      <c r="A3721" s="11" t="str">
        <f t="shared" si="58"/>
        <v>CONSUMO PER CAPITA (kg ó litros por individuo)TintoRTO CENTRO</v>
      </c>
      <c r="B3721" s="11" t="s">
        <v>120</v>
      </c>
      <c r="C3721" s="11" t="s">
        <v>133</v>
      </c>
      <c r="D3721" s="11" t="s">
        <v>6</v>
      </c>
      <c r="E3721" s="12">
        <v>1.75848801656067</v>
      </c>
      <c r="F3721" s="12">
        <v>1.43359581686617</v>
      </c>
      <c r="G3721" s="12">
        <v>1.4982446023235001</v>
      </c>
      <c r="H3721" s="12">
        <v>1.19630596373471</v>
      </c>
      <c r="I3721" s="12">
        <v>0</v>
      </c>
      <c r="J3721" s="12">
        <v>0</v>
      </c>
      <c r="K3721" s="12">
        <v>0</v>
      </c>
      <c r="L3721" s="12">
        <v>0</v>
      </c>
      <c r="M3721" s="12">
        <v>0</v>
      </c>
      <c r="N3721" s="12"/>
      <c r="O3721" s="12"/>
    </row>
    <row r="3722" spans="1:15" x14ac:dyDescent="0.35">
      <c r="A3722" s="11" t="str">
        <f t="shared" si="58"/>
        <v>CONSUMO PER CAPITA (kg ó litros por individuo)TintoNORTE-CENTRO</v>
      </c>
      <c r="B3722" s="11" t="s">
        <v>120</v>
      </c>
      <c r="C3722" s="11" t="s">
        <v>133</v>
      </c>
      <c r="D3722" s="11" t="s">
        <v>7</v>
      </c>
      <c r="E3722" s="12">
        <v>2.0856748626991899</v>
      </c>
      <c r="F3722" s="12">
        <v>2.5906914456464101</v>
      </c>
      <c r="G3722" s="12">
        <v>2.7747261340401201</v>
      </c>
      <c r="H3722" s="12">
        <v>2.92119929661078</v>
      </c>
      <c r="I3722" s="12">
        <v>0</v>
      </c>
      <c r="J3722" s="12">
        <v>0</v>
      </c>
      <c r="K3722" s="12">
        <v>0</v>
      </c>
      <c r="L3722" s="12">
        <v>0</v>
      </c>
      <c r="M3722" s="12">
        <v>0</v>
      </c>
      <c r="N3722" s="12"/>
      <c r="O3722" s="12"/>
    </row>
    <row r="3723" spans="1:15" x14ac:dyDescent="0.35">
      <c r="A3723" s="11" t="str">
        <f t="shared" si="58"/>
        <v>CONSUMO PER CAPITA (kg ó litros por individuo)TintoNOROESTE</v>
      </c>
      <c r="B3723" s="11" t="s">
        <v>120</v>
      </c>
      <c r="C3723" s="11" t="s">
        <v>133</v>
      </c>
      <c r="D3723" s="11" t="s">
        <v>8</v>
      </c>
      <c r="E3723" s="12">
        <v>1.81906847290325</v>
      </c>
      <c r="F3723" s="12">
        <v>2.3622902729042101</v>
      </c>
      <c r="G3723" s="12">
        <v>2.3356889961715002</v>
      </c>
      <c r="H3723" s="12">
        <v>2.1341552839124098</v>
      </c>
      <c r="I3723" s="12">
        <v>0</v>
      </c>
      <c r="J3723" s="12">
        <v>0</v>
      </c>
      <c r="K3723" s="12">
        <v>0</v>
      </c>
      <c r="L3723" s="12">
        <v>0</v>
      </c>
      <c r="M3723" s="12">
        <v>0</v>
      </c>
      <c r="N3723" s="12"/>
      <c r="O3723" s="12"/>
    </row>
    <row r="3724" spans="1:15" x14ac:dyDescent="0.35">
      <c r="A3724" s="11" t="str">
        <f t="shared" si="58"/>
        <v>CONSUMO PER CAPITA (kg ó litros por individuo)Tinto&lt;2MIL</v>
      </c>
      <c r="B3724" s="11" t="s">
        <v>120</v>
      </c>
      <c r="C3724" s="11" t="s">
        <v>133</v>
      </c>
      <c r="D3724" s="11" t="s">
        <v>9</v>
      </c>
      <c r="E3724" s="12">
        <v>1.01611587698313</v>
      </c>
      <c r="F3724" s="12">
        <v>0.84494331448244497</v>
      </c>
      <c r="G3724" s="12">
        <v>1.03563590872996</v>
      </c>
      <c r="H3724" s="12">
        <v>1.1641227346831999</v>
      </c>
      <c r="I3724" s="12">
        <v>0</v>
      </c>
      <c r="J3724" s="12">
        <v>0</v>
      </c>
      <c r="K3724" s="12">
        <v>0</v>
      </c>
      <c r="L3724" s="12">
        <v>0</v>
      </c>
      <c r="M3724" s="12">
        <v>0</v>
      </c>
      <c r="N3724" s="12"/>
      <c r="O3724" s="12"/>
    </row>
    <row r="3725" spans="1:15" x14ac:dyDescent="0.35">
      <c r="A3725" s="11" t="str">
        <f t="shared" si="58"/>
        <v>CONSUMO PER CAPITA (kg ó litros por individuo)Tinto2-5MIL</v>
      </c>
      <c r="B3725" s="11" t="s">
        <v>120</v>
      </c>
      <c r="C3725" s="11" t="s">
        <v>133</v>
      </c>
      <c r="D3725" s="11" t="s">
        <v>10</v>
      </c>
      <c r="E3725" s="12">
        <v>1.19490705156638</v>
      </c>
      <c r="F3725" s="12">
        <v>1.25364096929688</v>
      </c>
      <c r="G3725" s="12">
        <v>1.4763097849962801</v>
      </c>
      <c r="H3725" s="12">
        <v>1.5164887516000201</v>
      </c>
      <c r="I3725" s="12">
        <v>0</v>
      </c>
      <c r="J3725" s="12">
        <v>0</v>
      </c>
      <c r="K3725" s="12">
        <v>0</v>
      </c>
      <c r="L3725" s="12">
        <v>0</v>
      </c>
      <c r="M3725" s="12">
        <v>0</v>
      </c>
      <c r="N3725" s="12"/>
      <c r="O3725" s="12"/>
    </row>
    <row r="3726" spans="1:15" x14ac:dyDescent="0.35">
      <c r="A3726" s="11" t="str">
        <f t="shared" si="58"/>
        <v>CONSUMO PER CAPITA (kg ó litros por individuo)Tinto5-10MIL</v>
      </c>
      <c r="B3726" s="11" t="s">
        <v>120</v>
      </c>
      <c r="C3726" s="11" t="s">
        <v>133</v>
      </c>
      <c r="D3726" s="11" t="s">
        <v>11</v>
      </c>
      <c r="E3726" s="12">
        <v>0.95900525667303105</v>
      </c>
      <c r="F3726" s="12">
        <v>1.29813617250341</v>
      </c>
      <c r="G3726" s="12">
        <v>1.3984490182039799</v>
      </c>
      <c r="H3726" s="12">
        <v>1.51774227383938</v>
      </c>
      <c r="I3726" s="12">
        <v>0</v>
      </c>
      <c r="J3726" s="12">
        <v>0</v>
      </c>
      <c r="K3726" s="12">
        <v>0</v>
      </c>
      <c r="L3726" s="12">
        <v>0</v>
      </c>
      <c r="M3726" s="12">
        <v>0</v>
      </c>
      <c r="N3726" s="12"/>
      <c r="O3726" s="12"/>
    </row>
    <row r="3727" spans="1:15" x14ac:dyDescent="0.35">
      <c r="A3727" s="11" t="str">
        <f t="shared" si="58"/>
        <v>CONSUMO PER CAPITA (kg ó litros por individuo)Tinto10-30MIL</v>
      </c>
      <c r="B3727" s="11" t="s">
        <v>120</v>
      </c>
      <c r="C3727" s="11" t="s">
        <v>133</v>
      </c>
      <c r="D3727" s="11" t="s">
        <v>12</v>
      </c>
      <c r="E3727" s="12">
        <v>1.5456408681248199</v>
      </c>
      <c r="F3727" s="12">
        <v>1.5107802935462</v>
      </c>
      <c r="G3727" s="12">
        <v>1.30445137663175</v>
      </c>
      <c r="H3727" s="12">
        <v>1.3138112029070299</v>
      </c>
      <c r="I3727" s="12">
        <v>0</v>
      </c>
      <c r="J3727" s="12">
        <v>0</v>
      </c>
      <c r="K3727" s="12">
        <v>0</v>
      </c>
      <c r="L3727" s="12">
        <v>0</v>
      </c>
      <c r="M3727" s="12">
        <v>0</v>
      </c>
      <c r="N3727" s="12"/>
      <c r="O3727" s="12"/>
    </row>
    <row r="3728" spans="1:15" x14ac:dyDescent="0.35">
      <c r="A3728" s="11" t="str">
        <f t="shared" si="58"/>
        <v>CONSUMO PER CAPITA (kg ó litros por individuo)Tinto30-100MIL</v>
      </c>
      <c r="B3728" s="11" t="s">
        <v>120</v>
      </c>
      <c r="C3728" s="11" t="s">
        <v>133</v>
      </c>
      <c r="D3728" s="11" t="s">
        <v>13</v>
      </c>
      <c r="E3728" s="12">
        <v>0.98946031282555702</v>
      </c>
      <c r="F3728" s="12">
        <v>1.09462270248938</v>
      </c>
      <c r="G3728" s="12">
        <v>1.14122957000439</v>
      </c>
      <c r="H3728" s="12">
        <v>1.0416228333261</v>
      </c>
      <c r="I3728" s="12">
        <v>0</v>
      </c>
      <c r="J3728" s="12">
        <v>0</v>
      </c>
      <c r="K3728" s="12">
        <v>0</v>
      </c>
      <c r="L3728" s="12">
        <v>0</v>
      </c>
      <c r="M3728" s="12">
        <v>0</v>
      </c>
      <c r="N3728" s="12"/>
      <c r="O3728" s="12"/>
    </row>
    <row r="3729" spans="1:15" x14ac:dyDescent="0.35">
      <c r="A3729" s="11" t="str">
        <f t="shared" si="58"/>
        <v>CONSUMO PER CAPITA (kg ó litros por individuo)Tinto100-200MIL</v>
      </c>
      <c r="B3729" s="11" t="s">
        <v>120</v>
      </c>
      <c r="C3729" s="11" t="s">
        <v>133</v>
      </c>
      <c r="D3729" s="11" t="s">
        <v>14</v>
      </c>
      <c r="E3729" s="12">
        <v>1.6302706906165001</v>
      </c>
      <c r="F3729" s="12">
        <v>1.8031804225955601</v>
      </c>
      <c r="G3729" s="12">
        <v>1.9460280021424501</v>
      </c>
      <c r="H3729" s="12">
        <v>1.5914451951189199</v>
      </c>
      <c r="I3729" s="12">
        <v>0</v>
      </c>
      <c r="J3729" s="12">
        <v>0</v>
      </c>
      <c r="K3729" s="12">
        <v>0</v>
      </c>
      <c r="L3729" s="12">
        <v>0</v>
      </c>
      <c r="M3729" s="12">
        <v>0</v>
      </c>
      <c r="N3729" s="12"/>
      <c r="O3729" s="12"/>
    </row>
    <row r="3730" spans="1:15" x14ac:dyDescent="0.35">
      <c r="A3730" s="11" t="str">
        <f t="shared" si="58"/>
        <v>CONSUMO PER CAPITA (kg ó litros por individuo)Tinto200-500MIL</v>
      </c>
      <c r="B3730" s="11" t="s">
        <v>120</v>
      </c>
      <c r="C3730" s="11" t="s">
        <v>133</v>
      </c>
      <c r="D3730" s="11" t="s">
        <v>15</v>
      </c>
      <c r="E3730" s="12">
        <v>1.79149855428627</v>
      </c>
      <c r="F3730" s="12">
        <v>2.0177011241043901</v>
      </c>
      <c r="G3730" s="12">
        <v>2.3780798082738501</v>
      </c>
      <c r="H3730" s="12">
        <v>2.0826396165009902</v>
      </c>
      <c r="I3730" s="12">
        <v>0</v>
      </c>
      <c r="J3730" s="12">
        <v>0</v>
      </c>
      <c r="K3730" s="12">
        <v>0</v>
      </c>
      <c r="L3730" s="12">
        <v>0</v>
      </c>
      <c r="M3730" s="12">
        <v>0</v>
      </c>
      <c r="N3730" s="12"/>
      <c r="O3730" s="12"/>
    </row>
    <row r="3731" spans="1:15" x14ac:dyDescent="0.35">
      <c r="A3731" s="11" t="str">
        <f t="shared" si="58"/>
        <v>CONSUMO PER CAPITA (kg ó litros por individuo)Tinto&gt;500MIL</v>
      </c>
      <c r="B3731" s="11" t="s">
        <v>120</v>
      </c>
      <c r="C3731" s="11" t="s">
        <v>133</v>
      </c>
      <c r="D3731" s="11" t="s">
        <v>16</v>
      </c>
      <c r="E3731" s="12">
        <v>1.26293990497486</v>
      </c>
      <c r="F3731" s="12">
        <v>1.8507087599516501</v>
      </c>
      <c r="G3731" s="12">
        <v>2.0972816442437598</v>
      </c>
      <c r="H3731" s="12">
        <v>1.6927448622044701</v>
      </c>
      <c r="I3731" s="12">
        <v>0</v>
      </c>
      <c r="J3731" s="12">
        <v>0</v>
      </c>
      <c r="K3731" s="12">
        <v>0</v>
      </c>
      <c r="L3731" s="12">
        <v>0</v>
      </c>
      <c r="M3731" s="12">
        <v>0</v>
      </c>
      <c r="N3731" s="12"/>
      <c r="O3731" s="12"/>
    </row>
    <row r="3732" spans="1:15" x14ac:dyDescent="0.35">
      <c r="A3732" s="11" t="str">
        <f t="shared" si="58"/>
        <v>CONSUMO PER CAPITA (kg ó litros por individuo)TintoDE 15 A 19 AÑOS</v>
      </c>
      <c r="B3732" s="11" t="s">
        <v>120</v>
      </c>
      <c r="C3732" s="11" t="s">
        <v>133</v>
      </c>
      <c r="D3732" s="11" t="s">
        <v>39</v>
      </c>
      <c r="E3732" s="12">
        <v>1.46785063251905E-2</v>
      </c>
      <c r="F3732" s="12">
        <v>1.07166091192135E-2</v>
      </c>
      <c r="G3732" s="12">
        <v>1.24918388845139E-2</v>
      </c>
      <c r="H3732" s="12">
        <v>3.5035553010906398E-2</v>
      </c>
      <c r="I3732" s="12">
        <v>0</v>
      </c>
      <c r="J3732" s="12">
        <v>0</v>
      </c>
      <c r="K3732" s="12">
        <v>0</v>
      </c>
      <c r="L3732" s="12">
        <v>0</v>
      </c>
      <c r="M3732" s="12">
        <v>0</v>
      </c>
      <c r="N3732" s="12"/>
      <c r="O3732" s="12"/>
    </row>
    <row r="3733" spans="1:15" x14ac:dyDescent="0.35">
      <c r="A3733" s="11" t="str">
        <f t="shared" si="58"/>
        <v>CONSUMO PER CAPITA (kg ó litros por individuo)TintoDE 20 A 24 AÑOS</v>
      </c>
      <c r="B3733" s="11" t="s">
        <v>120</v>
      </c>
      <c r="C3733" s="11" t="s">
        <v>133</v>
      </c>
      <c r="D3733" s="11" t="s">
        <v>40</v>
      </c>
      <c r="E3733" s="12">
        <v>0.164662425372824</v>
      </c>
      <c r="F3733" s="12">
        <v>9.4342678555264695E-2</v>
      </c>
      <c r="G3733" s="12">
        <v>0.14156337055975199</v>
      </c>
      <c r="H3733" s="12">
        <v>0.135408559460449</v>
      </c>
      <c r="I3733" s="12">
        <v>0</v>
      </c>
      <c r="J3733" s="12">
        <v>0</v>
      </c>
      <c r="K3733" s="12">
        <v>0</v>
      </c>
      <c r="L3733" s="12">
        <v>0</v>
      </c>
      <c r="M3733" s="12">
        <v>0</v>
      </c>
      <c r="N3733" s="12"/>
      <c r="O3733" s="12"/>
    </row>
    <row r="3734" spans="1:15" x14ac:dyDescent="0.35">
      <c r="A3734" s="11" t="str">
        <f t="shared" si="58"/>
        <v>CONSUMO PER CAPITA (kg ó litros por individuo)TintoDE 25 A 34 AÑOS</v>
      </c>
      <c r="B3734" s="11" t="s">
        <v>120</v>
      </c>
      <c r="C3734" s="11" t="s">
        <v>133</v>
      </c>
      <c r="D3734" s="11" t="s">
        <v>41</v>
      </c>
      <c r="E3734" s="12">
        <v>0.29789857968576799</v>
      </c>
      <c r="F3734" s="12">
        <v>0.33344915594060098</v>
      </c>
      <c r="G3734" s="12">
        <v>0.299122156791434</v>
      </c>
      <c r="H3734" s="12">
        <v>0.26667175255207098</v>
      </c>
      <c r="I3734" s="12">
        <v>0</v>
      </c>
      <c r="J3734" s="12">
        <v>0</v>
      </c>
      <c r="K3734" s="12">
        <v>0</v>
      </c>
      <c r="L3734" s="12">
        <v>0</v>
      </c>
      <c r="M3734" s="12">
        <v>0</v>
      </c>
      <c r="N3734" s="12"/>
      <c r="O3734" s="12"/>
    </row>
    <row r="3735" spans="1:15" x14ac:dyDescent="0.35">
      <c r="A3735" s="11" t="str">
        <f t="shared" si="58"/>
        <v>CONSUMO PER CAPITA (kg ó litros por individuo)TintoDE 35 A 49 AÑOS</v>
      </c>
      <c r="B3735" s="11" t="s">
        <v>120</v>
      </c>
      <c r="C3735" s="11" t="s">
        <v>133</v>
      </c>
      <c r="D3735" s="11" t="s">
        <v>42</v>
      </c>
      <c r="E3735" s="12">
        <v>0.74315563900417103</v>
      </c>
      <c r="F3735" s="12">
        <v>0.72975741168951103</v>
      </c>
      <c r="G3735" s="12">
        <v>0.822119282489854</v>
      </c>
      <c r="H3735" s="12">
        <v>0.68545527830963904</v>
      </c>
      <c r="I3735" s="12">
        <v>0</v>
      </c>
      <c r="J3735" s="12">
        <v>0</v>
      </c>
      <c r="K3735" s="12">
        <v>0</v>
      </c>
      <c r="L3735" s="12">
        <v>0</v>
      </c>
      <c r="M3735" s="12">
        <v>0</v>
      </c>
      <c r="N3735" s="12"/>
      <c r="O3735" s="12"/>
    </row>
    <row r="3736" spans="1:15" x14ac:dyDescent="0.35">
      <c r="A3736" s="11" t="str">
        <f t="shared" si="58"/>
        <v>CONSUMO PER CAPITA (kg ó litros por individuo)TintoDE 50 A 59 AÑOS</v>
      </c>
      <c r="B3736" s="11" t="s">
        <v>120</v>
      </c>
      <c r="C3736" s="11" t="s">
        <v>133</v>
      </c>
      <c r="D3736" s="11" t="s">
        <v>43</v>
      </c>
      <c r="E3736" s="12">
        <v>1.6628990860697599</v>
      </c>
      <c r="F3736" s="12">
        <v>2.0003240036579402</v>
      </c>
      <c r="G3736" s="12">
        <v>1.8666466790248599</v>
      </c>
      <c r="H3736" s="12">
        <v>1.6042917794756899</v>
      </c>
      <c r="I3736" s="12">
        <v>0</v>
      </c>
      <c r="J3736" s="12">
        <v>0</v>
      </c>
      <c r="K3736" s="12">
        <v>0</v>
      </c>
      <c r="L3736" s="12">
        <v>0</v>
      </c>
      <c r="M3736" s="12">
        <v>0</v>
      </c>
      <c r="N3736" s="12"/>
      <c r="O3736" s="12"/>
    </row>
    <row r="3737" spans="1:15" x14ac:dyDescent="0.35">
      <c r="A3737" s="11" t="str">
        <f t="shared" si="58"/>
        <v>CONSUMO PER CAPITA (kg ó litros por individuo)TintoDE 60 A 75 AÑOS</v>
      </c>
      <c r="B3737" s="11" t="s">
        <v>120</v>
      </c>
      <c r="C3737" s="11" t="s">
        <v>133</v>
      </c>
      <c r="D3737" s="11" t="s">
        <v>44</v>
      </c>
      <c r="E3737" s="12">
        <v>3.2090143086516898</v>
      </c>
      <c r="F3737" s="12">
        <v>3.7153420562956598</v>
      </c>
      <c r="G3737" s="12">
        <v>4.1351175348225704</v>
      </c>
      <c r="H3737" s="12">
        <v>3.9152722885528699</v>
      </c>
      <c r="I3737" s="12">
        <v>0</v>
      </c>
      <c r="J3737" s="12">
        <v>0</v>
      </c>
      <c r="K3737" s="12">
        <v>0</v>
      </c>
      <c r="L3737" s="12">
        <v>0</v>
      </c>
      <c r="M3737" s="12">
        <v>0</v>
      </c>
      <c r="N3737" s="12"/>
      <c r="O3737" s="12"/>
    </row>
    <row r="3738" spans="1:15" x14ac:dyDescent="0.35">
      <c r="A3738" s="11" t="str">
        <f t="shared" si="58"/>
        <v>CONSUMO PER CAPITA (kg ó litros por individuo)TintoALTA Y MEDIA ALTA</v>
      </c>
      <c r="B3738" s="11" t="s">
        <v>120</v>
      </c>
      <c r="C3738" s="11" t="s">
        <v>133</v>
      </c>
      <c r="D3738" s="11" t="s">
        <v>17</v>
      </c>
      <c r="E3738" s="12">
        <v>1.9422809588013801</v>
      </c>
      <c r="F3738" s="12">
        <v>2.8342902184319301</v>
      </c>
      <c r="G3738" s="12">
        <v>2.74871793608335</v>
      </c>
      <c r="H3738" s="12">
        <v>2.4063599148420001</v>
      </c>
      <c r="I3738" s="12">
        <v>0</v>
      </c>
      <c r="J3738" s="12">
        <v>0</v>
      </c>
      <c r="K3738" s="12">
        <v>0</v>
      </c>
      <c r="L3738" s="12">
        <v>0</v>
      </c>
      <c r="M3738" s="12">
        <v>0</v>
      </c>
      <c r="N3738" s="12"/>
      <c r="O3738" s="12"/>
    </row>
    <row r="3739" spans="1:15" x14ac:dyDescent="0.35">
      <c r="A3739" s="11" t="str">
        <f t="shared" si="58"/>
        <v>CONSUMO PER CAPITA (kg ó litros por individuo)TintoMEDIA</v>
      </c>
      <c r="B3739" s="11" t="s">
        <v>120</v>
      </c>
      <c r="C3739" s="11" t="s">
        <v>133</v>
      </c>
      <c r="D3739" s="11" t="s">
        <v>18</v>
      </c>
      <c r="E3739" s="12">
        <v>1.4175541884838001</v>
      </c>
      <c r="F3739" s="12">
        <v>1.5417226506705299</v>
      </c>
      <c r="G3739" s="12">
        <v>1.6815826095733699</v>
      </c>
      <c r="H3739" s="12">
        <v>1.4825666338993899</v>
      </c>
      <c r="I3739" s="12">
        <v>0</v>
      </c>
      <c r="J3739" s="12">
        <v>0</v>
      </c>
      <c r="K3739" s="12">
        <v>0</v>
      </c>
      <c r="L3739" s="12">
        <v>0</v>
      </c>
      <c r="M3739" s="12">
        <v>0</v>
      </c>
      <c r="N3739" s="12"/>
      <c r="O3739" s="12"/>
    </row>
    <row r="3740" spans="1:15" x14ac:dyDescent="0.35">
      <c r="A3740" s="11" t="str">
        <f t="shared" si="58"/>
        <v>CONSUMO PER CAPITA (kg ó litros por individuo)TintoMEDIA BAJA</v>
      </c>
      <c r="B3740" s="11" t="s">
        <v>120</v>
      </c>
      <c r="C3740" s="11" t="s">
        <v>133</v>
      </c>
      <c r="D3740" s="11" t="s">
        <v>19</v>
      </c>
      <c r="E3740" s="12">
        <v>1.20757196808407</v>
      </c>
      <c r="F3740" s="12">
        <v>1.12522721252476</v>
      </c>
      <c r="G3740" s="12">
        <v>1.30532353043348</v>
      </c>
      <c r="H3740" s="12">
        <v>1.3678162130265401</v>
      </c>
      <c r="I3740" s="12">
        <v>0</v>
      </c>
      <c r="J3740" s="12">
        <v>0</v>
      </c>
      <c r="K3740" s="12">
        <v>0</v>
      </c>
      <c r="L3740" s="12">
        <v>0</v>
      </c>
      <c r="M3740" s="12">
        <v>0</v>
      </c>
      <c r="N3740" s="12"/>
      <c r="O3740" s="12"/>
    </row>
    <row r="3741" spans="1:15" x14ac:dyDescent="0.35">
      <c r="A3741" s="11" t="str">
        <f t="shared" si="58"/>
        <v>CONSUMO PER CAPITA (kg ó litros por individuo)TintoBAJA</v>
      </c>
      <c r="B3741" s="11" t="s">
        <v>120</v>
      </c>
      <c r="C3741" s="11" t="s">
        <v>133</v>
      </c>
      <c r="D3741" s="11" t="s">
        <v>20</v>
      </c>
      <c r="E3741" s="12">
        <v>0.625270965615077</v>
      </c>
      <c r="F3741" s="12">
        <v>0.48155552136855601</v>
      </c>
      <c r="G3741" s="12">
        <v>0.66308404779353403</v>
      </c>
      <c r="H3741" s="12">
        <v>0.552055595235174</v>
      </c>
      <c r="I3741" s="12">
        <v>0</v>
      </c>
      <c r="J3741" s="12">
        <v>0</v>
      </c>
      <c r="K3741" s="12">
        <v>0</v>
      </c>
      <c r="L3741" s="12">
        <v>0</v>
      </c>
      <c r="M3741" s="12">
        <v>0</v>
      </c>
      <c r="N3741" s="12"/>
      <c r="O3741" s="12"/>
    </row>
    <row r="3742" spans="1:15" x14ac:dyDescent="0.35">
      <c r="A3742" s="11" t="str">
        <f t="shared" si="58"/>
        <v>CONSUMO PER CAPITA (kg ó litros por individuo)TintoHOMBRE</v>
      </c>
      <c r="B3742" s="11" t="s">
        <v>120</v>
      </c>
      <c r="C3742" s="11" t="s">
        <v>133</v>
      </c>
      <c r="D3742" s="11" t="s">
        <v>21</v>
      </c>
      <c r="E3742" s="12">
        <v>1.78166200378329</v>
      </c>
      <c r="F3742" s="12">
        <v>2.0808669191542499</v>
      </c>
      <c r="G3742" s="12">
        <v>2.20171714326634</v>
      </c>
      <c r="H3742" s="12">
        <v>1.9487576008882199</v>
      </c>
      <c r="I3742" s="12">
        <v>0</v>
      </c>
      <c r="J3742" s="12">
        <v>0</v>
      </c>
      <c r="K3742" s="12">
        <v>0</v>
      </c>
      <c r="L3742" s="12">
        <v>0</v>
      </c>
      <c r="M3742" s="12">
        <v>0</v>
      </c>
      <c r="N3742" s="12"/>
      <c r="O3742" s="12"/>
    </row>
    <row r="3743" spans="1:15" x14ac:dyDescent="0.35">
      <c r="A3743" s="11" t="str">
        <f t="shared" si="58"/>
        <v>CONSUMO PER CAPITA (kg ó litros por individuo)TintoMUJER</v>
      </c>
      <c r="B3743" s="11" t="s">
        <v>120</v>
      </c>
      <c r="C3743" s="11" t="s">
        <v>133</v>
      </c>
      <c r="D3743" s="11" t="s">
        <v>22</v>
      </c>
      <c r="E3743" s="12">
        <v>0.87030153441581903</v>
      </c>
      <c r="F3743" s="12">
        <v>0.93802683849101398</v>
      </c>
      <c r="G3743" s="12">
        <v>1.03544059039352</v>
      </c>
      <c r="H3743" s="12">
        <v>1.0027089080401099</v>
      </c>
      <c r="I3743" s="12">
        <v>0</v>
      </c>
      <c r="J3743" s="12">
        <v>0</v>
      </c>
      <c r="K3743" s="12">
        <v>0</v>
      </c>
      <c r="L3743" s="12">
        <v>0</v>
      </c>
      <c r="M3743" s="12">
        <v>0</v>
      </c>
      <c r="N3743" s="12"/>
      <c r="O3743" s="12"/>
    </row>
    <row r="3744" spans="1:15" x14ac:dyDescent="0.35">
      <c r="A3744" s="11" t="str">
        <f t="shared" si="58"/>
        <v>CONSUMO PER CAPITA (kg ó litros por individuo)BlancoT.ESPAÑA</v>
      </c>
      <c r="B3744" s="11" t="s">
        <v>120</v>
      </c>
      <c r="C3744" s="11" t="s">
        <v>134</v>
      </c>
      <c r="D3744" s="11" t="s">
        <v>36</v>
      </c>
      <c r="E3744" s="12">
        <v>0.71946065558154604</v>
      </c>
      <c r="F3744" s="12">
        <v>0.88482678055480501</v>
      </c>
      <c r="G3744" s="12">
        <v>0.97378559374671503</v>
      </c>
      <c r="H3744" s="12">
        <v>1.0293245091932199</v>
      </c>
      <c r="I3744" s="12">
        <v>0</v>
      </c>
      <c r="J3744" s="12">
        <v>0</v>
      </c>
      <c r="K3744" s="12">
        <v>0</v>
      </c>
      <c r="L3744" s="12">
        <v>0</v>
      </c>
      <c r="M3744" s="12">
        <v>0</v>
      </c>
      <c r="N3744" s="12"/>
      <c r="O3744" s="12"/>
    </row>
    <row r="3745" spans="1:15" x14ac:dyDescent="0.35">
      <c r="A3745" s="11" t="str">
        <f t="shared" si="58"/>
        <v>CONSUMO PER CAPITA (kg ó litros por individuo)BlancoBCN AM</v>
      </c>
      <c r="B3745" s="11" t="s">
        <v>120</v>
      </c>
      <c r="C3745" s="11" t="s">
        <v>134</v>
      </c>
      <c r="D3745" s="11" t="s">
        <v>1</v>
      </c>
      <c r="E3745" s="12">
        <v>0.39379659236367598</v>
      </c>
      <c r="F3745" s="12">
        <v>0.65079911056794104</v>
      </c>
      <c r="G3745" s="12">
        <v>0.66342352915394898</v>
      </c>
      <c r="H3745" s="12">
        <v>0.696879591532228</v>
      </c>
      <c r="I3745" s="12">
        <v>0</v>
      </c>
      <c r="J3745" s="12">
        <v>0</v>
      </c>
      <c r="K3745" s="12">
        <v>0</v>
      </c>
      <c r="L3745" s="12">
        <v>0</v>
      </c>
      <c r="M3745" s="12">
        <v>0</v>
      </c>
      <c r="N3745" s="12"/>
      <c r="O3745" s="12"/>
    </row>
    <row r="3746" spans="1:15" x14ac:dyDescent="0.35">
      <c r="A3746" s="11" t="str">
        <f t="shared" si="58"/>
        <v>CONSUMO PER CAPITA (kg ó litros por individuo)BlancoREST.CAT ARAGON</v>
      </c>
      <c r="B3746" s="11" t="s">
        <v>120</v>
      </c>
      <c r="C3746" s="11" t="s">
        <v>134</v>
      </c>
      <c r="D3746" s="11" t="s">
        <v>2</v>
      </c>
      <c r="E3746" s="12">
        <v>0.766449927469391</v>
      </c>
      <c r="F3746" s="12">
        <v>1.00070628489967</v>
      </c>
      <c r="G3746" s="12">
        <v>0.96752535280046703</v>
      </c>
      <c r="H3746" s="12">
        <v>1.24313526471969</v>
      </c>
      <c r="I3746" s="12">
        <v>0</v>
      </c>
      <c r="J3746" s="12">
        <v>0</v>
      </c>
      <c r="K3746" s="12">
        <v>0</v>
      </c>
      <c r="L3746" s="12">
        <v>0</v>
      </c>
      <c r="M3746" s="12">
        <v>0</v>
      </c>
      <c r="N3746" s="12"/>
      <c r="O3746" s="12"/>
    </row>
    <row r="3747" spans="1:15" x14ac:dyDescent="0.35">
      <c r="A3747" s="11" t="str">
        <f t="shared" si="58"/>
        <v>CONSUMO PER CAPITA (kg ó litros por individuo)BlancoLEVANTE</v>
      </c>
      <c r="B3747" s="11" t="s">
        <v>120</v>
      </c>
      <c r="C3747" s="11" t="s">
        <v>134</v>
      </c>
      <c r="D3747" s="11" t="s">
        <v>3</v>
      </c>
      <c r="E3747" s="12">
        <v>0.53720323379384505</v>
      </c>
      <c r="F3747" s="12">
        <v>0.50014860497730995</v>
      </c>
      <c r="G3747" s="12">
        <v>0.61245529325796499</v>
      </c>
      <c r="H3747" s="12">
        <v>0.57611626452987696</v>
      </c>
      <c r="I3747" s="12">
        <v>0</v>
      </c>
      <c r="J3747" s="12">
        <v>0</v>
      </c>
      <c r="K3747" s="12">
        <v>0</v>
      </c>
      <c r="L3747" s="12">
        <v>0</v>
      </c>
      <c r="M3747" s="12">
        <v>0</v>
      </c>
      <c r="N3747" s="12"/>
      <c r="O3747" s="12"/>
    </row>
    <row r="3748" spans="1:15" x14ac:dyDescent="0.35">
      <c r="A3748" s="11" t="str">
        <f t="shared" si="58"/>
        <v>CONSUMO PER CAPITA (kg ó litros por individuo)BlancoANDALUCIA</v>
      </c>
      <c r="B3748" s="11" t="s">
        <v>120</v>
      </c>
      <c r="C3748" s="11" t="s">
        <v>134</v>
      </c>
      <c r="D3748" s="11" t="s">
        <v>4</v>
      </c>
      <c r="E3748" s="12">
        <v>0.4148968860192</v>
      </c>
      <c r="F3748" s="12">
        <v>0.40358318620564199</v>
      </c>
      <c r="G3748" s="12">
        <v>0.52719220895466301</v>
      </c>
      <c r="H3748" s="12">
        <v>0.44760054439101898</v>
      </c>
      <c r="I3748" s="12">
        <v>0</v>
      </c>
      <c r="J3748" s="12">
        <v>0</v>
      </c>
      <c r="K3748" s="12">
        <v>0</v>
      </c>
      <c r="L3748" s="12">
        <v>0</v>
      </c>
      <c r="M3748" s="12">
        <v>0</v>
      </c>
      <c r="N3748" s="12"/>
      <c r="O3748" s="12"/>
    </row>
    <row r="3749" spans="1:15" x14ac:dyDescent="0.35">
      <c r="A3749" s="11" t="str">
        <f t="shared" si="58"/>
        <v>CONSUMO PER CAPITA (kg ó litros por individuo)BlancoMDD AM</v>
      </c>
      <c r="B3749" s="11" t="s">
        <v>120</v>
      </c>
      <c r="C3749" s="11" t="s">
        <v>134</v>
      </c>
      <c r="D3749" s="11" t="s">
        <v>5</v>
      </c>
      <c r="E3749" s="12">
        <v>0.78232714426882599</v>
      </c>
      <c r="F3749" s="12">
        <v>1.0634757214717201</v>
      </c>
      <c r="G3749" s="12">
        <v>1.1043058222569999</v>
      </c>
      <c r="H3749" s="12">
        <v>1.3873004463462599</v>
      </c>
      <c r="I3749" s="12">
        <v>0</v>
      </c>
      <c r="J3749" s="12">
        <v>0</v>
      </c>
      <c r="K3749" s="12">
        <v>0</v>
      </c>
      <c r="L3749" s="12">
        <v>0</v>
      </c>
      <c r="M3749" s="12">
        <v>0</v>
      </c>
      <c r="N3749" s="12"/>
      <c r="O3749" s="12"/>
    </row>
    <row r="3750" spans="1:15" x14ac:dyDescent="0.35">
      <c r="A3750" s="11" t="str">
        <f t="shared" si="58"/>
        <v>CONSUMO PER CAPITA (kg ó litros por individuo)BlancoRTO CENTRO</v>
      </c>
      <c r="B3750" s="11" t="s">
        <v>120</v>
      </c>
      <c r="C3750" s="11" t="s">
        <v>134</v>
      </c>
      <c r="D3750" s="11" t="s">
        <v>6</v>
      </c>
      <c r="E3750" s="12">
        <v>0.98361387500480402</v>
      </c>
      <c r="F3750" s="12">
        <v>0.93115402647491297</v>
      </c>
      <c r="G3750" s="12">
        <v>0.98099293041302005</v>
      </c>
      <c r="H3750" s="12">
        <v>0.858139558152343</v>
      </c>
      <c r="I3750" s="12">
        <v>0</v>
      </c>
      <c r="J3750" s="12">
        <v>0</v>
      </c>
      <c r="K3750" s="12">
        <v>0</v>
      </c>
      <c r="L3750" s="12">
        <v>0</v>
      </c>
      <c r="M3750" s="12">
        <v>0</v>
      </c>
      <c r="N3750" s="12"/>
      <c r="O3750" s="12"/>
    </row>
    <row r="3751" spans="1:15" x14ac:dyDescent="0.35">
      <c r="A3751" s="11" t="str">
        <f t="shared" si="58"/>
        <v>CONSUMO PER CAPITA (kg ó litros por individuo)BlancoNORTE-CENTRO</v>
      </c>
      <c r="B3751" s="11" t="s">
        <v>120</v>
      </c>
      <c r="C3751" s="11" t="s">
        <v>134</v>
      </c>
      <c r="D3751" s="11" t="s">
        <v>7</v>
      </c>
      <c r="E3751" s="12">
        <v>1.09809636610956</v>
      </c>
      <c r="F3751" s="12">
        <v>1.6749184210834001</v>
      </c>
      <c r="G3751" s="12">
        <v>2.0593462704165502</v>
      </c>
      <c r="H3751" s="12">
        <v>1.92137287240344</v>
      </c>
      <c r="I3751" s="12">
        <v>0</v>
      </c>
      <c r="J3751" s="12">
        <v>0</v>
      </c>
      <c r="K3751" s="12">
        <v>0</v>
      </c>
      <c r="L3751" s="12">
        <v>0</v>
      </c>
      <c r="M3751" s="12">
        <v>0</v>
      </c>
      <c r="N3751" s="12"/>
      <c r="O3751" s="12"/>
    </row>
    <row r="3752" spans="1:15" x14ac:dyDescent="0.35">
      <c r="A3752" s="11" t="str">
        <f t="shared" si="58"/>
        <v>CONSUMO PER CAPITA (kg ó litros por individuo)BlancoNOROESTE</v>
      </c>
      <c r="B3752" s="11" t="s">
        <v>120</v>
      </c>
      <c r="C3752" s="11" t="s">
        <v>134</v>
      </c>
      <c r="D3752" s="11" t="s">
        <v>8</v>
      </c>
      <c r="E3752" s="12">
        <v>1.2170908694743801</v>
      </c>
      <c r="F3752" s="12">
        <v>1.5603306319319199</v>
      </c>
      <c r="G3752" s="12">
        <v>1.6015211877190301</v>
      </c>
      <c r="H3752" s="12">
        <v>1.8930904594468601</v>
      </c>
      <c r="I3752" s="12">
        <v>0</v>
      </c>
      <c r="J3752" s="12">
        <v>0</v>
      </c>
      <c r="K3752" s="12">
        <v>0</v>
      </c>
      <c r="L3752" s="12">
        <v>0</v>
      </c>
      <c r="M3752" s="12">
        <v>0</v>
      </c>
      <c r="N3752" s="12"/>
      <c r="O3752" s="12"/>
    </row>
    <row r="3753" spans="1:15" x14ac:dyDescent="0.35">
      <c r="A3753" s="11" t="str">
        <f t="shared" si="58"/>
        <v>CONSUMO PER CAPITA (kg ó litros por individuo)Blanco&lt;2MIL</v>
      </c>
      <c r="B3753" s="11" t="s">
        <v>120</v>
      </c>
      <c r="C3753" s="11" t="s">
        <v>134</v>
      </c>
      <c r="D3753" s="11" t="s">
        <v>9</v>
      </c>
      <c r="E3753" s="12">
        <v>0.851577581634826</v>
      </c>
      <c r="F3753" s="12">
        <v>0.83293842024575304</v>
      </c>
      <c r="G3753" s="12">
        <v>0.68757120999553001</v>
      </c>
      <c r="H3753" s="12">
        <v>0.78648073970048404</v>
      </c>
      <c r="I3753" s="12">
        <v>0</v>
      </c>
      <c r="J3753" s="12">
        <v>0</v>
      </c>
      <c r="K3753" s="12">
        <v>0</v>
      </c>
      <c r="L3753" s="12">
        <v>0</v>
      </c>
      <c r="M3753" s="12">
        <v>0</v>
      </c>
      <c r="N3753" s="12"/>
      <c r="O3753" s="12"/>
    </row>
    <row r="3754" spans="1:15" x14ac:dyDescent="0.35">
      <c r="A3754" s="11" t="str">
        <f t="shared" si="58"/>
        <v>CONSUMO PER CAPITA (kg ó litros por individuo)Blanco2-5MIL</v>
      </c>
      <c r="B3754" s="11" t="s">
        <v>120</v>
      </c>
      <c r="C3754" s="11" t="s">
        <v>134</v>
      </c>
      <c r="D3754" s="11" t="s">
        <v>10</v>
      </c>
      <c r="E3754" s="12">
        <v>0.41927255202774699</v>
      </c>
      <c r="F3754" s="12">
        <v>0.64465461114471101</v>
      </c>
      <c r="G3754" s="12">
        <v>0.97613145372404497</v>
      </c>
      <c r="H3754" s="12">
        <v>0.86720064874361802</v>
      </c>
      <c r="I3754" s="12">
        <v>0</v>
      </c>
      <c r="J3754" s="12">
        <v>0</v>
      </c>
      <c r="K3754" s="12">
        <v>0</v>
      </c>
      <c r="L3754" s="12">
        <v>0</v>
      </c>
      <c r="M3754" s="12">
        <v>0</v>
      </c>
      <c r="N3754" s="12"/>
      <c r="O3754" s="12"/>
    </row>
    <row r="3755" spans="1:15" x14ac:dyDescent="0.35">
      <c r="A3755" s="11" t="str">
        <f t="shared" si="58"/>
        <v>CONSUMO PER CAPITA (kg ó litros por individuo)Blanco5-10MIL</v>
      </c>
      <c r="B3755" s="11" t="s">
        <v>120</v>
      </c>
      <c r="C3755" s="11" t="s">
        <v>134</v>
      </c>
      <c r="D3755" s="11" t="s">
        <v>11</v>
      </c>
      <c r="E3755" s="12">
        <v>0.67579653635474701</v>
      </c>
      <c r="F3755" s="12">
        <v>0.73619166283680804</v>
      </c>
      <c r="G3755" s="12">
        <v>0.69204587686337105</v>
      </c>
      <c r="H3755" s="12">
        <v>0.98926817259965905</v>
      </c>
      <c r="I3755" s="12">
        <v>0</v>
      </c>
      <c r="J3755" s="12">
        <v>0</v>
      </c>
      <c r="K3755" s="12">
        <v>0</v>
      </c>
      <c r="L3755" s="12">
        <v>0</v>
      </c>
      <c r="M3755" s="12">
        <v>0</v>
      </c>
      <c r="N3755" s="12"/>
      <c r="O3755" s="12"/>
    </row>
    <row r="3756" spans="1:15" x14ac:dyDescent="0.35">
      <c r="A3756" s="11" t="str">
        <f t="shared" si="58"/>
        <v>CONSUMO PER CAPITA (kg ó litros por individuo)Blanco10-30MIL</v>
      </c>
      <c r="B3756" s="11" t="s">
        <v>120</v>
      </c>
      <c r="C3756" s="11" t="s">
        <v>134</v>
      </c>
      <c r="D3756" s="11" t="s">
        <v>12</v>
      </c>
      <c r="E3756" s="12">
        <v>0.70767439918161801</v>
      </c>
      <c r="F3756" s="12">
        <v>0.90512058604680101</v>
      </c>
      <c r="G3756" s="12">
        <v>0.94356465619627095</v>
      </c>
      <c r="H3756" s="12">
        <v>1.1090869769565599</v>
      </c>
      <c r="I3756" s="12">
        <v>0</v>
      </c>
      <c r="J3756" s="12">
        <v>0</v>
      </c>
      <c r="K3756" s="12">
        <v>0</v>
      </c>
      <c r="L3756" s="12">
        <v>0</v>
      </c>
      <c r="M3756" s="12">
        <v>0</v>
      </c>
      <c r="N3756" s="12"/>
      <c r="O3756" s="12"/>
    </row>
    <row r="3757" spans="1:15" x14ac:dyDescent="0.35">
      <c r="A3757" s="11" t="str">
        <f t="shared" si="58"/>
        <v>CONSUMO PER CAPITA (kg ó litros por individuo)Blanco30-100MIL</v>
      </c>
      <c r="B3757" s="11" t="s">
        <v>120</v>
      </c>
      <c r="C3757" s="11" t="s">
        <v>134</v>
      </c>
      <c r="D3757" s="11" t="s">
        <v>13</v>
      </c>
      <c r="E3757" s="12">
        <v>0.62301535166540201</v>
      </c>
      <c r="F3757" s="12">
        <v>0.76401208862050096</v>
      </c>
      <c r="G3757" s="12">
        <v>0.80585500302775004</v>
      </c>
      <c r="H3757" s="12">
        <v>0.80372206788851697</v>
      </c>
      <c r="I3757" s="12">
        <v>0</v>
      </c>
      <c r="J3757" s="12">
        <v>0</v>
      </c>
      <c r="K3757" s="12">
        <v>0</v>
      </c>
      <c r="L3757" s="12">
        <v>0</v>
      </c>
      <c r="M3757" s="12">
        <v>0</v>
      </c>
      <c r="N3757" s="12"/>
      <c r="O3757" s="12"/>
    </row>
    <row r="3758" spans="1:15" x14ac:dyDescent="0.35">
      <c r="A3758" s="11" t="str">
        <f t="shared" si="58"/>
        <v>CONSUMO PER CAPITA (kg ó litros por individuo)Blanco100-200MIL</v>
      </c>
      <c r="B3758" s="11" t="s">
        <v>120</v>
      </c>
      <c r="C3758" s="11" t="s">
        <v>134</v>
      </c>
      <c r="D3758" s="11" t="s">
        <v>14</v>
      </c>
      <c r="E3758" s="12">
        <v>0.734759290212183</v>
      </c>
      <c r="F3758" s="12">
        <v>0.73231865598950396</v>
      </c>
      <c r="G3758" s="12">
        <v>1.1125840255441399</v>
      </c>
      <c r="H3758" s="12">
        <v>0.96923903881782103</v>
      </c>
      <c r="I3758" s="12">
        <v>0</v>
      </c>
      <c r="J3758" s="12">
        <v>0</v>
      </c>
      <c r="K3758" s="12">
        <v>0</v>
      </c>
      <c r="L3758" s="12">
        <v>0</v>
      </c>
      <c r="M3758" s="12">
        <v>0</v>
      </c>
      <c r="N3758" s="12"/>
      <c r="O3758" s="12"/>
    </row>
    <row r="3759" spans="1:15" x14ac:dyDescent="0.35">
      <c r="A3759" s="11" t="str">
        <f t="shared" si="58"/>
        <v>CONSUMO PER CAPITA (kg ó litros por individuo)Blanco200-500MIL</v>
      </c>
      <c r="B3759" s="11" t="s">
        <v>120</v>
      </c>
      <c r="C3759" s="11" t="s">
        <v>134</v>
      </c>
      <c r="D3759" s="11" t="s">
        <v>15</v>
      </c>
      <c r="E3759" s="12">
        <v>0.84261894025922901</v>
      </c>
      <c r="F3759" s="12">
        <v>1.1905571809840201</v>
      </c>
      <c r="G3759" s="12">
        <v>1.3114484336215499</v>
      </c>
      <c r="H3759" s="12">
        <v>1.17543841890275</v>
      </c>
      <c r="I3759" s="12">
        <v>0</v>
      </c>
      <c r="J3759" s="12">
        <v>0</v>
      </c>
      <c r="K3759" s="12">
        <v>0</v>
      </c>
      <c r="L3759" s="12">
        <v>0</v>
      </c>
      <c r="M3759" s="12">
        <v>0</v>
      </c>
      <c r="N3759" s="12"/>
      <c r="O3759" s="12"/>
    </row>
    <row r="3760" spans="1:15" x14ac:dyDescent="0.35">
      <c r="A3760" s="11" t="str">
        <f t="shared" si="58"/>
        <v>CONSUMO PER CAPITA (kg ó litros por individuo)Blanco&gt;500MIL</v>
      </c>
      <c r="B3760" s="11" t="s">
        <v>120</v>
      </c>
      <c r="C3760" s="11" t="s">
        <v>134</v>
      </c>
      <c r="D3760" s="11" t="s">
        <v>16</v>
      </c>
      <c r="E3760" s="12">
        <v>0.83817511944705803</v>
      </c>
      <c r="F3760" s="12">
        <v>1.0554897399798699</v>
      </c>
      <c r="G3760" s="12">
        <v>1.1051916512253399</v>
      </c>
      <c r="H3760" s="12">
        <v>1.3058794506350699</v>
      </c>
      <c r="I3760" s="12">
        <v>0</v>
      </c>
      <c r="J3760" s="12">
        <v>0</v>
      </c>
      <c r="K3760" s="12">
        <v>0</v>
      </c>
      <c r="L3760" s="12">
        <v>0</v>
      </c>
      <c r="M3760" s="12">
        <v>0</v>
      </c>
      <c r="N3760" s="12"/>
      <c r="O3760" s="12"/>
    </row>
    <row r="3761" spans="1:15" x14ac:dyDescent="0.35">
      <c r="A3761" s="11" t="str">
        <f t="shared" si="58"/>
        <v>CONSUMO PER CAPITA (kg ó litros por individuo)BlancoDE 15 A 19 AÑOS</v>
      </c>
      <c r="B3761" s="11" t="s">
        <v>120</v>
      </c>
      <c r="C3761" s="11" t="s">
        <v>134</v>
      </c>
      <c r="D3761" s="11" t="s">
        <v>39</v>
      </c>
      <c r="E3761" s="12">
        <v>0.105055126197763</v>
      </c>
      <c r="F3761" s="12">
        <v>6.5423345764102303E-2</v>
      </c>
      <c r="G3761" s="12">
        <v>0.108105536501218</v>
      </c>
      <c r="H3761" s="12">
        <v>8.0718331831260409E-3</v>
      </c>
      <c r="I3761" s="12">
        <v>0</v>
      </c>
      <c r="J3761" s="12">
        <v>0</v>
      </c>
      <c r="K3761" s="12">
        <v>0</v>
      </c>
      <c r="L3761" s="12">
        <v>0</v>
      </c>
      <c r="M3761" s="12">
        <v>0</v>
      </c>
      <c r="N3761" s="12"/>
      <c r="O3761" s="12"/>
    </row>
    <row r="3762" spans="1:15" x14ac:dyDescent="0.35">
      <c r="A3762" s="11" t="str">
        <f t="shared" si="58"/>
        <v>CONSUMO PER CAPITA (kg ó litros por individuo)BlancoDE 20 A 24 AÑOS</v>
      </c>
      <c r="B3762" s="11" t="s">
        <v>120</v>
      </c>
      <c r="C3762" s="11" t="s">
        <v>134</v>
      </c>
      <c r="D3762" s="11" t="s">
        <v>40</v>
      </c>
      <c r="E3762" s="12">
        <v>0.19472928364523301</v>
      </c>
      <c r="F3762" s="12">
        <v>0.20180633831700701</v>
      </c>
      <c r="G3762" s="12">
        <v>0.17666843929177301</v>
      </c>
      <c r="H3762" s="12">
        <v>0.146260339820598</v>
      </c>
      <c r="I3762" s="12">
        <v>0</v>
      </c>
      <c r="J3762" s="12">
        <v>0</v>
      </c>
      <c r="K3762" s="12">
        <v>0</v>
      </c>
      <c r="L3762" s="12">
        <v>0</v>
      </c>
      <c r="M3762" s="12">
        <v>0</v>
      </c>
      <c r="N3762" s="12"/>
      <c r="O3762" s="12"/>
    </row>
    <row r="3763" spans="1:15" x14ac:dyDescent="0.35">
      <c r="A3763" s="11" t="str">
        <f t="shared" si="58"/>
        <v>CONSUMO PER CAPITA (kg ó litros por individuo)BlancoDE 25 A 34 AÑOS</v>
      </c>
      <c r="B3763" s="11" t="s">
        <v>120</v>
      </c>
      <c r="C3763" s="11" t="s">
        <v>134</v>
      </c>
      <c r="D3763" s="11" t="s">
        <v>41</v>
      </c>
      <c r="E3763" s="12">
        <v>0.40328119490625303</v>
      </c>
      <c r="F3763" s="12">
        <v>0.423933664374952</v>
      </c>
      <c r="G3763" s="12">
        <v>0.36325041704622402</v>
      </c>
      <c r="H3763" s="12">
        <v>0.35759196840236801</v>
      </c>
      <c r="I3763" s="12">
        <v>0</v>
      </c>
      <c r="J3763" s="12">
        <v>0</v>
      </c>
      <c r="K3763" s="12">
        <v>0</v>
      </c>
      <c r="L3763" s="12">
        <v>0</v>
      </c>
      <c r="M3763" s="12">
        <v>0</v>
      </c>
      <c r="N3763" s="12"/>
      <c r="O3763" s="12"/>
    </row>
    <row r="3764" spans="1:15" x14ac:dyDescent="0.35">
      <c r="A3764" s="11" t="str">
        <f t="shared" si="58"/>
        <v>CONSUMO PER CAPITA (kg ó litros por individuo)BlancoDE 35 A 49 AÑOS</v>
      </c>
      <c r="B3764" s="11" t="s">
        <v>120</v>
      </c>
      <c r="C3764" s="11" t="s">
        <v>134</v>
      </c>
      <c r="D3764" s="11" t="s">
        <v>42</v>
      </c>
      <c r="E3764" s="12">
        <v>0.386368969857455</v>
      </c>
      <c r="F3764" s="12">
        <v>0.41913497056522198</v>
      </c>
      <c r="G3764" s="12">
        <v>0.47141038054888201</v>
      </c>
      <c r="H3764" s="12">
        <v>0.42244845146194998</v>
      </c>
      <c r="I3764" s="12">
        <v>0</v>
      </c>
      <c r="J3764" s="12">
        <v>0</v>
      </c>
      <c r="K3764" s="12">
        <v>0</v>
      </c>
      <c r="L3764" s="12">
        <v>0</v>
      </c>
      <c r="M3764" s="12">
        <v>0</v>
      </c>
      <c r="N3764" s="12"/>
      <c r="O3764" s="12"/>
    </row>
    <row r="3765" spans="1:15" x14ac:dyDescent="0.35">
      <c r="A3765" s="11" t="str">
        <f t="shared" si="58"/>
        <v>CONSUMO PER CAPITA (kg ó litros por individuo)BlancoDE 50 A 59 AÑOS</v>
      </c>
      <c r="B3765" s="11" t="s">
        <v>120</v>
      </c>
      <c r="C3765" s="11" t="s">
        <v>134</v>
      </c>
      <c r="D3765" s="11" t="s">
        <v>43</v>
      </c>
      <c r="E3765" s="12">
        <v>0.86058389804636304</v>
      </c>
      <c r="F3765" s="12">
        <v>1.0853912917089901</v>
      </c>
      <c r="G3765" s="12">
        <v>1.1496803791936701</v>
      </c>
      <c r="H3765" s="12">
        <v>1.1705181657014201</v>
      </c>
      <c r="I3765" s="12">
        <v>0</v>
      </c>
      <c r="J3765" s="12">
        <v>0</v>
      </c>
      <c r="K3765" s="12">
        <v>0</v>
      </c>
      <c r="L3765" s="12">
        <v>0</v>
      </c>
      <c r="M3765" s="12">
        <v>0</v>
      </c>
      <c r="N3765" s="12"/>
      <c r="O3765" s="12"/>
    </row>
    <row r="3766" spans="1:15" x14ac:dyDescent="0.35">
      <c r="A3766" s="11" t="str">
        <f t="shared" si="58"/>
        <v>CONSUMO PER CAPITA (kg ó litros por individuo)BlancoDE 60 A 75 AÑOS</v>
      </c>
      <c r="B3766" s="11" t="s">
        <v>120</v>
      </c>
      <c r="C3766" s="11" t="s">
        <v>134</v>
      </c>
      <c r="D3766" s="11" t="s">
        <v>44</v>
      </c>
      <c r="E3766" s="12">
        <v>1.5943082523458501</v>
      </c>
      <c r="F3766" s="12">
        <v>2.07078870107572</v>
      </c>
      <c r="G3766" s="12">
        <v>2.3362507997231798</v>
      </c>
      <c r="H3766" s="12">
        <v>2.65078496402927</v>
      </c>
      <c r="I3766" s="12">
        <v>0</v>
      </c>
      <c r="J3766" s="12">
        <v>0</v>
      </c>
      <c r="K3766" s="12">
        <v>0</v>
      </c>
      <c r="L3766" s="12">
        <v>0</v>
      </c>
      <c r="M3766" s="12">
        <v>0</v>
      </c>
      <c r="N3766" s="12"/>
      <c r="O3766" s="12"/>
    </row>
    <row r="3767" spans="1:15" x14ac:dyDescent="0.35">
      <c r="A3767" s="11" t="str">
        <f t="shared" si="58"/>
        <v>CONSUMO PER CAPITA (kg ó litros por individuo)BlancoALTA Y MEDIA ALTA</v>
      </c>
      <c r="B3767" s="11" t="s">
        <v>120</v>
      </c>
      <c r="C3767" s="11" t="s">
        <v>134</v>
      </c>
      <c r="D3767" s="11" t="s">
        <v>17</v>
      </c>
      <c r="E3767" s="12">
        <v>1.34520407541487</v>
      </c>
      <c r="F3767" s="12">
        <v>1.8998767636154701</v>
      </c>
      <c r="G3767" s="12">
        <v>1.86025661957013</v>
      </c>
      <c r="H3767" s="12">
        <v>2.24295501667179</v>
      </c>
      <c r="I3767" s="12">
        <v>0</v>
      </c>
      <c r="J3767" s="12">
        <v>0</v>
      </c>
      <c r="K3767" s="12">
        <v>0</v>
      </c>
      <c r="L3767" s="12">
        <v>0</v>
      </c>
      <c r="M3767" s="12">
        <v>0</v>
      </c>
      <c r="N3767" s="12"/>
      <c r="O3767" s="12"/>
    </row>
    <row r="3768" spans="1:15" x14ac:dyDescent="0.35">
      <c r="A3768" s="11" t="str">
        <f t="shared" si="58"/>
        <v>CONSUMO PER CAPITA (kg ó litros por individuo)BlancoMEDIA</v>
      </c>
      <c r="B3768" s="11" t="s">
        <v>120</v>
      </c>
      <c r="C3768" s="11" t="s">
        <v>134</v>
      </c>
      <c r="D3768" s="11" t="s">
        <v>18</v>
      </c>
      <c r="E3768" s="12">
        <v>0.598862589155995</v>
      </c>
      <c r="F3768" s="12">
        <v>0.764676291220039</v>
      </c>
      <c r="G3768" s="12">
        <v>0.98487289963036995</v>
      </c>
      <c r="H3768" s="12">
        <v>0.91162708621230504</v>
      </c>
      <c r="I3768" s="12">
        <v>0</v>
      </c>
      <c r="J3768" s="12">
        <v>0</v>
      </c>
      <c r="K3768" s="12">
        <v>0</v>
      </c>
      <c r="L3768" s="12">
        <v>0</v>
      </c>
      <c r="M3768" s="12">
        <v>0</v>
      </c>
      <c r="N3768" s="12"/>
      <c r="O3768" s="12"/>
    </row>
    <row r="3769" spans="1:15" x14ac:dyDescent="0.35">
      <c r="A3769" s="11" t="str">
        <f t="shared" si="58"/>
        <v>CONSUMO PER CAPITA (kg ó litros por individuo)BlancoMEDIA BAJA</v>
      </c>
      <c r="B3769" s="11" t="s">
        <v>120</v>
      </c>
      <c r="C3769" s="11" t="s">
        <v>134</v>
      </c>
      <c r="D3769" s="11" t="s">
        <v>19</v>
      </c>
      <c r="E3769" s="12">
        <v>0.59111250651478897</v>
      </c>
      <c r="F3769" s="12">
        <v>0.63004567865835903</v>
      </c>
      <c r="G3769" s="12">
        <v>0.58576273490573005</v>
      </c>
      <c r="H3769" s="12">
        <v>0.65341300128707802</v>
      </c>
      <c r="I3769" s="12">
        <v>0</v>
      </c>
      <c r="J3769" s="12">
        <v>0</v>
      </c>
      <c r="K3769" s="12">
        <v>0</v>
      </c>
      <c r="L3769" s="12">
        <v>0</v>
      </c>
      <c r="M3769" s="12">
        <v>0</v>
      </c>
      <c r="N3769" s="12"/>
      <c r="O3769" s="12"/>
    </row>
    <row r="3770" spans="1:15" x14ac:dyDescent="0.35">
      <c r="A3770" s="11" t="str">
        <f t="shared" si="58"/>
        <v>CONSUMO PER CAPITA (kg ó litros por individuo)BlancoBAJA</v>
      </c>
      <c r="B3770" s="11" t="s">
        <v>120</v>
      </c>
      <c r="C3770" s="11" t="s">
        <v>134</v>
      </c>
      <c r="D3770" s="11" t="s">
        <v>20</v>
      </c>
      <c r="E3770" s="12">
        <v>0.40577252665469699</v>
      </c>
      <c r="F3770" s="12">
        <v>0.30814974037540199</v>
      </c>
      <c r="G3770" s="12">
        <v>0.499791918303017</v>
      </c>
      <c r="H3770" s="12">
        <v>0.389880767928941</v>
      </c>
      <c r="I3770" s="12">
        <v>0</v>
      </c>
      <c r="J3770" s="12">
        <v>0</v>
      </c>
      <c r="K3770" s="12">
        <v>0</v>
      </c>
      <c r="L3770" s="12">
        <v>0</v>
      </c>
      <c r="M3770" s="12">
        <v>0</v>
      </c>
      <c r="N3770" s="12"/>
      <c r="O3770" s="12"/>
    </row>
    <row r="3771" spans="1:15" x14ac:dyDescent="0.35">
      <c r="A3771" s="11" t="str">
        <f t="shared" si="58"/>
        <v>CONSUMO PER CAPITA (kg ó litros por individuo)BlancoHOMBRE</v>
      </c>
      <c r="B3771" s="11" t="s">
        <v>120</v>
      </c>
      <c r="C3771" s="11" t="s">
        <v>134</v>
      </c>
      <c r="D3771" s="11" t="s">
        <v>21</v>
      </c>
      <c r="E3771" s="12">
        <v>0.88971392821414597</v>
      </c>
      <c r="F3771" s="12">
        <v>1.1280830575029499</v>
      </c>
      <c r="G3771" s="12">
        <v>1.19758218610782</v>
      </c>
      <c r="H3771" s="12">
        <v>1.3157338986802301</v>
      </c>
      <c r="I3771" s="12">
        <v>0</v>
      </c>
      <c r="J3771" s="12">
        <v>0</v>
      </c>
      <c r="K3771" s="12">
        <v>0</v>
      </c>
      <c r="L3771" s="12">
        <v>0</v>
      </c>
      <c r="M3771" s="12">
        <v>0</v>
      </c>
      <c r="N3771" s="12"/>
      <c r="O3771" s="12"/>
    </row>
    <row r="3772" spans="1:15" x14ac:dyDescent="0.35">
      <c r="A3772" s="11" t="str">
        <f t="shared" si="58"/>
        <v>CONSUMO PER CAPITA (kg ó litros por individuo)BlancoMUJER</v>
      </c>
      <c r="B3772" s="11" t="s">
        <v>120</v>
      </c>
      <c r="C3772" s="11" t="s">
        <v>134</v>
      </c>
      <c r="D3772" s="11" t="s">
        <v>22</v>
      </c>
      <c r="E3772" s="12">
        <v>0.55204292501150498</v>
      </c>
      <c r="F3772" s="12">
        <v>0.64523828775974601</v>
      </c>
      <c r="G3772" s="12">
        <v>0.75318645083397195</v>
      </c>
      <c r="H3772" s="12">
        <v>0.74745970769070802</v>
      </c>
      <c r="I3772" s="12">
        <v>0</v>
      </c>
      <c r="J3772" s="12">
        <v>0</v>
      </c>
      <c r="K3772" s="12">
        <v>0</v>
      </c>
      <c r="L3772" s="12">
        <v>0</v>
      </c>
      <c r="M3772" s="12">
        <v>0</v>
      </c>
      <c r="N3772" s="12"/>
      <c r="O3772" s="12"/>
    </row>
    <row r="3773" spans="1:15" x14ac:dyDescent="0.35">
      <c r="A3773" s="11" t="str">
        <f t="shared" si="58"/>
        <v>CONSUMO PER CAPITA (kg ó litros por individuo)RosadoT.ESPAÑA</v>
      </c>
      <c r="B3773" s="11" t="s">
        <v>120</v>
      </c>
      <c r="C3773" s="11" t="s">
        <v>135</v>
      </c>
      <c r="D3773" s="11" t="s">
        <v>36</v>
      </c>
      <c r="E3773" s="12">
        <v>0.10077239857753501</v>
      </c>
      <c r="F3773" s="12">
        <v>0.12635566058269301</v>
      </c>
      <c r="G3773" s="12">
        <v>0.120384079790348</v>
      </c>
      <c r="H3773" s="12">
        <v>0.128505425217327</v>
      </c>
      <c r="I3773" s="12">
        <v>0</v>
      </c>
      <c r="J3773" s="12">
        <v>0</v>
      </c>
      <c r="K3773" s="12">
        <v>0</v>
      </c>
      <c r="L3773" s="12">
        <v>0</v>
      </c>
      <c r="M3773" s="12">
        <v>0</v>
      </c>
      <c r="N3773" s="12"/>
      <c r="O3773" s="12"/>
    </row>
    <row r="3774" spans="1:15" x14ac:dyDescent="0.35">
      <c r="A3774" s="11" t="str">
        <f t="shared" si="58"/>
        <v>CONSUMO PER CAPITA (kg ó litros por individuo)RosadoBCN AM</v>
      </c>
      <c r="B3774" s="11" t="s">
        <v>120</v>
      </c>
      <c r="C3774" s="11" t="s">
        <v>135</v>
      </c>
      <c r="D3774" s="11" t="s">
        <v>1</v>
      </c>
      <c r="E3774" s="12">
        <v>8.8909316267255498E-2</v>
      </c>
      <c r="F3774" s="12">
        <v>0.13281638311716901</v>
      </c>
      <c r="G3774" s="12">
        <v>0.122086753669545</v>
      </c>
      <c r="H3774" s="12">
        <v>0.15780584878078199</v>
      </c>
      <c r="I3774" s="12">
        <v>0</v>
      </c>
      <c r="J3774" s="12">
        <v>0</v>
      </c>
      <c r="K3774" s="12">
        <v>0</v>
      </c>
      <c r="L3774" s="12">
        <v>0</v>
      </c>
      <c r="M3774" s="12">
        <v>0</v>
      </c>
      <c r="N3774" s="12"/>
      <c r="O3774" s="12"/>
    </row>
    <row r="3775" spans="1:15" x14ac:dyDescent="0.35">
      <c r="A3775" s="11" t="str">
        <f t="shared" si="58"/>
        <v>CONSUMO PER CAPITA (kg ó litros por individuo)RosadoREST.CAT ARAGON</v>
      </c>
      <c r="B3775" s="11" t="s">
        <v>120</v>
      </c>
      <c r="C3775" s="11" t="s">
        <v>135</v>
      </c>
      <c r="D3775" s="11" t="s">
        <v>2</v>
      </c>
      <c r="E3775" s="12">
        <v>0.12569424910652499</v>
      </c>
      <c r="F3775" s="12">
        <v>0.14713686686764901</v>
      </c>
      <c r="G3775" s="12">
        <v>0.149445917511316</v>
      </c>
      <c r="H3775" s="12">
        <v>0.14982384439358401</v>
      </c>
      <c r="I3775" s="12">
        <v>0</v>
      </c>
      <c r="J3775" s="12">
        <v>0</v>
      </c>
      <c r="K3775" s="12">
        <v>0</v>
      </c>
      <c r="L3775" s="12">
        <v>0</v>
      </c>
      <c r="M3775" s="12">
        <v>0</v>
      </c>
      <c r="N3775" s="12"/>
      <c r="O3775" s="12"/>
    </row>
    <row r="3776" spans="1:15" x14ac:dyDescent="0.35">
      <c r="A3776" s="11" t="str">
        <f t="shared" si="58"/>
        <v>CONSUMO PER CAPITA (kg ó litros por individuo)RosadoLEVANTE</v>
      </c>
      <c r="B3776" s="11" t="s">
        <v>120</v>
      </c>
      <c r="C3776" s="11" t="s">
        <v>135</v>
      </c>
      <c r="D3776" s="11" t="s">
        <v>3</v>
      </c>
      <c r="E3776" s="12">
        <v>7.1902510886103804E-2</v>
      </c>
      <c r="F3776" s="12">
        <v>8.4641102397085596E-2</v>
      </c>
      <c r="G3776" s="12">
        <v>5.1829179616643899E-2</v>
      </c>
      <c r="H3776" s="12">
        <v>5.2308992657688499E-2</v>
      </c>
      <c r="I3776" s="12">
        <v>0</v>
      </c>
      <c r="J3776" s="12">
        <v>0</v>
      </c>
      <c r="K3776" s="12">
        <v>0</v>
      </c>
      <c r="L3776" s="12">
        <v>0</v>
      </c>
      <c r="M3776" s="12">
        <v>0</v>
      </c>
      <c r="N3776" s="12"/>
      <c r="O3776" s="12"/>
    </row>
    <row r="3777" spans="1:15" x14ac:dyDescent="0.35">
      <c r="A3777" s="11" t="str">
        <f t="shared" si="58"/>
        <v>CONSUMO PER CAPITA (kg ó litros por individuo)RosadoANDALUCIA</v>
      </c>
      <c r="B3777" s="11" t="s">
        <v>120</v>
      </c>
      <c r="C3777" s="11" t="s">
        <v>135</v>
      </c>
      <c r="D3777" s="11" t="s">
        <v>4</v>
      </c>
      <c r="E3777" s="12">
        <v>4.15747537540389E-2</v>
      </c>
      <c r="F3777" s="12">
        <v>8.0763187323813698E-2</v>
      </c>
      <c r="G3777" s="12">
        <v>3.6673737780532303E-2</v>
      </c>
      <c r="H3777" s="12">
        <v>3.17672231248659E-2</v>
      </c>
      <c r="I3777" s="12">
        <v>0</v>
      </c>
      <c r="J3777" s="12">
        <v>0</v>
      </c>
      <c r="K3777" s="12">
        <v>0</v>
      </c>
      <c r="L3777" s="12">
        <v>0</v>
      </c>
      <c r="M3777" s="12">
        <v>0</v>
      </c>
      <c r="N3777" s="12"/>
      <c r="O3777" s="12"/>
    </row>
    <row r="3778" spans="1:15" x14ac:dyDescent="0.35">
      <c r="A3778" s="11" t="str">
        <f t="shared" si="58"/>
        <v>CONSUMO PER CAPITA (kg ó litros por individuo)RosadoMDD AM</v>
      </c>
      <c r="B3778" s="11" t="s">
        <v>120</v>
      </c>
      <c r="C3778" s="11" t="s">
        <v>135</v>
      </c>
      <c r="D3778" s="11" t="s">
        <v>5</v>
      </c>
      <c r="E3778" s="12">
        <v>0.121265569950138</v>
      </c>
      <c r="F3778" s="12">
        <v>0.13150211842402401</v>
      </c>
      <c r="G3778" s="12">
        <v>0.12936590013716101</v>
      </c>
      <c r="H3778" s="12">
        <v>0.13834040819802301</v>
      </c>
      <c r="I3778" s="12">
        <v>0</v>
      </c>
      <c r="J3778" s="12">
        <v>0</v>
      </c>
      <c r="K3778" s="12">
        <v>0</v>
      </c>
      <c r="L3778" s="12">
        <v>0</v>
      </c>
      <c r="M3778" s="12">
        <v>0</v>
      </c>
      <c r="N3778" s="12"/>
      <c r="O3778" s="12"/>
    </row>
    <row r="3779" spans="1:15" x14ac:dyDescent="0.35">
      <c r="A3779" s="11" t="str">
        <f t="shared" si="58"/>
        <v>CONSUMO PER CAPITA (kg ó litros por individuo)RosadoRTO CENTRO</v>
      </c>
      <c r="B3779" s="11" t="s">
        <v>120</v>
      </c>
      <c r="C3779" s="11" t="s">
        <v>135</v>
      </c>
      <c r="D3779" s="11" t="s">
        <v>6</v>
      </c>
      <c r="E3779" s="12">
        <v>0.101143862888582</v>
      </c>
      <c r="F3779" s="12">
        <v>0.11092189433375001</v>
      </c>
      <c r="G3779" s="12">
        <v>8.5350990850801903E-2</v>
      </c>
      <c r="H3779" s="12">
        <v>0.11403447174502999</v>
      </c>
      <c r="I3779" s="12">
        <v>0</v>
      </c>
      <c r="J3779" s="12">
        <v>0</v>
      </c>
      <c r="K3779" s="12">
        <v>0</v>
      </c>
      <c r="L3779" s="12">
        <v>0</v>
      </c>
      <c r="M3779" s="12">
        <v>0</v>
      </c>
      <c r="N3779" s="12"/>
      <c r="O3779" s="12"/>
    </row>
    <row r="3780" spans="1:15" x14ac:dyDescent="0.35">
      <c r="A3780" s="11" t="str">
        <f t="shared" ref="A3780:A3843" si="59">B3780&amp;C3780&amp;D3780</f>
        <v>CONSUMO PER CAPITA (kg ó litros por individuo)RosadoNORTE-CENTRO</v>
      </c>
      <c r="B3780" s="11" t="s">
        <v>120</v>
      </c>
      <c r="C3780" s="11" t="s">
        <v>135</v>
      </c>
      <c r="D3780" s="11" t="s">
        <v>7</v>
      </c>
      <c r="E3780" s="12">
        <v>0.18844200829451499</v>
      </c>
      <c r="F3780" s="12">
        <v>0.21450113924749001</v>
      </c>
      <c r="G3780" s="12">
        <v>0.31529842684827702</v>
      </c>
      <c r="H3780" s="12">
        <v>0.320630585581264</v>
      </c>
      <c r="I3780" s="12">
        <v>0</v>
      </c>
      <c r="J3780" s="12">
        <v>0</v>
      </c>
      <c r="K3780" s="12">
        <v>0</v>
      </c>
      <c r="L3780" s="12">
        <v>0</v>
      </c>
      <c r="M3780" s="12">
        <v>0</v>
      </c>
      <c r="N3780" s="12"/>
      <c r="O3780" s="12"/>
    </row>
    <row r="3781" spans="1:15" x14ac:dyDescent="0.35">
      <c r="A3781" s="11" t="str">
        <f t="shared" si="59"/>
        <v>CONSUMO PER CAPITA (kg ó litros por individuo)RosadoNOROESTE</v>
      </c>
      <c r="B3781" s="11" t="s">
        <v>120</v>
      </c>
      <c r="C3781" s="11" t="s">
        <v>135</v>
      </c>
      <c r="D3781" s="11" t="s">
        <v>8</v>
      </c>
      <c r="E3781" s="12">
        <v>0.137968144886782</v>
      </c>
      <c r="F3781" s="12">
        <v>0.18023871304856801</v>
      </c>
      <c r="G3781" s="12">
        <v>0.20398434556091</v>
      </c>
      <c r="H3781" s="12">
        <v>0.22117633472349099</v>
      </c>
      <c r="I3781" s="12">
        <v>0</v>
      </c>
      <c r="J3781" s="12">
        <v>0</v>
      </c>
      <c r="K3781" s="12">
        <v>0</v>
      </c>
      <c r="L3781" s="12">
        <v>0</v>
      </c>
      <c r="M3781" s="12">
        <v>0</v>
      </c>
      <c r="N3781" s="12"/>
      <c r="O3781" s="12"/>
    </row>
    <row r="3782" spans="1:15" x14ac:dyDescent="0.35">
      <c r="A3782" s="11" t="str">
        <f t="shared" si="59"/>
        <v>CONSUMO PER CAPITA (kg ó litros por individuo)Rosado&lt;2MIL</v>
      </c>
      <c r="B3782" s="11" t="s">
        <v>120</v>
      </c>
      <c r="C3782" s="11" t="s">
        <v>135</v>
      </c>
      <c r="D3782" s="11" t="s">
        <v>9</v>
      </c>
      <c r="E3782" s="12">
        <v>0.18788757775561701</v>
      </c>
      <c r="F3782" s="12">
        <v>9.90571017131886E-2</v>
      </c>
      <c r="G3782" s="12">
        <v>8.9228387864708103E-2</v>
      </c>
      <c r="H3782" s="12">
        <v>0.13257379741698899</v>
      </c>
      <c r="I3782" s="12">
        <v>0</v>
      </c>
      <c r="J3782" s="12">
        <v>0</v>
      </c>
      <c r="K3782" s="12">
        <v>0</v>
      </c>
      <c r="L3782" s="12">
        <v>0</v>
      </c>
      <c r="M3782" s="12">
        <v>0</v>
      </c>
      <c r="N3782" s="12"/>
      <c r="O3782" s="12"/>
    </row>
    <row r="3783" spans="1:15" x14ac:dyDescent="0.35">
      <c r="A3783" s="11" t="str">
        <f t="shared" si="59"/>
        <v>CONSUMO PER CAPITA (kg ó litros por individuo)Rosado2-5MIL</v>
      </c>
      <c r="B3783" s="11" t="s">
        <v>120</v>
      </c>
      <c r="C3783" s="11" t="s">
        <v>135</v>
      </c>
      <c r="D3783" s="11" t="s">
        <v>10</v>
      </c>
      <c r="E3783" s="12">
        <v>5.9515637454671803E-2</v>
      </c>
      <c r="F3783" s="12">
        <v>0.15978048034680101</v>
      </c>
      <c r="G3783" s="12">
        <v>0.14703235853368499</v>
      </c>
      <c r="H3783" s="12">
        <v>8.1875372095917401E-2</v>
      </c>
      <c r="I3783" s="12">
        <v>0</v>
      </c>
      <c r="J3783" s="12">
        <v>0</v>
      </c>
      <c r="K3783" s="12">
        <v>0</v>
      </c>
      <c r="L3783" s="12">
        <v>0</v>
      </c>
      <c r="M3783" s="12">
        <v>0</v>
      </c>
      <c r="N3783" s="12"/>
      <c r="O3783" s="12"/>
    </row>
    <row r="3784" spans="1:15" x14ac:dyDescent="0.35">
      <c r="A3784" s="11" t="str">
        <f t="shared" si="59"/>
        <v>CONSUMO PER CAPITA (kg ó litros por individuo)Rosado5-10MIL</v>
      </c>
      <c r="B3784" s="11" t="s">
        <v>120</v>
      </c>
      <c r="C3784" s="11" t="s">
        <v>135</v>
      </c>
      <c r="D3784" s="11" t="s">
        <v>11</v>
      </c>
      <c r="E3784" s="12">
        <v>4.8496209169199903E-2</v>
      </c>
      <c r="F3784" s="12">
        <v>0.10935145491416499</v>
      </c>
      <c r="G3784" s="12">
        <v>0.14456224254762101</v>
      </c>
      <c r="H3784" s="12">
        <v>0.145432219497351</v>
      </c>
      <c r="I3784" s="12">
        <v>0</v>
      </c>
      <c r="J3784" s="12">
        <v>0</v>
      </c>
      <c r="K3784" s="12">
        <v>0</v>
      </c>
      <c r="L3784" s="12">
        <v>0</v>
      </c>
      <c r="M3784" s="12">
        <v>0</v>
      </c>
      <c r="N3784" s="12"/>
      <c r="O3784" s="12"/>
    </row>
    <row r="3785" spans="1:15" x14ac:dyDescent="0.35">
      <c r="A3785" s="11" t="str">
        <f t="shared" si="59"/>
        <v>CONSUMO PER CAPITA (kg ó litros por individuo)Rosado10-30MIL</v>
      </c>
      <c r="B3785" s="11" t="s">
        <v>120</v>
      </c>
      <c r="C3785" s="11" t="s">
        <v>135</v>
      </c>
      <c r="D3785" s="11" t="s">
        <v>12</v>
      </c>
      <c r="E3785" s="12">
        <v>0.124728593062227</v>
      </c>
      <c r="F3785" s="12">
        <v>0.12341545138563299</v>
      </c>
      <c r="G3785" s="12">
        <v>0.13616056788452899</v>
      </c>
      <c r="H3785" s="12">
        <v>0.15033610508686401</v>
      </c>
      <c r="I3785" s="12">
        <v>0</v>
      </c>
      <c r="J3785" s="12">
        <v>0</v>
      </c>
      <c r="K3785" s="12">
        <v>0</v>
      </c>
      <c r="L3785" s="12">
        <v>0</v>
      </c>
      <c r="M3785" s="12">
        <v>0</v>
      </c>
      <c r="N3785" s="12"/>
      <c r="O3785" s="12"/>
    </row>
    <row r="3786" spans="1:15" x14ac:dyDescent="0.35">
      <c r="A3786" s="11" t="str">
        <f t="shared" si="59"/>
        <v>CONSUMO PER CAPITA (kg ó litros por individuo)Rosado30-100MIL</v>
      </c>
      <c r="B3786" s="11" t="s">
        <v>120</v>
      </c>
      <c r="C3786" s="11" t="s">
        <v>135</v>
      </c>
      <c r="D3786" s="11" t="s">
        <v>13</v>
      </c>
      <c r="E3786" s="12">
        <v>9.7010509735106498E-2</v>
      </c>
      <c r="F3786" s="12">
        <v>0.108035995162881</v>
      </c>
      <c r="G3786" s="12">
        <v>9.0747584016223903E-2</v>
      </c>
      <c r="H3786" s="12">
        <v>0.118291537511936</v>
      </c>
      <c r="I3786" s="12">
        <v>0</v>
      </c>
      <c r="J3786" s="12">
        <v>0</v>
      </c>
      <c r="K3786" s="12">
        <v>0</v>
      </c>
      <c r="L3786" s="12">
        <v>0</v>
      </c>
      <c r="M3786" s="12">
        <v>0</v>
      </c>
      <c r="N3786" s="12"/>
      <c r="O3786" s="12"/>
    </row>
    <row r="3787" spans="1:15" x14ac:dyDescent="0.35">
      <c r="A3787" s="11" t="str">
        <f t="shared" si="59"/>
        <v>CONSUMO PER CAPITA (kg ó litros por individuo)Rosado100-200MIL</v>
      </c>
      <c r="B3787" s="11" t="s">
        <v>120</v>
      </c>
      <c r="C3787" s="11" t="s">
        <v>135</v>
      </c>
      <c r="D3787" s="11" t="s">
        <v>14</v>
      </c>
      <c r="E3787" s="12">
        <v>6.81388960680155E-2</v>
      </c>
      <c r="F3787" s="12">
        <v>0.137004445388795</v>
      </c>
      <c r="G3787" s="12">
        <v>0.13717190876523999</v>
      </c>
      <c r="H3787" s="12">
        <v>0.12652440300295201</v>
      </c>
      <c r="I3787" s="12">
        <v>0</v>
      </c>
      <c r="J3787" s="12">
        <v>0</v>
      </c>
      <c r="K3787" s="12">
        <v>0</v>
      </c>
      <c r="L3787" s="12">
        <v>0</v>
      </c>
      <c r="M3787" s="12">
        <v>0</v>
      </c>
      <c r="N3787" s="12"/>
      <c r="O3787" s="12"/>
    </row>
    <row r="3788" spans="1:15" x14ac:dyDescent="0.35">
      <c r="A3788" s="11" t="str">
        <f t="shared" si="59"/>
        <v>CONSUMO PER CAPITA (kg ó litros por individuo)Rosado200-500MIL</v>
      </c>
      <c r="B3788" s="11" t="s">
        <v>120</v>
      </c>
      <c r="C3788" s="11" t="s">
        <v>135</v>
      </c>
      <c r="D3788" s="11" t="s">
        <v>15</v>
      </c>
      <c r="E3788" s="12">
        <v>6.2278436375821998E-2</v>
      </c>
      <c r="F3788" s="12">
        <v>0.112945182230027</v>
      </c>
      <c r="G3788" s="12">
        <v>0.101091581304336</v>
      </c>
      <c r="H3788" s="12">
        <v>9.6940666437185602E-2</v>
      </c>
      <c r="I3788" s="12">
        <v>0</v>
      </c>
      <c r="J3788" s="12">
        <v>0</v>
      </c>
      <c r="K3788" s="12">
        <v>0</v>
      </c>
      <c r="L3788" s="12">
        <v>0</v>
      </c>
      <c r="M3788" s="12">
        <v>0</v>
      </c>
      <c r="N3788" s="12"/>
      <c r="O3788" s="12"/>
    </row>
    <row r="3789" spans="1:15" x14ac:dyDescent="0.35">
      <c r="A3789" s="11" t="str">
        <f t="shared" si="59"/>
        <v>CONSUMO PER CAPITA (kg ó litros por individuo)Rosado&gt;500MIL</v>
      </c>
      <c r="B3789" s="11" t="s">
        <v>120</v>
      </c>
      <c r="C3789" s="11" t="s">
        <v>135</v>
      </c>
      <c r="D3789" s="11" t="s">
        <v>16</v>
      </c>
      <c r="E3789" s="12">
        <v>0.13727170267757899</v>
      </c>
      <c r="F3789" s="12">
        <v>0.158711322750893</v>
      </c>
      <c r="G3789" s="12">
        <v>0.13130149841425101</v>
      </c>
      <c r="H3789" s="12">
        <v>0.15067791235605299</v>
      </c>
      <c r="I3789" s="12">
        <v>0</v>
      </c>
      <c r="J3789" s="12">
        <v>0</v>
      </c>
      <c r="K3789" s="12">
        <v>0</v>
      </c>
      <c r="L3789" s="12">
        <v>0</v>
      </c>
      <c r="M3789" s="12">
        <v>0</v>
      </c>
      <c r="N3789" s="12"/>
      <c r="O3789" s="12"/>
    </row>
    <row r="3790" spans="1:15" x14ac:dyDescent="0.35">
      <c r="A3790" s="11" t="str">
        <f t="shared" si="59"/>
        <v>CONSUMO PER CAPITA (kg ó litros por individuo)RosadoDE 15 A 19 AÑOS</v>
      </c>
      <c r="B3790" s="11" t="s">
        <v>120</v>
      </c>
      <c r="C3790" s="11" t="s">
        <v>135</v>
      </c>
      <c r="D3790" s="11" t="s">
        <v>39</v>
      </c>
      <c r="E3790" s="12">
        <v>7.6175059357345204E-3</v>
      </c>
      <c r="F3790" s="12">
        <v>2.2861352673824002E-2</v>
      </c>
      <c r="G3790" s="12" t="s">
        <v>213</v>
      </c>
      <c r="H3790" s="12">
        <v>4.38989483144143E-2</v>
      </c>
      <c r="I3790" s="12">
        <v>0</v>
      </c>
      <c r="J3790" s="12">
        <v>0</v>
      </c>
      <c r="K3790" s="12">
        <v>0</v>
      </c>
      <c r="L3790" s="12">
        <v>0</v>
      </c>
      <c r="M3790" s="12">
        <v>0</v>
      </c>
      <c r="N3790" s="12"/>
      <c r="O3790" s="12"/>
    </row>
    <row r="3791" spans="1:15" x14ac:dyDescent="0.35">
      <c r="A3791" s="11" t="str">
        <f t="shared" si="59"/>
        <v>CONSUMO PER CAPITA (kg ó litros por individuo)RosadoDE 20 A 24 AÑOS</v>
      </c>
      <c r="B3791" s="11" t="s">
        <v>120</v>
      </c>
      <c r="C3791" s="11" t="s">
        <v>135</v>
      </c>
      <c r="D3791" s="11" t="s">
        <v>40</v>
      </c>
      <c r="E3791" s="12">
        <v>5.80801813418012E-3</v>
      </c>
      <c r="F3791" s="12">
        <v>1.74475730694107E-2</v>
      </c>
      <c r="G3791" s="12">
        <v>6.7443759809468901E-3</v>
      </c>
      <c r="H3791" s="12">
        <v>2.0001855574092601E-3</v>
      </c>
      <c r="I3791" s="12">
        <v>0</v>
      </c>
      <c r="J3791" s="12">
        <v>0</v>
      </c>
      <c r="K3791" s="12">
        <v>0</v>
      </c>
      <c r="L3791" s="12">
        <v>0</v>
      </c>
      <c r="M3791" s="12">
        <v>0</v>
      </c>
      <c r="N3791" s="12"/>
      <c r="O3791" s="12"/>
    </row>
    <row r="3792" spans="1:15" x14ac:dyDescent="0.35">
      <c r="A3792" s="11" t="str">
        <f t="shared" si="59"/>
        <v>CONSUMO PER CAPITA (kg ó litros por individuo)RosadoDE 25 A 34 AÑOS</v>
      </c>
      <c r="B3792" s="11" t="s">
        <v>120</v>
      </c>
      <c r="C3792" s="11" t="s">
        <v>135</v>
      </c>
      <c r="D3792" s="11" t="s">
        <v>41</v>
      </c>
      <c r="E3792" s="12">
        <v>3.87357630330021E-2</v>
      </c>
      <c r="F3792" s="12">
        <v>2.32479472265903E-2</v>
      </c>
      <c r="G3792" s="12">
        <v>5.4958489967510203E-2</v>
      </c>
      <c r="H3792" s="12">
        <v>5.9646871331626598E-2</v>
      </c>
      <c r="I3792" s="12">
        <v>0</v>
      </c>
      <c r="J3792" s="12">
        <v>0</v>
      </c>
      <c r="K3792" s="12">
        <v>0</v>
      </c>
      <c r="L3792" s="12">
        <v>0</v>
      </c>
      <c r="M3792" s="12">
        <v>0</v>
      </c>
      <c r="N3792" s="12"/>
      <c r="O3792" s="12"/>
    </row>
    <row r="3793" spans="1:15" x14ac:dyDescent="0.35">
      <c r="A3793" s="11" t="str">
        <f t="shared" si="59"/>
        <v>CONSUMO PER CAPITA (kg ó litros por individuo)RosadoDE 35 A 49 AÑOS</v>
      </c>
      <c r="B3793" s="11" t="s">
        <v>120</v>
      </c>
      <c r="C3793" s="11" t="s">
        <v>135</v>
      </c>
      <c r="D3793" s="11" t="s">
        <v>42</v>
      </c>
      <c r="E3793" s="12">
        <v>6.3430602024132102E-2</v>
      </c>
      <c r="F3793" s="12">
        <v>7.7674392837924502E-2</v>
      </c>
      <c r="G3793" s="12">
        <v>5.5412483748553801E-2</v>
      </c>
      <c r="H3793" s="12">
        <v>6.8235808711510207E-2</v>
      </c>
      <c r="I3793" s="12">
        <v>0</v>
      </c>
      <c r="J3793" s="12">
        <v>0</v>
      </c>
      <c r="K3793" s="12">
        <v>0</v>
      </c>
      <c r="L3793" s="12">
        <v>0</v>
      </c>
      <c r="M3793" s="12">
        <v>0</v>
      </c>
      <c r="N3793" s="12"/>
      <c r="O3793" s="12"/>
    </row>
    <row r="3794" spans="1:15" x14ac:dyDescent="0.35">
      <c r="A3794" s="11" t="str">
        <f t="shared" si="59"/>
        <v>CONSUMO PER CAPITA (kg ó litros por individuo)RosadoDE 50 A 59 AÑOS</v>
      </c>
      <c r="B3794" s="11" t="s">
        <v>120</v>
      </c>
      <c r="C3794" s="11" t="s">
        <v>135</v>
      </c>
      <c r="D3794" s="11" t="s">
        <v>43</v>
      </c>
      <c r="E3794" s="12">
        <v>0.144937293529002</v>
      </c>
      <c r="F3794" s="12">
        <v>0.14674064428745301</v>
      </c>
      <c r="G3794" s="12">
        <v>0.16345150667564301</v>
      </c>
      <c r="H3794" s="12">
        <v>0.15321905349507101</v>
      </c>
      <c r="I3794" s="12">
        <v>0</v>
      </c>
      <c r="J3794" s="12">
        <v>0</v>
      </c>
      <c r="K3794" s="12">
        <v>0</v>
      </c>
      <c r="L3794" s="12">
        <v>0</v>
      </c>
      <c r="M3794" s="12">
        <v>0</v>
      </c>
      <c r="N3794" s="12"/>
      <c r="O3794" s="12"/>
    </row>
    <row r="3795" spans="1:15" x14ac:dyDescent="0.35">
      <c r="A3795" s="11" t="str">
        <f t="shared" si="59"/>
        <v>CONSUMO PER CAPITA (kg ó litros por individuo)RosadoDE 60 A 75 AÑOS</v>
      </c>
      <c r="B3795" s="11" t="s">
        <v>120</v>
      </c>
      <c r="C3795" s="11" t="s">
        <v>135</v>
      </c>
      <c r="D3795" s="11" t="s">
        <v>44</v>
      </c>
      <c r="E3795" s="12">
        <v>0.208978739361706</v>
      </c>
      <c r="F3795" s="12">
        <v>0.302056124546767</v>
      </c>
      <c r="G3795" s="12">
        <v>0.27618035737645302</v>
      </c>
      <c r="H3795" s="12">
        <v>0.28798099481238798</v>
      </c>
      <c r="I3795" s="12">
        <v>0</v>
      </c>
      <c r="J3795" s="12">
        <v>0</v>
      </c>
      <c r="K3795" s="12">
        <v>0</v>
      </c>
      <c r="L3795" s="12">
        <v>0</v>
      </c>
      <c r="M3795" s="12">
        <v>0</v>
      </c>
      <c r="N3795" s="12"/>
      <c r="O3795" s="12"/>
    </row>
    <row r="3796" spans="1:15" x14ac:dyDescent="0.35">
      <c r="A3796" s="11" t="str">
        <f t="shared" si="59"/>
        <v>CONSUMO PER CAPITA (kg ó litros por individuo)RosadoALTA Y MEDIA ALTA</v>
      </c>
      <c r="B3796" s="11" t="s">
        <v>120</v>
      </c>
      <c r="C3796" s="11" t="s">
        <v>135</v>
      </c>
      <c r="D3796" s="11" t="s">
        <v>17</v>
      </c>
      <c r="E3796" s="12">
        <v>9.33426779331369E-2</v>
      </c>
      <c r="F3796" s="12">
        <v>0.130171057615941</v>
      </c>
      <c r="G3796" s="12">
        <v>0.124030594340232</v>
      </c>
      <c r="H3796" s="12">
        <v>0.139655014947379</v>
      </c>
      <c r="I3796" s="12">
        <v>0</v>
      </c>
      <c r="J3796" s="12">
        <v>0</v>
      </c>
      <c r="K3796" s="12">
        <v>0</v>
      </c>
      <c r="L3796" s="12">
        <v>0</v>
      </c>
      <c r="M3796" s="12">
        <v>0</v>
      </c>
      <c r="N3796" s="12"/>
      <c r="O3796" s="12"/>
    </row>
    <row r="3797" spans="1:15" x14ac:dyDescent="0.35">
      <c r="A3797" s="11" t="str">
        <f t="shared" si="59"/>
        <v>CONSUMO PER CAPITA (kg ó litros por individuo)RosadoMEDIA</v>
      </c>
      <c r="B3797" s="11" t="s">
        <v>120</v>
      </c>
      <c r="C3797" s="11" t="s">
        <v>135</v>
      </c>
      <c r="D3797" s="11" t="s">
        <v>18</v>
      </c>
      <c r="E3797" s="12">
        <v>0.113198911974212</v>
      </c>
      <c r="F3797" s="12">
        <v>0.164988027148186</v>
      </c>
      <c r="G3797" s="12">
        <v>0.158863835960384</v>
      </c>
      <c r="H3797" s="12">
        <v>0.14425179235855801</v>
      </c>
      <c r="I3797" s="12">
        <v>0</v>
      </c>
      <c r="J3797" s="12">
        <v>0</v>
      </c>
      <c r="K3797" s="12">
        <v>0</v>
      </c>
      <c r="L3797" s="12">
        <v>0</v>
      </c>
      <c r="M3797" s="12">
        <v>0</v>
      </c>
      <c r="N3797" s="12"/>
      <c r="O3797" s="12"/>
    </row>
    <row r="3798" spans="1:15" x14ac:dyDescent="0.35">
      <c r="A3798" s="11" t="str">
        <f t="shared" si="59"/>
        <v>CONSUMO PER CAPITA (kg ó litros por individuo)RosadoMEDIA BAJA</v>
      </c>
      <c r="B3798" s="11" t="s">
        <v>120</v>
      </c>
      <c r="C3798" s="11" t="s">
        <v>135</v>
      </c>
      <c r="D3798" s="11" t="s">
        <v>19</v>
      </c>
      <c r="E3798" s="12">
        <v>0.12221639576749101</v>
      </c>
      <c r="F3798" s="12">
        <v>0.12367958470127099</v>
      </c>
      <c r="G3798" s="12">
        <v>9.4968868621361696E-2</v>
      </c>
      <c r="H3798" s="12">
        <v>0.124993080606506</v>
      </c>
      <c r="I3798" s="12">
        <v>0</v>
      </c>
      <c r="J3798" s="12">
        <v>0</v>
      </c>
      <c r="K3798" s="12">
        <v>0</v>
      </c>
      <c r="L3798" s="12">
        <v>0</v>
      </c>
      <c r="M3798" s="12">
        <v>0</v>
      </c>
      <c r="N3798" s="12"/>
      <c r="O3798" s="12"/>
    </row>
    <row r="3799" spans="1:15" x14ac:dyDescent="0.35">
      <c r="A3799" s="11" t="str">
        <f t="shared" si="59"/>
        <v>CONSUMO PER CAPITA (kg ó litros por individuo)RosadoBAJA</v>
      </c>
      <c r="B3799" s="11" t="s">
        <v>120</v>
      </c>
      <c r="C3799" s="11" t="s">
        <v>135</v>
      </c>
      <c r="D3799" s="11" t="s">
        <v>20</v>
      </c>
      <c r="E3799" s="12">
        <v>5.8205652341683199E-2</v>
      </c>
      <c r="F3799" s="12">
        <v>5.97542207312678E-2</v>
      </c>
      <c r="G3799" s="12">
        <v>8.5216424493876494E-2</v>
      </c>
      <c r="H3799" s="12">
        <v>9.3789997500006494E-2</v>
      </c>
      <c r="I3799" s="12">
        <v>0</v>
      </c>
      <c r="J3799" s="12">
        <v>0</v>
      </c>
      <c r="K3799" s="12">
        <v>0</v>
      </c>
      <c r="L3799" s="12">
        <v>0</v>
      </c>
      <c r="M3799" s="12">
        <v>0</v>
      </c>
      <c r="N3799" s="12"/>
      <c r="O3799" s="12"/>
    </row>
    <row r="3800" spans="1:15" x14ac:dyDescent="0.35">
      <c r="A3800" s="11" t="str">
        <f t="shared" si="59"/>
        <v>CONSUMO PER CAPITA (kg ó litros por individuo)RosadoHOMBRE</v>
      </c>
      <c r="B3800" s="11" t="s">
        <v>120</v>
      </c>
      <c r="C3800" s="11" t="s">
        <v>135</v>
      </c>
      <c r="D3800" s="11" t="s">
        <v>21</v>
      </c>
      <c r="E3800" s="12">
        <v>0.12809768280018699</v>
      </c>
      <c r="F3800" s="12">
        <v>0.164302403355153</v>
      </c>
      <c r="G3800" s="12">
        <v>0.15301128127116101</v>
      </c>
      <c r="H3800" s="12">
        <v>0.169742860847652</v>
      </c>
      <c r="I3800" s="12">
        <v>0</v>
      </c>
      <c r="J3800" s="12">
        <v>0</v>
      </c>
      <c r="K3800" s="12">
        <v>0</v>
      </c>
      <c r="L3800" s="12">
        <v>0</v>
      </c>
      <c r="M3800" s="12">
        <v>0</v>
      </c>
      <c r="N3800" s="12"/>
      <c r="O3800" s="12"/>
    </row>
    <row r="3801" spans="1:15" x14ac:dyDescent="0.35">
      <c r="A3801" s="11" t="str">
        <f t="shared" si="59"/>
        <v>CONSUMO PER CAPITA (kg ó litros por individuo)RosadoMUJER</v>
      </c>
      <c r="B3801" s="11" t="s">
        <v>120</v>
      </c>
      <c r="C3801" s="11" t="s">
        <v>135</v>
      </c>
      <c r="D3801" s="11" t="s">
        <v>22</v>
      </c>
      <c r="E3801" s="12">
        <v>7.3902192761671107E-2</v>
      </c>
      <c r="F3801" s="12">
        <v>8.8981201102496493E-2</v>
      </c>
      <c r="G3801" s="12">
        <v>8.8223113175186496E-2</v>
      </c>
      <c r="H3801" s="12">
        <v>8.7922313825384693E-2</v>
      </c>
      <c r="I3801" s="12">
        <v>0</v>
      </c>
      <c r="J3801" s="12">
        <v>0</v>
      </c>
      <c r="K3801" s="12">
        <v>0</v>
      </c>
      <c r="L3801" s="12">
        <v>0</v>
      </c>
      <c r="M3801" s="12">
        <v>0</v>
      </c>
      <c r="N3801" s="12"/>
      <c r="O3801" s="12"/>
    </row>
    <row r="3802" spans="1:15" x14ac:dyDescent="0.35">
      <c r="A3802" s="11" t="str">
        <f t="shared" si="59"/>
        <v>CONSUMO PER CAPITA (kg ó litros por individuo)Resto vinoT.ESPAÑA</v>
      </c>
      <c r="B3802" s="11" t="s">
        <v>120</v>
      </c>
      <c r="C3802" s="11" t="s">
        <v>136</v>
      </c>
      <c r="D3802" s="11" t="s">
        <v>36</v>
      </c>
      <c r="E3802" s="12">
        <v>2.8839480438905499E-2</v>
      </c>
      <c r="F3802" s="12">
        <v>2.7951637708216601E-2</v>
      </c>
      <c r="G3802" s="12">
        <v>3.9316352559228503E-2</v>
      </c>
      <c r="H3802" s="12">
        <v>3.5122135255516503E-2</v>
      </c>
      <c r="I3802" s="12">
        <v>0</v>
      </c>
      <c r="J3802" s="12">
        <v>0</v>
      </c>
      <c r="K3802" s="12">
        <v>0</v>
      </c>
      <c r="L3802" s="12">
        <v>0</v>
      </c>
      <c r="M3802" s="12">
        <v>0</v>
      </c>
      <c r="N3802" s="12"/>
      <c r="O3802" s="12"/>
    </row>
    <row r="3803" spans="1:15" x14ac:dyDescent="0.35">
      <c r="A3803" s="11" t="str">
        <f t="shared" si="59"/>
        <v>CONSUMO PER CAPITA (kg ó litros por individuo)Resto vinoBCN AM</v>
      </c>
      <c r="B3803" s="11" t="s">
        <v>120</v>
      </c>
      <c r="C3803" s="11" t="s">
        <v>136</v>
      </c>
      <c r="D3803" s="11" t="s">
        <v>1</v>
      </c>
      <c r="E3803" s="12">
        <v>2.1825572968341599E-2</v>
      </c>
      <c r="F3803" s="12">
        <v>3.49720361661362E-2</v>
      </c>
      <c r="G3803" s="12">
        <v>2.76610003190364E-2</v>
      </c>
      <c r="H3803" s="12">
        <v>4.6434542804523103E-2</v>
      </c>
      <c r="I3803" s="12">
        <v>0</v>
      </c>
      <c r="J3803" s="12">
        <v>0</v>
      </c>
      <c r="K3803" s="12">
        <v>0</v>
      </c>
      <c r="L3803" s="12">
        <v>0</v>
      </c>
      <c r="M3803" s="12">
        <v>0</v>
      </c>
      <c r="N3803" s="12"/>
      <c r="O3803" s="12"/>
    </row>
    <row r="3804" spans="1:15" x14ac:dyDescent="0.35">
      <c r="A3804" s="11" t="str">
        <f t="shared" si="59"/>
        <v>CONSUMO PER CAPITA (kg ó litros por individuo)Resto vinoREST.CAT ARAGON</v>
      </c>
      <c r="B3804" s="11" t="s">
        <v>120</v>
      </c>
      <c r="C3804" s="11" t="s">
        <v>136</v>
      </c>
      <c r="D3804" s="11" t="s">
        <v>2</v>
      </c>
      <c r="E3804" s="12">
        <v>1.38092502168506E-2</v>
      </c>
      <c r="F3804" s="12">
        <v>1.9723010656108101E-2</v>
      </c>
      <c r="G3804" s="12">
        <v>5.8508365351948997E-2</v>
      </c>
      <c r="H3804" s="12">
        <v>1.80310392241942E-2</v>
      </c>
      <c r="I3804" s="12">
        <v>0</v>
      </c>
      <c r="J3804" s="12">
        <v>0</v>
      </c>
      <c r="K3804" s="12">
        <v>0</v>
      </c>
      <c r="L3804" s="12">
        <v>0</v>
      </c>
      <c r="M3804" s="12">
        <v>0</v>
      </c>
      <c r="N3804" s="12"/>
      <c r="O3804" s="12"/>
    </row>
    <row r="3805" spans="1:15" x14ac:dyDescent="0.35">
      <c r="A3805" s="11" t="str">
        <f t="shared" si="59"/>
        <v>CONSUMO PER CAPITA (kg ó litros por individuo)Resto vinoLEVANTE</v>
      </c>
      <c r="B3805" s="11" t="s">
        <v>120</v>
      </c>
      <c r="C3805" s="11" t="s">
        <v>136</v>
      </c>
      <c r="D3805" s="11" t="s">
        <v>3</v>
      </c>
      <c r="E3805" s="12">
        <v>1.09769881311151E-2</v>
      </c>
      <c r="F3805" s="12">
        <v>4.2153499388822803E-3</v>
      </c>
      <c r="G3805" s="12">
        <v>2.15606291635396E-2</v>
      </c>
      <c r="H3805" s="12">
        <v>9.8018604338058705E-3</v>
      </c>
      <c r="I3805" s="12">
        <v>0</v>
      </c>
      <c r="J3805" s="12">
        <v>0</v>
      </c>
      <c r="K3805" s="12">
        <v>0</v>
      </c>
      <c r="L3805" s="12">
        <v>0</v>
      </c>
      <c r="M3805" s="12">
        <v>0</v>
      </c>
      <c r="N3805" s="12"/>
      <c r="O3805" s="12"/>
    </row>
    <row r="3806" spans="1:15" x14ac:dyDescent="0.35">
      <c r="A3806" s="11" t="str">
        <f t="shared" si="59"/>
        <v>CONSUMO PER CAPITA (kg ó litros por individuo)Resto vinoANDALUCIA</v>
      </c>
      <c r="B3806" s="11" t="s">
        <v>120</v>
      </c>
      <c r="C3806" s="11" t="s">
        <v>136</v>
      </c>
      <c r="D3806" s="11" t="s">
        <v>4</v>
      </c>
      <c r="E3806" s="12">
        <v>7.3253409728380001E-2</v>
      </c>
      <c r="F3806" s="12">
        <v>6.2318398769706199E-2</v>
      </c>
      <c r="G3806" s="12">
        <v>7.6857402612980005E-2</v>
      </c>
      <c r="H3806" s="12">
        <v>7.2942229483225998E-2</v>
      </c>
      <c r="I3806" s="12">
        <v>0</v>
      </c>
      <c r="J3806" s="12">
        <v>0</v>
      </c>
      <c r="K3806" s="12">
        <v>0</v>
      </c>
      <c r="L3806" s="12">
        <v>0</v>
      </c>
      <c r="M3806" s="12">
        <v>0</v>
      </c>
      <c r="N3806" s="12"/>
      <c r="O3806" s="12"/>
    </row>
    <row r="3807" spans="1:15" x14ac:dyDescent="0.35">
      <c r="A3807" s="11" t="str">
        <f t="shared" si="59"/>
        <v>CONSUMO PER CAPITA (kg ó litros por individuo)Resto vinoMDD AM</v>
      </c>
      <c r="B3807" s="11" t="s">
        <v>120</v>
      </c>
      <c r="C3807" s="11" t="s">
        <v>136</v>
      </c>
      <c r="D3807" s="11" t="s">
        <v>5</v>
      </c>
      <c r="E3807" s="12">
        <v>1.39342167890356E-2</v>
      </c>
      <c r="F3807" s="12">
        <v>1.7574152923003999E-2</v>
      </c>
      <c r="G3807" s="12">
        <v>2.2214008811753699E-2</v>
      </c>
      <c r="H3807" s="12">
        <v>1.7845229811574301E-2</v>
      </c>
      <c r="I3807" s="12">
        <v>0</v>
      </c>
      <c r="J3807" s="12">
        <v>0</v>
      </c>
      <c r="K3807" s="12">
        <v>0</v>
      </c>
      <c r="L3807" s="12">
        <v>0</v>
      </c>
      <c r="M3807" s="12">
        <v>0</v>
      </c>
      <c r="N3807" s="12"/>
      <c r="O3807" s="12"/>
    </row>
    <row r="3808" spans="1:15" x14ac:dyDescent="0.35">
      <c r="A3808" s="11" t="str">
        <f t="shared" si="59"/>
        <v>CONSUMO PER CAPITA (kg ó litros por individuo)Resto vinoRTO CENTRO</v>
      </c>
      <c r="B3808" s="11" t="s">
        <v>120</v>
      </c>
      <c r="C3808" s="11" t="s">
        <v>136</v>
      </c>
      <c r="D3808" s="11" t="s">
        <v>6</v>
      </c>
      <c r="E3808" s="12">
        <v>1.0063912770346401E-2</v>
      </c>
      <c r="F3808" s="12">
        <v>9.3707638189215198E-3</v>
      </c>
      <c r="G3808" s="12">
        <v>1.01693665988819E-2</v>
      </c>
      <c r="H3808" s="12">
        <v>7.7304901072448202E-3</v>
      </c>
      <c r="I3808" s="12">
        <v>0</v>
      </c>
      <c r="J3808" s="12">
        <v>0</v>
      </c>
      <c r="K3808" s="12">
        <v>0</v>
      </c>
      <c r="L3808" s="12">
        <v>0</v>
      </c>
      <c r="M3808" s="12">
        <v>0</v>
      </c>
      <c r="N3808" s="12"/>
      <c r="O3808" s="12"/>
    </row>
    <row r="3809" spans="1:15" x14ac:dyDescent="0.35">
      <c r="A3809" s="11" t="str">
        <f t="shared" si="59"/>
        <v>CONSUMO PER CAPITA (kg ó litros por individuo)Resto vinoNORTE-CENTRO</v>
      </c>
      <c r="B3809" s="11" t="s">
        <v>120</v>
      </c>
      <c r="C3809" s="11" t="s">
        <v>136</v>
      </c>
      <c r="D3809" s="11" t="s">
        <v>7</v>
      </c>
      <c r="E3809" s="12">
        <v>4.00868497499271E-2</v>
      </c>
      <c r="F3809" s="12">
        <v>3.93938171297364E-2</v>
      </c>
      <c r="G3809" s="12">
        <v>4.9459371931251203E-2</v>
      </c>
      <c r="H3809" s="12">
        <v>6.1548129329614697E-2</v>
      </c>
      <c r="I3809" s="12">
        <v>0</v>
      </c>
      <c r="J3809" s="12">
        <v>0</v>
      </c>
      <c r="K3809" s="12">
        <v>0</v>
      </c>
      <c r="L3809" s="12">
        <v>0</v>
      </c>
      <c r="M3809" s="12">
        <v>0</v>
      </c>
      <c r="N3809" s="12"/>
      <c r="O3809" s="12"/>
    </row>
    <row r="3810" spans="1:15" x14ac:dyDescent="0.35">
      <c r="A3810" s="11" t="str">
        <f t="shared" si="59"/>
        <v>CONSUMO PER CAPITA (kg ó litros por individuo)Resto vinoNOROESTE</v>
      </c>
      <c r="B3810" s="11" t="s">
        <v>120</v>
      </c>
      <c r="C3810" s="11" t="s">
        <v>136</v>
      </c>
      <c r="D3810" s="11" t="s">
        <v>8</v>
      </c>
      <c r="E3810" s="12">
        <v>1.74853055626987E-2</v>
      </c>
      <c r="F3810" s="12">
        <v>1.8466091106877101E-2</v>
      </c>
      <c r="G3810" s="12">
        <v>1.50579181896335E-2</v>
      </c>
      <c r="H3810" s="12">
        <v>3.3759857835610002E-2</v>
      </c>
      <c r="I3810" s="12">
        <v>0</v>
      </c>
      <c r="J3810" s="12">
        <v>0</v>
      </c>
      <c r="K3810" s="12">
        <v>0</v>
      </c>
      <c r="L3810" s="12">
        <v>0</v>
      </c>
      <c r="M3810" s="12">
        <v>0</v>
      </c>
      <c r="N3810" s="12"/>
      <c r="O3810" s="12"/>
    </row>
    <row r="3811" spans="1:15" x14ac:dyDescent="0.35">
      <c r="A3811" s="11" t="str">
        <f t="shared" si="59"/>
        <v>CONSUMO PER CAPITA (kg ó litros por individuo)Resto vino&lt;2MIL</v>
      </c>
      <c r="B3811" s="11" t="s">
        <v>120</v>
      </c>
      <c r="C3811" s="11" t="s">
        <v>136</v>
      </c>
      <c r="D3811" s="11" t="s">
        <v>9</v>
      </c>
      <c r="E3811" s="12">
        <v>1.00184193169003E-2</v>
      </c>
      <c r="F3811" s="12">
        <v>2.8235836962165299E-3</v>
      </c>
      <c r="G3811" s="12">
        <v>4.8960451191148498E-3</v>
      </c>
      <c r="H3811" s="12">
        <v>4.5143105036029403E-3</v>
      </c>
      <c r="I3811" s="12">
        <v>0</v>
      </c>
      <c r="J3811" s="12">
        <v>0</v>
      </c>
      <c r="K3811" s="12">
        <v>0</v>
      </c>
      <c r="L3811" s="12">
        <v>0</v>
      </c>
      <c r="M3811" s="12">
        <v>0</v>
      </c>
      <c r="N3811" s="12"/>
      <c r="O3811" s="12"/>
    </row>
    <row r="3812" spans="1:15" x14ac:dyDescent="0.35">
      <c r="A3812" s="11" t="str">
        <f t="shared" si="59"/>
        <v>CONSUMO PER CAPITA (kg ó litros por individuo)Resto vino2-5MIL</v>
      </c>
      <c r="B3812" s="11" t="s">
        <v>120</v>
      </c>
      <c r="C3812" s="11" t="s">
        <v>136</v>
      </c>
      <c r="D3812" s="11" t="s">
        <v>10</v>
      </c>
      <c r="E3812" s="12">
        <v>2.1991079971281E-2</v>
      </c>
      <c r="F3812" s="12">
        <v>1.01478983476192E-2</v>
      </c>
      <c r="G3812" s="12">
        <v>2.0168883120614298E-2</v>
      </c>
      <c r="H3812" s="12">
        <v>3.3768631783761598E-2</v>
      </c>
      <c r="I3812" s="12">
        <v>0</v>
      </c>
      <c r="J3812" s="12">
        <v>0</v>
      </c>
      <c r="K3812" s="12">
        <v>0</v>
      </c>
      <c r="L3812" s="12">
        <v>0</v>
      </c>
      <c r="M3812" s="12">
        <v>0</v>
      </c>
      <c r="N3812" s="12"/>
      <c r="O3812" s="12"/>
    </row>
    <row r="3813" spans="1:15" x14ac:dyDescent="0.35">
      <c r="A3813" s="11" t="str">
        <f t="shared" si="59"/>
        <v>CONSUMO PER CAPITA (kg ó litros por individuo)Resto vino5-10MIL</v>
      </c>
      <c r="B3813" s="11" t="s">
        <v>120</v>
      </c>
      <c r="C3813" s="11" t="s">
        <v>136</v>
      </c>
      <c r="D3813" s="11" t="s">
        <v>11</v>
      </c>
      <c r="E3813" s="12">
        <v>1.1424830962435101E-2</v>
      </c>
      <c r="F3813" s="12">
        <v>1.19531561399484E-2</v>
      </c>
      <c r="G3813" s="12">
        <v>1.8620360808238898E-2</v>
      </c>
      <c r="H3813" s="12">
        <v>1.22687160083025E-2</v>
      </c>
      <c r="I3813" s="12">
        <v>0</v>
      </c>
      <c r="J3813" s="12">
        <v>0</v>
      </c>
      <c r="K3813" s="12">
        <v>0</v>
      </c>
      <c r="L3813" s="12">
        <v>0</v>
      </c>
      <c r="M3813" s="12">
        <v>0</v>
      </c>
      <c r="N3813" s="12"/>
      <c r="O3813" s="12"/>
    </row>
    <row r="3814" spans="1:15" x14ac:dyDescent="0.35">
      <c r="A3814" s="11" t="str">
        <f t="shared" si="59"/>
        <v>CONSUMO PER CAPITA (kg ó litros por individuo)Resto vino10-30MIL</v>
      </c>
      <c r="B3814" s="11" t="s">
        <v>120</v>
      </c>
      <c r="C3814" s="11" t="s">
        <v>136</v>
      </c>
      <c r="D3814" s="11" t="s">
        <v>12</v>
      </c>
      <c r="E3814" s="12">
        <v>4.4996212957698699E-2</v>
      </c>
      <c r="F3814" s="12">
        <v>4.3840998445814301E-2</v>
      </c>
      <c r="G3814" s="12">
        <v>7.5024120092733598E-2</v>
      </c>
      <c r="H3814" s="12">
        <v>3.9301238842424903E-2</v>
      </c>
      <c r="I3814" s="12">
        <v>0</v>
      </c>
      <c r="J3814" s="12">
        <v>0</v>
      </c>
      <c r="K3814" s="12">
        <v>0</v>
      </c>
      <c r="L3814" s="12">
        <v>0</v>
      </c>
      <c r="M3814" s="12">
        <v>0</v>
      </c>
      <c r="N3814" s="12"/>
      <c r="O3814" s="12"/>
    </row>
    <row r="3815" spans="1:15" x14ac:dyDescent="0.35">
      <c r="A3815" s="11" t="str">
        <f t="shared" si="59"/>
        <v>CONSUMO PER CAPITA (kg ó litros por individuo)Resto vino30-100MIL</v>
      </c>
      <c r="B3815" s="11" t="s">
        <v>120</v>
      </c>
      <c r="C3815" s="11" t="s">
        <v>136</v>
      </c>
      <c r="D3815" s="11" t="s">
        <v>13</v>
      </c>
      <c r="E3815" s="12">
        <v>2.7665185011504698E-2</v>
      </c>
      <c r="F3815" s="12">
        <v>2.16755398291653E-2</v>
      </c>
      <c r="G3815" s="12">
        <v>2.9237859902787901E-2</v>
      </c>
      <c r="H3815" s="12">
        <v>3.0411857895419898E-2</v>
      </c>
      <c r="I3815" s="12">
        <v>0</v>
      </c>
      <c r="J3815" s="12">
        <v>0</v>
      </c>
      <c r="K3815" s="12">
        <v>0</v>
      </c>
      <c r="L3815" s="12">
        <v>0</v>
      </c>
      <c r="M3815" s="12">
        <v>0</v>
      </c>
      <c r="N3815" s="12"/>
      <c r="O3815" s="12"/>
    </row>
    <row r="3816" spans="1:15" x14ac:dyDescent="0.35">
      <c r="A3816" s="11" t="str">
        <f t="shared" si="59"/>
        <v>CONSUMO PER CAPITA (kg ó litros por individuo)Resto vino100-200MIL</v>
      </c>
      <c r="B3816" s="11" t="s">
        <v>120</v>
      </c>
      <c r="C3816" s="11" t="s">
        <v>136</v>
      </c>
      <c r="D3816" s="11" t="s">
        <v>14</v>
      </c>
      <c r="E3816" s="12">
        <v>2.3884249984328001E-2</v>
      </c>
      <c r="F3816" s="12">
        <v>3.07325974179599E-2</v>
      </c>
      <c r="G3816" s="12">
        <v>3.18565126037142E-2</v>
      </c>
      <c r="H3816" s="12">
        <v>5.20768910508718E-2</v>
      </c>
      <c r="I3816" s="12">
        <v>0</v>
      </c>
      <c r="J3816" s="12">
        <v>0</v>
      </c>
      <c r="K3816" s="12">
        <v>0</v>
      </c>
      <c r="L3816" s="12">
        <v>0</v>
      </c>
      <c r="M3816" s="12">
        <v>0</v>
      </c>
      <c r="N3816" s="12"/>
      <c r="O3816" s="12"/>
    </row>
    <row r="3817" spans="1:15" x14ac:dyDescent="0.35">
      <c r="A3817" s="11" t="str">
        <f t="shared" si="59"/>
        <v>CONSUMO PER CAPITA (kg ó litros por individuo)Resto vino200-500MIL</v>
      </c>
      <c r="B3817" s="11" t="s">
        <v>120</v>
      </c>
      <c r="C3817" s="11" t="s">
        <v>136</v>
      </c>
      <c r="D3817" s="11" t="s">
        <v>15</v>
      </c>
      <c r="E3817" s="12">
        <v>3.3579741564483803E-2</v>
      </c>
      <c r="F3817" s="12">
        <v>4.3303677874394902E-2</v>
      </c>
      <c r="G3817" s="12">
        <v>5.70686676328808E-2</v>
      </c>
      <c r="H3817" s="12">
        <v>6.4393315970618203E-2</v>
      </c>
      <c r="I3817" s="12">
        <v>0</v>
      </c>
      <c r="J3817" s="12">
        <v>0</v>
      </c>
      <c r="K3817" s="12">
        <v>0</v>
      </c>
      <c r="L3817" s="12">
        <v>0</v>
      </c>
      <c r="M3817" s="12">
        <v>0</v>
      </c>
      <c r="N3817" s="12"/>
      <c r="O3817" s="12"/>
    </row>
    <row r="3818" spans="1:15" x14ac:dyDescent="0.35">
      <c r="A3818" s="11" t="str">
        <f t="shared" si="59"/>
        <v>CONSUMO PER CAPITA (kg ó litros por individuo)Resto vino&gt;500MIL</v>
      </c>
      <c r="B3818" s="11" t="s">
        <v>120</v>
      </c>
      <c r="C3818" s="11" t="s">
        <v>136</v>
      </c>
      <c r="D3818" s="11" t="s">
        <v>16</v>
      </c>
      <c r="E3818" s="12">
        <v>2.93623246043682E-2</v>
      </c>
      <c r="F3818" s="12">
        <v>2.88701719949679E-2</v>
      </c>
      <c r="G3818" s="12">
        <v>3.39968166006639E-2</v>
      </c>
      <c r="H3818" s="12">
        <v>2.6668350653061099E-2</v>
      </c>
      <c r="I3818" s="12">
        <v>0</v>
      </c>
      <c r="J3818" s="12">
        <v>0</v>
      </c>
      <c r="K3818" s="12">
        <v>0</v>
      </c>
      <c r="L3818" s="12">
        <v>0</v>
      </c>
      <c r="M3818" s="12">
        <v>0</v>
      </c>
      <c r="N3818" s="12"/>
      <c r="O3818" s="12"/>
    </row>
    <row r="3819" spans="1:15" x14ac:dyDescent="0.35">
      <c r="A3819" s="11" t="str">
        <f t="shared" si="59"/>
        <v>CONSUMO PER CAPITA (kg ó litros por individuo)Resto vinoDE 15 A 19 AÑOS</v>
      </c>
      <c r="B3819" s="11" t="s">
        <v>120</v>
      </c>
      <c r="C3819" s="11" t="s">
        <v>136</v>
      </c>
      <c r="D3819" s="11" t="s">
        <v>39</v>
      </c>
      <c r="E3819" s="12" t="s">
        <v>213</v>
      </c>
      <c r="F3819" s="12" t="s">
        <v>213</v>
      </c>
      <c r="G3819" s="12">
        <v>1.7774341288543698E-2</v>
      </c>
      <c r="H3819" s="12" t="s">
        <v>213</v>
      </c>
      <c r="I3819" s="12">
        <v>0</v>
      </c>
      <c r="J3819" s="12">
        <v>0</v>
      </c>
      <c r="K3819" s="12">
        <v>0</v>
      </c>
      <c r="L3819" s="12">
        <v>0</v>
      </c>
      <c r="M3819" s="12">
        <v>0</v>
      </c>
      <c r="N3819" s="12"/>
      <c r="O3819" s="12"/>
    </row>
    <row r="3820" spans="1:15" x14ac:dyDescent="0.35">
      <c r="A3820" s="11" t="str">
        <f t="shared" si="59"/>
        <v>CONSUMO PER CAPITA (kg ó litros por individuo)Resto vinoDE 20 A 24 AÑOS</v>
      </c>
      <c r="B3820" s="11" t="s">
        <v>120</v>
      </c>
      <c r="C3820" s="11" t="s">
        <v>136</v>
      </c>
      <c r="D3820" s="11" t="s">
        <v>40</v>
      </c>
      <c r="E3820" s="12">
        <v>3.2280607399127999E-3</v>
      </c>
      <c r="F3820" s="12">
        <v>2.9889797756334799E-3</v>
      </c>
      <c r="G3820" s="12">
        <v>1.73263994697773E-3</v>
      </c>
      <c r="H3820" s="12">
        <v>1.1815461593382599E-2</v>
      </c>
      <c r="I3820" s="12">
        <v>0</v>
      </c>
      <c r="J3820" s="12">
        <v>0</v>
      </c>
      <c r="K3820" s="12">
        <v>0</v>
      </c>
      <c r="L3820" s="12">
        <v>0</v>
      </c>
      <c r="M3820" s="12">
        <v>0</v>
      </c>
      <c r="N3820" s="12"/>
      <c r="O3820" s="12"/>
    </row>
    <row r="3821" spans="1:15" x14ac:dyDescent="0.35">
      <c r="A3821" s="11" t="str">
        <f t="shared" si="59"/>
        <v>CONSUMO PER CAPITA (kg ó litros por individuo)Resto vinoDE 25 A 34 AÑOS</v>
      </c>
      <c r="B3821" s="11" t="s">
        <v>120</v>
      </c>
      <c r="C3821" s="11" t="s">
        <v>136</v>
      </c>
      <c r="D3821" s="11" t="s">
        <v>41</v>
      </c>
      <c r="E3821" s="12">
        <v>2.3011554939772499E-2</v>
      </c>
      <c r="F3821" s="12">
        <v>1.0671620247883099E-2</v>
      </c>
      <c r="G3821" s="12">
        <v>1.8565844275050699E-2</v>
      </c>
      <c r="H3821" s="12">
        <v>1.40819675986282E-2</v>
      </c>
      <c r="I3821" s="12">
        <v>0</v>
      </c>
      <c r="J3821" s="12">
        <v>0</v>
      </c>
      <c r="K3821" s="12">
        <v>0</v>
      </c>
      <c r="L3821" s="12">
        <v>0</v>
      </c>
      <c r="M3821" s="12">
        <v>0</v>
      </c>
      <c r="N3821" s="12"/>
      <c r="O3821" s="12"/>
    </row>
    <row r="3822" spans="1:15" x14ac:dyDescent="0.35">
      <c r="A3822" s="11" t="str">
        <f t="shared" si="59"/>
        <v>CONSUMO PER CAPITA (kg ó litros por individuo)Resto vinoDE 35 A 49 AÑOS</v>
      </c>
      <c r="B3822" s="11" t="s">
        <v>120</v>
      </c>
      <c r="C3822" s="11" t="s">
        <v>136</v>
      </c>
      <c r="D3822" s="11" t="s">
        <v>42</v>
      </c>
      <c r="E3822" s="12">
        <v>1.7463530489638401E-2</v>
      </c>
      <c r="F3822" s="12">
        <v>2.5248204405705899E-2</v>
      </c>
      <c r="G3822" s="12">
        <v>4.6028810665962101E-2</v>
      </c>
      <c r="H3822" s="12">
        <v>1.7295459901652301E-2</v>
      </c>
      <c r="I3822" s="12">
        <v>0</v>
      </c>
      <c r="J3822" s="12">
        <v>0</v>
      </c>
      <c r="K3822" s="12">
        <v>0</v>
      </c>
      <c r="L3822" s="12">
        <v>0</v>
      </c>
      <c r="M3822" s="12">
        <v>0</v>
      </c>
      <c r="N3822" s="12"/>
      <c r="O3822" s="12"/>
    </row>
    <row r="3823" spans="1:15" x14ac:dyDescent="0.35">
      <c r="A3823" s="11" t="str">
        <f t="shared" si="59"/>
        <v>CONSUMO PER CAPITA (kg ó litros por individuo)Resto vinoDE 50 A 59 AÑOS</v>
      </c>
      <c r="B3823" s="11" t="s">
        <v>120</v>
      </c>
      <c r="C3823" s="11" t="s">
        <v>136</v>
      </c>
      <c r="D3823" s="11" t="s">
        <v>43</v>
      </c>
      <c r="E3823" s="12">
        <v>4.2554050184191901E-2</v>
      </c>
      <c r="F3823" s="12">
        <v>4.1097542311298099E-2</v>
      </c>
      <c r="G3823" s="12">
        <v>4.0206888153341003E-2</v>
      </c>
      <c r="H3823" s="12">
        <v>4.4676208665433897E-2</v>
      </c>
      <c r="I3823" s="12">
        <v>0</v>
      </c>
      <c r="J3823" s="12">
        <v>0</v>
      </c>
      <c r="K3823" s="12">
        <v>0</v>
      </c>
      <c r="L3823" s="12">
        <v>0</v>
      </c>
      <c r="M3823" s="12">
        <v>0</v>
      </c>
      <c r="N3823" s="12"/>
      <c r="O3823" s="12"/>
    </row>
    <row r="3824" spans="1:15" x14ac:dyDescent="0.35">
      <c r="A3824" s="11" t="str">
        <f t="shared" si="59"/>
        <v>CONSUMO PER CAPITA (kg ó litros por individuo)Resto vinoDE 60 A 75 AÑOS</v>
      </c>
      <c r="B3824" s="11" t="s">
        <v>120</v>
      </c>
      <c r="C3824" s="11" t="s">
        <v>136</v>
      </c>
      <c r="D3824" s="11" t="s">
        <v>44</v>
      </c>
      <c r="E3824" s="12">
        <v>5.22963402439355E-2</v>
      </c>
      <c r="F3824" s="12">
        <v>4.67169050765616E-2</v>
      </c>
      <c r="G3824" s="12">
        <v>5.9886652590157803E-2</v>
      </c>
      <c r="H3824" s="12">
        <v>7.9679214679268695E-2</v>
      </c>
      <c r="I3824" s="12">
        <v>0</v>
      </c>
      <c r="J3824" s="12">
        <v>0</v>
      </c>
      <c r="K3824" s="12">
        <v>0</v>
      </c>
      <c r="L3824" s="12">
        <v>0</v>
      </c>
      <c r="M3824" s="12">
        <v>0</v>
      </c>
      <c r="N3824" s="12"/>
      <c r="O3824" s="12"/>
    </row>
    <row r="3825" spans="1:15" x14ac:dyDescent="0.35">
      <c r="A3825" s="11" t="str">
        <f t="shared" si="59"/>
        <v>CONSUMO PER CAPITA (kg ó litros por individuo)Resto vinoALTA Y MEDIA ALTA</v>
      </c>
      <c r="B3825" s="11" t="s">
        <v>120</v>
      </c>
      <c r="C3825" s="11" t="s">
        <v>136</v>
      </c>
      <c r="D3825" s="11" t="s">
        <v>17</v>
      </c>
      <c r="E3825" s="12">
        <v>1.7032893200529101E-2</v>
      </c>
      <c r="F3825" s="12">
        <v>3.5540379875566297E-2</v>
      </c>
      <c r="G3825" s="12">
        <v>4.5405916655931702E-2</v>
      </c>
      <c r="H3825" s="12">
        <v>4.4753059120029103E-2</v>
      </c>
      <c r="I3825" s="12">
        <v>0</v>
      </c>
      <c r="J3825" s="12">
        <v>0</v>
      </c>
      <c r="K3825" s="12">
        <v>0</v>
      </c>
      <c r="L3825" s="12">
        <v>0</v>
      </c>
      <c r="M3825" s="12">
        <v>0</v>
      </c>
      <c r="N3825" s="12"/>
      <c r="O3825" s="12"/>
    </row>
    <row r="3826" spans="1:15" x14ac:dyDescent="0.35">
      <c r="A3826" s="11" t="str">
        <f t="shared" si="59"/>
        <v>CONSUMO PER CAPITA (kg ó litros por individuo)Resto vinoMEDIA</v>
      </c>
      <c r="B3826" s="11" t="s">
        <v>120</v>
      </c>
      <c r="C3826" s="11" t="s">
        <v>136</v>
      </c>
      <c r="D3826" s="11" t="s">
        <v>18</v>
      </c>
      <c r="E3826" s="12">
        <v>3.4743326980026003E-2</v>
      </c>
      <c r="F3826" s="12">
        <v>2.5925778919409701E-2</v>
      </c>
      <c r="G3826" s="12">
        <v>5.3532463825295397E-2</v>
      </c>
      <c r="H3826" s="12">
        <v>4.5109572523629203E-2</v>
      </c>
      <c r="I3826" s="12">
        <v>0</v>
      </c>
      <c r="J3826" s="12">
        <v>0</v>
      </c>
      <c r="K3826" s="12">
        <v>0</v>
      </c>
      <c r="L3826" s="12">
        <v>0</v>
      </c>
      <c r="M3826" s="12">
        <v>0</v>
      </c>
      <c r="N3826" s="12"/>
      <c r="O3826" s="12"/>
    </row>
    <row r="3827" spans="1:15" x14ac:dyDescent="0.35">
      <c r="A3827" s="11" t="str">
        <f t="shared" si="59"/>
        <v>CONSUMO PER CAPITA (kg ó litros por individuo)Resto vinoMEDIA BAJA</v>
      </c>
      <c r="B3827" s="11" t="s">
        <v>120</v>
      </c>
      <c r="C3827" s="11" t="s">
        <v>136</v>
      </c>
      <c r="D3827" s="11" t="s">
        <v>19</v>
      </c>
      <c r="E3827" s="12">
        <v>2.3627448521483699E-2</v>
      </c>
      <c r="F3827" s="12">
        <v>1.54065864594966E-2</v>
      </c>
      <c r="G3827" s="12">
        <v>2.52788391312045E-2</v>
      </c>
      <c r="H3827" s="12">
        <v>2.2499496805783999E-2</v>
      </c>
      <c r="I3827" s="12">
        <v>0</v>
      </c>
      <c r="J3827" s="12">
        <v>0</v>
      </c>
      <c r="K3827" s="12">
        <v>0</v>
      </c>
      <c r="L3827" s="12">
        <v>0</v>
      </c>
      <c r="M3827" s="12">
        <v>0</v>
      </c>
      <c r="N3827" s="12"/>
      <c r="O3827" s="12"/>
    </row>
    <row r="3828" spans="1:15" x14ac:dyDescent="0.35">
      <c r="A3828" s="11" t="str">
        <f t="shared" si="59"/>
        <v>CONSUMO PER CAPITA (kg ó litros por individuo)Resto vinoBAJA</v>
      </c>
      <c r="B3828" s="11" t="s">
        <v>120</v>
      </c>
      <c r="C3828" s="11" t="s">
        <v>136</v>
      </c>
      <c r="D3828" s="11" t="s">
        <v>20</v>
      </c>
      <c r="E3828" s="12">
        <v>3.9046839948726902E-2</v>
      </c>
      <c r="F3828" s="12">
        <v>4.0049459291815803E-2</v>
      </c>
      <c r="G3828" s="12">
        <v>2.7379641662720701E-2</v>
      </c>
      <c r="H3828" s="12">
        <v>2.4469194970162499E-2</v>
      </c>
      <c r="I3828" s="12">
        <v>0</v>
      </c>
      <c r="J3828" s="12">
        <v>0</v>
      </c>
      <c r="K3828" s="12">
        <v>0</v>
      </c>
      <c r="L3828" s="12">
        <v>0</v>
      </c>
      <c r="M3828" s="12">
        <v>0</v>
      </c>
      <c r="N3828" s="12"/>
      <c r="O3828" s="12"/>
    </row>
    <row r="3829" spans="1:15" x14ac:dyDescent="0.35">
      <c r="A3829" s="11" t="str">
        <f t="shared" si="59"/>
        <v>CONSUMO PER CAPITA (kg ó litros por individuo)Resto vinoHOMBRE</v>
      </c>
      <c r="B3829" s="11" t="s">
        <v>120</v>
      </c>
      <c r="C3829" s="11" t="s">
        <v>136</v>
      </c>
      <c r="D3829" s="11" t="s">
        <v>21</v>
      </c>
      <c r="E3829" s="12">
        <v>3.31995187885709E-2</v>
      </c>
      <c r="F3829" s="12">
        <v>3.6425369708026102E-2</v>
      </c>
      <c r="G3829" s="12">
        <v>4.0605812155162402E-2</v>
      </c>
      <c r="H3829" s="12">
        <v>3.4475680399415502E-2</v>
      </c>
      <c r="I3829" s="12">
        <v>0</v>
      </c>
      <c r="J3829" s="12">
        <v>0</v>
      </c>
      <c r="K3829" s="12">
        <v>0</v>
      </c>
      <c r="L3829" s="12">
        <v>0</v>
      </c>
      <c r="M3829" s="12">
        <v>0</v>
      </c>
      <c r="N3829" s="12"/>
      <c r="O3829" s="12"/>
    </row>
    <row r="3830" spans="1:15" x14ac:dyDescent="0.35">
      <c r="A3830" s="11" t="str">
        <f t="shared" si="59"/>
        <v>CONSUMO PER CAPITA (kg ó litros por individuo)Resto vinoMUJER</v>
      </c>
      <c r="B3830" s="11" t="s">
        <v>120</v>
      </c>
      <c r="C3830" s="11" t="s">
        <v>136</v>
      </c>
      <c r="D3830" s="11" t="s">
        <v>22</v>
      </c>
      <c r="E3830" s="12">
        <v>2.45520597838449E-2</v>
      </c>
      <c r="F3830" s="12">
        <v>1.9605687571666499E-2</v>
      </c>
      <c r="G3830" s="12">
        <v>3.8045342959498497E-2</v>
      </c>
      <c r="H3830" s="12">
        <v>3.5758327133840098E-2</v>
      </c>
      <c r="I3830" s="12">
        <v>0</v>
      </c>
      <c r="J3830" s="12">
        <v>0</v>
      </c>
      <c r="K3830" s="12">
        <v>0</v>
      </c>
      <c r="L3830" s="12">
        <v>0</v>
      </c>
      <c r="M3830" s="12">
        <v>0</v>
      </c>
      <c r="N3830" s="12"/>
      <c r="O3830" s="12"/>
    </row>
    <row r="3831" spans="1:15" x14ac:dyDescent="0.35">
      <c r="A3831" s="11" t="str">
        <f t="shared" si="59"/>
        <v>CONSUMO PER CAPITA (kg ó litros por individuo)CavaT.ESPAÑA</v>
      </c>
      <c r="B3831" s="11" t="s">
        <v>120</v>
      </c>
      <c r="C3831" s="11" t="s">
        <v>137</v>
      </c>
      <c r="D3831" s="11" t="s">
        <v>36</v>
      </c>
      <c r="E3831" s="12">
        <v>0.14391104445994099</v>
      </c>
      <c r="F3831" s="12">
        <v>0.115912439901634</v>
      </c>
      <c r="G3831" s="12">
        <v>0.12351821816903601</v>
      </c>
      <c r="H3831" s="12">
        <v>0.105871668491425</v>
      </c>
      <c r="I3831" s="12">
        <v>0</v>
      </c>
      <c r="J3831" s="12">
        <v>0</v>
      </c>
      <c r="K3831" s="12">
        <v>0</v>
      </c>
      <c r="L3831" s="12">
        <v>0</v>
      </c>
      <c r="M3831" s="12">
        <v>0</v>
      </c>
      <c r="N3831" s="12"/>
      <c r="O3831" s="12"/>
    </row>
    <row r="3832" spans="1:15" x14ac:dyDescent="0.35">
      <c r="A3832" s="11" t="str">
        <f t="shared" si="59"/>
        <v>CONSUMO PER CAPITA (kg ó litros por individuo)CavaBCN AM</v>
      </c>
      <c r="B3832" s="11" t="s">
        <v>120</v>
      </c>
      <c r="C3832" s="11" t="s">
        <v>137</v>
      </c>
      <c r="D3832" s="11" t="s">
        <v>1</v>
      </c>
      <c r="E3832" s="12">
        <v>0.51644388721605605</v>
      </c>
      <c r="F3832" s="12">
        <v>0.30119813449267302</v>
      </c>
      <c r="G3832" s="12">
        <v>0.43343984190483598</v>
      </c>
      <c r="H3832" s="12">
        <v>0.30790509845555702</v>
      </c>
      <c r="I3832" s="12">
        <v>0</v>
      </c>
      <c r="J3832" s="12">
        <v>0</v>
      </c>
      <c r="K3832" s="12">
        <v>0</v>
      </c>
      <c r="L3832" s="12">
        <v>0</v>
      </c>
      <c r="M3832" s="12">
        <v>0</v>
      </c>
      <c r="N3832" s="12"/>
      <c r="O3832" s="12"/>
    </row>
    <row r="3833" spans="1:15" x14ac:dyDescent="0.35">
      <c r="A3833" s="11" t="str">
        <f t="shared" si="59"/>
        <v>CONSUMO PER CAPITA (kg ó litros por individuo)CavaREST.CAT ARAGON</v>
      </c>
      <c r="B3833" s="11" t="s">
        <v>120</v>
      </c>
      <c r="C3833" s="11" t="s">
        <v>137</v>
      </c>
      <c r="D3833" s="11" t="s">
        <v>2</v>
      </c>
      <c r="E3833" s="12">
        <v>0.26320284457953302</v>
      </c>
      <c r="F3833" s="12">
        <v>0.188823197118755</v>
      </c>
      <c r="G3833" s="12">
        <v>0.218512381124847</v>
      </c>
      <c r="H3833" s="12">
        <v>0.266419509650555</v>
      </c>
      <c r="I3833" s="12">
        <v>0</v>
      </c>
      <c r="J3833" s="12">
        <v>0</v>
      </c>
      <c r="K3833" s="12">
        <v>0</v>
      </c>
      <c r="L3833" s="12">
        <v>0</v>
      </c>
      <c r="M3833" s="12">
        <v>0</v>
      </c>
      <c r="N3833" s="12"/>
      <c r="O3833" s="12"/>
    </row>
    <row r="3834" spans="1:15" x14ac:dyDescent="0.35">
      <c r="A3834" s="11" t="str">
        <f t="shared" si="59"/>
        <v>CONSUMO PER CAPITA (kg ó litros por individuo)CavaLEVANTE</v>
      </c>
      <c r="B3834" s="11" t="s">
        <v>120</v>
      </c>
      <c r="C3834" s="11" t="s">
        <v>137</v>
      </c>
      <c r="D3834" s="11" t="s">
        <v>3</v>
      </c>
      <c r="E3834" s="12">
        <v>0.121684935947133</v>
      </c>
      <c r="F3834" s="12">
        <v>9.6609674581988506E-2</v>
      </c>
      <c r="G3834" s="12">
        <v>9.6300872815623398E-2</v>
      </c>
      <c r="H3834" s="12">
        <v>6.6743338663401597E-2</v>
      </c>
      <c r="I3834" s="12">
        <v>0</v>
      </c>
      <c r="J3834" s="12">
        <v>0</v>
      </c>
      <c r="K3834" s="12">
        <v>0</v>
      </c>
      <c r="L3834" s="12">
        <v>0</v>
      </c>
      <c r="M3834" s="12">
        <v>0</v>
      </c>
      <c r="N3834" s="12"/>
      <c r="O3834" s="12"/>
    </row>
    <row r="3835" spans="1:15" x14ac:dyDescent="0.35">
      <c r="A3835" s="11" t="str">
        <f t="shared" si="59"/>
        <v>CONSUMO PER CAPITA (kg ó litros por individuo)CavaANDALUCIA</v>
      </c>
      <c r="B3835" s="11" t="s">
        <v>120</v>
      </c>
      <c r="C3835" s="11" t="s">
        <v>137</v>
      </c>
      <c r="D3835" s="11" t="s">
        <v>4</v>
      </c>
      <c r="E3835" s="12">
        <v>3.98851911586275E-2</v>
      </c>
      <c r="F3835" s="12">
        <v>3.4948195206117701E-2</v>
      </c>
      <c r="G3835" s="12">
        <v>4.5923128688857902E-2</v>
      </c>
      <c r="H3835" s="12">
        <v>3.0235217814878899E-2</v>
      </c>
      <c r="I3835" s="12">
        <v>0</v>
      </c>
      <c r="J3835" s="12">
        <v>0</v>
      </c>
      <c r="K3835" s="12">
        <v>0</v>
      </c>
      <c r="L3835" s="12">
        <v>0</v>
      </c>
      <c r="M3835" s="12">
        <v>0</v>
      </c>
      <c r="N3835" s="12"/>
      <c r="O3835" s="12"/>
    </row>
    <row r="3836" spans="1:15" x14ac:dyDescent="0.35">
      <c r="A3836" s="11" t="str">
        <f t="shared" si="59"/>
        <v>CONSUMO PER CAPITA (kg ó litros por individuo)CavaMDD AM</v>
      </c>
      <c r="B3836" s="11" t="s">
        <v>120</v>
      </c>
      <c r="C3836" s="11" t="s">
        <v>137</v>
      </c>
      <c r="D3836" s="11" t="s">
        <v>5</v>
      </c>
      <c r="E3836" s="12">
        <v>4.2338554400886401E-2</v>
      </c>
      <c r="F3836" s="12">
        <v>7.1457718253397695E-2</v>
      </c>
      <c r="G3836" s="12">
        <v>3.8415541573667999E-2</v>
      </c>
      <c r="H3836" s="12">
        <v>2.94984852055491E-2</v>
      </c>
      <c r="I3836" s="12">
        <v>0</v>
      </c>
      <c r="J3836" s="12">
        <v>0</v>
      </c>
      <c r="K3836" s="12">
        <v>0</v>
      </c>
      <c r="L3836" s="12">
        <v>0</v>
      </c>
      <c r="M3836" s="12">
        <v>0</v>
      </c>
      <c r="N3836" s="12"/>
      <c r="O3836" s="12"/>
    </row>
    <row r="3837" spans="1:15" x14ac:dyDescent="0.35">
      <c r="A3837" s="11" t="str">
        <f t="shared" si="59"/>
        <v>CONSUMO PER CAPITA (kg ó litros por individuo)CavaRTO CENTRO</v>
      </c>
      <c r="B3837" s="11" t="s">
        <v>120</v>
      </c>
      <c r="C3837" s="11" t="s">
        <v>137</v>
      </c>
      <c r="D3837" s="11" t="s">
        <v>6</v>
      </c>
      <c r="E3837" s="12">
        <v>4.8375458345755802E-2</v>
      </c>
      <c r="F3837" s="12">
        <v>4.9453755510043301E-2</v>
      </c>
      <c r="G3837" s="12">
        <v>4.5931649548752201E-2</v>
      </c>
      <c r="H3837" s="12">
        <v>5.7863258538736799E-2</v>
      </c>
      <c r="I3837" s="12">
        <v>0</v>
      </c>
      <c r="J3837" s="12">
        <v>0</v>
      </c>
      <c r="K3837" s="12">
        <v>0</v>
      </c>
      <c r="L3837" s="12">
        <v>0</v>
      </c>
      <c r="M3837" s="12">
        <v>0</v>
      </c>
      <c r="N3837" s="12"/>
      <c r="O3837" s="12"/>
    </row>
    <row r="3838" spans="1:15" x14ac:dyDescent="0.35">
      <c r="A3838" s="11" t="str">
        <f t="shared" si="59"/>
        <v>CONSUMO PER CAPITA (kg ó litros por individuo)CavaNORTE-CENTRO</v>
      </c>
      <c r="B3838" s="11" t="s">
        <v>120</v>
      </c>
      <c r="C3838" s="11" t="s">
        <v>137</v>
      </c>
      <c r="D3838" s="11" t="s">
        <v>7</v>
      </c>
      <c r="E3838" s="12">
        <v>0.18956707824447899</v>
      </c>
      <c r="F3838" s="12">
        <v>0.22634965579365199</v>
      </c>
      <c r="G3838" s="12">
        <v>0.18046907512924701</v>
      </c>
      <c r="H3838" s="12">
        <v>0.12807918904384799</v>
      </c>
      <c r="I3838" s="12">
        <v>0</v>
      </c>
      <c r="J3838" s="12">
        <v>0</v>
      </c>
      <c r="K3838" s="12">
        <v>0</v>
      </c>
      <c r="L3838" s="12">
        <v>0</v>
      </c>
      <c r="M3838" s="12">
        <v>0</v>
      </c>
      <c r="N3838" s="12"/>
      <c r="O3838" s="12"/>
    </row>
    <row r="3839" spans="1:15" x14ac:dyDescent="0.35">
      <c r="A3839" s="11" t="str">
        <f t="shared" si="59"/>
        <v>CONSUMO PER CAPITA (kg ó litros por individuo)CavaNOROESTE</v>
      </c>
      <c r="B3839" s="11" t="s">
        <v>120</v>
      </c>
      <c r="C3839" s="11" t="s">
        <v>137</v>
      </c>
      <c r="D3839" s="11" t="s">
        <v>8</v>
      </c>
      <c r="E3839" s="12">
        <v>6.7025572002804304E-2</v>
      </c>
      <c r="F3839" s="12">
        <v>5.7464709473037702E-2</v>
      </c>
      <c r="G3839" s="12">
        <v>3.7030460966270398E-2</v>
      </c>
      <c r="H3839" s="12">
        <v>4.4852372897151799E-2</v>
      </c>
      <c r="I3839" s="12">
        <v>0</v>
      </c>
      <c r="J3839" s="12">
        <v>0</v>
      </c>
      <c r="K3839" s="12">
        <v>0</v>
      </c>
      <c r="L3839" s="12">
        <v>0</v>
      </c>
      <c r="M3839" s="12">
        <v>0</v>
      </c>
      <c r="N3839" s="12"/>
      <c r="O3839" s="12"/>
    </row>
    <row r="3840" spans="1:15" x14ac:dyDescent="0.35">
      <c r="A3840" s="11" t="str">
        <f t="shared" si="59"/>
        <v>CONSUMO PER CAPITA (kg ó litros por individuo)Cava&lt;2MIL</v>
      </c>
      <c r="B3840" s="11" t="s">
        <v>120</v>
      </c>
      <c r="C3840" s="11" t="s">
        <v>137</v>
      </c>
      <c r="D3840" s="11" t="s">
        <v>9</v>
      </c>
      <c r="E3840" s="12">
        <v>0.20139638331017201</v>
      </c>
      <c r="F3840" s="12">
        <v>8.3755532595789897E-2</v>
      </c>
      <c r="G3840" s="12">
        <v>0.11554366967763301</v>
      </c>
      <c r="H3840" s="12">
        <v>5.4867076799929103E-2</v>
      </c>
      <c r="I3840" s="12">
        <v>0</v>
      </c>
      <c r="J3840" s="12">
        <v>0</v>
      </c>
      <c r="K3840" s="12">
        <v>0</v>
      </c>
      <c r="L3840" s="12">
        <v>0</v>
      </c>
      <c r="M3840" s="12">
        <v>0</v>
      </c>
      <c r="N3840" s="12"/>
      <c r="O3840" s="12"/>
    </row>
    <row r="3841" spans="1:15" x14ac:dyDescent="0.35">
      <c r="A3841" s="11" t="str">
        <f t="shared" si="59"/>
        <v>CONSUMO PER CAPITA (kg ó litros por individuo)Cava2-5MIL</v>
      </c>
      <c r="B3841" s="11" t="s">
        <v>120</v>
      </c>
      <c r="C3841" s="11" t="s">
        <v>137</v>
      </c>
      <c r="D3841" s="11" t="s">
        <v>10</v>
      </c>
      <c r="E3841" s="12">
        <v>9.0721603904492895E-2</v>
      </c>
      <c r="F3841" s="12">
        <v>0.116759740555011</v>
      </c>
      <c r="G3841" s="12">
        <v>6.5178193711034199E-2</v>
      </c>
      <c r="H3841" s="12">
        <v>6.8134997781687107E-2</v>
      </c>
      <c r="I3841" s="12">
        <v>0</v>
      </c>
      <c r="J3841" s="12">
        <v>0</v>
      </c>
      <c r="K3841" s="12">
        <v>0</v>
      </c>
      <c r="L3841" s="12">
        <v>0</v>
      </c>
      <c r="M3841" s="12">
        <v>0</v>
      </c>
      <c r="N3841" s="12"/>
      <c r="O3841" s="12"/>
    </row>
    <row r="3842" spans="1:15" x14ac:dyDescent="0.35">
      <c r="A3842" s="11" t="str">
        <f t="shared" si="59"/>
        <v>CONSUMO PER CAPITA (kg ó litros por individuo)Cava5-10MIL</v>
      </c>
      <c r="B3842" s="11" t="s">
        <v>120</v>
      </c>
      <c r="C3842" s="11" t="s">
        <v>137</v>
      </c>
      <c r="D3842" s="11" t="s">
        <v>11</v>
      </c>
      <c r="E3842" s="12">
        <v>4.96410711212142E-2</v>
      </c>
      <c r="F3842" s="12">
        <v>8.0519895782683495E-2</v>
      </c>
      <c r="G3842" s="12">
        <v>7.6208349463395497E-2</v>
      </c>
      <c r="H3842" s="12">
        <v>4.7679157290021201E-2</v>
      </c>
      <c r="I3842" s="12">
        <v>0</v>
      </c>
      <c r="J3842" s="12">
        <v>0</v>
      </c>
      <c r="K3842" s="12">
        <v>0</v>
      </c>
      <c r="L3842" s="12">
        <v>0</v>
      </c>
      <c r="M3842" s="12">
        <v>0</v>
      </c>
      <c r="N3842" s="12"/>
      <c r="O3842" s="12"/>
    </row>
    <row r="3843" spans="1:15" x14ac:dyDescent="0.35">
      <c r="A3843" s="11" t="str">
        <f t="shared" si="59"/>
        <v>CONSUMO PER CAPITA (kg ó litros por individuo)Cava10-30MIL</v>
      </c>
      <c r="B3843" s="11" t="s">
        <v>120</v>
      </c>
      <c r="C3843" s="11" t="s">
        <v>137</v>
      </c>
      <c r="D3843" s="11" t="s">
        <v>12</v>
      </c>
      <c r="E3843" s="12">
        <v>0.105526598320402</v>
      </c>
      <c r="F3843" s="12">
        <v>8.6085970642763507E-2</v>
      </c>
      <c r="G3843" s="12">
        <v>8.2605306449485799E-2</v>
      </c>
      <c r="H3843" s="12">
        <v>0.10000143726107701</v>
      </c>
      <c r="I3843" s="12">
        <v>0</v>
      </c>
      <c r="J3843" s="12">
        <v>0</v>
      </c>
      <c r="K3843" s="12">
        <v>0</v>
      </c>
      <c r="L3843" s="12">
        <v>0</v>
      </c>
      <c r="M3843" s="12">
        <v>0</v>
      </c>
      <c r="N3843" s="12"/>
      <c r="O3843" s="12"/>
    </row>
    <row r="3844" spans="1:15" x14ac:dyDescent="0.35">
      <c r="A3844" s="11" t="str">
        <f t="shared" ref="A3844:A3907" si="60">B3844&amp;C3844&amp;D3844</f>
        <v>CONSUMO PER CAPITA (kg ó litros por individuo)Cava30-100MIL</v>
      </c>
      <c r="B3844" s="11" t="s">
        <v>120</v>
      </c>
      <c r="C3844" s="11" t="s">
        <v>137</v>
      </c>
      <c r="D3844" s="11" t="s">
        <v>13</v>
      </c>
      <c r="E3844" s="12">
        <v>0.118296303347789</v>
      </c>
      <c r="F3844" s="12">
        <v>0.116392446535224</v>
      </c>
      <c r="G3844" s="12">
        <v>0.12716298255761199</v>
      </c>
      <c r="H3844" s="12">
        <v>0.15460126064069399</v>
      </c>
      <c r="I3844" s="12">
        <v>0</v>
      </c>
      <c r="J3844" s="12">
        <v>0</v>
      </c>
      <c r="K3844" s="12">
        <v>0</v>
      </c>
      <c r="L3844" s="12">
        <v>0</v>
      </c>
      <c r="M3844" s="12">
        <v>0</v>
      </c>
      <c r="N3844" s="12"/>
      <c r="O3844" s="12"/>
    </row>
    <row r="3845" spans="1:15" x14ac:dyDescent="0.35">
      <c r="A3845" s="11" t="str">
        <f t="shared" si="60"/>
        <v>CONSUMO PER CAPITA (kg ó litros por individuo)Cava100-200MIL</v>
      </c>
      <c r="B3845" s="11" t="s">
        <v>120</v>
      </c>
      <c r="C3845" s="11" t="s">
        <v>137</v>
      </c>
      <c r="D3845" s="11" t="s">
        <v>14</v>
      </c>
      <c r="E3845" s="12">
        <v>0.10747728570786499</v>
      </c>
      <c r="F3845" s="12">
        <v>0.158550671765187</v>
      </c>
      <c r="G3845" s="12">
        <v>9.5547026633964499E-2</v>
      </c>
      <c r="H3845" s="12">
        <v>8.3749846802130296E-2</v>
      </c>
      <c r="I3845" s="12">
        <v>0</v>
      </c>
      <c r="J3845" s="12">
        <v>0</v>
      </c>
      <c r="K3845" s="12">
        <v>0</v>
      </c>
      <c r="L3845" s="12">
        <v>0</v>
      </c>
      <c r="M3845" s="12">
        <v>0</v>
      </c>
      <c r="N3845" s="12"/>
      <c r="O3845" s="12"/>
    </row>
    <row r="3846" spans="1:15" x14ac:dyDescent="0.35">
      <c r="A3846" s="11" t="str">
        <f t="shared" si="60"/>
        <v>CONSUMO PER CAPITA (kg ó litros por individuo)Cava200-500MIL</v>
      </c>
      <c r="B3846" s="11" t="s">
        <v>120</v>
      </c>
      <c r="C3846" s="11" t="s">
        <v>137</v>
      </c>
      <c r="D3846" s="11" t="s">
        <v>15</v>
      </c>
      <c r="E3846" s="12">
        <v>0.24235665212166899</v>
      </c>
      <c r="F3846" s="12">
        <v>0.18135834938182599</v>
      </c>
      <c r="G3846" s="12">
        <v>0.19671925432540899</v>
      </c>
      <c r="H3846" s="12">
        <v>9.3055888491441904E-2</v>
      </c>
      <c r="I3846" s="12">
        <v>0</v>
      </c>
      <c r="J3846" s="12">
        <v>0</v>
      </c>
      <c r="K3846" s="12">
        <v>0</v>
      </c>
      <c r="L3846" s="12">
        <v>0</v>
      </c>
      <c r="M3846" s="12">
        <v>0</v>
      </c>
      <c r="N3846" s="12"/>
      <c r="O3846" s="12"/>
    </row>
    <row r="3847" spans="1:15" x14ac:dyDescent="0.35">
      <c r="A3847" s="11" t="str">
        <f t="shared" si="60"/>
        <v>CONSUMO PER CAPITA (kg ó litros por individuo)Cava&gt;500MIL</v>
      </c>
      <c r="B3847" s="11" t="s">
        <v>120</v>
      </c>
      <c r="C3847" s="11" t="s">
        <v>137</v>
      </c>
      <c r="D3847" s="11" t="s">
        <v>16</v>
      </c>
      <c r="E3847" s="12">
        <v>0.209743685221847</v>
      </c>
      <c r="F3847" s="12">
        <v>0.101072958686009</v>
      </c>
      <c r="G3847" s="12">
        <v>0.17384585152611301</v>
      </c>
      <c r="H3847" s="12">
        <v>0.13801498868873599</v>
      </c>
      <c r="I3847" s="12">
        <v>0</v>
      </c>
      <c r="J3847" s="12">
        <v>0</v>
      </c>
      <c r="K3847" s="12">
        <v>0</v>
      </c>
      <c r="L3847" s="12">
        <v>0</v>
      </c>
      <c r="M3847" s="12">
        <v>0</v>
      </c>
      <c r="N3847" s="12"/>
      <c r="O3847" s="12"/>
    </row>
    <row r="3848" spans="1:15" x14ac:dyDescent="0.35">
      <c r="A3848" s="11" t="str">
        <f t="shared" si="60"/>
        <v>CONSUMO PER CAPITA (kg ó litros por individuo)CavaDE 15 A 19 AÑOS</v>
      </c>
      <c r="B3848" s="11" t="s">
        <v>120</v>
      </c>
      <c r="C3848" s="11" t="s">
        <v>137</v>
      </c>
      <c r="D3848" s="11" t="s">
        <v>39</v>
      </c>
      <c r="E3848" s="12" t="s">
        <v>213</v>
      </c>
      <c r="F3848" s="12">
        <v>1.13790952386192E-2</v>
      </c>
      <c r="G3848" s="12" t="s">
        <v>213</v>
      </c>
      <c r="H3848" s="12">
        <v>1.6775772273769699E-2</v>
      </c>
      <c r="I3848" s="12">
        <v>0</v>
      </c>
      <c r="J3848" s="12">
        <v>0</v>
      </c>
      <c r="K3848" s="12">
        <v>0</v>
      </c>
      <c r="L3848" s="12">
        <v>0</v>
      </c>
      <c r="M3848" s="12">
        <v>0</v>
      </c>
      <c r="N3848" s="12"/>
      <c r="O3848" s="12"/>
    </row>
    <row r="3849" spans="1:15" x14ac:dyDescent="0.35">
      <c r="A3849" s="11" t="str">
        <f t="shared" si="60"/>
        <v>CONSUMO PER CAPITA (kg ó litros por individuo)CavaDE 20 A 24 AÑOS</v>
      </c>
      <c r="B3849" s="11" t="s">
        <v>120</v>
      </c>
      <c r="C3849" s="11" t="s">
        <v>137</v>
      </c>
      <c r="D3849" s="11" t="s">
        <v>40</v>
      </c>
      <c r="E3849" s="12">
        <v>1.8600934236852901E-2</v>
      </c>
      <c r="F3849" s="12">
        <v>3.24268710890236E-3</v>
      </c>
      <c r="G3849" s="12">
        <v>1.13642881385066E-2</v>
      </c>
      <c r="H3849" s="12">
        <v>5.1965058060851003E-3</v>
      </c>
      <c r="I3849" s="12">
        <v>0</v>
      </c>
      <c r="J3849" s="12">
        <v>0</v>
      </c>
      <c r="K3849" s="12">
        <v>0</v>
      </c>
      <c r="L3849" s="12">
        <v>0</v>
      </c>
      <c r="M3849" s="12">
        <v>0</v>
      </c>
      <c r="N3849" s="12"/>
      <c r="O3849" s="12"/>
    </row>
    <row r="3850" spans="1:15" x14ac:dyDescent="0.35">
      <c r="A3850" s="11" t="str">
        <f t="shared" si="60"/>
        <v>CONSUMO PER CAPITA (kg ó litros por individuo)CavaDE 25 A 34 AÑOS</v>
      </c>
      <c r="B3850" s="11" t="s">
        <v>120</v>
      </c>
      <c r="C3850" s="11" t="s">
        <v>137</v>
      </c>
      <c r="D3850" s="11" t="s">
        <v>41</v>
      </c>
      <c r="E3850" s="12">
        <v>3.8738797826630797E-2</v>
      </c>
      <c r="F3850" s="12">
        <v>4.2310889814562297E-2</v>
      </c>
      <c r="G3850" s="12">
        <v>1.28133876709374E-2</v>
      </c>
      <c r="H3850" s="12">
        <v>3.5693734374343401E-2</v>
      </c>
      <c r="I3850" s="12">
        <v>0</v>
      </c>
      <c r="J3850" s="12">
        <v>0</v>
      </c>
      <c r="K3850" s="12">
        <v>0</v>
      </c>
      <c r="L3850" s="12">
        <v>0</v>
      </c>
      <c r="M3850" s="12">
        <v>0</v>
      </c>
      <c r="N3850" s="12"/>
      <c r="O3850" s="12"/>
    </row>
    <row r="3851" spans="1:15" x14ac:dyDescent="0.35">
      <c r="A3851" s="11" t="str">
        <f t="shared" si="60"/>
        <v>CONSUMO PER CAPITA (kg ó litros por individuo)CavaDE 35 A 49 AÑOS</v>
      </c>
      <c r="B3851" s="11" t="s">
        <v>120</v>
      </c>
      <c r="C3851" s="11" t="s">
        <v>137</v>
      </c>
      <c r="D3851" s="11" t="s">
        <v>42</v>
      </c>
      <c r="E3851" s="12">
        <v>6.5894768881695306E-2</v>
      </c>
      <c r="F3851" s="12">
        <v>8.0789979323499406E-2</v>
      </c>
      <c r="G3851" s="12">
        <v>5.88047069152077E-2</v>
      </c>
      <c r="H3851" s="12">
        <v>3.6059728011856397E-2</v>
      </c>
      <c r="I3851" s="12">
        <v>0</v>
      </c>
      <c r="J3851" s="12">
        <v>0</v>
      </c>
      <c r="K3851" s="12">
        <v>0</v>
      </c>
      <c r="L3851" s="12">
        <v>0</v>
      </c>
      <c r="M3851" s="12">
        <v>0</v>
      </c>
      <c r="N3851" s="12"/>
      <c r="O3851" s="12"/>
    </row>
    <row r="3852" spans="1:15" x14ac:dyDescent="0.35">
      <c r="A3852" s="11" t="str">
        <f t="shared" si="60"/>
        <v>CONSUMO PER CAPITA (kg ó litros por individuo)CavaDE 50 A 59 AÑOS</v>
      </c>
      <c r="B3852" s="11" t="s">
        <v>120</v>
      </c>
      <c r="C3852" s="11" t="s">
        <v>137</v>
      </c>
      <c r="D3852" s="11" t="s">
        <v>43</v>
      </c>
      <c r="E3852" s="12">
        <v>0.20095354745994401</v>
      </c>
      <c r="F3852" s="12">
        <v>0.14025726192632301</v>
      </c>
      <c r="G3852" s="12">
        <v>0.14443922510430501</v>
      </c>
      <c r="H3852" s="12">
        <v>0.11680919624533</v>
      </c>
      <c r="I3852" s="12">
        <v>0</v>
      </c>
      <c r="J3852" s="12">
        <v>0</v>
      </c>
      <c r="K3852" s="12">
        <v>0</v>
      </c>
      <c r="L3852" s="12">
        <v>0</v>
      </c>
      <c r="M3852" s="12">
        <v>0</v>
      </c>
      <c r="N3852" s="12"/>
      <c r="O3852" s="12"/>
    </row>
    <row r="3853" spans="1:15" x14ac:dyDescent="0.35">
      <c r="A3853" s="11" t="str">
        <f t="shared" si="60"/>
        <v>CONSUMO PER CAPITA (kg ó litros por individuo)CavaDE 60 A 75 AÑOS</v>
      </c>
      <c r="B3853" s="11" t="s">
        <v>120</v>
      </c>
      <c r="C3853" s="11" t="s">
        <v>137</v>
      </c>
      <c r="D3853" s="11" t="s">
        <v>44</v>
      </c>
      <c r="E3853" s="12">
        <v>0.34872475033785799</v>
      </c>
      <c r="F3853" s="12">
        <v>0.25255694450873301</v>
      </c>
      <c r="G3853" s="12">
        <v>0.32664902795737599</v>
      </c>
      <c r="H3853" s="12">
        <v>0.28373081785128601</v>
      </c>
      <c r="I3853" s="12">
        <v>0</v>
      </c>
      <c r="J3853" s="12">
        <v>0</v>
      </c>
      <c r="K3853" s="12">
        <v>0</v>
      </c>
      <c r="L3853" s="12">
        <v>0</v>
      </c>
      <c r="M3853" s="12">
        <v>0</v>
      </c>
      <c r="N3853" s="12"/>
      <c r="O3853" s="12"/>
    </row>
    <row r="3854" spans="1:15" x14ac:dyDescent="0.35">
      <c r="A3854" s="11" t="str">
        <f t="shared" si="60"/>
        <v>CONSUMO PER CAPITA (kg ó litros por individuo)CavaALTA Y MEDIA ALTA</v>
      </c>
      <c r="B3854" s="11" t="s">
        <v>120</v>
      </c>
      <c r="C3854" s="11" t="s">
        <v>137</v>
      </c>
      <c r="D3854" s="11" t="s">
        <v>17</v>
      </c>
      <c r="E3854" s="12">
        <v>0.17231658672608899</v>
      </c>
      <c r="F3854" s="12">
        <v>0.13430636073291299</v>
      </c>
      <c r="G3854" s="12">
        <v>0.203910594837103</v>
      </c>
      <c r="H3854" s="12">
        <v>0.201277196147021</v>
      </c>
      <c r="I3854" s="12">
        <v>0</v>
      </c>
      <c r="J3854" s="12">
        <v>0</v>
      </c>
      <c r="K3854" s="12">
        <v>0</v>
      </c>
      <c r="L3854" s="12">
        <v>0</v>
      </c>
      <c r="M3854" s="12">
        <v>0</v>
      </c>
      <c r="N3854" s="12"/>
      <c r="O3854" s="12"/>
    </row>
    <row r="3855" spans="1:15" x14ac:dyDescent="0.35">
      <c r="A3855" s="11" t="str">
        <f t="shared" si="60"/>
        <v>CONSUMO PER CAPITA (kg ó litros por individuo)CavaMEDIA</v>
      </c>
      <c r="B3855" s="11" t="s">
        <v>120</v>
      </c>
      <c r="C3855" s="11" t="s">
        <v>137</v>
      </c>
      <c r="D3855" s="11" t="s">
        <v>18</v>
      </c>
      <c r="E3855" s="12">
        <v>0.10893336150779601</v>
      </c>
      <c r="F3855" s="12">
        <v>0.131802926415099</v>
      </c>
      <c r="G3855" s="12">
        <v>0.124895460276041</v>
      </c>
      <c r="H3855" s="12">
        <v>9.2863997111869406E-2</v>
      </c>
      <c r="I3855" s="12">
        <v>0</v>
      </c>
      <c r="J3855" s="12">
        <v>0</v>
      </c>
      <c r="K3855" s="12">
        <v>0</v>
      </c>
      <c r="L3855" s="12">
        <v>0</v>
      </c>
      <c r="M3855" s="12">
        <v>0</v>
      </c>
      <c r="N3855" s="12"/>
      <c r="O3855" s="12"/>
    </row>
    <row r="3856" spans="1:15" x14ac:dyDescent="0.35">
      <c r="A3856" s="11" t="str">
        <f t="shared" si="60"/>
        <v>CONSUMO PER CAPITA (kg ó litros por individuo)CavaMEDIA BAJA</v>
      </c>
      <c r="B3856" s="11" t="s">
        <v>120</v>
      </c>
      <c r="C3856" s="11" t="s">
        <v>137</v>
      </c>
      <c r="D3856" s="11" t="s">
        <v>19</v>
      </c>
      <c r="E3856" s="12">
        <v>0.155152041570948</v>
      </c>
      <c r="F3856" s="12">
        <v>0.118757187973013</v>
      </c>
      <c r="G3856" s="12">
        <v>7.7654550605902997E-2</v>
      </c>
      <c r="H3856" s="12">
        <v>5.6328750380076301E-2</v>
      </c>
      <c r="I3856" s="12">
        <v>0</v>
      </c>
      <c r="J3856" s="12">
        <v>0</v>
      </c>
      <c r="K3856" s="12">
        <v>0</v>
      </c>
      <c r="L3856" s="12">
        <v>0</v>
      </c>
      <c r="M3856" s="12">
        <v>0</v>
      </c>
      <c r="N3856" s="12"/>
      <c r="O3856" s="12"/>
    </row>
    <row r="3857" spans="1:15" x14ac:dyDescent="0.35">
      <c r="A3857" s="11" t="str">
        <f t="shared" si="60"/>
        <v>CONSUMO PER CAPITA (kg ó litros por individuo)CavaBAJA</v>
      </c>
      <c r="B3857" s="11" t="s">
        <v>120</v>
      </c>
      <c r="C3857" s="11" t="s">
        <v>137</v>
      </c>
      <c r="D3857" s="11" t="s">
        <v>20</v>
      </c>
      <c r="E3857" s="12">
        <v>0.15677413540959401</v>
      </c>
      <c r="F3857" s="12">
        <v>6.4438296961007696E-2</v>
      </c>
      <c r="G3857" s="12">
        <v>9.4383837919892702E-2</v>
      </c>
      <c r="H3857" s="12">
        <v>8.9417267659484795E-2</v>
      </c>
      <c r="I3857" s="12">
        <v>0</v>
      </c>
      <c r="J3857" s="12">
        <v>0</v>
      </c>
      <c r="K3857" s="12">
        <v>0</v>
      </c>
      <c r="L3857" s="12">
        <v>0</v>
      </c>
      <c r="M3857" s="12">
        <v>0</v>
      </c>
      <c r="N3857" s="12"/>
      <c r="O3857" s="12"/>
    </row>
    <row r="3858" spans="1:15" x14ac:dyDescent="0.35">
      <c r="A3858" s="11" t="str">
        <f t="shared" si="60"/>
        <v>CONSUMO PER CAPITA (kg ó litros por individuo)CavaHOMBRE</v>
      </c>
      <c r="B3858" s="11" t="s">
        <v>120</v>
      </c>
      <c r="C3858" s="11" t="s">
        <v>137</v>
      </c>
      <c r="D3858" s="11" t="s">
        <v>21</v>
      </c>
      <c r="E3858" s="12">
        <v>0.12666325790637001</v>
      </c>
      <c r="F3858" s="12">
        <v>9.7031966066653499E-2</v>
      </c>
      <c r="G3858" s="12">
        <v>0.10671830969080701</v>
      </c>
      <c r="H3858" s="12">
        <v>0.120692929012232</v>
      </c>
      <c r="I3858" s="12">
        <v>0</v>
      </c>
      <c r="J3858" s="12">
        <v>0</v>
      </c>
      <c r="K3858" s="12">
        <v>0</v>
      </c>
      <c r="L3858" s="12">
        <v>0</v>
      </c>
      <c r="M3858" s="12">
        <v>0</v>
      </c>
      <c r="N3858" s="12"/>
      <c r="O3858" s="12"/>
    </row>
    <row r="3859" spans="1:15" x14ac:dyDescent="0.35">
      <c r="A3859" s="11" t="str">
        <f t="shared" si="60"/>
        <v>CONSUMO PER CAPITA (kg ó litros por individuo)CavaMUJER</v>
      </c>
      <c r="B3859" s="11" t="s">
        <v>120</v>
      </c>
      <c r="C3859" s="11" t="s">
        <v>137</v>
      </c>
      <c r="D3859" s="11" t="s">
        <v>22</v>
      </c>
      <c r="E3859" s="12">
        <v>0.16087145370880901</v>
      </c>
      <c r="F3859" s="12">
        <v>0.13450813783861901</v>
      </c>
      <c r="G3859" s="12">
        <v>0.140078007217322</v>
      </c>
      <c r="H3859" s="12">
        <v>9.1285556954993297E-2</v>
      </c>
      <c r="I3859" s="12">
        <v>0</v>
      </c>
      <c r="J3859" s="12">
        <v>0</v>
      </c>
      <c r="K3859" s="12">
        <v>0</v>
      </c>
      <c r="L3859" s="12">
        <v>0</v>
      </c>
      <c r="M3859" s="12">
        <v>0</v>
      </c>
      <c r="N3859" s="12"/>
      <c r="O3859" s="12"/>
    </row>
    <row r="3860" spans="1:15" x14ac:dyDescent="0.35">
      <c r="A3860" s="11" t="str">
        <f t="shared" si="60"/>
        <v>CONSUMO PER CAPITA (kg ó litros por individuo)Otr.Bebidas Deri.VinoT.ESPAÑA</v>
      </c>
      <c r="B3860" s="11" t="s">
        <v>120</v>
      </c>
      <c r="C3860" s="11" t="s">
        <v>138</v>
      </c>
      <c r="D3860" s="11" t="s">
        <v>36</v>
      </c>
      <c r="E3860" s="12">
        <v>0.84480190982338599</v>
      </c>
      <c r="F3860" s="12">
        <v>1.0960662951118401</v>
      </c>
      <c r="G3860" s="12">
        <v>1.29770478718503</v>
      </c>
      <c r="H3860" s="12">
        <v>1.21482305720814</v>
      </c>
      <c r="I3860" s="12">
        <v>0</v>
      </c>
      <c r="J3860" s="12">
        <v>0</v>
      </c>
      <c r="K3860" s="12">
        <v>0</v>
      </c>
      <c r="L3860" s="12">
        <v>0</v>
      </c>
      <c r="M3860" s="12">
        <v>0</v>
      </c>
      <c r="N3860" s="12"/>
      <c r="O3860" s="12"/>
    </row>
    <row r="3861" spans="1:15" x14ac:dyDescent="0.35">
      <c r="A3861" s="11" t="str">
        <f t="shared" si="60"/>
        <v>CONSUMO PER CAPITA (kg ó litros por individuo)Otr.Bebidas Deri.VinoBCN AM</v>
      </c>
      <c r="B3861" s="11" t="s">
        <v>120</v>
      </c>
      <c r="C3861" s="11" t="s">
        <v>138</v>
      </c>
      <c r="D3861" s="11" t="s">
        <v>1</v>
      </c>
      <c r="E3861" s="12">
        <v>0.350097528796391</v>
      </c>
      <c r="F3861" s="12">
        <v>0.62691710427502201</v>
      </c>
      <c r="G3861" s="12">
        <v>0.78656138067375803</v>
      </c>
      <c r="H3861" s="12">
        <v>0.73179985404111203</v>
      </c>
      <c r="I3861" s="12">
        <v>0</v>
      </c>
      <c r="J3861" s="12">
        <v>0</v>
      </c>
      <c r="K3861" s="12">
        <v>0</v>
      </c>
      <c r="L3861" s="12">
        <v>0</v>
      </c>
      <c r="M3861" s="12">
        <v>0</v>
      </c>
      <c r="N3861" s="12"/>
      <c r="O3861" s="12"/>
    </row>
    <row r="3862" spans="1:15" x14ac:dyDescent="0.35">
      <c r="A3862" s="11" t="str">
        <f t="shared" si="60"/>
        <v>CONSUMO PER CAPITA (kg ó litros por individuo)Otr.Bebidas Deri.VinoREST.CAT ARAGON</v>
      </c>
      <c r="B3862" s="11" t="s">
        <v>120</v>
      </c>
      <c r="C3862" s="11" t="s">
        <v>138</v>
      </c>
      <c r="D3862" s="11" t="s">
        <v>2</v>
      </c>
      <c r="E3862" s="12">
        <v>0.55290984164864398</v>
      </c>
      <c r="F3862" s="12">
        <v>0.72656471888490204</v>
      </c>
      <c r="G3862" s="12">
        <v>0.76427224741958799</v>
      </c>
      <c r="H3862" s="12">
        <v>0.74568289663875797</v>
      </c>
      <c r="I3862" s="12">
        <v>0</v>
      </c>
      <c r="J3862" s="12">
        <v>0</v>
      </c>
      <c r="K3862" s="12">
        <v>0</v>
      </c>
      <c r="L3862" s="12">
        <v>0</v>
      </c>
      <c r="M3862" s="12">
        <v>0</v>
      </c>
      <c r="N3862" s="12"/>
      <c r="O3862" s="12"/>
    </row>
    <row r="3863" spans="1:15" x14ac:dyDescent="0.35">
      <c r="A3863" s="11" t="str">
        <f t="shared" si="60"/>
        <v>CONSUMO PER CAPITA (kg ó litros por individuo)Otr.Bebidas Deri.VinoLEVANTE</v>
      </c>
      <c r="B3863" s="11" t="s">
        <v>120</v>
      </c>
      <c r="C3863" s="11" t="s">
        <v>138</v>
      </c>
      <c r="D3863" s="11" t="s">
        <v>3</v>
      </c>
      <c r="E3863" s="12">
        <v>0.73203789998791802</v>
      </c>
      <c r="F3863" s="12">
        <v>1.0055642705698999</v>
      </c>
      <c r="G3863" s="12">
        <v>1.2276272456127599</v>
      </c>
      <c r="H3863" s="12">
        <v>0.81535569951710696</v>
      </c>
      <c r="I3863" s="12">
        <v>0</v>
      </c>
      <c r="J3863" s="12">
        <v>0</v>
      </c>
      <c r="K3863" s="12">
        <v>0</v>
      </c>
      <c r="L3863" s="12">
        <v>0</v>
      </c>
      <c r="M3863" s="12">
        <v>0</v>
      </c>
      <c r="N3863" s="12"/>
      <c r="O3863" s="12"/>
    </row>
    <row r="3864" spans="1:15" x14ac:dyDescent="0.35">
      <c r="A3864" s="11" t="str">
        <f t="shared" si="60"/>
        <v>CONSUMO PER CAPITA (kg ó litros por individuo)Otr.Bebidas Deri.VinoANDALUCIA</v>
      </c>
      <c r="B3864" s="11" t="s">
        <v>120</v>
      </c>
      <c r="C3864" s="11" t="s">
        <v>138</v>
      </c>
      <c r="D3864" s="11" t="s">
        <v>4</v>
      </c>
      <c r="E3864" s="12">
        <v>1.57627332145196</v>
      </c>
      <c r="F3864" s="12">
        <v>1.70348442395003</v>
      </c>
      <c r="G3864" s="12">
        <v>2.21911354336028</v>
      </c>
      <c r="H3864" s="12">
        <v>2.0615067370778002</v>
      </c>
      <c r="I3864" s="12">
        <v>0</v>
      </c>
      <c r="J3864" s="12">
        <v>0</v>
      </c>
      <c r="K3864" s="12">
        <v>0</v>
      </c>
      <c r="L3864" s="12">
        <v>0</v>
      </c>
      <c r="M3864" s="12">
        <v>0</v>
      </c>
      <c r="N3864" s="12"/>
      <c r="O3864" s="12"/>
    </row>
    <row r="3865" spans="1:15" x14ac:dyDescent="0.35">
      <c r="A3865" s="11" t="str">
        <f t="shared" si="60"/>
        <v>CONSUMO PER CAPITA (kg ó litros por individuo)Otr.Bebidas Deri.VinoMDD AM</v>
      </c>
      <c r="B3865" s="11" t="s">
        <v>120</v>
      </c>
      <c r="C3865" s="11" t="s">
        <v>138</v>
      </c>
      <c r="D3865" s="11" t="s">
        <v>5</v>
      </c>
      <c r="E3865" s="12">
        <v>1.0981325342969299</v>
      </c>
      <c r="F3865" s="12">
        <v>1.4561740875033899</v>
      </c>
      <c r="G3865" s="12">
        <v>1.4886706916549599</v>
      </c>
      <c r="H3865" s="12">
        <v>1.5811497637493599</v>
      </c>
      <c r="I3865" s="12">
        <v>0</v>
      </c>
      <c r="J3865" s="12">
        <v>0</v>
      </c>
      <c r="K3865" s="12">
        <v>0</v>
      </c>
      <c r="L3865" s="12">
        <v>0</v>
      </c>
      <c r="M3865" s="12">
        <v>0</v>
      </c>
      <c r="N3865" s="12"/>
      <c r="O3865" s="12"/>
    </row>
    <row r="3866" spans="1:15" x14ac:dyDescent="0.35">
      <c r="A3866" s="11" t="str">
        <f t="shared" si="60"/>
        <v>CONSUMO PER CAPITA (kg ó litros por individuo)Otr.Bebidas Deri.VinoRTO CENTRO</v>
      </c>
      <c r="B3866" s="11" t="s">
        <v>120</v>
      </c>
      <c r="C3866" s="11" t="s">
        <v>138</v>
      </c>
      <c r="D3866" s="11" t="s">
        <v>6</v>
      </c>
      <c r="E3866" s="12">
        <v>0.83964764645998002</v>
      </c>
      <c r="F3866" s="12">
        <v>1.3518374834084399</v>
      </c>
      <c r="G3866" s="12">
        <v>1.0974250360190401</v>
      </c>
      <c r="H3866" s="12">
        <v>0.90215058067849396</v>
      </c>
      <c r="I3866" s="12">
        <v>0</v>
      </c>
      <c r="J3866" s="12">
        <v>0</v>
      </c>
      <c r="K3866" s="12">
        <v>0</v>
      </c>
      <c r="L3866" s="12">
        <v>0</v>
      </c>
      <c r="M3866" s="12">
        <v>0</v>
      </c>
      <c r="N3866" s="12"/>
      <c r="O3866" s="12"/>
    </row>
    <row r="3867" spans="1:15" x14ac:dyDescent="0.35">
      <c r="A3867" s="11" t="str">
        <f t="shared" si="60"/>
        <v>CONSUMO PER CAPITA (kg ó litros por individuo)Otr.Bebidas Deri.VinoNORTE-CENTRO</v>
      </c>
      <c r="B3867" s="11" t="s">
        <v>120</v>
      </c>
      <c r="C3867" s="11" t="s">
        <v>138</v>
      </c>
      <c r="D3867" s="11" t="s">
        <v>7</v>
      </c>
      <c r="E3867" s="12">
        <v>0.51950152113766301</v>
      </c>
      <c r="F3867" s="12">
        <v>0.80074150087137597</v>
      </c>
      <c r="G3867" s="12">
        <v>1.4613466199521401</v>
      </c>
      <c r="H3867" s="12">
        <v>1.7244984057866199</v>
      </c>
      <c r="I3867" s="12">
        <v>0</v>
      </c>
      <c r="J3867" s="12">
        <v>0</v>
      </c>
      <c r="K3867" s="12">
        <v>0</v>
      </c>
      <c r="L3867" s="12">
        <v>0</v>
      </c>
      <c r="M3867" s="12">
        <v>0</v>
      </c>
      <c r="N3867" s="12"/>
      <c r="O3867" s="12"/>
    </row>
    <row r="3868" spans="1:15" x14ac:dyDescent="0.35">
      <c r="A3868" s="11" t="str">
        <f t="shared" si="60"/>
        <v>CONSUMO PER CAPITA (kg ó litros por individuo)Otr.Bebidas Deri.VinoNOROESTE</v>
      </c>
      <c r="B3868" s="11" t="s">
        <v>120</v>
      </c>
      <c r="C3868" s="11" t="s">
        <v>138</v>
      </c>
      <c r="D3868" s="11" t="s">
        <v>8</v>
      </c>
      <c r="E3868" s="12">
        <v>0.28546824670266402</v>
      </c>
      <c r="F3868" s="12">
        <v>0.40416407691969197</v>
      </c>
      <c r="G3868" s="12">
        <v>0.39761206488057099</v>
      </c>
      <c r="H3868" s="12">
        <v>0.42376315511395801</v>
      </c>
      <c r="I3868" s="12">
        <v>0</v>
      </c>
      <c r="J3868" s="12">
        <v>0</v>
      </c>
      <c r="K3868" s="12">
        <v>0</v>
      </c>
      <c r="L3868" s="12">
        <v>0</v>
      </c>
      <c r="M3868" s="12">
        <v>0</v>
      </c>
      <c r="N3868" s="12"/>
      <c r="O3868" s="12"/>
    </row>
    <row r="3869" spans="1:15" x14ac:dyDescent="0.35">
      <c r="A3869" s="11" t="str">
        <f t="shared" si="60"/>
        <v>CONSUMO PER CAPITA (kg ó litros por individuo)Otr.Bebidas Deri.Vino&lt;2MIL</v>
      </c>
      <c r="B3869" s="11" t="s">
        <v>120</v>
      </c>
      <c r="C3869" s="11" t="s">
        <v>138</v>
      </c>
      <c r="D3869" s="11" t="s">
        <v>9</v>
      </c>
      <c r="E3869" s="12">
        <v>0.63518319687885105</v>
      </c>
      <c r="F3869" s="12">
        <v>1.01087105691681</v>
      </c>
      <c r="G3869" s="12">
        <v>1.02553423033828</v>
      </c>
      <c r="H3869" s="12">
        <v>0.73034291574544796</v>
      </c>
      <c r="I3869" s="12">
        <v>0</v>
      </c>
      <c r="J3869" s="12">
        <v>0</v>
      </c>
      <c r="K3869" s="12">
        <v>0</v>
      </c>
      <c r="L3869" s="12">
        <v>0</v>
      </c>
      <c r="M3869" s="12">
        <v>0</v>
      </c>
      <c r="N3869" s="12"/>
      <c r="O3869" s="12"/>
    </row>
    <row r="3870" spans="1:15" x14ac:dyDescent="0.35">
      <c r="A3870" s="11" t="str">
        <f t="shared" si="60"/>
        <v>CONSUMO PER CAPITA (kg ó litros por individuo)Otr.Bebidas Deri.Vino2-5MIL</v>
      </c>
      <c r="B3870" s="11" t="s">
        <v>120</v>
      </c>
      <c r="C3870" s="11" t="s">
        <v>138</v>
      </c>
      <c r="D3870" s="11" t="s">
        <v>10</v>
      </c>
      <c r="E3870" s="12">
        <v>0.72202000788064302</v>
      </c>
      <c r="F3870" s="12">
        <v>1.1941783948261699</v>
      </c>
      <c r="G3870" s="12">
        <v>1.1160490557418601</v>
      </c>
      <c r="H3870" s="12">
        <v>0.90570135519595896</v>
      </c>
      <c r="I3870" s="12">
        <v>0</v>
      </c>
      <c r="J3870" s="12">
        <v>0</v>
      </c>
      <c r="K3870" s="12">
        <v>0</v>
      </c>
      <c r="L3870" s="12">
        <v>0</v>
      </c>
      <c r="M3870" s="12">
        <v>0</v>
      </c>
      <c r="N3870" s="12"/>
      <c r="O3870" s="12"/>
    </row>
    <row r="3871" spans="1:15" x14ac:dyDescent="0.35">
      <c r="A3871" s="11" t="str">
        <f t="shared" si="60"/>
        <v>CONSUMO PER CAPITA (kg ó litros por individuo)Otr.Bebidas Deri.Vino5-10MIL</v>
      </c>
      <c r="B3871" s="11" t="s">
        <v>120</v>
      </c>
      <c r="C3871" s="11" t="s">
        <v>138</v>
      </c>
      <c r="D3871" s="11" t="s">
        <v>11</v>
      </c>
      <c r="E3871" s="12">
        <v>0.72391268797521902</v>
      </c>
      <c r="F3871" s="12">
        <v>1.1212102216117401</v>
      </c>
      <c r="G3871" s="12">
        <v>1.26216039851343</v>
      </c>
      <c r="H3871" s="12">
        <v>1.22023805632659</v>
      </c>
      <c r="I3871" s="12">
        <v>0</v>
      </c>
      <c r="J3871" s="12">
        <v>0</v>
      </c>
      <c r="K3871" s="12">
        <v>0</v>
      </c>
      <c r="L3871" s="12">
        <v>0</v>
      </c>
      <c r="M3871" s="12">
        <v>0</v>
      </c>
      <c r="N3871" s="12"/>
      <c r="O3871" s="12"/>
    </row>
    <row r="3872" spans="1:15" x14ac:dyDescent="0.35">
      <c r="A3872" s="11" t="str">
        <f t="shared" si="60"/>
        <v>CONSUMO PER CAPITA (kg ó litros por individuo)Otr.Bebidas Deri.Vino10-30MIL</v>
      </c>
      <c r="B3872" s="11" t="s">
        <v>120</v>
      </c>
      <c r="C3872" s="11" t="s">
        <v>138</v>
      </c>
      <c r="D3872" s="11" t="s">
        <v>12</v>
      </c>
      <c r="E3872" s="12">
        <v>0.97932147048407103</v>
      </c>
      <c r="F3872" s="12">
        <v>0.98957281631776495</v>
      </c>
      <c r="G3872" s="12">
        <v>1.4276096231690101</v>
      </c>
      <c r="H3872" s="12">
        <v>1.1391678017382401</v>
      </c>
      <c r="I3872" s="12">
        <v>0</v>
      </c>
      <c r="J3872" s="12">
        <v>0</v>
      </c>
      <c r="K3872" s="12">
        <v>0</v>
      </c>
      <c r="L3872" s="12">
        <v>0</v>
      </c>
      <c r="M3872" s="12">
        <v>0</v>
      </c>
      <c r="N3872" s="12"/>
      <c r="O3872" s="12"/>
    </row>
    <row r="3873" spans="1:15" x14ac:dyDescent="0.35">
      <c r="A3873" s="11" t="str">
        <f t="shared" si="60"/>
        <v>CONSUMO PER CAPITA (kg ó litros por individuo)Otr.Bebidas Deri.Vino30-100MIL</v>
      </c>
      <c r="B3873" s="11" t="s">
        <v>120</v>
      </c>
      <c r="C3873" s="11" t="s">
        <v>138</v>
      </c>
      <c r="D3873" s="11" t="s">
        <v>13</v>
      </c>
      <c r="E3873" s="12">
        <v>0.79215660898874696</v>
      </c>
      <c r="F3873" s="12">
        <v>1.03288751643918</v>
      </c>
      <c r="G3873" s="12">
        <v>1.2133181885164901</v>
      </c>
      <c r="H3873" s="12">
        <v>1.2096094432986</v>
      </c>
      <c r="I3873" s="12">
        <v>0</v>
      </c>
      <c r="J3873" s="12">
        <v>0</v>
      </c>
      <c r="K3873" s="12">
        <v>0</v>
      </c>
      <c r="L3873" s="12">
        <v>0</v>
      </c>
      <c r="M3873" s="12">
        <v>0</v>
      </c>
      <c r="N3873" s="12"/>
      <c r="O3873" s="12"/>
    </row>
    <row r="3874" spans="1:15" x14ac:dyDescent="0.35">
      <c r="A3874" s="11" t="str">
        <f t="shared" si="60"/>
        <v>CONSUMO PER CAPITA (kg ó litros por individuo)Otr.Bebidas Deri.Vino100-200MIL</v>
      </c>
      <c r="B3874" s="11" t="s">
        <v>120</v>
      </c>
      <c r="C3874" s="11" t="s">
        <v>138</v>
      </c>
      <c r="D3874" s="11" t="s">
        <v>14</v>
      </c>
      <c r="E3874" s="12">
        <v>0.83558948594170401</v>
      </c>
      <c r="F3874" s="12">
        <v>1.0844310052645201</v>
      </c>
      <c r="G3874" s="12">
        <v>1.50235879822303</v>
      </c>
      <c r="H3874" s="12">
        <v>1.49549934756061</v>
      </c>
      <c r="I3874" s="12">
        <v>0</v>
      </c>
      <c r="J3874" s="12">
        <v>0</v>
      </c>
      <c r="K3874" s="12">
        <v>0</v>
      </c>
      <c r="L3874" s="12">
        <v>0</v>
      </c>
      <c r="M3874" s="12">
        <v>0</v>
      </c>
      <c r="N3874" s="12"/>
      <c r="O3874" s="12"/>
    </row>
    <row r="3875" spans="1:15" x14ac:dyDescent="0.35">
      <c r="A3875" s="11" t="str">
        <f t="shared" si="60"/>
        <v>CONSUMO PER CAPITA (kg ó litros por individuo)Otr.Bebidas Deri.Vino200-500MIL</v>
      </c>
      <c r="B3875" s="11" t="s">
        <v>120</v>
      </c>
      <c r="C3875" s="11" t="s">
        <v>138</v>
      </c>
      <c r="D3875" s="11" t="s">
        <v>15</v>
      </c>
      <c r="E3875" s="12">
        <v>0.69680736277703403</v>
      </c>
      <c r="F3875" s="12">
        <v>0.97699385336186195</v>
      </c>
      <c r="G3875" s="12">
        <v>1.0977576053249101</v>
      </c>
      <c r="H3875" s="12">
        <v>1.06691956414644</v>
      </c>
      <c r="I3875" s="12">
        <v>0</v>
      </c>
      <c r="J3875" s="12">
        <v>0</v>
      </c>
      <c r="K3875" s="12">
        <v>0</v>
      </c>
      <c r="L3875" s="12">
        <v>0</v>
      </c>
      <c r="M3875" s="12">
        <v>0</v>
      </c>
      <c r="N3875" s="12"/>
      <c r="O3875" s="12"/>
    </row>
    <row r="3876" spans="1:15" x14ac:dyDescent="0.35">
      <c r="A3876" s="11" t="str">
        <f t="shared" si="60"/>
        <v>CONSUMO PER CAPITA (kg ó litros por individuo)Otr.Bebidas Deri.Vino&gt;500MIL</v>
      </c>
      <c r="B3876" s="11" t="s">
        <v>120</v>
      </c>
      <c r="C3876" s="11" t="s">
        <v>138</v>
      </c>
      <c r="D3876" s="11" t="s">
        <v>16</v>
      </c>
      <c r="E3876" s="12">
        <v>1.05122166958284</v>
      </c>
      <c r="F3876" s="12">
        <v>1.3553985303679601</v>
      </c>
      <c r="G3876" s="12">
        <v>1.4663548518139899</v>
      </c>
      <c r="H3876" s="12">
        <v>1.53005512074294</v>
      </c>
      <c r="I3876" s="12">
        <v>0</v>
      </c>
      <c r="J3876" s="12">
        <v>0</v>
      </c>
      <c r="K3876" s="12">
        <v>0</v>
      </c>
      <c r="L3876" s="12">
        <v>0</v>
      </c>
      <c r="M3876" s="12">
        <v>0</v>
      </c>
      <c r="N3876" s="12"/>
      <c r="O3876" s="12"/>
    </row>
    <row r="3877" spans="1:15" x14ac:dyDescent="0.35">
      <c r="A3877" s="11" t="str">
        <f t="shared" si="60"/>
        <v>CONSUMO PER CAPITA (kg ó litros por individuo)Otr.Bebidas Deri.VinoDE 15 A 19 AÑOS</v>
      </c>
      <c r="B3877" s="11" t="s">
        <v>120</v>
      </c>
      <c r="C3877" s="11" t="s">
        <v>138</v>
      </c>
      <c r="D3877" s="11" t="s">
        <v>39</v>
      </c>
      <c r="E3877" s="12">
        <v>0.208321121089662</v>
      </c>
      <c r="F3877" s="12">
        <v>1.01834879864134</v>
      </c>
      <c r="G3877" s="12">
        <v>0.18628730221162701</v>
      </c>
      <c r="H3877" s="12">
        <v>0.112413907935819</v>
      </c>
      <c r="I3877" s="12">
        <v>0</v>
      </c>
      <c r="J3877" s="12">
        <v>0</v>
      </c>
      <c r="K3877" s="12">
        <v>0</v>
      </c>
      <c r="L3877" s="12">
        <v>0</v>
      </c>
      <c r="M3877" s="12">
        <v>0</v>
      </c>
      <c r="N3877" s="12"/>
      <c r="O3877" s="12"/>
    </row>
    <row r="3878" spans="1:15" x14ac:dyDescent="0.35">
      <c r="A3878" s="11" t="str">
        <f t="shared" si="60"/>
        <v>CONSUMO PER CAPITA (kg ó litros por individuo)Otr.Bebidas Deri.VinoDE 20 A 24 AÑOS</v>
      </c>
      <c r="B3878" s="11" t="s">
        <v>120</v>
      </c>
      <c r="C3878" s="11" t="s">
        <v>138</v>
      </c>
      <c r="D3878" s="11" t="s">
        <v>40</v>
      </c>
      <c r="E3878" s="12">
        <v>0.70689698112057897</v>
      </c>
      <c r="F3878" s="12">
        <v>0.396695618437298</v>
      </c>
      <c r="G3878" s="12">
        <v>0.53112218654517795</v>
      </c>
      <c r="H3878" s="12">
        <v>0.67249447942454998</v>
      </c>
      <c r="I3878" s="12">
        <v>0</v>
      </c>
      <c r="J3878" s="12">
        <v>0</v>
      </c>
      <c r="K3878" s="12">
        <v>0</v>
      </c>
      <c r="L3878" s="12">
        <v>0</v>
      </c>
      <c r="M3878" s="12">
        <v>0</v>
      </c>
      <c r="N3878" s="12"/>
      <c r="O3878" s="12"/>
    </row>
    <row r="3879" spans="1:15" x14ac:dyDescent="0.35">
      <c r="A3879" s="11" t="str">
        <f t="shared" si="60"/>
        <v>CONSUMO PER CAPITA (kg ó litros por individuo)Otr.Bebidas Deri.VinoDE 25 A 34 AÑOS</v>
      </c>
      <c r="B3879" s="11" t="s">
        <v>120</v>
      </c>
      <c r="C3879" s="11" t="s">
        <v>138</v>
      </c>
      <c r="D3879" s="11" t="s">
        <v>41</v>
      </c>
      <c r="E3879" s="12">
        <v>0.69988436832953405</v>
      </c>
      <c r="F3879" s="12">
        <v>0.73035788011676495</v>
      </c>
      <c r="G3879" s="12">
        <v>0.94437710519567397</v>
      </c>
      <c r="H3879" s="12">
        <v>0.77096026185178801</v>
      </c>
      <c r="I3879" s="12">
        <v>0</v>
      </c>
      <c r="J3879" s="12">
        <v>0</v>
      </c>
      <c r="K3879" s="12">
        <v>0</v>
      </c>
      <c r="L3879" s="12">
        <v>0</v>
      </c>
      <c r="M3879" s="12">
        <v>0</v>
      </c>
      <c r="N3879" s="12"/>
      <c r="O3879" s="12"/>
    </row>
    <row r="3880" spans="1:15" x14ac:dyDescent="0.35">
      <c r="A3880" s="11" t="str">
        <f t="shared" si="60"/>
        <v>CONSUMO PER CAPITA (kg ó litros por individuo)Otr.Bebidas Deri.VinoDE 35 A 49 AÑOS</v>
      </c>
      <c r="B3880" s="11" t="s">
        <v>120</v>
      </c>
      <c r="C3880" s="11" t="s">
        <v>138</v>
      </c>
      <c r="D3880" s="11" t="s">
        <v>42</v>
      </c>
      <c r="E3880" s="12">
        <v>0.59239493932382303</v>
      </c>
      <c r="F3880" s="12">
        <v>0.87738441949421797</v>
      </c>
      <c r="G3880" s="12">
        <v>1.03741322125059</v>
      </c>
      <c r="H3880" s="12">
        <v>0.92354002143673497</v>
      </c>
      <c r="I3880" s="12">
        <v>0</v>
      </c>
      <c r="J3880" s="12">
        <v>0</v>
      </c>
      <c r="K3880" s="12">
        <v>0</v>
      </c>
      <c r="L3880" s="12">
        <v>0</v>
      </c>
      <c r="M3880" s="12">
        <v>0</v>
      </c>
      <c r="N3880" s="12"/>
      <c r="O3880" s="12"/>
    </row>
    <row r="3881" spans="1:15" x14ac:dyDescent="0.35">
      <c r="A3881" s="11" t="str">
        <f t="shared" si="60"/>
        <v>CONSUMO PER CAPITA (kg ó litros por individuo)Otr.Bebidas Deri.VinoDE 50 A 59 AÑOS</v>
      </c>
      <c r="B3881" s="11" t="s">
        <v>120</v>
      </c>
      <c r="C3881" s="11" t="s">
        <v>138</v>
      </c>
      <c r="D3881" s="11" t="s">
        <v>43</v>
      </c>
      <c r="E3881" s="12">
        <v>0.99057334268317898</v>
      </c>
      <c r="F3881" s="12">
        <v>1.40853001299842</v>
      </c>
      <c r="G3881" s="12">
        <v>1.65927663585329</v>
      </c>
      <c r="H3881" s="12">
        <v>1.667044234649</v>
      </c>
      <c r="I3881" s="12">
        <v>0</v>
      </c>
      <c r="J3881" s="12">
        <v>0</v>
      </c>
      <c r="K3881" s="12">
        <v>0</v>
      </c>
      <c r="L3881" s="12">
        <v>0</v>
      </c>
      <c r="M3881" s="12">
        <v>0</v>
      </c>
      <c r="N3881" s="12"/>
      <c r="O3881" s="12"/>
    </row>
    <row r="3882" spans="1:15" x14ac:dyDescent="0.35">
      <c r="A3882" s="11" t="str">
        <f t="shared" si="60"/>
        <v>CONSUMO PER CAPITA (kg ó litros por individuo)Otr.Bebidas Deri.VinoDE 60 A 75 AÑOS</v>
      </c>
      <c r="B3882" s="11" t="s">
        <v>120</v>
      </c>
      <c r="C3882" s="11" t="s">
        <v>138</v>
      </c>
      <c r="D3882" s="11" t="s">
        <v>44</v>
      </c>
      <c r="E3882" s="12">
        <v>1.3888202226693001</v>
      </c>
      <c r="F3882" s="12">
        <v>1.57699945600451</v>
      </c>
      <c r="G3882" s="12">
        <v>2.09130854884752</v>
      </c>
      <c r="H3882" s="12">
        <v>1.95683449746144</v>
      </c>
      <c r="I3882" s="12">
        <v>0</v>
      </c>
      <c r="J3882" s="12">
        <v>0</v>
      </c>
      <c r="K3882" s="12">
        <v>0</v>
      </c>
      <c r="L3882" s="12">
        <v>0</v>
      </c>
      <c r="M3882" s="12">
        <v>0</v>
      </c>
      <c r="N3882" s="12"/>
      <c r="O3882" s="12"/>
    </row>
    <row r="3883" spans="1:15" x14ac:dyDescent="0.35">
      <c r="A3883" s="11" t="str">
        <f t="shared" si="60"/>
        <v>CONSUMO PER CAPITA (kg ó litros por individuo)Otr.Bebidas Deri.VinoALTA Y MEDIA ALTA</v>
      </c>
      <c r="B3883" s="11" t="s">
        <v>120</v>
      </c>
      <c r="C3883" s="11" t="s">
        <v>138</v>
      </c>
      <c r="D3883" s="11" t="s">
        <v>17</v>
      </c>
      <c r="E3883" s="12">
        <v>1.04523166392178</v>
      </c>
      <c r="F3883" s="12">
        <v>1.4310861263316801</v>
      </c>
      <c r="G3883" s="12">
        <v>1.7647693110932401</v>
      </c>
      <c r="H3883" s="12">
        <v>1.79786229576817</v>
      </c>
      <c r="I3883" s="12">
        <v>0</v>
      </c>
      <c r="J3883" s="12">
        <v>0</v>
      </c>
      <c r="K3883" s="12">
        <v>0</v>
      </c>
      <c r="L3883" s="12">
        <v>0</v>
      </c>
      <c r="M3883" s="12">
        <v>0</v>
      </c>
      <c r="N3883" s="12"/>
      <c r="O3883" s="12"/>
    </row>
    <row r="3884" spans="1:15" x14ac:dyDescent="0.35">
      <c r="A3884" s="11" t="str">
        <f t="shared" si="60"/>
        <v>CONSUMO PER CAPITA (kg ó litros por individuo)Otr.Bebidas Deri.VinoMEDIA</v>
      </c>
      <c r="B3884" s="11" t="s">
        <v>120</v>
      </c>
      <c r="C3884" s="11" t="s">
        <v>138</v>
      </c>
      <c r="D3884" s="11" t="s">
        <v>18</v>
      </c>
      <c r="E3884" s="12">
        <v>0.79913683888680498</v>
      </c>
      <c r="F3884" s="12">
        <v>1.1129023978477199</v>
      </c>
      <c r="G3884" s="12">
        <v>1.1589725005040701</v>
      </c>
      <c r="H3884" s="12">
        <v>1.0583696914326499</v>
      </c>
      <c r="I3884" s="12">
        <v>0</v>
      </c>
      <c r="J3884" s="12">
        <v>0</v>
      </c>
      <c r="K3884" s="12">
        <v>0</v>
      </c>
      <c r="L3884" s="12">
        <v>0</v>
      </c>
      <c r="M3884" s="12">
        <v>0</v>
      </c>
      <c r="N3884" s="12"/>
      <c r="O3884" s="12"/>
    </row>
    <row r="3885" spans="1:15" x14ac:dyDescent="0.35">
      <c r="A3885" s="11" t="str">
        <f t="shared" si="60"/>
        <v>CONSUMO PER CAPITA (kg ó litros por individuo)Otr.Bebidas Deri.VinoMEDIA BAJA</v>
      </c>
      <c r="B3885" s="11" t="s">
        <v>120</v>
      </c>
      <c r="C3885" s="11" t="s">
        <v>138</v>
      </c>
      <c r="D3885" s="11" t="s">
        <v>19</v>
      </c>
      <c r="E3885" s="12">
        <v>0.63266197939347502</v>
      </c>
      <c r="F3885" s="12">
        <v>0.81600320974239604</v>
      </c>
      <c r="G3885" s="12">
        <v>1.1172018395843399</v>
      </c>
      <c r="H3885" s="12">
        <v>1.00013048353801</v>
      </c>
      <c r="I3885" s="12">
        <v>0</v>
      </c>
      <c r="J3885" s="12">
        <v>0</v>
      </c>
      <c r="K3885" s="12">
        <v>0</v>
      </c>
      <c r="L3885" s="12">
        <v>0</v>
      </c>
      <c r="M3885" s="12">
        <v>0</v>
      </c>
      <c r="N3885" s="12"/>
      <c r="O3885" s="12"/>
    </row>
    <row r="3886" spans="1:15" x14ac:dyDescent="0.35">
      <c r="A3886" s="11" t="str">
        <f t="shared" si="60"/>
        <v>CONSUMO PER CAPITA (kg ó litros por individuo)Otr.Bebidas Deri.VinoBAJA</v>
      </c>
      <c r="B3886" s="11" t="s">
        <v>120</v>
      </c>
      <c r="C3886" s="11" t="s">
        <v>138</v>
      </c>
      <c r="D3886" s="11" t="s">
        <v>20</v>
      </c>
      <c r="E3886" s="12">
        <v>0.99192148765675703</v>
      </c>
      <c r="F3886" s="12">
        <v>1.0759631993779699</v>
      </c>
      <c r="G3886" s="12">
        <v>1.26201556668912</v>
      </c>
      <c r="H3886" s="12">
        <v>1.1260125952208899</v>
      </c>
      <c r="I3886" s="12">
        <v>0</v>
      </c>
      <c r="J3886" s="12">
        <v>0</v>
      </c>
      <c r="K3886" s="12">
        <v>0</v>
      </c>
      <c r="L3886" s="12">
        <v>0</v>
      </c>
      <c r="M3886" s="12">
        <v>0</v>
      </c>
      <c r="N3886" s="12"/>
      <c r="O3886" s="12"/>
    </row>
    <row r="3887" spans="1:15" x14ac:dyDescent="0.35">
      <c r="A3887" s="11" t="str">
        <f t="shared" si="60"/>
        <v>CONSUMO PER CAPITA (kg ó litros por individuo)Otr.Bebidas Deri.VinoHOMBRE</v>
      </c>
      <c r="B3887" s="11" t="s">
        <v>120</v>
      </c>
      <c r="C3887" s="11" t="s">
        <v>138</v>
      </c>
      <c r="D3887" s="11" t="s">
        <v>21</v>
      </c>
      <c r="E3887" s="12">
        <v>0.80258836986977</v>
      </c>
      <c r="F3887" s="12">
        <v>1.0610477921580399</v>
      </c>
      <c r="G3887" s="12">
        <v>1.22632276203603</v>
      </c>
      <c r="H3887" s="12">
        <v>1.21550052453482</v>
      </c>
      <c r="I3887" s="12">
        <v>0</v>
      </c>
      <c r="J3887" s="12">
        <v>0</v>
      </c>
      <c r="K3887" s="12">
        <v>0</v>
      </c>
      <c r="L3887" s="12">
        <v>0</v>
      </c>
      <c r="M3887" s="12">
        <v>0</v>
      </c>
      <c r="N3887" s="12"/>
      <c r="O3887" s="12"/>
    </row>
    <row r="3888" spans="1:15" x14ac:dyDescent="0.35">
      <c r="A3888" s="11" t="str">
        <f t="shared" si="60"/>
        <v>CONSUMO PER CAPITA (kg ó litros por individuo)Otr.Bebidas Deri.VinoMUJER</v>
      </c>
      <c r="B3888" s="11" t="s">
        <v>120</v>
      </c>
      <c r="C3888" s="11" t="s">
        <v>138</v>
      </c>
      <c r="D3888" s="11" t="s">
        <v>22</v>
      </c>
      <c r="E3888" s="12">
        <v>0.88631221465055998</v>
      </c>
      <c r="F3888" s="12">
        <v>1.1305566172634001</v>
      </c>
      <c r="G3888" s="12">
        <v>1.36806626649032</v>
      </c>
      <c r="H3888" s="12">
        <v>1.21415633421875</v>
      </c>
      <c r="I3888" s="12">
        <v>0</v>
      </c>
      <c r="J3888" s="12">
        <v>0</v>
      </c>
      <c r="K3888" s="12">
        <v>0</v>
      </c>
      <c r="L3888" s="12">
        <v>0</v>
      </c>
      <c r="M3888" s="12">
        <v>0</v>
      </c>
      <c r="N3888" s="12"/>
      <c r="O3888" s="12"/>
    </row>
    <row r="3889" spans="1:15" x14ac:dyDescent="0.35">
      <c r="A3889" s="11" t="str">
        <f t="shared" si="60"/>
        <v>CONSUMO PER CAPITA (kg ó litros por individuo)Tinto de VeranoT.ESPAÑA</v>
      </c>
      <c r="B3889" s="11" t="s">
        <v>120</v>
      </c>
      <c r="C3889" s="11" t="s">
        <v>139</v>
      </c>
      <c r="D3889" s="11" t="s">
        <v>36</v>
      </c>
      <c r="E3889" s="12">
        <v>0.64018495109400098</v>
      </c>
      <c r="F3889" s="12">
        <v>0.80489129266508497</v>
      </c>
      <c r="G3889" s="12">
        <v>0.91308452180611699</v>
      </c>
      <c r="H3889" s="12">
        <v>0.870925894474749</v>
      </c>
      <c r="I3889" s="12">
        <v>0</v>
      </c>
      <c r="J3889" s="12">
        <v>0</v>
      </c>
      <c r="K3889" s="12">
        <v>0</v>
      </c>
      <c r="L3889" s="12">
        <v>0</v>
      </c>
      <c r="M3889" s="12">
        <v>0</v>
      </c>
      <c r="N3889" s="12"/>
      <c r="O3889" s="12"/>
    </row>
    <row r="3890" spans="1:15" x14ac:dyDescent="0.35">
      <c r="A3890" s="11" t="str">
        <f t="shared" si="60"/>
        <v>CONSUMO PER CAPITA (kg ó litros por individuo)Tinto de VeranoBCN AM</v>
      </c>
      <c r="B3890" s="11" t="s">
        <v>120</v>
      </c>
      <c r="C3890" s="11" t="s">
        <v>139</v>
      </c>
      <c r="D3890" s="11" t="s">
        <v>1</v>
      </c>
      <c r="E3890" s="12">
        <v>0.10211215855707299</v>
      </c>
      <c r="F3890" s="12">
        <v>0.19143889899526401</v>
      </c>
      <c r="G3890" s="12">
        <v>0.28881693959090599</v>
      </c>
      <c r="H3890" s="12">
        <v>0.12070688591982601</v>
      </c>
      <c r="I3890" s="12">
        <v>0</v>
      </c>
      <c r="J3890" s="12">
        <v>0</v>
      </c>
      <c r="K3890" s="12">
        <v>0</v>
      </c>
      <c r="L3890" s="12">
        <v>0</v>
      </c>
      <c r="M3890" s="12">
        <v>0</v>
      </c>
      <c r="N3890" s="12"/>
      <c r="O3890" s="12"/>
    </row>
    <row r="3891" spans="1:15" x14ac:dyDescent="0.35">
      <c r="A3891" s="11" t="str">
        <f t="shared" si="60"/>
        <v>CONSUMO PER CAPITA (kg ó litros por individuo)Tinto de VeranoREST.CAT ARAGON</v>
      </c>
      <c r="B3891" s="11" t="s">
        <v>120</v>
      </c>
      <c r="C3891" s="11" t="s">
        <v>139</v>
      </c>
      <c r="D3891" s="11" t="s">
        <v>2</v>
      </c>
      <c r="E3891" s="12">
        <v>0.15796527883579101</v>
      </c>
      <c r="F3891" s="12">
        <v>0.27717756348073902</v>
      </c>
      <c r="G3891" s="12">
        <v>0.213334155163693</v>
      </c>
      <c r="H3891" s="12">
        <v>0.30441840767804801</v>
      </c>
      <c r="I3891" s="12">
        <v>0</v>
      </c>
      <c r="J3891" s="12">
        <v>0</v>
      </c>
      <c r="K3891" s="12">
        <v>0</v>
      </c>
      <c r="L3891" s="12">
        <v>0</v>
      </c>
      <c r="M3891" s="12">
        <v>0</v>
      </c>
      <c r="N3891" s="12"/>
      <c r="O3891" s="12"/>
    </row>
    <row r="3892" spans="1:15" x14ac:dyDescent="0.35">
      <c r="A3892" s="11" t="str">
        <f t="shared" si="60"/>
        <v>CONSUMO PER CAPITA (kg ó litros por individuo)Tinto de VeranoLEVANTE</v>
      </c>
      <c r="B3892" s="11" t="s">
        <v>120</v>
      </c>
      <c r="C3892" s="11" t="s">
        <v>139</v>
      </c>
      <c r="D3892" s="11" t="s">
        <v>3</v>
      </c>
      <c r="E3892" s="12">
        <v>0.53476359675875895</v>
      </c>
      <c r="F3892" s="12">
        <v>0.61834729484885098</v>
      </c>
      <c r="G3892" s="12">
        <v>0.723850594377215</v>
      </c>
      <c r="H3892" s="12">
        <v>0.58149648651978103</v>
      </c>
      <c r="I3892" s="12">
        <v>0</v>
      </c>
      <c r="J3892" s="12">
        <v>0</v>
      </c>
      <c r="K3892" s="12">
        <v>0</v>
      </c>
      <c r="L3892" s="12">
        <v>0</v>
      </c>
      <c r="M3892" s="12">
        <v>0</v>
      </c>
      <c r="N3892" s="12"/>
      <c r="O3892" s="12"/>
    </row>
    <row r="3893" spans="1:15" x14ac:dyDescent="0.35">
      <c r="A3893" s="11" t="str">
        <f t="shared" si="60"/>
        <v>CONSUMO PER CAPITA (kg ó litros por individuo)Tinto de VeranoANDALUCIA</v>
      </c>
      <c r="B3893" s="11" t="s">
        <v>120</v>
      </c>
      <c r="C3893" s="11" t="s">
        <v>139</v>
      </c>
      <c r="D3893" s="11" t="s">
        <v>4</v>
      </c>
      <c r="E3893" s="12">
        <v>1.49025777112814</v>
      </c>
      <c r="F3893" s="12">
        <v>1.5710594616502001</v>
      </c>
      <c r="G3893" s="12">
        <v>1.99871258950661</v>
      </c>
      <c r="H3893" s="12">
        <v>1.82462173686215</v>
      </c>
      <c r="I3893" s="12">
        <v>0</v>
      </c>
      <c r="J3893" s="12">
        <v>0</v>
      </c>
      <c r="K3893" s="12">
        <v>0</v>
      </c>
      <c r="L3893" s="12">
        <v>0</v>
      </c>
      <c r="M3893" s="12">
        <v>0</v>
      </c>
      <c r="N3893" s="12"/>
      <c r="O3893" s="12"/>
    </row>
    <row r="3894" spans="1:15" x14ac:dyDescent="0.35">
      <c r="A3894" s="11" t="str">
        <f t="shared" si="60"/>
        <v>CONSUMO PER CAPITA (kg ó litros por individuo)Tinto de VeranoMDD AM</v>
      </c>
      <c r="B3894" s="11" t="s">
        <v>120</v>
      </c>
      <c r="C3894" s="11" t="s">
        <v>139</v>
      </c>
      <c r="D3894" s="11" t="s">
        <v>5</v>
      </c>
      <c r="E3894" s="12">
        <v>1.0012177068672199</v>
      </c>
      <c r="F3894" s="12">
        <v>1.3237739791184</v>
      </c>
      <c r="G3894" s="12">
        <v>1.2798485674063</v>
      </c>
      <c r="H3894" s="12">
        <v>1.40677004410239</v>
      </c>
      <c r="I3894" s="12">
        <v>0</v>
      </c>
      <c r="J3894" s="12">
        <v>0</v>
      </c>
      <c r="K3894" s="12">
        <v>0</v>
      </c>
      <c r="L3894" s="12">
        <v>0</v>
      </c>
      <c r="M3894" s="12">
        <v>0</v>
      </c>
      <c r="N3894" s="12"/>
      <c r="O3894" s="12"/>
    </row>
    <row r="3895" spans="1:15" x14ac:dyDescent="0.35">
      <c r="A3895" s="11" t="str">
        <f t="shared" si="60"/>
        <v>CONSUMO PER CAPITA (kg ó litros por individuo)Tinto de VeranoRTO CENTRO</v>
      </c>
      <c r="B3895" s="11" t="s">
        <v>120</v>
      </c>
      <c r="C3895" s="11" t="s">
        <v>139</v>
      </c>
      <c r="D3895" s="11" t="s">
        <v>6</v>
      </c>
      <c r="E3895" s="12">
        <v>0.66459001186908295</v>
      </c>
      <c r="F3895" s="12">
        <v>1.17212559798622</v>
      </c>
      <c r="G3895" s="12">
        <v>0.874998593502197</v>
      </c>
      <c r="H3895" s="12">
        <v>0.69570620891207802</v>
      </c>
      <c r="I3895" s="12">
        <v>0</v>
      </c>
      <c r="J3895" s="12">
        <v>0</v>
      </c>
      <c r="K3895" s="12">
        <v>0</v>
      </c>
      <c r="L3895" s="12">
        <v>0</v>
      </c>
      <c r="M3895" s="12">
        <v>0</v>
      </c>
      <c r="N3895" s="12"/>
      <c r="O3895" s="12"/>
    </row>
    <row r="3896" spans="1:15" x14ac:dyDescent="0.35">
      <c r="A3896" s="11" t="str">
        <f t="shared" si="60"/>
        <v>CONSUMO PER CAPITA (kg ó litros por individuo)Tinto de VeranoNORTE-CENTRO</v>
      </c>
      <c r="B3896" s="11" t="s">
        <v>120</v>
      </c>
      <c r="C3896" s="11" t="s">
        <v>139</v>
      </c>
      <c r="D3896" s="11" t="s">
        <v>7</v>
      </c>
      <c r="E3896" s="12">
        <v>0.13048531396629601</v>
      </c>
      <c r="F3896" s="12">
        <v>0.30973981562453601</v>
      </c>
      <c r="G3896" s="12">
        <v>0.68563310542698896</v>
      </c>
      <c r="H3896" s="12">
        <v>0.87656987504004702</v>
      </c>
      <c r="I3896" s="12">
        <v>0</v>
      </c>
      <c r="J3896" s="12">
        <v>0</v>
      </c>
      <c r="K3896" s="12">
        <v>0</v>
      </c>
      <c r="L3896" s="12">
        <v>0</v>
      </c>
      <c r="M3896" s="12">
        <v>0</v>
      </c>
      <c r="N3896" s="12"/>
      <c r="O3896" s="12"/>
    </row>
    <row r="3897" spans="1:15" x14ac:dyDescent="0.35">
      <c r="A3897" s="11" t="str">
        <f t="shared" si="60"/>
        <v>CONSUMO PER CAPITA (kg ó litros por individuo)Tinto de VeranoNOROESTE</v>
      </c>
      <c r="B3897" s="11" t="s">
        <v>120</v>
      </c>
      <c r="C3897" s="11" t="s">
        <v>139</v>
      </c>
      <c r="D3897" s="11" t="s">
        <v>8</v>
      </c>
      <c r="E3897" s="12">
        <v>0.115499197370055</v>
      </c>
      <c r="F3897" s="12">
        <v>0.14715392184856099</v>
      </c>
      <c r="G3897" s="12">
        <v>0.172941450566995</v>
      </c>
      <c r="H3897" s="12">
        <v>0.18495939392137301</v>
      </c>
      <c r="I3897" s="12">
        <v>0</v>
      </c>
      <c r="J3897" s="12">
        <v>0</v>
      </c>
      <c r="K3897" s="12">
        <v>0</v>
      </c>
      <c r="L3897" s="12">
        <v>0</v>
      </c>
      <c r="M3897" s="12">
        <v>0</v>
      </c>
      <c r="N3897" s="12"/>
      <c r="O3897" s="12"/>
    </row>
    <row r="3898" spans="1:15" x14ac:dyDescent="0.35">
      <c r="A3898" s="11" t="str">
        <f t="shared" si="60"/>
        <v>CONSUMO PER CAPITA (kg ó litros por individuo)Tinto de Verano&lt;2MIL</v>
      </c>
      <c r="B3898" s="11" t="s">
        <v>120</v>
      </c>
      <c r="C3898" s="11" t="s">
        <v>139</v>
      </c>
      <c r="D3898" s="11" t="s">
        <v>9</v>
      </c>
      <c r="E3898" s="12">
        <v>0.35574270266285002</v>
      </c>
      <c r="F3898" s="12">
        <v>0.62438381270724497</v>
      </c>
      <c r="G3898" s="12">
        <v>0.51265722748835796</v>
      </c>
      <c r="H3898" s="12">
        <v>0.42116373335378698</v>
      </c>
      <c r="I3898" s="12">
        <v>0</v>
      </c>
      <c r="J3898" s="12">
        <v>0</v>
      </c>
      <c r="K3898" s="12">
        <v>0</v>
      </c>
      <c r="L3898" s="12">
        <v>0</v>
      </c>
      <c r="M3898" s="12">
        <v>0</v>
      </c>
      <c r="N3898" s="12"/>
      <c r="O3898" s="12"/>
    </row>
    <row r="3899" spans="1:15" x14ac:dyDescent="0.35">
      <c r="A3899" s="11" t="str">
        <f t="shared" si="60"/>
        <v>CONSUMO PER CAPITA (kg ó litros por individuo)Tinto de Verano2-5MIL</v>
      </c>
      <c r="B3899" s="11" t="s">
        <v>120</v>
      </c>
      <c r="C3899" s="11" t="s">
        <v>139</v>
      </c>
      <c r="D3899" s="11" t="s">
        <v>10</v>
      </c>
      <c r="E3899" s="12">
        <v>0.50655753357725497</v>
      </c>
      <c r="F3899" s="12">
        <v>0.79758090717595498</v>
      </c>
      <c r="G3899" s="12">
        <v>0.46017299368775799</v>
      </c>
      <c r="H3899" s="12">
        <v>0.58252345948834106</v>
      </c>
      <c r="I3899" s="12">
        <v>0</v>
      </c>
      <c r="J3899" s="12">
        <v>0</v>
      </c>
      <c r="K3899" s="12">
        <v>0</v>
      </c>
      <c r="L3899" s="12">
        <v>0</v>
      </c>
      <c r="M3899" s="12">
        <v>0</v>
      </c>
      <c r="N3899" s="12"/>
      <c r="O3899" s="12"/>
    </row>
    <row r="3900" spans="1:15" x14ac:dyDescent="0.35">
      <c r="A3900" s="11" t="str">
        <f t="shared" si="60"/>
        <v>CONSUMO PER CAPITA (kg ó litros por individuo)Tinto de Verano5-10MIL</v>
      </c>
      <c r="B3900" s="11" t="s">
        <v>120</v>
      </c>
      <c r="C3900" s="11" t="s">
        <v>139</v>
      </c>
      <c r="D3900" s="11" t="s">
        <v>11</v>
      </c>
      <c r="E3900" s="12">
        <v>0.385775716718045</v>
      </c>
      <c r="F3900" s="12">
        <v>0.79758103411983605</v>
      </c>
      <c r="G3900" s="12">
        <v>1.0027332640468201</v>
      </c>
      <c r="H3900" s="12">
        <v>0.89464796805708902</v>
      </c>
      <c r="I3900" s="12">
        <v>0</v>
      </c>
      <c r="J3900" s="12">
        <v>0</v>
      </c>
      <c r="K3900" s="12">
        <v>0</v>
      </c>
      <c r="L3900" s="12">
        <v>0</v>
      </c>
      <c r="M3900" s="12">
        <v>0</v>
      </c>
      <c r="N3900" s="12"/>
      <c r="O3900" s="12"/>
    </row>
    <row r="3901" spans="1:15" x14ac:dyDescent="0.35">
      <c r="A3901" s="11" t="str">
        <f t="shared" si="60"/>
        <v>CONSUMO PER CAPITA (kg ó litros por individuo)Tinto de Verano10-30MIL</v>
      </c>
      <c r="B3901" s="11" t="s">
        <v>120</v>
      </c>
      <c r="C3901" s="11" t="s">
        <v>139</v>
      </c>
      <c r="D3901" s="11" t="s">
        <v>12</v>
      </c>
      <c r="E3901" s="12">
        <v>0.770705529242105</v>
      </c>
      <c r="F3901" s="12">
        <v>0.70573616905533798</v>
      </c>
      <c r="G3901" s="12">
        <v>1.06468352438158</v>
      </c>
      <c r="H3901" s="12">
        <v>0.859644204545855</v>
      </c>
      <c r="I3901" s="12">
        <v>0</v>
      </c>
      <c r="J3901" s="12">
        <v>0</v>
      </c>
      <c r="K3901" s="12">
        <v>0</v>
      </c>
      <c r="L3901" s="12">
        <v>0</v>
      </c>
      <c r="M3901" s="12">
        <v>0</v>
      </c>
      <c r="N3901" s="12"/>
      <c r="O3901" s="12"/>
    </row>
    <row r="3902" spans="1:15" x14ac:dyDescent="0.35">
      <c r="A3902" s="11" t="str">
        <f t="shared" si="60"/>
        <v>CONSUMO PER CAPITA (kg ó litros por individuo)Tinto de Verano30-100MIL</v>
      </c>
      <c r="B3902" s="11" t="s">
        <v>120</v>
      </c>
      <c r="C3902" s="11" t="s">
        <v>139</v>
      </c>
      <c r="D3902" s="11" t="s">
        <v>13</v>
      </c>
      <c r="E3902" s="12">
        <v>0.63873020317304297</v>
      </c>
      <c r="F3902" s="12">
        <v>0.78344422208619702</v>
      </c>
      <c r="G3902" s="12">
        <v>0.84576355640387502</v>
      </c>
      <c r="H3902" s="12">
        <v>0.84667296567469397</v>
      </c>
      <c r="I3902" s="12">
        <v>0</v>
      </c>
      <c r="J3902" s="12">
        <v>0</v>
      </c>
      <c r="K3902" s="12">
        <v>0</v>
      </c>
      <c r="L3902" s="12">
        <v>0</v>
      </c>
      <c r="M3902" s="12">
        <v>0</v>
      </c>
      <c r="N3902" s="12"/>
      <c r="O3902" s="12"/>
    </row>
    <row r="3903" spans="1:15" x14ac:dyDescent="0.35">
      <c r="A3903" s="11" t="str">
        <f t="shared" si="60"/>
        <v>CONSUMO PER CAPITA (kg ó litros por individuo)Tinto de Verano100-200MIL</v>
      </c>
      <c r="B3903" s="11" t="s">
        <v>120</v>
      </c>
      <c r="C3903" s="11" t="s">
        <v>139</v>
      </c>
      <c r="D3903" s="11" t="s">
        <v>14</v>
      </c>
      <c r="E3903" s="12">
        <v>0.65500434528986495</v>
      </c>
      <c r="F3903" s="12">
        <v>0.83550463026465505</v>
      </c>
      <c r="G3903" s="12">
        <v>1.13696840740855</v>
      </c>
      <c r="H3903" s="12">
        <v>1.1541072040775999</v>
      </c>
      <c r="I3903" s="12">
        <v>0</v>
      </c>
      <c r="J3903" s="12">
        <v>0</v>
      </c>
      <c r="K3903" s="12">
        <v>0</v>
      </c>
      <c r="L3903" s="12">
        <v>0</v>
      </c>
      <c r="M3903" s="12">
        <v>0</v>
      </c>
      <c r="N3903" s="12"/>
      <c r="O3903" s="12"/>
    </row>
    <row r="3904" spans="1:15" x14ac:dyDescent="0.35">
      <c r="A3904" s="11" t="str">
        <f t="shared" si="60"/>
        <v>CONSUMO PER CAPITA (kg ó litros por individuo)Tinto de Verano200-500MIL</v>
      </c>
      <c r="B3904" s="11" t="s">
        <v>120</v>
      </c>
      <c r="C3904" s="11" t="s">
        <v>139</v>
      </c>
      <c r="D3904" s="11" t="s">
        <v>15</v>
      </c>
      <c r="E3904" s="12">
        <v>0.43217565499255101</v>
      </c>
      <c r="F3904" s="12">
        <v>0.59678809295999002</v>
      </c>
      <c r="G3904" s="12">
        <v>0.65571130311355397</v>
      </c>
      <c r="H3904" s="12">
        <v>0.57442992861476805</v>
      </c>
      <c r="I3904" s="12">
        <v>0</v>
      </c>
      <c r="J3904" s="12">
        <v>0</v>
      </c>
      <c r="K3904" s="12">
        <v>0</v>
      </c>
      <c r="L3904" s="12">
        <v>0</v>
      </c>
      <c r="M3904" s="12">
        <v>0</v>
      </c>
      <c r="N3904" s="12"/>
      <c r="O3904" s="12"/>
    </row>
    <row r="3905" spans="1:15" x14ac:dyDescent="0.35">
      <c r="A3905" s="11" t="str">
        <f t="shared" si="60"/>
        <v>CONSUMO PER CAPITA (kg ó litros por individuo)Tinto de Verano&gt;500MIL</v>
      </c>
      <c r="B3905" s="11" t="s">
        <v>120</v>
      </c>
      <c r="C3905" s="11" t="s">
        <v>139</v>
      </c>
      <c r="D3905" s="11" t="s">
        <v>16</v>
      </c>
      <c r="E3905" s="12">
        <v>0.91254243656075396</v>
      </c>
      <c r="F3905" s="12">
        <v>1.13725393386201</v>
      </c>
      <c r="G3905" s="12">
        <v>1.16059868538708</v>
      </c>
      <c r="H3905" s="12">
        <v>1.21864597449723</v>
      </c>
      <c r="I3905" s="12">
        <v>0</v>
      </c>
      <c r="J3905" s="12">
        <v>0</v>
      </c>
      <c r="K3905" s="12">
        <v>0</v>
      </c>
      <c r="L3905" s="12">
        <v>0</v>
      </c>
      <c r="M3905" s="12">
        <v>0</v>
      </c>
      <c r="N3905" s="12"/>
      <c r="O3905" s="12"/>
    </row>
    <row r="3906" spans="1:15" x14ac:dyDescent="0.35">
      <c r="A3906" s="11" t="str">
        <f t="shared" si="60"/>
        <v>CONSUMO PER CAPITA (kg ó litros por individuo)Tinto de VeranoDE 15 A 19 AÑOS</v>
      </c>
      <c r="B3906" s="11" t="s">
        <v>120</v>
      </c>
      <c r="C3906" s="11" t="s">
        <v>139</v>
      </c>
      <c r="D3906" s="11" t="s">
        <v>39</v>
      </c>
      <c r="E3906" s="12">
        <v>0.14434170753710199</v>
      </c>
      <c r="F3906" s="12">
        <v>0.60565915723889496</v>
      </c>
      <c r="G3906" s="12">
        <v>0.14433073574632199</v>
      </c>
      <c r="H3906" s="12">
        <v>7.4318992310684007E-2</v>
      </c>
      <c r="I3906" s="12">
        <v>0</v>
      </c>
      <c r="J3906" s="12">
        <v>0</v>
      </c>
      <c r="K3906" s="12">
        <v>0</v>
      </c>
      <c r="L3906" s="12">
        <v>0</v>
      </c>
      <c r="M3906" s="12">
        <v>0</v>
      </c>
      <c r="N3906" s="12"/>
      <c r="O3906" s="12"/>
    </row>
    <row r="3907" spans="1:15" x14ac:dyDescent="0.35">
      <c r="A3907" s="11" t="str">
        <f t="shared" si="60"/>
        <v>CONSUMO PER CAPITA (kg ó litros por individuo)Tinto de VeranoDE 20 A 24 AÑOS</v>
      </c>
      <c r="B3907" s="11" t="s">
        <v>120</v>
      </c>
      <c r="C3907" s="11" t="s">
        <v>139</v>
      </c>
      <c r="D3907" s="11" t="s">
        <v>40</v>
      </c>
      <c r="E3907" s="12">
        <v>0.51119420515101199</v>
      </c>
      <c r="F3907" s="12">
        <v>0.17125080845488699</v>
      </c>
      <c r="G3907" s="12">
        <v>0.28354466762789698</v>
      </c>
      <c r="H3907" s="12">
        <v>0.353782219210588</v>
      </c>
      <c r="I3907" s="12">
        <v>0</v>
      </c>
      <c r="J3907" s="12">
        <v>0</v>
      </c>
      <c r="K3907" s="12">
        <v>0</v>
      </c>
      <c r="L3907" s="12">
        <v>0</v>
      </c>
      <c r="M3907" s="12">
        <v>0</v>
      </c>
      <c r="N3907" s="12"/>
      <c r="O3907" s="12"/>
    </row>
    <row r="3908" spans="1:15" x14ac:dyDescent="0.35">
      <c r="A3908" s="11" t="str">
        <f t="shared" ref="A3908:A3971" si="61">B3908&amp;C3908&amp;D3908</f>
        <v>CONSUMO PER CAPITA (kg ó litros por individuo)Tinto de VeranoDE 25 A 34 AÑOS</v>
      </c>
      <c r="B3908" s="11" t="s">
        <v>120</v>
      </c>
      <c r="C3908" s="11" t="s">
        <v>139</v>
      </c>
      <c r="D3908" s="11" t="s">
        <v>41</v>
      </c>
      <c r="E3908" s="12">
        <v>0.52050636908796</v>
      </c>
      <c r="F3908" s="12">
        <v>0.55393427741707002</v>
      </c>
      <c r="G3908" s="12">
        <v>0.69549842968279296</v>
      </c>
      <c r="H3908" s="12">
        <v>0.58487475016986801</v>
      </c>
      <c r="I3908" s="12">
        <v>0</v>
      </c>
      <c r="J3908" s="12">
        <v>0</v>
      </c>
      <c r="K3908" s="12">
        <v>0</v>
      </c>
      <c r="L3908" s="12">
        <v>0</v>
      </c>
      <c r="M3908" s="12">
        <v>0</v>
      </c>
      <c r="N3908" s="12"/>
      <c r="O3908" s="12"/>
    </row>
    <row r="3909" spans="1:15" x14ac:dyDescent="0.35">
      <c r="A3909" s="11" t="str">
        <f t="shared" si="61"/>
        <v>CONSUMO PER CAPITA (kg ó litros por individuo)Tinto de VeranoDE 35 A 49 AÑOS</v>
      </c>
      <c r="B3909" s="11" t="s">
        <v>120</v>
      </c>
      <c r="C3909" s="11" t="s">
        <v>139</v>
      </c>
      <c r="D3909" s="11" t="s">
        <v>42</v>
      </c>
      <c r="E3909" s="12">
        <v>0.43019196439857199</v>
      </c>
      <c r="F3909" s="12">
        <v>0.64697691463936402</v>
      </c>
      <c r="G3909" s="12">
        <v>0.71439089648178999</v>
      </c>
      <c r="H3909" s="12">
        <v>0.65851708221265803</v>
      </c>
      <c r="I3909" s="12">
        <v>0</v>
      </c>
      <c r="J3909" s="12">
        <v>0</v>
      </c>
      <c r="K3909" s="12">
        <v>0</v>
      </c>
      <c r="L3909" s="12">
        <v>0</v>
      </c>
      <c r="M3909" s="12">
        <v>0</v>
      </c>
      <c r="N3909" s="12"/>
      <c r="O3909" s="12"/>
    </row>
    <row r="3910" spans="1:15" x14ac:dyDescent="0.35">
      <c r="A3910" s="11" t="str">
        <f t="shared" si="61"/>
        <v>CONSUMO PER CAPITA (kg ó litros por individuo)Tinto de VeranoDE 50 A 59 AÑOS</v>
      </c>
      <c r="B3910" s="11" t="s">
        <v>120</v>
      </c>
      <c r="C3910" s="11" t="s">
        <v>139</v>
      </c>
      <c r="D3910" s="11" t="s">
        <v>43</v>
      </c>
      <c r="E3910" s="12">
        <v>0.77811589564460704</v>
      </c>
      <c r="F3910" s="12">
        <v>1.02789812962696</v>
      </c>
      <c r="G3910" s="12">
        <v>1.1630560969720201</v>
      </c>
      <c r="H3910" s="12">
        <v>1.2346994572780501</v>
      </c>
      <c r="I3910" s="12">
        <v>0</v>
      </c>
      <c r="J3910" s="12">
        <v>0</v>
      </c>
      <c r="K3910" s="12">
        <v>0</v>
      </c>
      <c r="L3910" s="12">
        <v>0</v>
      </c>
      <c r="M3910" s="12">
        <v>0</v>
      </c>
      <c r="N3910" s="12"/>
      <c r="O3910" s="12"/>
    </row>
    <row r="3911" spans="1:15" x14ac:dyDescent="0.35">
      <c r="A3911" s="11" t="str">
        <f t="shared" si="61"/>
        <v>CONSUMO PER CAPITA (kg ó litros por individuo)Tinto de VeranoDE 60 A 75 AÑOS</v>
      </c>
      <c r="B3911" s="11" t="s">
        <v>120</v>
      </c>
      <c r="C3911" s="11" t="s">
        <v>139</v>
      </c>
      <c r="D3911" s="11" t="s">
        <v>44</v>
      </c>
      <c r="E3911" s="12">
        <v>1.0717287898536001</v>
      </c>
      <c r="F3911" s="12">
        <v>1.22592308572421</v>
      </c>
      <c r="G3911" s="12">
        <v>1.49819786862823</v>
      </c>
      <c r="H3911" s="12">
        <v>1.39291314269989</v>
      </c>
      <c r="I3911" s="12">
        <v>0</v>
      </c>
      <c r="J3911" s="12">
        <v>0</v>
      </c>
      <c r="K3911" s="12">
        <v>0</v>
      </c>
      <c r="L3911" s="12">
        <v>0</v>
      </c>
      <c r="M3911" s="12">
        <v>0</v>
      </c>
      <c r="N3911" s="12"/>
      <c r="O3911" s="12"/>
    </row>
    <row r="3912" spans="1:15" x14ac:dyDescent="0.35">
      <c r="A3912" s="11" t="str">
        <f t="shared" si="61"/>
        <v>CONSUMO PER CAPITA (kg ó litros por individuo)Tinto de VeranoALTA Y MEDIA ALTA</v>
      </c>
      <c r="B3912" s="11" t="s">
        <v>120</v>
      </c>
      <c r="C3912" s="11" t="s">
        <v>139</v>
      </c>
      <c r="D3912" s="11" t="s">
        <v>17</v>
      </c>
      <c r="E3912" s="12">
        <v>0.77994819955062999</v>
      </c>
      <c r="F3912" s="12">
        <v>1.0932319682318401</v>
      </c>
      <c r="G3912" s="12">
        <v>1.3042838779038599</v>
      </c>
      <c r="H3912" s="12">
        <v>1.32260893665085</v>
      </c>
      <c r="I3912" s="12">
        <v>0</v>
      </c>
      <c r="J3912" s="12">
        <v>0</v>
      </c>
      <c r="K3912" s="12">
        <v>0</v>
      </c>
      <c r="L3912" s="12">
        <v>0</v>
      </c>
      <c r="M3912" s="12">
        <v>0</v>
      </c>
      <c r="N3912" s="12"/>
      <c r="O3912" s="12"/>
    </row>
    <row r="3913" spans="1:15" x14ac:dyDescent="0.35">
      <c r="A3913" s="11" t="str">
        <f t="shared" si="61"/>
        <v>CONSUMO PER CAPITA (kg ó litros por individuo)Tinto de VeranoMEDIA</v>
      </c>
      <c r="B3913" s="11" t="s">
        <v>120</v>
      </c>
      <c r="C3913" s="11" t="s">
        <v>139</v>
      </c>
      <c r="D3913" s="11" t="s">
        <v>18</v>
      </c>
      <c r="E3913" s="12">
        <v>0.60916686444896195</v>
      </c>
      <c r="F3913" s="12">
        <v>0.852378137762694</v>
      </c>
      <c r="G3913" s="12">
        <v>0.83706017579242897</v>
      </c>
      <c r="H3913" s="12">
        <v>0.78884141410198205</v>
      </c>
      <c r="I3913" s="12">
        <v>0</v>
      </c>
      <c r="J3913" s="12">
        <v>0</v>
      </c>
      <c r="K3913" s="12">
        <v>0</v>
      </c>
      <c r="L3913" s="12">
        <v>0</v>
      </c>
      <c r="M3913" s="12">
        <v>0</v>
      </c>
      <c r="N3913" s="12"/>
      <c r="O3913" s="12"/>
    </row>
    <row r="3914" spans="1:15" x14ac:dyDescent="0.35">
      <c r="A3914" s="11" t="str">
        <f t="shared" si="61"/>
        <v>CONSUMO PER CAPITA (kg ó litros por individuo)Tinto de VeranoMEDIA BAJA</v>
      </c>
      <c r="B3914" s="11" t="s">
        <v>120</v>
      </c>
      <c r="C3914" s="11" t="s">
        <v>139</v>
      </c>
      <c r="D3914" s="11" t="s">
        <v>19</v>
      </c>
      <c r="E3914" s="12">
        <v>0.47459245158136698</v>
      </c>
      <c r="F3914" s="12">
        <v>0.57354385920722595</v>
      </c>
      <c r="G3914" s="12">
        <v>0.77022479146362199</v>
      </c>
      <c r="H3914" s="12">
        <v>0.69122340827352402</v>
      </c>
      <c r="I3914" s="12">
        <v>0</v>
      </c>
      <c r="J3914" s="12">
        <v>0</v>
      </c>
      <c r="K3914" s="12">
        <v>0</v>
      </c>
      <c r="L3914" s="12">
        <v>0</v>
      </c>
      <c r="M3914" s="12">
        <v>0</v>
      </c>
      <c r="N3914" s="12"/>
      <c r="O3914" s="12"/>
    </row>
    <row r="3915" spans="1:15" x14ac:dyDescent="0.35">
      <c r="A3915" s="11" t="str">
        <f t="shared" si="61"/>
        <v>CONSUMO PER CAPITA (kg ó litros por individuo)Tinto de VeranoBAJA</v>
      </c>
      <c r="B3915" s="11" t="s">
        <v>120</v>
      </c>
      <c r="C3915" s="11" t="s">
        <v>139</v>
      </c>
      <c r="D3915" s="11" t="s">
        <v>20</v>
      </c>
      <c r="E3915" s="12">
        <v>0.76568409505970603</v>
      </c>
      <c r="F3915" s="12">
        <v>0.718021304937977</v>
      </c>
      <c r="G3915" s="12">
        <v>0.80339231203546901</v>
      </c>
      <c r="H3915" s="12">
        <v>0.75319650676137395</v>
      </c>
      <c r="I3915" s="12">
        <v>0</v>
      </c>
      <c r="J3915" s="12">
        <v>0</v>
      </c>
      <c r="K3915" s="12">
        <v>0</v>
      </c>
      <c r="L3915" s="12">
        <v>0</v>
      </c>
      <c r="M3915" s="12">
        <v>0</v>
      </c>
      <c r="N3915" s="12"/>
      <c r="O3915" s="12"/>
    </row>
    <row r="3916" spans="1:15" x14ac:dyDescent="0.35">
      <c r="A3916" s="11" t="str">
        <f t="shared" si="61"/>
        <v>CONSUMO PER CAPITA (kg ó litros por individuo)Tinto de VeranoHOMBRE</v>
      </c>
      <c r="B3916" s="11" t="s">
        <v>120</v>
      </c>
      <c r="C3916" s="11" t="s">
        <v>139</v>
      </c>
      <c r="D3916" s="11" t="s">
        <v>21</v>
      </c>
      <c r="E3916" s="12">
        <v>0.61586502085874195</v>
      </c>
      <c r="F3916" s="12">
        <v>0.81692729698650701</v>
      </c>
      <c r="G3916" s="12">
        <v>0.91303873509932798</v>
      </c>
      <c r="H3916" s="12">
        <v>0.89318650981928804</v>
      </c>
      <c r="I3916" s="12">
        <v>0</v>
      </c>
      <c r="J3916" s="12">
        <v>0</v>
      </c>
      <c r="K3916" s="12">
        <v>0</v>
      </c>
      <c r="L3916" s="12">
        <v>0</v>
      </c>
      <c r="M3916" s="12">
        <v>0</v>
      </c>
      <c r="N3916" s="12"/>
      <c r="O3916" s="12"/>
    </row>
    <row r="3917" spans="1:15" x14ac:dyDescent="0.35">
      <c r="A3917" s="11" t="str">
        <f t="shared" si="61"/>
        <v>CONSUMO PER CAPITA (kg ó litros por individuo)Tinto de VeranoMUJER</v>
      </c>
      <c r="B3917" s="11" t="s">
        <v>120</v>
      </c>
      <c r="C3917" s="11" t="s">
        <v>139</v>
      </c>
      <c r="D3917" s="11" t="s">
        <v>22</v>
      </c>
      <c r="E3917" s="12">
        <v>0.66410034551312302</v>
      </c>
      <c r="F3917" s="12">
        <v>0.79303654974042803</v>
      </c>
      <c r="G3917" s="12">
        <v>0.91312956495066999</v>
      </c>
      <c r="H3917" s="12">
        <v>0.849018244730807</v>
      </c>
      <c r="I3917" s="12">
        <v>0</v>
      </c>
      <c r="J3917" s="12">
        <v>0</v>
      </c>
      <c r="K3917" s="12">
        <v>0</v>
      </c>
      <c r="L3917" s="12">
        <v>0</v>
      </c>
      <c r="M3917" s="12">
        <v>0</v>
      </c>
      <c r="N3917" s="12"/>
      <c r="O3917" s="12"/>
    </row>
    <row r="3918" spans="1:15" x14ac:dyDescent="0.35">
      <c r="A3918" s="11" t="str">
        <f t="shared" si="61"/>
        <v>CONSUMO PER CAPITA (kg ó litros por individuo)Sangria de VinoT.ESPAÑA</v>
      </c>
      <c r="B3918" s="11" t="s">
        <v>120</v>
      </c>
      <c r="C3918" s="11" t="s">
        <v>140</v>
      </c>
      <c r="D3918" s="11" t="s">
        <v>36</v>
      </c>
      <c r="E3918" s="12">
        <v>6.4553082156862604E-2</v>
      </c>
      <c r="F3918" s="12">
        <v>9.1959551910739998E-2</v>
      </c>
      <c r="G3918" s="12">
        <v>0.14251151048247901</v>
      </c>
      <c r="H3918" s="12">
        <v>9.3966695236129702E-2</v>
      </c>
      <c r="I3918" s="12">
        <v>0</v>
      </c>
      <c r="J3918" s="12">
        <v>0</v>
      </c>
      <c r="K3918" s="12">
        <v>0</v>
      </c>
      <c r="L3918" s="12">
        <v>0</v>
      </c>
      <c r="M3918" s="12">
        <v>0</v>
      </c>
      <c r="N3918" s="12"/>
      <c r="O3918" s="12"/>
    </row>
    <row r="3919" spans="1:15" x14ac:dyDescent="0.35">
      <c r="A3919" s="11" t="str">
        <f t="shared" si="61"/>
        <v>CONSUMO PER CAPITA (kg ó litros por individuo)Sangria de VinoBCN AM</v>
      </c>
      <c r="B3919" s="11" t="s">
        <v>120</v>
      </c>
      <c r="C3919" s="11" t="s">
        <v>140</v>
      </c>
      <c r="D3919" s="11" t="s">
        <v>1</v>
      </c>
      <c r="E3919" s="12">
        <v>9.2529965527174504E-2</v>
      </c>
      <c r="F3919" s="12">
        <v>0.16895924160383399</v>
      </c>
      <c r="G3919" s="12">
        <v>0.16182025300925301</v>
      </c>
      <c r="H3919" s="12">
        <v>0.17199185360771799</v>
      </c>
      <c r="I3919" s="12">
        <v>0</v>
      </c>
      <c r="J3919" s="12">
        <v>0</v>
      </c>
      <c r="K3919" s="12">
        <v>0</v>
      </c>
      <c r="L3919" s="12">
        <v>0</v>
      </c>
      <c r="M3919" s="12">
        <v>0</v>
      </c>
      <c r="N3919" s="12"/>
      <c r="O3919" s="12"/>
    </row>
    <row r="3920" spans="1:15" x14ac:dyDescent="0.35">
      <c r="A3920" s="11" t="str">
        <f t="shared" si="61"/>
        <v>CONSUMO PER CAPITA (kg ó litros por individuo)Sangria de VinoREST.CAT ARAGON</v>
      </c>
      <c r="B3920" s="11" t="s">
        <v>120</v>
      </c>
      <c r="C3920" s="11" t="s">
        <v>140</v>
      </c>
      <c r="D3920" s="11" t="s">
        <v>2</v>
      </c>
      <c r="E3920" s="12">
        <v>0.120728985693123</v>
      </c>
      <c r="F3920" s="12">
        <v>0.11582688794712299</v>
      </c>
      <c r="G3920" s="12">
        <v>0.16201608307882401</v>
      </c>
      <c r="H3920" s="12">
        <v>0.12953652061896301</v>
      </c>
      <c r="I3920" s="12">
        <v>0</v>
      </c>
      <c r="J3920" s="12">
        <v>0</v>
      </c>
      <c r="K3920" s="12">
        <v>0</v>
      </c>
      <c r="L3920" s="12">
        <v>0</v>
      </c>
      <c r="M3920" s="12">
        <v>0</v>
      </c>
      <c r="N3920" s="12"/>
      <c r="O3920" s="12"/>
    </row>
    <row r="3921" spans="1:15" x14ac:dyDescent="0.35">
      <c r="A3921" s="11" t="str">
        <f t="shared" si="61"/>
        <v>CONSUMO PER CAPITA (kg ó litros por individuo)Sangria de VinoLEVANTE</v>
      </c>
      <c r="B3921" s="11" t="s">
        <v>120</v>
      </c>
      <c r="C3921" s="11" t="s">
        <v>140</v>
      </c>
      <c r="D3921" s="11" t="s">
        <v>3</v>
      </c>
      <c r="E3921" s="12">
        <v>0.107000430039251</v>
      </c>
      <c r="F3921" s="12">
        <v>0.17503688124078301</v>
      </c>
      <c r="G3921" s="12">
        <v>0.32592203880382697</v>
      </c>
      <c r="H3921" s="12">
        <v>0.107500067486363</v>
      </c>
      <c r="I3921" s="12">
        <v>0</v>
      </c>
      <c r="J3921" s="12">
        <v>0</v>
      </c>
      <c r="K3921" s="12">
        <v>0</v>
      </c>
      <c r="L3921" s="12">
        <v>0</v>
      </c>
      <c r="M3921" s="12">
        <v>0</v>
      </c>
      <c r="N3921" s="12"/>
      <c r="O3921" s="12"/>
    </row>
    <row r="3922" spans="1:15" x14ac:dyDescent="0.35">
      <c r="A3922" s="11" t="str">
        <f t="shared" si="61"/>
        <v>CONSUMO PER CAPITA (kg ó litros por individuo)Sangria de VinoANDALUCIA</v>
      </c>
      <c r="B3922" s="11" t="s">
        <v>120</v>
      </c>
      <c r="C3922" s="11" t="s">
        <v>140</v>
      </c>
      <c r="D3922" s="11" t="s">
        <v>4</v>
      </c>
      <c r="E3922" s="12">
        <v>3.8796903041834703E-2</v>
      </c>
      <c r="F3922" s="12">
        <v>3.3747901891409499E-2</v>
      </c>
      <c r="G3922" s="12">
        <v>4.6134611693418801E-2</v>
      </c>
      <c r="H3922" s="12">
        <v>3.6357714037151101E-2</v>
      </c>
      <c r="I3922" s="12">
        <v>0</v>
      </c>
      <c r="J3922" s="12">
        <v>0</v>
      </c>
      <c r="K3922" s="12">
        <v>0</v>
      </c>
      <c r="L3922" s="12">
        <v>0</v>
      </c>
      <c r="M3922" s="12">
        <v>0</v>
      </c>
      <c r="N3922" s="12"/>
      <c r="O3922" s="12"/>
    </row>
    <row r="3923" spans="1:15" x14ac:dyDescent="0.35">
      <c r="A3923" s="11" t="str">
        <f t="shared" si="61"/>
        <v>CONSUMO PER CAPITA (kg ó litros por individuo)Sangria de VinoMDD AM</v>
      </c>
      <c r="B3923" s="11" t="s">
        <v>120</v>
      </c>
      <c r="C3923" s="11" t="s">
        <v>140</v>
      </c>
      <c r="D3923" s="11" t="s">
        <v>5</v>
      </c>
      <c r="E3923" s="12">
        <v>2.604129815144E-2</v>
      </c>
      <c r="F3923" s="12">
        <v>7.4076240570393401E-2</v>
      </c>
      <c r="G3923" s="12">
        <v>0.105350507081285</v>
      </c>
      <c r="H3923" s="12">
        <v>7.8156383131833596E-2</v>
      </c>
      <c r="I3923" s="12">
        <v>0</v>
      </c>
      <c r="J3923" s="12">
        <v>0</v>
      </c>
      <c r="K3923" s="12">
        <v>0</v>
      </c>
      <c r="L3923" s="12">
        <v>0</v>
      </c>
      <c r="M3923" s="12">
        <v>0</v>
      </c>
      <c r="N3923" s="12"/>
      <c r="O3923" s="12"/>
    </row>
    <row r="3924" spans="1:15" x14ac:dyDescent="0.35">
      <c r="A3924" s="11" t="str">
        <f t="shared" si="61"/>
        <v>CONSUMO PER CAPITA (kg ó litros por individuo)Sangria de VinoRTO CENTRO</v>
      </c>
      <c r="B3924" s="11" t="s">
        <v>120</v>
      </c>
      <c r="C3924" s="11" t="s">
        <v>140</v>
      </c>
      <c r="D3924" s="11" t="s">
        <v>6</v>
      </c>
      <c r="E3924" s="12">
        <v>5.4552461729045203E-2</v>
      </c>
      <c r="F3924" s="12">
        <v>5.0807446288812098E-2</v>
      </c>
      <c r="G3924" s="12">
        <v>9.7307567766507605E-2</v>
      </c>
      <c r="H3924" s="12">
        <v>8.50817137420629E-2</v>
      </c>
      <c r="I3924" s="12">
        <v>0</v>
      </c>
      <c r="J3924" s="12">
        <v>0</v>
      </c>
      <c r="K3924" s="12">
        <v>0</v>
      </c>
      <c r="L3924" s="12">
        <v>0</v>
      </c>
      <c r="M3924" s="12">
        <v>0</v>
      </c>
      <c r="N3924" s="12"/>
      <c r="O3924" s="12"/>
    </row>
    <row r="3925" spans="1:15" x14ac:dyDescent="0.35">
      <c r="A3925" s="11" t="str">
        <f t="shared" si="61"/>
        <v>CONSUMO PER CAPITA (kg ó litros por individuo)Sangria de VinoNORTE-CENTRO</v>
      </c>
      <c r="B3925" s="11" t="s">
        <v>120</v>
      </c>
      <c r="C3925" s="11" t="s">
        <v>140</v>
      </c>
      <c r="D3925" s="11" t="s">
        <v>7</v>
      </c>
      <c r="E3925" s="12">
        <v>2.4273892402867699E-2</v>
      </c>
      <c r="F3925" s="12">
        <v>6.2509442336458498E-2</v>
      </c>
      <c r="G3925" s="12">
        <v>0.120190334066778</v>
      </c>
      <c r="H3925" s="12">
        <v>9.1733833495729805E-2</v>
      </c>
      <c r="I3925" s="12">
        <v>0</v>
      </c>
      <c r="J3925" s="12">
        <v>0</v>
      </c>
      <c r="K3925" s="12">
        <v>0</v>
      </c>
      <c r="L3925" s="12">
        <v>0</v>
      </c>
      <c r="M3925" s="12">
        <v>0</v>
      </c>
      <c r="N3925" s="12"/>
      <c r="O3925" s="12"/>
    </row>
    <row r="3926" spans="1:15" x14ac:dyDescent="0.35">
      <c r="A3926" s="11" t="str">
        <f t="shared" si="61"/>
        <v>CONSUMO PER CAPITA (kg ó litros por individuo)Sangria de VinoNOROESTE</v>
      </c>
      <c r="B3926" s="11" t="s">
        <v>120</v>
      </c>
      <c r="C3926" s="11" t="s">
        <v>140</v>
      </c>
      <c r="D3926" s="11" t="s">
        <v>8</v>
      </c>
      <c r="E3926" s="12">
        <v>5.1471808086111299E-2</v>
      </c>
      <c r="F3926" s="12">
        <v>6.8222206199855098E-2</v>
      </c>
      <c r="G3926" s="12">
        <v>0.124797440439211</v>
      </c>
      <c r="H3926" s="12">
        <v>0.104132513260904</v>
      </c>
      <c r="I3926" s="12">
        <v>0</v>
      </c>
      <c r="J3926" s="12">
        <v>0</v>
      </c>
      <c r="K3926" s="12">
        <v>0</v>
      </c>
      <c r="L3926" s="12">
        <v>0</v>
      </c>
      <c r="M3926" s="12">
        <v>0</v>
      </c>
      <c r="N3926" s="12"/>
      <c r="O3926" s="12"/>
    </row>
    <row r="3927" spans="1:15" x14ac:dyDescent="0.35">
      <c r="A3927" s="11" t="str">
        <f t="shared" si="61"/>
        <v>CONSUMO PER CAPITA (kg ó litros por individuo)Sangria de Vino&lt;2MIL</v>
      </c>
      <c r="B3927" s="11" t="s">
        <v>120</v>
      </c>
      <c r="C3927" s="11" t="s">
        <v>140</v>
      </c>
      <c r="D3927" s="11" t="s">
        <v>9</v>
      </c>
      <c r="E3927" s="12">
        <v>0.12313446096535401</v>
      </c>
      <c r="F3927" s="12">
        <v>0.13778695350404299</v>
      </c>
      <c r="G3927" s="12">
        <v>0.20318428650293599</v>
      </c>
      <c r="H3927" s="12">
        <v>6.6063326494174998E-2</v>
      </c>
      <c r="I3927" s="12">
        <v>0</v>
      </c>
      <c r="J3927" s="12">
        <v>0</v>
      </c>
      <c r="K3927" s="12">
        <v>0</v>
      </c>
      <c r="L3927" s="12">
        <v>0</v>
      </c>
      <c r="M3927" s="12">
        <v>0</v>
      </c>
      <c r="N3927" s="12"/>
      <c r="O3927" s="12"/>
    </row>
    <row r="3928" spans="1:15" x14ac:dyDescent="0.35">
      <c r="A3928" s="11" t="str">
        <f t="shared" si="61"/>
        <v>CONSUMO PER CAPITA (kg ó litros por individuo)Sangria de Vino2-5MIL</v>
      </c>
      <c r="B3928" s="11" t="s">
        <v>120</v>
      </c>
      <c r="C3928" s="11" t="s">
        <v>140</v>
      </c>
      <c r="D3928" s="11" t="s">
        <v>10</v>
      </c>
      <c r="E3928" s="12">
        <v>5.3334283688477001E-2</v>
      </c>
      <c r="F3928" s="12">
        <v>0.214614960555533</v>
      </c>
      <c r="G3928" s="12">
        <v>0.52290284421915301</v>
      </c>
      <c r="H3928" s="12">
        <v>0.111694092262726</v>
      </c>
      <c r="I3928" s="12">
        <v>0</v>
      </c>
      <c r="J3928" s="12">
        <v>0</v>
      </c>
      <c r="K3928" s="12">
        <v>0</v>
      </c>
      <c r="L3928" s="12">
        <v>0</v>
      </c>
      <c r="M3928" s="12">
        <v>0</v>
      </c>
      <c r="N3928" s="12"/>
      <c r="O3928" s="12"/>
    </row>
    <row r="3929" spans="1:15" x14ac:dyDescent="0.35">
      <c r="A3929" s="11" t="str">
        <f t="shared" si="61"/>
        <v>CONSUMO PER CAPITA (kg ó litros por individuo)Sangria de Vino5-10MIL</v>
      </c>
      <c r="B3929" s="11" t="s">
        <v>120</v>
      </c>
      <c r="C3929" s="11" t="s">
        <v>140</v>
      </c>
      <c r="D3929" s="11" t="s">
        <v>11</v>
      </c>
      <c r="E3929" s="12">
        <v>9.6517967074744304E-2</v>
      </c>
      <c r="F3929" s="12">
        <v>7.0269667704590505E-2</v>
      </c>
      <c r="G3929" s="12">
        <v>6.3863603592214796E-2</v>
      </c>
      <c r="H3929" s="12">
        <v>6.8666851776658197E-2</v>
      </c>
      <c r="I3929" s="12">
        <v>0</v>
      </c>
      <c r="J3929" s="12">
        <v>0</v>
      </c>
      <c r="K3929" s="12">
        <v>0</v>
      </c>
      <c r="L3929" s="12">
        <v>0</v>
      </c>
      <c r="M3929" s="12">
        <v>0</v>
      </c>
      <c r="N3929" s="12"/>
      <c r="O3929" s="12"/>
    </row>
    <row r="3930" spans="1:15" x14ac:dyDescent="0.35">
      <c r="A3930" s="11" t="str">
        <f t="shared" si="61"/>
        <v>CONSUMO PER CAPITA (kg ó litros por individuo)Sangria de Vino10-30MIL</v>
      </c>
      <c r="B3930" s="11" t="s">
        <v>120</v>
      </c>
      <c r="C3930" s="11" t="s">
        <v>140</v>
      </c>
      <c r="D3930" s="11" t="s">
        <v>12</v>
      </c>
      <c r="E3930" s="12">
        <v>3.3265328075021E-2</v>
      </c>
      <c r="F3930" s="12">
        <v>9.0657118603860803E-2</v>
      </c>
      <c r="G3930" s="12">
        <v>7.7099721231232002E-2</v>
      </c>
      <c r="H3930" s="12">
        <v>4.8224906489528603E-2</v>
      </c>
      <c r="I3930" s="12">
        <v>0</v>
      </c>
      <c r="J3930" s="12">
        <v>0</v>
      </c>
      <c r="K3930" s="12">
        <v>0</v>
      </c>
      <c r="L3930" s="12">
        <v>0</v>
      </c>
      <c r="M3930" s="12">
        <v>0</v>
      </c>
      <c r="N3930" s="12"/>
      <c r="O3930" s="12"/>
    </row>
    <row r="3931" spans="1:15" x14ac:dyDescent="0.35">
      <c r="A3931" s="11" t="str">
        <f t="shared" si="61"/>
        <v>CONSUMO PER CAPITA (kg ó litros por individuo)Sangria de Vino30-100MIL</v>
      </c>
      <c r="B3931" s="11" t="s">
        <v>120</v>
      </c>
      <c r="C3931" s="11" t="s">
        <v>140</v>
      </c>
      <c r="D3931" s="11" t="s">
        <v>13</v>
      </c>
      <c r="E3931" s="12">
        <v>6.3149020248855006E-2</v>
      </c>
      <c r="F3931" s="12">
        <v>6.76022223231382E-2</v>
      </c>
      <c r="G3931" s="12">
        <v>0.13518421246272</v>
      </c>
      <c r="H3931" s="12">
        <v>0.111483679674027</v>
      </c>
      <c r="I3931" s="12">
        <v>0</v>
      </c>
      <c r="J3931" s="12">
        <v>0</v>
      </c>
      <c r="K3931" s="12">
        <v>0</v>
      </c>
      <c r="L3931" s="12">
        <v>0</v>
      </c>
      <c r="M3931" s="12">
        <v>0</v>
      </c>
      <c r="N3931" s="12"/>
      <c r="O3931" s="12"/>
    </row>
    <row r="3932" spans="1:15" x14ac:dyDescent="0.35">
      <c r="A3932" s="11" t="str">
        <f t="shared" si="61"/>
        <v>CONSUMO PER CAPITA (kg ó litros por individuo)Sangria de Vino100-200MIL</v>
      </c>
      <c r="B3932" s="11" t="s">
        <v>120</v>
      </c>
      <c r="C3932" s="11" t="s">
        <v>140</v>
      </c>
      <c r="D3932" s="11" t="s">
        <v>14</v>
      </c>
      <c r="E3932" s="12">
        <v>4.8599773657325297E-2</v>
      </c>
      <c r="F3932" s="12">
        <v>5.7997623292355603E-2</v>
      </c>
      <c r="G3932" s="12">
        <v>0.13620651116101601</v>
      </c>
      <c r="H3932" s="12">
        <v>7.8591658662753097E-2</v>
      </c>
      <c r="I3932" s="12">
        <v>0</v>
      </c>
      <c r="J3932" s="12">
        <v>0</v>
      </c>
      <c r="K3932" s="12">
        <v>0</v>
      </c>
      <c r="L3932" s="12">
        <v>0</v>
      </c>
      <c r="M3932" s="12">
        <v>0</v>
      </c>
      <c r="N3932" s="12"/>
      <c r="O3932" s="12"/>
    </row>
    <row r="3933" spans="1:15" x14ac:dyDescent="0.35">
      <c r="A3933" s="11" t="str">
        <f t="shared" si="61"/>
        <v>CONSUMO PER CAPITA (kg ó litros por individuo)Sangria de Vino200-500MIL</v>
      </c>
      <c r="B3933" s="11" t="s">
        <v>120</v>
      </c>
      <c r="C3933" s="11" t="s">
        <v>140</v>
      </c>
      <c r="D3933" s="11" t="s">
        <v>15</v>
      </c>
      <c r="E3933" s="12">
        <v>0.11526135351255699</v>
      </c>
      <c r="F3933" s="12">
        <v>0.12772092199042301</v>
      </c>
      <c r="G3933" s="12">
        <v>0.114032976829798</v>
      </c>
      <c r="H3933" s="12">
        <v>0.16808776586694199</v>
      </c>
      <c r="I3933" s="12">
        <v>0</v>
      </c>
      <c r="J3933" s="12">
        <v>0</v>
      </c>
      <c r="K3933" s="12">
        <v>0</v>
      </c>
      <c r="L3933" s="12">
        <v>0</v>
      </c>
      <c r="M3933" s="12">
        <v>0</v>
      </c>
      <c r="N3933" s="12"/>
      <c r="O3933" s="12"/>
    </row>
    <row r="3934" spans="1:15" x14ac:dyDescent="0.35">
      <c r="A3934" s="11" t="str">
        <f t="shared" si="61"/>
        <v>CONSUMO PER CAPITA (kg ó litros por individuo)Sangria de Vino&gt;500MIL</v>
      </c>
      <c r="B3934" s="11" t="s">
        <v>120</v>
      </c>
      <c r="C3934" s="11" t="s">
        <v>140</v>
      </c>
      <c r="D3934" s="11" t="s">
        <v>16</v>
      </c>
      <c r="E3934" s="12">
        <v>4.1872099440952402E-2</v>
      </c>
      <c r="F3934" s="12">
        <v>6.2317490941350903E-2</v>
      </c>
      <c r="G3934" s="12">
        <v>0.112695663008089</v>
      </c>
      <c r="H3934" s="12">
        <v>9.1516697275057707E-2</v>
      </c>
      <c r="I3934" s="12">
        <v>0</v>
      </c>
      <c r="J3934" s="12">
        <v>0</v>
      </c>
      <c r="K3934" s="12">
        <v>0</v>
      </c>
      <c r="L3934" s="12">
        <v>0</v>
      </c>
      <c r="M3934" s="12">
        <v>0</v>
      </c>
      <c r="N3934" s="12"/>
      <c r="O3934" s="12"/>
    </row>
    <row r="3935" spans="1:15" x14ac:dyDescent="0.35">
      <c r="A3935" s="11" t="str">
        <f t="shared" si="61"/>
        <v>CONSUMO PER CAPITA (kg ó litros por individuo)Sangria de VinoDE 15 A 19 AÑOS</v>
      </c>
      <c r="B3935" s="11" t="s">
        <v>120</v>
      </c>
      <c r="C3935" s="11" t="s">
        <v>140</v>
      </c>
      <c r="D3935" s="11" t="s">
        <v>39</v>
      </c>
      <c r="E3935" s="12">
        <v>5.1256479600462999E-3</v>
      </c>
      <c r="F3935" s="12">
        <v>1.97833601104218E-2</v>
      </c>
      <c r="G3935" s="12">
        <v>2.2732967988766801E-2</v>
      </c>
      <c r="H3935" s="12" t="s">
        <v>213</v>
      </c>
      <c r="I3935" s="12">
        <v>0</v>
      </c>
      <c r="J3935" s="12">
        <v>0</v>
      </c>
      <c r="K3935" s="12">
        <v>0</v>
      </c>
      <c r="L3935" s="12">
        <v>0</v>
      </c>
      <c r="M3935" s="12">
        <v>0</v>
      </c>
      <c r="N3935" s="12"/>
      <c r="O3935" s="12"/>
    </row>
    <row r="3936" spans="1:15" x14ac:dyDescent="0.35">
      <c r="A3936" s="11" t="str">
        <f t="shared" si="61"/>
        <v>CONSUMO PER CAPITA (kg ó litros por individuo)Sangria de VinoDE 20 A 24 AÑOS</v>
      </c>
      <c r="B3936" s="11" t="s">
        <v>120</v>
      </c>
      <c r="C3936" s="11" t="s">
        <v>140</v>
      </c>
      <c r="D3936" s="11" t="s">
        <v>40</v>
      </c>
      <c r="E3936" s="12">
        <v>4.28621727236667E-2</v>
      </c>
      <c r="F3936" s="12">
        <v>8.8725860452113503E-2</v>
      </c>
      <c r="G3936" s="12">
        <v>5.8424124134256898E-2</v>
      </c>
      <c r="H3936" s="12">
        <v>6.7275772482353599E-2</v>
      </c>
      <c r="I3936" s="12">
        <v>0</v>
      </c>
      <c r="J3936" s="12">
        <v>0</v>
      </c>
      <c r="K3936" s="12">
        <v>0</v>
      </c>
      <c r="L3936" s="12">
        <v>0</v>
      </c>
      <c r="M3936" s="12">
        <v>0</v>
      </c>
      <c r="N3936" s="12"/>
      <c r="O3936" s="12"/>
    </row>
    <row r="3937" spans="1:15" x14ac:dyDescent="0.35">
      <c r="A3937" s="11" t="str">
        <f t="shared" si="61"/>
        <v>CONSUMO PER CAPITA (kg ó litros por individuo)Sangria de VinoDE 25 A 34 AÑOS</v>
      </c>
      <c r="B3937" s="11" t="s">
        <v>120</v>
      </c>
      <c r="C3937" s="11" t="s">
        <v>140</v>
      </c>
      <c r="D3937" s="11" t="s">
        <v>41</v>
      </c>
      <c r="E3937" s="12">
        <v>7.0160552437909293E-2</v>
      </c>
      <c r="F3937" s="12">
        <v>6.8134431623820907E-2</v>
      </c>
      <c r="G3937" s="12">
        <v>6.8813142436646504E-2</v>
      </c>
      <c r="H3937" s="12">
        <v>5.4795129416296898E-2</v>
      </c>
      <c r="I3937" s="12">
        <v>0</v>
      </c>
      <c r="J3937" s="12">
        <v>0</v>
      </c>
      <c r="K3937" s="12">
        <v>0</v>
      </c>
      <c r="L3937" s="12">
        <v>0</v>
      </c>
      <c r="M3937" s="12">
        <v>0</v>
      </c>
      <c r="N3937" s="12"/>
      <c r="O3937" s="12"/>
    </row>
    <row r="3938" spans="1:15" x14ac:dyDescent="0.35">
      <c r="A3938" s="11" t="str">
        <f t="shared" si="61"/>
        <v>CONSUMO PER CAPITA (kg ó litros por individuo)Sangria de VinoDE 35 A 49 AÑOS</v>
      </c>
      <c r="B3938" s="11" t="s">
        <v>120</v>
      </c>
      <c r="C3938" s="11" t="s">
        <v>140</v>
      </c>
      <c r="D3938" s="11" t="s">
        <v>42</v>
      </c>
      <c r="E3938" s="12">
        <v>5.50944356031213E-2</v>
      </c>
      <c r="F3938" s="12">
        <v>7.1727866299289803E-2</v>
      </c>
      <c r="G3938" s="12">
        <v>0.109719036357029</v>
      </c>
      <c r="H3938" s="12">
        <v>8.4357915218046406E-2</v>
      </c>
      <c r="I3938" s="12">
        <v>0</v>
      </c>
      <c r="J3938" s="12">
        <v>0</v>
      </c>
      <c r="K3938" s="12">
        <v>0</v>
      </c>
      <c r="L3938" s="12">
        <v>0</v>
      </c>
      <c r="M3938" s="12">
        <v>0</v>
      </c>
      <c r="N3938" s="12"/>
      <c r="O3938" s="12"/>
    </row>
    <row r="3939" spans="1:15" x14ac:dyDescent="0.35">
      <c r="A3939" s="11" t="str">
        <f t="shared" si="61"/>
        <v>CONSUMO PER CAPITA (kg ó litros por individuo)Sangria de VinoDE 50 A 59 AÑOS</v>
      </c>
      <c r="B3939" s="11" t="s">
        <v>120</v>
      </c>
      <c r="C3939" s="11" t="s">
        <v>140</v>
      </c>
      <c r="D3939" s="11" t="s">
        <v>43</v>
      </c>
      <c r="E3939" s="12">
        <v>6.7658375656008504E-2</v>
      </c>
      <c r="F3939" s="12">
        <v>0.13537779010734199</v>
      </c>
      <c r="G3939" s="12">
        <v>0.15046419444368</v>
      </c>
      <c r="H3939" s="12">
        <v>0.12888774993715399</v>
      </c>
      <c r="I3939" s="12">
        <v>0</v>
      </c>
      <c r="J3939" s="12">
        <v>0</v>
      </c>
      <c r="K3939" s="12">
        <v>0</v>
      </c>
      <c r="L3939" s="12">
        <v>0</v>
      </c>
      <c r="M3939" s="12">
        <v>0</v>
      </c>
      <c r="N3939" s="12"/>
      <c r="O3939" s="12"/>
    </row>
    <row r="3940" spans="1:15" x14ac:dyDescent="0.35">
      <c r="A3940" s="11" t="str">
        <f t="shared" si="61"/>
        <v>CONSUMO PER CAPITA (kg ó litros por individuo)Sangria de VinoDE 60 A 75 AÑOS</v>
      </c>
      <c r="B3940" s="11" t="s">
        <v>120</v>
      </c>
      <c r="C3940" s="11" t="s">
        <v>140</v>
      </c>
      <c r="D3940" s="11" t="s">
        <v>44</v>
      </c>
      <c r="E3940" s="12">
        <v>9.5225940845105703E-2</v>
      </c>
      <c r="F3940" s="12">
        <v>0.118928332050609</v>
      </c>
      <c r="G3940" s="12">
        <v>0.283457353678914</v>
      </c>
      <c r="H3940" s="12">
        <v>0.13640069491709</v>
      </c>
      <c r="I3940" s="12">
        <v>0</v>
      </c>
      <c r="J3940" s="12">
        <v>0</v>
      </c>
      <c r="K3940" s="12">
        <v>0</v>
      </c>
      <c r="L3940" s="12">
        <v>0</v>
      </c>
      <c r="M3940" s="12">
        <v>0</v>
      </c>
      <c r="N3940" s="12"/>
      <c r="O3940" s="12"/>
    </row>
    <row r="3941" spans="1:15" x14ac:dyDescent="0.35">
      <c r="A3941" s="11" t="str">
        <f t="shared" si="61"/>
        <v>CONSUMO PER CAPITA (kg ó litros por individuo)Sangria de VinoALTA Y MEDIA ALTA</v>
      </c>
      <c r="B3941" s="11" t="s">
        <v>120</v>
      </c>
      <c r="C3941" s="11" t="s">
        <v>140</v>
      </c>
      <c r="D3941" s="11" t="s">
        <v>17</v>
      </c>
      <c r="E3941" s="12">
        <v>5.5788790514990201E-2</v>
      </c>
      <c r="F3941" s="12">
        <v>0.10083859751685401</v>
      </c>
      <c r="G3941" s="12">
        <v>0.141848332056974</v>
      </c>
      <c r="H3941" s="12">
        <v>0.13528649593134001</v>
      </c>
      <c r="I3941" s="12">
        <v>0</v>
      </c>
      <c r="J3941" s="12">
        <v>0</v>
      </c>
      <c r="K3941" s="12">
        <v>0</v>
      </c>
      <c r="L3941" s="12">
        <v>0</v>
      </c>
      <c r="M3941" s="12">
        <v>0</v>
      </c>
      <c r="N3941" s="12"/>
      <c r="O3941" s="12"/>
    </row>
    <row r="3942" spans="1:15" x14ac:dyDescent="0.35">
      <c r="A3942" s="11" t="str">
        <f t="shared" si="61"/>
        <v>CONSUMO PER CAPITA (kg ó litros por individuo)Sangria de VinoMEDIA</v>
      </c>
      <c r="B3942" s="11" t="s">
        <v>120</v>
      </c>
      <c r="C3942" s="11" t="s">
        <v>140</v>
      </c>
      <c r="D3942" s="11" t="s">
        <v>18</v>
      </c>
      <c r="E3942" s="12">
        <v>8.5050547289530404E-2</v>
      </c>
      <c r="F3942" s="12">
        <v>7.5939283568842705E-2</v>
      </c>
      <c r="G3942" s="12">
        <v>0.105919146257964</v>
      </c>
      <c r="H3942" s="12">
        <v>7.6609689699328201E-2</v>
      </c>
      <c r="I3942" s="12">
        <v>0</v>
      </c>
      <c r="J3942" s="12">
        <v>0</v>
      </c>
      <c r="K3942" s="12">
        <v>0</v>
      </c>
      <c r="L3942" s="12">
        <v>0</v>
      </c>
      <c r="M3942" s="12">
        <v>0</v>
      </c>
      <c r="N3942" s="12"/>
      <c r="O3942" s="12"/>
    </row>
    <row r="3943" spans="1:15" x14ac:dyDescent="0.35">
      <c r="A3943" s="11" t="str">
        <f t="shared" si="61"/>
        <v>CONSUMO PER CAPITA (kg ó litros por individuo)Sangria de VinoMEDIA BAJA</v>
      </c>
      <c r="B3943" s="11" t="s">
        <v>120</v>
      </c>
      <c r="C3943" s="11" t="s">
        <v>140</v>
      </c>
      <c r="D3943" s="11" t="s">
        <v>19</v>
      </c>
      <c r="E3943" s="12">
        <v>3.6637264249682597E-2</v>
      </c>
      <c r="F3943" s="12">
        <v>7.2278105843216506E-2</v>
      </c>
      <c r="G3943" s="12">
        <v>0.111441254256158</v>
      </c>
      <c r="H3943" s="12">
        <v>7.3662901558812596E-2</v>
      </c>
      <c r="I3943" s="12">
        <v>0</v>
      </c>
      <c r="J3943" s="12">
        <v>0</v>
      </c>
      <c r="K3943" s="12">
        <v>0</v>
      </c>
      <c r="L3943" s="12">
        <v>0</v>
      </c>
      <c r="M3943" s="12">
        <v>0</v>
      </c>
      <c r="N3943" s="12"/>
      <c r="O3943" s="12"/>
    </row>
    <row r="3944" spans="1:15" x14ac:dyDescent="0.35">
      <c r="A3944" s="11" t="str">
        <f t="shared" si="61"/>
        <v>CONSUMO PER CAPITA (kg ó litros por individuo)Sangria de VinoBAJA</v>
      </c>
      <c r="B3944" s="11" t="s">
        <v>120</v>
      </c>
      <c r="C3944" s="11" t="s">
        <v>140</v>
      </c>
      <c r="D3944" s="11" t="s">
        <v>20</v>
      </c>
      <c r="E3944" s="12">
        <v>7.7603384195437705E-2</v>
      </c>
      <c r="F3944" s="12">
        <v>0.13624456894478301</v>
      </c>
      <c r="G3944" s="12">
        <v>0.24780624924268299</v>
      </c>
      <c r="H3944" s="12">
        <v>0.105411117755073</v>
      </c>
      <c r="I3944" s="12">
        <v>0</v>
      </c>
      <c r="J3944" s="12">
        <v>0</v>
      </c>
      <c r="K3944" s="12">
        <v>0</v>
      </c>
      <c r="L3944" s="12">
        <v>0</v>
      </c>
      <c r="M3944" s="12">
        <v>0</v>
      </c>
      <c r="N3944" s="12"/>
      <c r="O3944" s="12"/>
    </row>
    <row r="3945" spans="1:15" x14ac:dyDescent="0.35">
      <c r="A3945" s="11" t="str">
        <f t="shared" si="61"/>
        <v>CONSUMO PER CAPITA (kg ó litros por individuo)Sangria de VinoHOMBRE</v>
      </c>
      <c r="B3945" s="11" t="s">
        <v>120</v>
      </c>
      <c r="C3945" s="11" t="s">
        <v>140</v>
      </c>
      <c r="D3945" s="11" t="s">
        <v>21</v>
      </c>
      <c r="E3945" s="12">
        <v>6.8782975074030805E-2</v>
      </c>
      <c r="F3945" s="12">
        <v>8.1080694163239597E-2</v>
      </c>
      <c r="G3945" s="12">
        <v>0.10452937655918799</v>
      </c>
      <c r="H3945" s="12">
        <v>9.4143571650106797E-2</v>
      </c>
      <c r="I3945" s="12">
        <v>0</v>
      </c>
      <c r="J3945" s="12">
        <v>0</v>
      </c>
      <c r="K3945" s="12">
        <v>0</v>
      </c>
      <c r="L3945" s="12">
        <v>0</v>
      </c>
      <c r="M3945" s="12">
        <v>0</v>
      </c>
      <c r="N3945" s="12"/>
      <c r="O3945" s="12"/>
    </row>
    <row r="3946" spans="1:15" x14ac:dyDescent="0.35">
      <c r="A3946" s="11" t="str">
        <f t="shared" si="61"/>
        <v>CONSUMO PER CAPITA (kg ó litros por individuo)Sangria de VinoMUJER</v>
      </c>
      <c r="B3946" s="11" t="s">
        <v>120</v>
      </c>
      <c r="C3946" s="11" t="s">
        <v>140</v>
      </c>
      <c r="D3946" s="11" t="s">
        <v>22</v>
      </c>
      <c r="E3946" s="12">
        <v>6.0393594791468497E-2</v>
      </c>
      <c r="F3946" s="12">
        <v>0.10267428343054499</v>
      </c>
      <c r="G3946" s="12">
        <v>0.179951041142105</v>
      </c>
      <c r="H3946" s="12">
        <v>9.3792538694586702E-2</v>
      </c>
      <c r="I3946" s="12">
        <v>0</v>
      </c>
      <c r="J3946" s="12">
        <v>0</v>
      </c>
      <c r="K3946" s="12">
        <v>0</v>
      </c>
      <c r="L3946" s="12">
        <v>0</v>
      </c>
      <c r="M3946" s="12">
        <v>0</v>
      </c>
      <c r="N3946" s="12"/>
      <c r="O3946" s="12"/>
    </row>
    <row r="3947" spans="1:15" x14ac:dyDescent="0.35">
      <c r="A3947" s="11" t="str">
        <f t="shared" si="61"/>
        <v>CONSUMO PER CAPITA (kg ó litros por individuo)Sangria de CavaT.ESPAÑA</v>
      </c>
      <c r="B3947" s="11" t="s">
        <v>120</v>
      </c>
      <c r="C3947" s="11" t="s">
        <v>141</v>
      </c>
      <c r="D3947" s="11" t="s">
        <v>36</v>
      </c>
      <c r="E3947" s="12">
        <v>2.7627492405527702E-2</v>
      </c>
      <c r="F3947" s="12">
        <v>5.42683850878714E-2</v>
      </c>
      <c r="G3947" s="12">
        <v>7.1582713206329196E-2</v>
      </c>
      <c r="H3947" s="12">
        <v>6.9576981355879502E-2</v>
      </c>
      <c r="I3947" s="12">
        <v>0</v>
      </c>
      <c r="J3947" s="12">
        <v>0</v>
      </c>
      <c r="K3947" s="12">
        <v>0</v>
      </c>
      <c r="L3947" s="12">
        <v>0</v>
      </c>
      <c r="M3947" s="12">
        <v>0</v>
      </c>
      <c r="N3947" s="12"/>
      <c r="O3947" s="12"/>
    </row>
    <row r="3948" spans="1:15" x14ac:dyDescent="0.35">
      <c r="A3948" s="11" t="str">
        <f t="shared" si="61"/>
        <v>CONSUMO PER CAPITA (kg ó litros por individuo)Sangria de CavaBCN AM</v>
      </c>
      <c r="B3948" s="11" t="s">
        <v>120</v>
      </c>
      <c r="C3948" s="11" t="s">
        <v>141</v>
      </c>
      <c r="D3948" s="11" t="s">
        <v>1</v>
      </c>
      <c r="E3948" s="12">
        <v>0.10036846697853501</v>
      </c>
      <c r="F3948" s="12">
        <v>0.21331838563143299</v>
      </c>
      <c r="G3948" s="12">
        <v>0.25753240311020797</v>
      </c>
      <c r="H3948" s="12">
        <v>0.32938204803210902</v>
      </c>
      <c r="I3948" s="12">
        <v>0</v>
      </c>
      <c r="J3948" s="12">
        <v>0</v>
      </c>
      <c r="K3948" s="12">
        <v>0</v>
      </c>
      <c r="L3948" s="12">
        <v>0</v>
      </c>
      <c r="M3948" s="12">
        <v>0</v>
      </c>
      <c r="N3948" s="12"/>
      <c r="O3948" s="12"/>
    </row>
    <row r="3949" spans="1:15" x14ac:dyDescent="0.35">
      <c r="A3949" s="11" t="str">
        <f t="shared" si="61"/>
        <v>CONSUMO PER CAPITA (kg ó litros por individuo)Sangria de CavaREST.CAT ARAGON</v>
      </c>
      <c r="B3949" s="11" t="s">
        <v>120</v>
      </c>
      <c r="C3949" s="11" t="s">
        <v>141</v>
      </c>
      <c r="D3949" s="11" t="s">
        <v>2</v>
      </c>
      <c r="E3949" s="12">
        <v>3.9298613584607602E-2</v>
      </c>
      <c r="F3949" s="12">
        <v>9.3179158126896797E-2</v>
      </c>
      <c r="G3949" s="12">
        <v>0.15810881229740301</v>
      </c>
      <c r="H3949" s="12">
        <v>0.136585036676727</v>
      </c>
      <c r="I3949" s="12">
        <v>0</v>
      </c>
      <c r="J3949" s="12">
        <v>0</v>
      </c>
      <c r="K3949" s="12">
        <v>0</v>
      </c>
      <c r="L3949" s="12">
        <v>0</v>
      </c>
      <c r="M3949" s="12">
        <v>0</v>
      </c>
      <c r="N3949" s="12"/>
      <c r="O3949" s="12"/>
    </row>
    <row r="3950" spans="1:15" x14ac:dyDescent="0.35">
      <c r="A3950" s="11" t="str">
        <f t="shared" si="61"/>
        <v>CONSUMO PER CAPITA (kg ó litros por individuo)Sangria de CavaLEVANTE</v>
      </c>
      <c r="B3950" s="11" t="s">
        <v>120</v>
      </c>
      <c r="C3950" s="11" t="s">
        <v>141</v>
      </c>
      <c r="D3950" s="11" t="s">
        <v>3</v>
      </c>
      <c r="E3950" s="12">
        <v>3.3632599076407997E-2</v>
      </c>
      <c r="F3950" s="12">
        <v>5.5654219398877498E-2</v>
      </c>
      <c r="G3950" s="12">
        <v>7.1548082614219202E-2</v>
      </c>
      <c r="H3950" s="12">
        <v>4.8443709299307601E-2</v>
      </c>
      <c r="I3950" s="12">
        <v>0</v>
      </c>
      <c r="J3950" s="12">
        <v>0</v>
      </c>
      <c r="K3950" s="12">
        <v>0</v>
      </c>
      <c r="L3950" s="12">
        <v>0</v>
      </c>
      <c r="M3950" s="12">
        <v>0</v>
      </c>
      <c r="N3950" s="12"/>
      <c r="O3950" s="12"/>
    </row>
    <row r="3951" spans="1:15" x14ac:dyDescent="0.35">
      <c r="A3951" s="11" t="str">
        <f t="shared" si="61"/>
        <v>CONSUMO PER CAPITA (kg ó litros por individuo)Sangria de CavaANDALUCIA</v>
      </c>
      <c r="B3951" s="11" t="s">
        <v>120</v>
      </c>
      <c r="C3951" s="11" t="s">
        <v>141</v>
      </c>
      <c r="D3951" s="11" t="s">
        <v>4</v>
      </c>
      <c r="E3951" s="12">
        <v>3.5748850289429898E-3</v>
      </c>
      <c r="F3951" s="12">
        <v>1.53187705994875E-2</v>
      </c>
      <c r="G3951" s="12">
        <v>1.7335947225719298E-2</v>
      </c>
      <c r="H3951" s="12">
        <v>1.15866993395857E-2</v>
      </c>
      <c r="I3951" s="12">
        <v>0</v>
      </c>
      <c r="J3951" s="12">
        <v>0</v>
      </c>
      <c r="K3951" s="12">
        <v>0</v>
      </c>
      <c r="L3951" s="12">
        <v>0</v>
      </c>
      <c r="M3951" s="12">
        <v>0</v>
      </c>
      <c r="N3951" s="12"/>
      <c r="O3951" s="12"/>
    </row>
    <row r="3952" spans="1:15" x14ac:dyDescent="0.35">
      <c r="A3952" s="11" t="str">
        <f t="shared" si="61"/>
        <v>CONSUMO PER CAPITA (kg ó litros por individuo)Sangria de CavaMDD AM</v>
      </c>
      <c r="B3952" s="11" t="s">
        <v>120</v>
      </c>
      <c r="C3952" s="11" t="s">
        <v>141</v>
      </c>
      <c r="D3952" s="11" t="s">
        <v>5</v>
      </c>
      <c r="E3952" s="12">
        <v>8.9190936818658705E-3</v>
      </c>
      <c r="F3952" s="12">
        <v>1.9758291538255299E-2</v>
      </c>
      <c r="G3952" s="12">
        <v>2.8981480105230301E-2</v>
      </c>
      <c r="H3952" s="12">
        <v>1.9305958706789798E-2</v>
      </c>
      <c r="I3952" s="12">
        <v>0</v>
      </c>
      <c r="J3952" s="12">
        <v>0</v>
      </c>
      <c r="K3952" s="12">
        <v>0</v>
      </c>
      <c r="L3952" s="12">
        <v>0</v>
      </c>
      <c r="M3952" s="12">
        <v>0</v>
      </c>
      <c r="N3952" s="12"/>
      <c r="O3952" s="12"/>
    </row>
    <row r="3953" spans="1:15" x14ac:dyDescent="0.35">
      <c r="A3953" s="11" t="str">
        <f t="shared" si="61"/>
        <v>CONSUMO PER CAPITA (kg ó litros por individuo)Sangria de CavaRTO CENTRO</v>
      </c>
      <c r="B3953" s="11" t="s">
        <v>120</v>
      </c>
      <c r="C3953" s="11" t="s">
        <v>141</v>
      </c>
      <c r="D3953" s="11" t="s">
        <v>6</v>
      </c>
      <c r="E3953" s="12">
        <v>4.4701491824113898E-2</v>
      </c>
      <c r="F3953" s="12">
        <v>1.9770015561039699E-2</v>
      </c>
      <c r="G3953" s="12">
        <v>4.69697453516872E-2</v>
      </c>
      <c r="H3953" s="12">
        <v>4.82433012925534E-2</v>
      </c>
      <c r="I3953" s="12">
        <v>0</v>
      </c>
      <c r="J3953" s="12">
        <v>0</v>
      </c>
      <c r="K3953" s="12">
        <v>0</v>
      </c>
      <c r="L3953" s="12">
        <v>0</v>
      </c>
      <c r="M3953" s="12">
        <v>0</v>
      </c>
      <c r="N3953" s="12"/>
      <c r="O3953" s="12"/>
    </row>
    <row r="3954" spans="1:15" x14ac:dyDescent="0.35">
      <c r="A3954" s="11" t="str">
        <f t="shared" si="61"/>
        <v>CONSUMO PER CAPITA (kg ó litros por individuo)Sangria de CavaNORTE-CENTRO</v>
      </c>
      <c r="B3954" s="11" t="s">
        <v>120</v>
      </c>
      <c r="C3954" s="11" t="s">
        <v>141</v>
      </c>
      <c r="D3954" s="11" t="s">
        <v>7</v>
      </c>
      <c r="E3954" s="12" t="s">
        <v>213</v>
      </c>
      <c r="F3954" s="12">
        <v>1.27464485657733E-2</v>
      </c>
      <c r="G3954" s="12">
        <v>2.7045771777299402E-2</v>
      </c>
      <c r="H3954" s="12">
        <v>2.7442958052340399E-2</v>
      </c>
      <c r="I3954" s="12">
        <v>0</v>
      </c>
      <c r="J3954" s="12">
        <v>0</v>
      </c>
      <c r="K3954" s="12">
        <v>0</v>
      </c>
      <c r="L3954" s="12">
        <v>0</v>
      </c>
      <c r="M3954" s="12">
        <v>0</v>
      </c>
      <c r="N3954" s="12"/>
      <c r="O3954" s="12"/>
    </row>
    <row r="3955" spans="1:15" x14ac:dyDescent="0.35">
      <c r="A3955" s="11" t="str">
        <f t="shared" si="61"/>
        <v>CONSUMO PER CAPITA (kg ó litros por individuo)Sangria de CavaNOROESTE</v>
      </c>
      <c r="B3955" s="11" t="s">
        <v>120</v>
      </c>
      <c r="C3955" s="11" t="s">
        <v>141</v>
      </c>
      <c r="D3955" s="11" t="s">
        <v>8</v>
      </c>
      <c r="E3955" s="12">
        <v>1.9178187031520001E-2</v>
      </c>
      <c r="F3955" s="12">
        <v>5.0005736266969802E-2</v>
      </c>
      <c r="G3955" s="12">
        <v>1.22384442476536E-2</v>
      </c>
      <c r="H3955" s="12">
        <v>1.23905560684709E-2</v>
      </c>
      <c r="I3955" s="12">
        <v>0</v>
      </c>
      <c r="J3955" s="12">
        <v>0</v>
      </c>
      <c r="K3955" s="12">
        <v>0</v>
      </c>
      <c r="L3955" s="12">
        <v>0</v>
      </c>
      <c r="M3955" s="12">
        <v>0</v>
      </c>
      <c r="N3955" s="12"/>
      <c r="O3955" s="12"/>
    </row>
    <row r="3956" spans="1:15" x14ac:dyDescent="0.35">
      <c r="A3956" s="11" t="str">
        <f t="shared" si="61"/>
        <v>CONSUMO PER CAPITA (kg ó litros por individuo)Sangria de Cava&lt;2MIL</v>
      </c>
      <c r="B3956" s="11" t="s">
        <v>120</v>
      </c>
      <c r="C3956" s="11" t="s">
        <v>141</v>
      </c>
      <c r="D3956" s="11" t="s">
        <v>9</v>
      </c>
      <c r="E3956" s="12">
        <v>3.57764611575296E-3</v>
      </c>
      <c r="F3956" s="12">
        <v>8.35106626816354E-2</v>
      </c>
      <c r="G3956" s="12">
        <v>0.18828120618604099</v>
      </c>
      <c r="H3956" s="12">
        <v>0.118199068355531</v>
      </c>
      <c r="I3956" s="12">
        <v>0</v>
      </c>
      <c r="J3956" s="12">
        <v>0</v>
      </c>
      <c r="K3956" s="12">
        <v>0</v>
      </c>
      <c r="L3956" s="12">
        <v>0</v>
      </c>
      <c r="M3956" s="12">
        <v>0</v>
      </c>
      <c r="N3956" s="12"/>
      <c r="O3956" s="12"/>
    </row>
    <row r="3957" spans="1:15" x14ac:dyDescent="0.35">
      <c r="A3957" s="11" t="str">
        <f t="shared" si="61"/>
        <v>CONSUMO PER CAPITA (kg ó litros por individuo)Sangria de Cava2-5MIL</v>
      </c>
      <c r="B3957" s="11" t="s">
        <v>120</v>
      </c>
      <c r="C3957" s="11" t="s">
        <v>141</v>
      </c>
      <c r="D3957" s="11" t="s">
        <v>10</v>
      </c>
      <c r="E3957" s="12">
        <v>3.4846825509363598E-2</v>
      </c>
      <c r="F3957" s="12">
        <v>9.2396188887021793E-2</v>
      </c>
      <c r="G3957" s="12">
        <v>4.0331409672893302E-2</v>
      </c>
      <c r="H3957" s="12">
        <v>6.2378801751129601E-2</v>
      </c>
      <c r="I3957" s="12">
        <v>0</v>
      </c>
      <c r="J3957" s="12">
        <v>0</v>
      </c>
      <c r="K3957" s="12">
        <v>0</v>
      </c>
      <c r="L3957" s="12">
        <v>0</v>
      </c>
      <c r="M3957" s="12">
        <v>0</v>
      </c>
      <c r="N3957" s="12"/>
      <c r="O3957" s="12"/>
    </row>
    <row r="3958" spans="1:15" x14ac:dyDescent="0.35">
      <c r="A3958" s="11" t="str">
        <f t="shared" si="61"/>
        <v>CONSUMO PER CAPITA (kg ó litros por individuo)Sangria de Cava5-10MIL</v>
      </c>
      <c r="B3958" s="11" t="s">
        <v>120</v>
      </c>
      <c r="C3958" s="11" t="s">
        <v>141</v>
      </c>
      <c r="D3958" s="11" t="s">
        <v>11</v>
      </c>
      <c r="E3958" s="12">
        <v>3.9848523568814402E-2</v>
      </c>
      <c r="F3958" s="12">
        <v>2.6929583774176199E-2</v>
      </c>
      <c r="G3958" s="12">
        <v>2.6040814122259601E-2</v>
      </c>
      <c r="H3958" s="12">
        <v>5.1608052819444798E-2</v>
      </c>
      <c r="I3958" s="12">
        <v>0</v>
      </c>
      <c r="J3958" s="12">
        <v>0</v>
      </c>
      <c r="K3958" s="12">
        <v>0</v>
      </c>
      <c r="L3958" s="12">
        <v>0</v>
      </c>
      <c r="M3958" s="12">
        <v>0</v>
      </c>
      <c r="N3958" s="12"/>
      <c r="O3958" s="12"/>
    </row>
    <row r="3959" spans="1:15" x14ac:dyDescent="0.35">
      <c r="A3959" s="11" t="str">
        <f t="shared" si="61"/>
        <v>CONSUMO PER CAPITA (kg ó litros por individuo)Sangria de Cava10-30MIL</v>
      </c>
      <c r="B3959" s="11" t="s">
        <v>120</v>
      </c>
      <c r="C3959" s="11" t="s">
        <v>141</v>
      </c>
      <c r="D3959" s="11" t="s">
        <v>12</v>
      </c>
      <c r="E3959" s="12">
        <v>1.5908964689518999E-2</v>
      </c>
      <c r="F3959" s="12">
        <v>2.5641414278849001E-2</v>
      </c>
      <c r="G3959" s="12">
        <v>5.6967727177225001E-2</v>
      </c>
      <c r="H3959" s="12">
        <v>2.6675504340554001E-2</v>
      </c>
      <c r="I3959" s="12">
        <v>0</v>
      </c>
      <c r="J3959" s="12">
        <v>0</v>
      </c>
      <c r="K3959" s="12">
        <v>0</v>
      </c>
      <c r="L3959" s="12">
        <v>0</v>
      </c>
      <c r="M3959" s="12">
        <v>0</v>
      </c>
      <c r="N3959" s="12"/>
      <c r="O3959" s="12"/>
    </row>
    <row r="3960" spans="1:15" x14ac:dyDescent="0.35">
      <c r="A3960" s="11" t="str">
        <f t="shared" si="61"/>
        <v>CONSUMO PER CAPITA (kg ó litros por individuo)Sangria de Cava30-100MIL</v>
      </c>
      <c r="B3960" s="11" t="s">
        <v>120</v>
      </c>
      <c r="C3960" s="11" t="s">
        <v>141</v>
      </c>
      <c r="D3960" s="11" t="s">
        <v>13</v>
      </c>
      <c r="E3960" s="12">
        <v>3.0470825024663199E-2</v>
      </c>
      <c r="F3960" s="12">
        <v>5.1230719078165003E-2</v>
      </c>
      <c r="G3960" s="12">
        <v>7.4716195237715499E-2</v>
      </c>
      <c r="H3960" s="12">
        <v>0.10898860741201399</v>
      </c>
      <c r="I3960" s="12">
        <v>0</v>
      </c>
      <c r="J3960" s="12">
        <v>0</v>
      </c>
      <c r="K3960" s="12">
        <v>0</v>
      </c>
      <c r="L3960" s="12">
        <v>0</v>
      </c>
      <c r="M3960" s="12">
        <v>0</v>
      </c>
      <c r="N3960" s="12"/>
      <c r="O3960" s="12"/>
    </row>
    <row r="3961" spans="1:15" x14ac:dyDescent="0.35">
      <c r="A3961" s="11" t="str">
        <f t="shared" si="61"/>
        <v>CONSUMO PER CAPITA (kg ó litros por individuo)Sangria de Cava100-200MIL</v>
      </c>
      <c r="B3961" s="11" t="s">
        <v>120</v>
      </c>
      <c r="C3961" s="11" t="s">
        <v>141</v>
      </c>
      <c r="D3961" s="11" t="s">
        <v>14</v>
      </c>
      <c r="E3961" s="12">
        <v>3.9505822439775198E-2</v>
      </c>
      <c r="F3961" s="12">
        <v>3.5217713100891099E-2</v>
      </c>
      <c r="G3961" s="12">
        <v>4.3823199895641998E-2</v>
      </c>
      <c r="H3961" s="12">
        <v>4.6519162964545599E-2</v>
      </c>
      <c r="I3961" s="12">
        <v>0</v>
      </c>
      <c r="J3961" s="12">
        <v>0</v>
      </c>
      <c r="K3961" s="12">
        <v>0</v>
      </c>
      <c r="L3961" s="12">
        <v>0</v>
      </c>
      <c r="M3961" s="12">
        <v>0</v>
      </c>
      <c r="N3961" s="12"/>
      <c r="O3961" s="12"/>
    </row>
    <row r="3962" spans="1:15" x14ac:dyDescent="0.35">
      <c r="A3962" s="11" t="str">
        <f t="shared" si="61"/>
        <v>CONSUMO PER CAPITA (kg ó litros por individuo)Sangria de Cava200-500MIL</v>
      </c>
      <c r="B3962" s="11" t="s">
        <v>120</v>
      </c>
      <c r="C3962" s="11" t="s">
        <v>141</v>
      </c>
      <c r="D3962" s="11" t="s">
        <v>15</v>
      </c>
      <c r="E3962" s="12">
        <v>3.5211867672908403E-2</v>
      </c>
      <c r="F3962" s="12">
        <v>0.11520267724508</v>
      </c>
      <c r="G3962" s="12">
        <v>0.14433776980660901</v>
      </c>
      <c r="H3962" s="12">
        <v>9.1757667977564406E-2</v>
      </c>
      <c r="I3962" s="12">
        <v>0</v>
      </c>
      <c r="J3962" s="12">
        <v>0</v>
      </c>
      <c r="K3962" s="12">
        <v>0</v>
      </c>
      <c r="L3962" s="12">
        <v>0</v>
      </c>
      <c r="M3962" s="12">
        <v>0</v>
      </c>
      <c r="N3962" s="12"/>
      <c r="O3962" s="12"/>
    </row>
    <row r="3963" spans="1:15" x14ac:dyDescent="0.35">
      <c r="A3963" s="11" t="str">
        <f t="shared" si="61"/>
        <v>CONSUMO PER CAPITA (kg ó litros por individuo)Sangria de Cava&gt;500MIL</v>
      </c>
      <c r="B3963" s="11" t="s">
        <v>120</v>
      </c>
      <c r="C3963" s="11" t="s">
        <v>141</v>
      </c>
      <c r="D3963" s="11" t="s">
        <v>16</v>
      </c>
      <c r="E3963" s="12">
        <v>2.4172467941660499E-2</v>
      </c>
      <c r="F3963" s="12">
        <v>4.2863287470603001E-2</v>
      </c>
      <c r="G3963" s="12">
        <v>3.9797500591809497E-2</v>
      </c>
      <c r="H3963" s="12">
        <v>6.10357140607454E-2</v>
      </c>
      <c r="I3963" s="12">
        <v>0</v>
      </c>
      <c r="J3963" s="12">
        <v>0</v>
      </c>
      <c r="K3963" s="12">
        <v>0</v>
      </c>
      <c r="L3963" s="12">
        <v>0</v>
      </c>
      <c r="M3963" s="12">
        <v>0</v>
      </c>
      <c r="N3963" s="12"/>
      <c r="O3963" s="12"/>
    </row>
    <row r="3964" spans="1:15" x14ac:dyDescent="0.35">
      <c r="A3964" s="11" t="str">
        <f t="shared" si="61"/>
        <v>CONSUMO PER CAPITA (kg ó litros por individuo)Sangria de CavaDE 15 A 19 AÑOS</v>
      </c>
      <c r="B3964" s="11" t="s">
        <v>120</v>
      </c>
      <c r="C3964" s="11" t="s">
        <v>141</v>
      </c>
      <c r="D3964" s="11" t="s">
        <v>39</v>
      </c>
      <c r="E3964" s="12" t="s">
        <v>213</v>
      </c>
      <c r="F3964" s="12">
        <v>1.45799629787834E-2</v>
      </c>
      <c r="G3964" s="12" t="s">
        <v>213</v>
      </c>
      <c r="H3964" s="12" t="s">
        <v>213</v>
      </c>
      <c r="I3964" s="12">
        <v>0</v>
      </c>
      <c r="J3964" s="12">
        <v>0</v>
      </c>
      <c r="K3964" s="12">
        <v>0</v>
      </c>
      <c r="L3964" s="12">
        <v>0</v>
      </c>
      <c r="M3964" s="12">
        <v>0</v>
      </c>
      <c r="N3964" s="12"/>
      <c r="O3964" s="12"/>
    </row>
    <row r="3965" spans="1:15" x14ac:dyDescent="0.35">
      <c r="A3965" s="11" t="str">
        <f t="shared" si="61"/>
        <v>CONSUMO PER CAPITA (kg ó litros por individuo)Sangria de CavaDE 20 A 24 AÑOS</v>
      </c>
      <c r="B3965" s="11" t="s">
        <v>120</v>
      </c>
      <c r="C3965" s="11" t="s">
        <v>141</v>
      </c>
      <c r="D3965" s="11" t="s">
        <v>40</v>
      </c>
      <c r="E3965" s="12">
        <v>1.87173198455989E-2</v>
      </c>
      <c r="F3965" s="12">
        <v>1.8756937910891301E-2</v>
      </c>
      <c r="G3965" s="12">
        <v>2.3773635389191201E-2</v>
      </c>
      <c r="H3965" s="12">
        <v>1.0562752589707999E-2</v>
      </c>
      <c r="I3965" s="12">
        <v>0</v>
      </c>
      <c r="J3965" s="12">
        <v>0</v>
      </c>
      <c r="K3965" s="12">
        <v>0</v>
      </c>
      <c r="L3965" s="12">
        <v>0</v>
      </c>
      <c r="M3965" s="12">
        <v>0</v>
      </c>
      <c r="N3965" s="12"/>
      <c r="O3965" s="12"/>
    </row>
    <row r="3966" spans="1:15" x14ac:dyDescent="0.35">
      <c r="A3966" s="11" t="str">
        <f t="shared" si="61"/>
        <v>CONSUMO PER CAPITA (kg ó litros por individuo)Sangria de CavaDE 25 A 34 AÑOS</v>
      </c>
      <c r="B3966" s="11" t="s">
        <v>120</v>
      </c>
      <c r="C3966" s="11" t="s">
        <v>141</v>
      </c>
      <c r="D3966" s="11" t="s">
        <v>41</v>
      </c>
      <c r="E3966" s="12">
        <v>3.6269917141025898E-2</v>
      </c>
      <c r="F3966" s="12">
        <v>2.54918751558533E-2</v>
      </c>
      <c r="G3966" s="12">
        <v>8.1852254627942905E-2</v>
      </c>
      <c r="H3966" s="12">
        <v>1.42158130321175E-2</v>
      </c>
      <c r="I3966" s="12">
        <v>0</v>
      </c>
      <c r="J3966" s="12">
        <v>0</v>
      </c>
      <c r="K3966" s="12">
        <v>0</v>
      </c>
      <c r="L3966" s="12">
        <v>0</v>
      </c>
      <c r="M3966" s="12">
        <v>0</v>
      </c>
      <c r="N3966" s="12"/>
      <c r="O3966" s="12"/>
    </row>
    <row r="3967" spans="1:15" x14ac:dyDescent="0.35">
      <c r="A3967" s="11" t="str">
        <f t="shared" si="61"/>
        <v>CONSUMO PER CAPITA (kg ó litros por individuo)Sangria de CavaDE 35 A 49 AÑOS</v>
      </c>
      <c r="B3967" s="11" t="s">
        <v>120</v>
      </c>
      <c r="C3967" s="11" t="s">
        <v>141</v>
      </c>
      <c r="D3967" s="11" t="s">
        <v>42</v>
      </c>
      <c r="E3967" s="12">
        <v>1.81687385974845E-2</v>
      </c>
      <c r="F3967" s="12">
        <v>3.1761689455220503E-2</v>
      </c>
      <c r="G3967" s="12">
        <v>3.3276894379376802E-2</v>
      </c>
      <c r="H3967" s="12">
        <v>3.5887004366139098E-2</v>
      </c>
      <c r="I3967" s="12">
        <v>0</v>
      </c>
      <c r="J3967" s="12">
        <v>0</v>
      </c>
      <c r="K3967" s="12">
        <v>0</v>
      </c>
      <c r="L3967" s="12">
        <v>0</v>
      </c>
      <c r="M3967" s="12">
        <v>0</v>
      </c>
      <c r="N3967" s="12"/>
      <c r="O3967" s="12"/>
    </row>
    <row r="3968" spans="1:15" x14ac:dyDescent="0.35">
      <c r="A3968" s="11" t="str">
        <f t="shared" si="61"/>
        <v>CONSUMO PER CAPITA (kg ó litros por individuo)Sangria de CavaDE 50 A 59 AÑOS</v>
      </c>
      <c r="B3968" s="11" t="s">
        <v>120</v>
      </c>
      <c r="C3968" s="11" t="s">
        <v>141</v>
      </c>
      <c r="D3968" s="11" t="s">
        <v>43</v>
      </c>
      <c r="E3968" s="12">
        <v>5.78855750568553E-2</v>
      </c>
      <c r="F3968" s="12">
        <v>9.89903200873304E-2</v>
      </c>
      <c r="G3968" s="12">
        <v>0.136576354607364</v>
      </c>
      <c r="H3968" s="12">
        <v>8.2827801782145105E-2</v>
      </c>
      <c r="I3968" s="12">
        <v>0</v>
      </c>
      <c r="J3968" s="12">
        <v>0</v>
      </c>
      <c r="K3968" s="12">
        <v>0</v>
      </c>
      <c r="L3968" s="12">
        <v>0</v>
      </c>
      <c r="M3968" s="12">
        <v>0</v>
      </c>
      <c r="N3968" s="12"/>
      <c r="O3968" s="12"/>
    </row>
    <row r="3969" spans="1:15" x14ac:dyDescent="0.35">
      <c r="A3969" s="11" t="str">
        <f t="shared" si="61"/>
        <v>CONSUMO PER CAPITA (kg ó litros por individuo)Sangria de CavaDE 60 A 75 AÑOS</v>
      </c>
      <c r="B3969" s="11" t="s">
        <v>120</v>
      </c>
      <c r="C3969" s="11" t="s">
        <v>141</v>
      </c>
      <c r="D3969" s="11" t="s">
        <v>44</v>
      </c>
      <c r="E3969" s="12">
        <v>1.9469331041246901E-2</v>
      </c>
      <c r="F3969" s="12">
        <v>8.6025005602228297E-2</v>
      </c>
      <c r="G3969" s="12">
        <v>9.3645061511502398E-2</v>
      </c>
      <c r="H3969" s="12">
        <v>0.17296285707203299</v>
      </c>
      <c r="I3969" s="12">
        <v>0</v>
      </c>
      <c r="J3969" s="12">
        <v>0</v>
      </c>
      <c r="K3969" s="12">
        <v>0</v>
      </c>
      <c r="L3969" s="12">
        <v>0</v>
      </c>
      <c r="M3969" s="12">
        <v>0</v>
      </c>
      <c r="N3969" s="12"/>
      <c r="O3969" s="12"/>
    </row>
    <row r="3970" spans="1:15" x14ac:dyDescent="0.35">
      <c r="A3970" s="11" t="str">
        <f t="shared" si="61"/>
        <v>CONSUMO PER CAPITA (kg ó litros por individuo)Sangria de CavaALTA Y MEDIA ALTA</v>
      </c>
      <c r="B3970" s="11" t="s">
        <v>120</v>
      </c>
      <c r="C3970" s="11" t="s">
        <v>141</v>
      </c>
      <c r="D3970" s="11" t="s">
        <v>17</v>
      </c>
      <c r="E3970" s="12">
        <v>2.03513320842281E-2</v>
      </c>
      <c r="F3970" s="12">
        <v>5.3698299720633003E-2</v>
      </c>
      <c r="G3970" s="12">
        <v>5.1550390260488299E-2</v>
      </c>
      <c r="H3970" s="12">
        <v>5.8912927654301797E-2</v>
      </c>
      <c r="I3970" s="12">
        <v>0</v>
      </c>
      <c r="J3970" s="12">
        <v>0</v>
      </c>
      <c r="K3970" s="12">
        <v>0</v>
      </c>
      <c r="L3970" s="12">
        <v>0</v>
      </c>
      <c r="M3970" s="12">
        <v>0</v>
      </c>
      <c r="N3970" s="12"/>
      <c r="O3970" s="12"/>
    </row>
    <row r="3971" spans="1:15" x14ac:dyDescent="0.35">
      <c r="A3971" s="11" t="str">
        <f t="shared" si="61"/>
        <v>CONSUMO PER CAPITA (kg ó litros por individuo)Sangria de CavaMEDIA</v>
      </c>
      <c r="B3971" s="11" t="s">
        <v>120</v>
      </c>
      <c r="C3971" s="11" t="s">
        <v>141</v>
      </c>
      <c r="D3971" s="11" t="s">
        <v>18</v>
      </c>
      <c r="E3971" s="12">
        <v>2.1024492767636401E-2</v>
      </c>
      <c r="F3971" s="12">
        <v>3.7963649786189498E-2</v>
      </c>
      <c r="G3971" s="12">
        <v>8.2498289426364793E-2</v>
      </c>
      <c r="H3971" s="12">
        <v>6.67516689061462E-2</v>
      </c>
      <c r="I3971" s="12">
        <v>0</v>
      </c>
      <c r="J3971" s="12">
        <v>0</v>
      </c>
      <c r="K3971" s="12">
        <v>0</v>
      </c>
      <c r="L3971" s="12">
        <v>0</v>
      </c>
      <c r="M3971" s="12">
        <v>0</v>
      </c>
      <c r="N3971" s="12"/>
      <c r="O3971" s="12"/>
    </row>
    <row r="3972" spans="1:15" x14ac:dyDescent="0.35">
      <c r="A3972" s="11" t="str">
        <f t="shared" ref="A3972:A4035" si="62">B3972&amp;C3972&amp;D3972</f>
        <v>CONSUMO PER CAPITA (kg ó litros por individuo)Sangria de CavaMEDIA BAJA</v>
      </c>
      <c r="B3972" s="11" t="s">
        <v>120</v>
      </c>
      <c r="C3972" s="11" t="s">
        <v>141</v>
      </c>
      <c r="D3972" s="11" t="s">
        <v>19</v>
      </c>
      <c r="E3972" s="12">
        <v>2.6538652323929102E-2</v>
      </c>
      <c r="F3972" s="12">
        <v>5.6282441516693302E-2</v>
      </c>
      <c r="G3972" s="12">
        <v>5.1402705303609103E-2</v>
      </c>
      <c r="H3972" s="12">
        <v>5.0740948826295498E-2</v>
      </c>
      <c r="I3972" s="12">
        <v>0</v>
      </c>
      <c r="J3972" s="12">
        <v>0</v>
      </c>
      <c r="K3972" s="12">
        <v>0</v>
      </c>
      <c r="L3972" s="12">
        <v>0</v>
      </c>
      <c r="M3972" s="12">
        <v>0</v>
      </c>
      <c r="N3972" s="12"/>
      <c r="O3972" s="12"/>
    </row>
    <row r="3973" spans="1:15" x14ac:dyDescent="0.35">
      <c r="A3973" s="11" t="str">
        <f t="shared" si="62"/>
        <v>CONSUMO PER CAPITA (kg ó litros por individuo)Sangria de CavaBAJA</v>
      </c>
      <c r="B3973" s="11" t="s">
        <v>120</v>
      </c>
      <c r="C3973" s="11" t="s">
        <v>141</v>
      </c>
      <c r="D3973" s="11" t="s">
        <v>20</v>
      </c>
      <c r="E3973" s="12">
        <v>4.8561239485517597E-2</v>
      </c>
      <c r="F3973" s="12">
        <v>8.0016719707952003E-2</v>
      </c>
      <c r="G3973" s="12">
        <v>0.102535049987924</v>
      </c>
      <c r="H3973" s="12">
        <v>0.11212687007389099</v>
      </c>
      <c r="I3973" s="12">
        <v>0</v>
      </c>
      <c r="J3973" s="12">
        <v>0</v>
      </c>
      <c r="K3973" s="12">
        <v>0</v>
      </c>
      <c r="L3973" s="12">
        <v>0</v>
      </c>
      <c r="M3973" s="12">
        <v>0</v>
      </c>
      <c r="N3973" s="12"/>
      <c r="O3973" s="12"/>
    </row>
    <row r="3974" spans="1:15" x14ac:dyDescent="0.35">
      <c r="A3974" s="11" t="str">
        <f t="shared" si="62"/>
        <v>CONSUMO PER CAPITA (kg ó litros por individuo)Sangria de CavaHOMBRE</v>
      </c>
      <c r="B3974" s="11" t="s">
        <v>120</v>
      </c>
      <c r="C3974" s="11" t="s">
        <v>141</v>
      </c>
      <c r="D3974" s="11" t="s">
        <v>21</v>
      </c>
      <c r="E3974" s="12">
        <v>2.4271184652052E-2</v>
      </c>
      <c r="F3974" s="12">
        <v>3.8303572946324103E-2</v>
      </c>
      <c r="G3974" s="12">
        <v>6.8817093331749193E-2</v>
      </c>
      <c r="H3974" s="12">
        <v>5.9875322026682602E-2</v>
      </c>
      <c r="I3974" s="12">
        <v>0</v>
      </c>
      <c r="J3974" s="12">
        <v>0</v>
      </c>
      <c r="K3974" s="12">
        <v>0</v>
      </c>
      <c r="L3974" s="12">
        <v>0</v>
      </c>
      <c r="M3974" s="12">
        <v>0</v>
      </c>
      <c r="N3974" s="12"/>
      <c r="O3974" s="12"/>
    </row>
    <row r="3975" spans="1:15" x14ac:dyDescent="0.35">
      <c r="A3975" s="11" t="str">
        <f t="shared" si="62"/>
        <v>CONSUMO PER CAPITA (kg ó litros por individuo)Sangria de CavaMUJER</v>
      </c>
      <c r="B3975" s="11" t="s">
        <v>120</v>
      </c>
      <c r="C3975" s="11" t="s">
        <v>141</v>
      </c>
      <c r="D3975" s="11" t="s">
        <v>22</v>
      </c>
      <c r="E3975" s="12">
        <v>3.0927873728704699E-2</v>
      </c>
      <c r="F3975" s="12">
        <v>6.9992464941140198E-2</v>
      </c>
      <c r="G3975" s="12">
        <v>7.4308851360733896E-2</v>
      </c>
      <c r="H3975" s="12">
        <v>7.9124671673302199E-2</v>
      </c>
      <c r="I3975" s="12">
        <v>0</v>
      </c>
      <c r="J3975" s="12">
        <v>0</v>
      </c>
      <c r="K3975" s="12">
        <v>0</v>
      </c>
      <c r="L3975" s="12">
        <v>0</v>
      </c>
      <c r="M3975" s="12">
        <v>0</v>
      </c>
      <c r="N3975" s="12"/>
      <c r="O3975" s="12"/>
    </row>
    <row r="3976" spans="1:15" x14ac:dyDescent="0.35">
      <c r="A3976" s="11" t="str">
        <f t="shared" si="62"/>
        <v>CONSUMO PER CAPITA (kg ó litros por individuo)CalimochoT.ESPAÑA</v>
      </c>
      <c r="B3976" s="11" t="s">
        <v>120</v>
      </c>
      <c r="C3976" s="11" t="s">
        <v>142</v>
      </c>
      <c r="D3976" s="11" t="s">
        <v>36</v>
      </c>
      <c r="E3976" s="12">
        <v>3.2359447137764299E-2</v>
      </c>
      <c r="F3976" s="12">
        <v>4.8079278774817803E-2</v>
      </c>
      <c r="G3976" s="12">
        <v>6.0394826693073202E-2</v>
      </c>
      <c r="H3976" s="12">
        <v>6.6119954950798407E-2</v>
      </c>
      <c r="I3976" s="12">
        <v>0</v>
      </c>
      <c r="J3976" s="12">
        <v>0</v>
      </c>
      <c r="K3976" s="12">
        <v>0</v>
      </c>
      <c r="L3976" s="12">
        <v>0</v>
      </c>
      <c r="M3976" s="12">
        <v>0</v>
      </c>
      <c r="N3976" s="12"/>
      <c r="O3976" s="12"/>
    </row>
    <row r="3977" spans="1:15" x14ac:dyDescent="0.35">
      <c r="A3977" s="11" t="str">
        <f t="shared" si="62"/>
        <v>CONSUMO PER CAPITA (kg ó litros por individuo)CalimochoBCN AM</v>
      </c>
      <c r="B3977" s="11" t="s">
        <v>120</v>
      </c>
      <c r="C3977" s="11" t="s">
        <v>142</v>
      </c>
      <c r="D3977" s="11" t="s">
        <v>1</v>
      </c>
      <c r="E3977" s="12">
        <v>2.2015213902495199E-3</v>
      </c>
      <c r="F3977" s="12">
        <v>5.9168905649326599E-3</v>
      </c>
      <c r="G3977" s="12">
        <v>1.04623736186367E-2</v>
      </c>
      <c r="H3977" s="12">
        <v>1.6100524099545101E-3</v>
      </c>
      <c r="I3977" s="12">
        <v>0</v>
      </c>
      <c r="J3977" s="12">
        <v>0</v>
      </c>
      <c r="K3977" s="12">
        <v>0</v>
      </c>
      <c r="L3977" s="12">
        <v>0</v>
      </c>
      <c r="M3977" s="12">
        <v>0</v>
      </c>
      <c r="N3977" s="12"/>
      <c r="O3977" s="12"/>
    </row>
    <row r="3978" spans="1:15" x14ac:dyDescent="0.35">
      <c r="A3978" s="11" t="str">
        <f t="shared" si="62"/>
        <v>CONSUMO PER CAPITA (kg ó litros por individuo)CalimochoREST.CAT ARAGON</v>
      </c>
      <c r="B3978" s="11" t="s">
        <v>120</v>
      </c>
      <c r="C3978" s="11" t="s">
        <v>142</v>
      </c>
      <c r="D3978" s="11" t="s">
        <v>2</v>
      </c>
      <c r="E3978" s="12">
        <v>3.0996641586598699E-2</v>
      </c>
      <c r="F3978" s="12">
        <v>7.6637010184336093E-2</v>
      </c>
      <c r="G3978" s="12">
        <v>7.4849360861424893E-2</v>
      </c>
      <c r="H3978" s="12">
        <v>5.2245189922058899E-2</v>
      </c>
      <c r="I3978" s="12">
        <v>0</v>
      </c>
      <c r="J3978" s="12">
        <v>0</v>
      </c>
      <c r="K3978" s="12">
        <v>0</v>
      </c>
      <c r="L3978" s="12">
        <v>0</v>
      </c>
      <c r="M3978" s="12">
        <v>0</v>
      </c>
      <c r="N3978" s="12"/>
      <c r="O3978" s="12"/>
    </row>
    <row r="3979" spans="1:15" x14ac:dyDescent="0.35">
      <c r="A3979" s="11" t="str">
        <f t="shared" si="62"/>
        <v>CONSUMO PER CAPITA (kg ó litros por individuo)CalimochoLEVANTE</v>
      </c>
      <c r="B3979" s="11" t="s">
        <v>120</v>
      </c>
      <c r="C3979" s="11" t="s">
        <v>142</v>
      </c>
      <c r="D3979" s="11" t="s">
        <v>3</v>
      </c>
      <c r="E3979" s="12">
        <v>4.7097860313790398E-4</v>
      </c>
      <c r="F3979" s="12">
        <v>5.6901115292989001E-3</v>
      </c>
      <c r="G3979" s="12">
        <v>7.8384606321895405E-3</v>
      </c>
      <c r="H3979" s="12">
        <v>8.6927079938772193E-3</v>
      </c>
      <c r="I3979" s="12">
        <v>0</v>
      </c>
      <c r="J3979" s="12">
        <v>0</v>
      </c>
      <c r="K3979" s="12">
        <v>0</v>
      </c>
      <c r="L3979" s="12">
        <v>0</v>
      </c>
      <c r="M3979" s="12">
        <v>0</v>
      </c>
      <c r="N3979" s="12"/>
      <c r="O3979" s="12"/>
    </row>
    <row r="3980" spans="1:15" x14ac:dyDescent="0.35">
      <c r="A3980" s="11" t="str">
        <f t="shared" si="62"/>
        <v>CONSUMO PER CAPITA (kg ó litros por individuo)CalimochoANDALUCIA</v>
      </c>
      <c r="B3980" s="11" t="s">
        <v>120</v>
      </c>
      <c r="C3980" s="11" t="s">
        <v>142</v>
      </c>
      <c r="D3980" s="11" t="s">
        <v>4</v>
      </c>
      <c r="E3980" s="12">
        <v>1.3918378424155301E-3</v>
      </c>
      <c r="F3980" s="12">
        <v>1.9707365815443598E-3</v>
      </c>
      <c r="G3980" s="12">
        <v>1.6544357627961E-3</v>
      </c>
      <c r="H3980" s="12">
        <v>7.8955864271975599E-3</v>
      </c>
      <c r="I3980" s="12">
        <v>0</v>
      </c>
      <c r="J3980" s="12">
        <v>0</v>
      </c>
      <c r="K3980" s="12">
        <v>0</v>
      </c>
      <c r="L3980" s="12">
        <v>0</v>
      </c>
      <c r="M3980" s="12">
        <v>0</v>
      </c>
      <c r="N3980" s="12"/>
      <c r="O3980" s="12"/>
    </row>
    <row r="3981" spans="1:15" x14ac:dyDescent="0.35">
      <c r="A3981" s="11" t="str">
        <f t="shared" si="62"/>
        <v>CONSUMO PER CAPITA (kg ó litros por individuo)CalimochoMDD AM</v>
      </c>
      <c r="B3981" s="11" t="s">
        <v>120</v>
      </c>
      <c r="C3981" s="11" t="s">
        <v>142</v>
      </c>
      <c r="D3981" s="11" t="s">
        <v>5</v>
      </c>
      <c r="E3981" s="12">
        <v>3.1471097759667899E-3</v>
      </c>
      <c r="F3981" s="12">
        <v>2.7961382170367801E-3</v>
      </c>
      <c r="G3981" s="12">
        <v>2.3292660252127801E-2</v>
      </c>
      <c r="H3981" s="12">
        <v>1.9134048730876999E-2</v>
      </c>
      <c r="I3981" s="12">
        <v>0</v>
      </c>
      <c r="J3981" s="12">
        <v>0</v>
      </c>
      <c r="K3981" s="12">
        <v>0</v>
      </c>
      <c r="L3981" s="12">
        <v>0</v>
      </c>
      <c r="M3981" s="12">
        <v>0</v>
      </c>
      <c r="N3981" s="12"/>
      <c r="O3981" s="12"/>
    </row>
    <row r="3982" spans="1:15" x14ac:dyDescent="0.35">
      <c r="A3982" s="11" t="str">
        <f t="shared" si="62"/>
        <v>CONSUMO PER CAPITA (kg ó litros por individuo)CalimochoRTO CENTRO</v>
      </c>
      <c r="B3982" s="11" t="s">
        <v>120</v>
      </c>
      <c r="C3982" s="11" t="s">
        <v>142</v>
      </c>
      <c r="D3982" s="11" t="s">
        <v>6</v>
      </c>
      <c r="E3982" s="12">
        <v>1.4921789342364E-2</v>
      </c>
      <c r="F3982" s="12">
        <v>2.13714643874061E-2</v>
      </c>
      <c r="G3982" s="12">
        <v>1.6530113852413E-2</v>
      </c>
      <c r="H3982" s="12">
        <v>2.6760082674182801E-2</v>
      </c>
      <c r="I3982" s="12">
        <v>0</v>
      </c>
      <c r="J3982" s="12">
        <v>0</v>
      </c>
      <c r="K3982" s="12">
        <v>0</v>
      </c>
      <c r="L3982" s="12">
        <v>0</v>
      </c>
      <c r="M3982" s="12">
        <v>0</v>
      </c>
      <c r="N3982" s="12"/>
      <c r="O3982" s="12"/>
    </row>
    <row r="3983" spans="1:15" x14ac:dyDescent="0.35">
      <c r="A3983" s="11" t="str">
        <f t="shared" si="62"/>
        <v>CONSUMO PER CAPITA (kg ó litros por individuo)CalimochoNORTE-CENTRO</v>
      </c>
      <c r="B3983" s="11" t="s">
        <v>120</v>
      </c>
      <c r="C3983" s="11" t="s">
        <v>142</v>
      </c>
      <c r="D3983" s="11" t="s">
        <v>7</v>
      </c>
      <c r="E3983" s="12">
        <v>0.24475106416211501</v>
      </c>
      <c r="F3983" s="12">
        <v>0.28562764494512299</v>
      </c>
      <c r="G3983" s="12">
        <v>0.44684809602963699</v>
      </c>
      <c r="H3983" s="12">
        <v>0.48767123690005798</v>
      </c>
      <c r="I3983" s="12">
        <v>0</v>
      </c>
      <c r="J3983" s="12">
        <v>0</v>
      </c>
      <c r="K3983" s="12">
        <v>0</v>
      </c>
      <c r="L3983" s="12">
        <v>0</v>
      </c>
      <c r="M3983" s="12">
        <v>0</v>
      </c>
      <c r="N3983" s="12"/>
      <c r="O3983" s="12"/>
    </row>
    <row r="3984" spans="1:15" x14ac:dyDescent="0.35">
      <c r="A3984" s="11" t="str">
        <f t="shared" si="62"/>
        <v>CONSUMO PER CAPITA (kg ó litros por individuo)CalimochoNOROESTE</v>
      </c>
      <c r="B3984" s="11" t="s">
        <v>120</v>
      </c>
      <c r="C3984" s="11" t="s">
        <v>142</v>
      </c>
      <c r="D3984" s="11" t="s">
        <v>8</v>
      </c>
      <c r="E3984" s="12">
        <v>3.1108345560891901E-2</v>
      </c>
      <c r="F3984" s="12">
        <v>7.6633642965844198E-2</v>
      </c>
      <c r="G3984" s="12">
        <v>1.63834974833761E-2</v>
      </c>
      <c r="H3984" s="12">
        <v>6.2451691315305799E-2</v>
      </c>
      <c r="I3984" s="12">
        <v>0</v>
      </c>
      <c r="J3984" s="12">
        <v>0</v>
      </c>
      <c r="K3984" s="12">
        <v>0</v>
      </c>
      <c r="L3984" s="12">
        <v>0</v>
      </c>
      <c r="M3984" s="12">
        <v>0</v>
      </c>
      <c r="N3984" s="12"/>
      <c r="O3984" s="12"/>
    </row>
    <row r="3985" spans="1:15" x14ac:dyDescent="0.35">
      <c r="A3985" s="11" t="str">
        <f t="shared" si="62"/>
        <v>CONSUMO PER CAPITA (kg ó litros por individuo)Calimocho&lt;2MIL</v>
      </c>
      <c r="B3985" s="11" t="s">
        <v>120</v>
      </c>
      <c r="C3985" s="11" t="s">
        <v>142</v>
      </c>
      <c r="D3985" s="11" t="s">
        <v>9</v>
      </c>
      <c r="E3985" s="12">
        <v>1.54663687089892E-2</v>
      </c>
      <c r="F3985" s="12">
        <v>4.3127047963828602E-2</v>
      </c>
      <c r="G3985" s="12">
        <v>5.3858983881730702E-2</v>
      </c>
      <c r="H3985" s="12">
        <v>4.2654403635061802E-2</v>
      </c>
      <c r="I3985" s="12">
        <v>0</v>
      </c>
      <c r="J3985" s="12">
        <v>0</v>
      </c>
      <c r="K3985" s="12">
        <v>0</v>
      </c>
      <c r="L3985" s="12">
        <v>0</v>
      </c>
      <c r="M3985" s="12">
        <v>0</v>
      </c>
      <c r="N3985" s="12"/>
      <c r="O3985" s="12"/>
    </row>
    <row r="3986" spans="1:15" x14ac:dyDescent="0.35">
      <c r="A3986" s="11" t="str">
        <f t="shared" si="62"/>
        <v>CONSUMO PER CAPITA (kg ó litros por individuo)Calimocho2-5MIL</v>
      </c>
      <c r="B3986" s="11" t="s">
        <v>120</v>
      </c>
      <c r="C3986" s="11" t="s">
        <v>142</v>
      </c>
      <c r="D3986" s="11" t="s">
        <v>10</v>
      </c>
      <c r="E3986" s="12">
        <v>6.5636265644762604E-2</v>
      </c>
      <c r="F3986" s="12">
        <v>1.7569367424578399E-2</v>
      </c>
      <c r="G3986" s="12">
        <v>2.7411495329556099E-2</v>
      </c>
      <c r="H3986" s="12">
        <v>6.1982344060726398E-2</v>
      </c>
      <c r="I3986" s="12">
        <v>0</v>
      </c>
      <c r="J3986" s="12">
        <v>0</v>
      </c>
      <c r="K3986" s="12">
        <v>0</v>
      </c>
      <c r="L3986" s="12">
        <v>0</v>
      </c>
      <c r="M3986" s="12">
        <v>0</v>
      </c>
      <c r="N3986" s="12"/>
      <c r="O3986" s="12"/>
    </row>
    <row r="3987" spans="1:15" x14ac:dyDescent="0.35">
      <c r="A3987" s="11" t="str">
        <f t="shared" si="62"/>
        <v>CONSUMO PER CAPITA (kg ó litros por individuo)Calimocho5-10MIL</v>
      </c>
      <c r="B3987" s="11" t="s">
        <v>120</v>
      </c>
      <c r="C3987" s="11" t="s">
        <v>142</v>
      </c>
      <c r="D3987" s="11" t="s">
        <v>11</v>
      </c>
      <c r="E3987" s="12">
        <v>0.11976495336826699</v>
      </c>
      <c r="F3987" s="12">
        <v>4.7324102809357102E-2</v>
      </c>
      <c r="G3987" s="12">
        <v>6.2826876693965805E-2</v>
      </c>
      <c r="H3987" s="12">
        <v>7.2903805846842307E-2</v>
      </c>
      <c r="I3987" s="12">
        <v>0</v>
      </c>
      <c r="J3987" s="12">
        <v>0</v>
      </c>
      <c r="K3987" s="12">
        <v>0</v>
      </c>
      <c r="L3987" s="12">
        <v>0</v>
      </c>
      <c r="M3987" s="12">
        <v>0</v>
      </c>
      <c r="N3987" s="12"/>
      <c r="O3987" s="12"/>
    </row>
    <row r="3988" spans="1:15" x14ac:dyDescent="0.35">
      <c r="A3988" s="11" t="str">
        <f t="shared" si="62"/>
        <v>CONSUMO PER CAPITA (kg ó litros por individuo)Calimocho10-30MIL</v>
      </c>
      <c r="B3988" s="11" t="s">
        <v>120</v>
      </c>
      <c r="C3988" s="11" t="s">
        <v>142</v>
      </c>
      <c r="D3988" s="11" t="s">
        <v>12</v>
      </c>
      <c r="E3988" s="12">
        <v>2.5936442894262698E-3</v>
      </c>
      <c r="F3988" s="12">
        <v>3.0484069939536999E-2</v>
      </c>
      <c r="G3988" s="12">
        <v>3.7959620286023101E-2</v>
      </c>
      <c r="H3988" s="12">
        <v>5.2015715284934497E-2</v>
      </c>
      <c r="I3988" s="12">
        <v>0</v>
      </c>
      <c r="J3988" s="12">
        <v>0</v>
      </c>
      <c r="K3988" s="12">
        <v>0</v>
      </c>
      <c r="L3988" s="12">
        <v>0</v>
      </c>
      <c r="M3988" s="12">
        <v>0</v>
      </c>
      <c r="N3988" s="12"/>
      <c r="O3988" s="12"/>
    </row>
    <row r="3989" spans="1:15" x14ac:dyDescent="0.35">
      <c r="A3989" s="11" t="str">
        <f t="shared" si="62"/>
        <v>CONSUMO PER CAPITA (kg ó litros por individuo)Calimocho30-100MIL</v>
      </c>
      <c r="B3989" s="11" t="s">
        <v>120</v>
      </c>
      <c r="C3989" s="11" t="s">
        <v>142</v>
      </c>
      <c r="D3989" s="11" t="s">
        <v>13</v>
      </c>
      <c r="E3989" s="12">
        <v>1.9584233327116701E-2</v>
      </c>
      <c r="F3989" s="12">
        <v>4.71191343245198E-2</v>
      </c>
      <c r="G3989" s="12">
        <v>6.1406321561709401E-2</v>
      </c>
      <c r="H3989" s="12">
        <v>6.0422931302348999E-2</v>
      </c>
      <c r="I3989" s="12">
        <v>0</v>
      </c>
      <c r="J3989" s="12">
        <v>0</v>
      </c>
      <c r="K3989" s="12">
        <v>0</v>
      </c>
      <c r="L3989" s="12">
        <v>0</v>
      </c>
      <c r="M3989" s="12">
        <v>0</v>
      </c>
      <c r="N3989" s="12"/>
      <c r="O3989" s="12"/>
    </row>
    <row r="3990" spans="1:15" x14ac:dyDescent="0.35">
      <c r="A3990" s="11" t="str">
        <f t="shared" si="62"/>
        <v>CONSUMO PER CAPITA (kg ó litros por individuo)Calimocho100-200MIL</v>
      </c>
      <c r="B3990" s="11" t="s">
        <v>120</v>
      </c>
      <c r="C3990" s="11" t="s">
        <v>142</v>
      </c>
      <c r="D3990" s="11" t="s">
        <v>14</v>
      </c>
      <c r="E3990" s="12">
        <v>3.0866328597390299E-2</v>
      </c>
      <c r="F3990" s="12">
        <v>7.1379480988504704E-2</v>
      </c>
      <c r="G3990" s="12">
        <v>0.120028084384839</v>
      </c>
      <c r="H3990" s="12">
        <v>0.15814513239967401</v>
      </c>
      <c r="I3990" s="12">
        <v>0</v>
      </c>
      <c r="J3990" s="12">
        <v>0</v>
      </c>
      <c r="K3990" s="12">
        <v>0</v>
      </c>
      <c r="L3990" s="12">
        <v>0</v>
      </c>
      <c r="M3990" s="12">
        <v>0</v>
      </c>
      <c r="N3990" s="12"/>
      <c r="O3990" s="12"/>
    </row>
    <row r="3991" spans="1:15" x14ac:dyDescent="0.35">
      <c r="A3991" s="11" t="str">
        <f t="shared" si="62"/>
        <v>CONSUMO PER CAPITA (kg ó litros por individuo)Calimocho200-500MIL</v>
      </c>
      <c r="B3991" s="11" t="s">
        <v>120</v>
      </c>
      <c r="C3991" s="11" t="s">
        <v>142</v>
      </c>
      <c r="D3991" s="11" t="s">
        <v>15</v>
      </c>
      <c r="E3991" s="12">
        <v>6.1016348297033403E-2</v>
      </c>
      <c r="F3991" s="12">
        <v>6.4286836840691503E-2</v>
      </c>
      <c r="G3991" s="12">
        <v>5.7005249460195299E-2</v>
      </c>
      <c r="H3991" s="12">
        <v>5.8855163978777297E-2</v>
      </c>
      <c r="I3991" s="12">
        <v>0</v>
      </c>
      <c r="J3991" s="12">
        <v>0</v>
      </c>
      <c r="K3991" s="12">
        <v>0</v>
      </c>
      <c r="L3991" s="12">
        <v>0</v>
      </c>
      <c r="M3991" s="12">
        <v>0</v>
      </c>
      <c r="N3991" s="12"/>
      <c r="O3991" s="12"/>
    </row>
    <row r="3992" spans="1:15" x14ac:dyDescent="0.35">
      <c r="A3992" s="11" t="str">
        <f t="shared" si="62"/>
        <v>CONSUMO PER CAPITA (kg ó litros por individuo)Calimocho&gt;500MIL</v>
      </c>
      <c r="B3992" s="11" t="s">
        <v>120</v>
      </c>
      <c r="C3992" s="11" t="s">
        <v>142</v>
      </c>
      <c r="D3992" s="11" t="s">
        <v>16</v>
      </c>
      <c r="E3992" s="12">
        <v>1.1889330996511601E-2</v>
      </c>
      <c r="F3992" s="12">
        <v>5.6089538731912802E-2</v>
      </c>
      <c r="G3992" s="12">
        <v>6.4046379561894698E-2</v>
      </c>
      <c r="H3992" s="12">
        <v>4.4649602240124001E-2</v>
      </c>
      <c r="I3992" s="12">
        <v>0</v>
      </c>
      <c r="J3992" s="12">
        <v>0</v>
      </c>
      <c r="K3992" s="12">
        <v>0</v>
      </c>
      <c r="L3992" s="12">
        <v>0</v>
      </c>
      <c r="M3992" s="12">
        <v>0</v>
      </c>
      <c r="N3992" s="12"/>
      <c r="O3992" s="12"/>
    </row>
    <row r="3993" spans="1:15" x14ac:dyDescent="0.35">
      <c r="A3993" s="11" t="str">
        <f t="shared" si="62"/>
        <v>CONSUMO PER CAPITA (kg ó litros por individuo)CalimochoDE 15 A 19 AÑOS</v>
      </c>
      <c r="B3993" s="11" t="s">
        <v>120</v>
      </c>
      <c r="C3993" s="11" t="s">
        <v>142</v>
      </c>
      <c r="D3993" s="11" t="s">
        <v>39</v>
      </c>
      <c r="E3993" s="12" t="s">
        <v>213</v>
      </c>
      <c r="F3993" s="12">
        <v>0.12763403860674699</v>
      </c>
      <c r="G3993" s="12">
        <v>1.9223569492690998E-2</v>
      </c>
      <c r="H3993" s="12">
        <v>2.8226339678386898E-2</v>
      </c>
      <c r="I3993" s="12">
        <v>0</v>
      </c>
      <c r="J3993" s="12">
        <v>0</v>
      </c>
      <c r="K3993" s="12">
        <v>0</v>
      </c>
      <c r="L3993" s="12">
        <v>0</v>
      </c>
      <c r="M3993" s="12">
        <v>0</v>
      </c>
      <c r="N3993" s="12"/>
      <c r="O3993" s="12"/>
    </row>
    <row r="3994" spans="1:15" x14ac:dyDescent="0.35">
      <c r="A3994" s="11" t="str">
        <f t="shared" si="62"/>
        <v>CONSUMO PER CAPITA (kg ó litros por individuo)CalimochoDE 20 A 24 AÑOS</v>
      </c>
      <c r="B3994" s="11" t="s">
        <v>120</v>
      </c>
      <c r="C3994" s="11" t="s">
        <v>142</v>
      </c>
      <c r="D3994" s="11" t="s">
        <v>40</v>
      </c>
      <c r="E3994" s="12">
        <v>8.1212564797402201E-2</v>
      </c>
      <c r="F3994" s="12">
        <v>5.5733906455108798E-2</v>
      </c>
      <c r="G3994" s="12">
        <v>1.3781170040002899E-2</v>
      </c>
      <c r="H3994" s="12">
        <v>4.9429999711702997E-2</v>
      </c>
      <c r="I3994" s="12">
        <v>0</v>
      </c>
      <c r="J3994" s="12">
        <v>0</v>
      </c>
      <c r="K3994" s="12">
        <v>0</v>
      </c>
      <c r="L3994" s="12">
        <v>0</v>
      </c>
      <c r="M3994" s="12">
        <v>0</v>
      </c>
      <c r="N3994" s="12"/>
      <c r="O3994" s="12"/>
    </row>
    <row r="3995" spans="1:15" x14ac:dyDescent="0.35">
      <c r="A3995" s="11" t="str">
        <f t="shared" si="62"/>
        <v>CONSUMO PER CAPITA (kg ó litros por individuo)CalimochoDE 25 A 34 AÑOS</v>
      </c>
      <c r="B3995" s="11" t="s">
        <v>120</v>
      </c>
      <c r="C3995" s="11" t="s">
        <v>142</v>
      </c>
      <c r="D3995" s="11" t="s">
        <v>41</v>
      </c>
      <c r="E3995" s="12">
        <v>1.55959419368341E-2</v>
      </c>
      <c r="F3995" s="12">
        <v>4.1442284869578003E-2</v>
      </c>
      <c r="G3995" s="12">
        <v>4.4603864298426998E-2</v>
      </c>
      <c r="H3995" s="12">
        <v>5.8145867530206903E-2</v>
      </c>
      <c r="I3995" s="12">
        <v>0</v>
      </c>
      <c r="J3995" s="12">
        <v>0</v>
      </c>
      <c r="K3995" s="12">
        <v>0</v>
      </c>
      <c r="L3995" s="12">
        <v>0</v>
      </c>
      <c r="M3995" s="12">
        <v>0</v>
      </c>
      <c r="N3995" s="12"/>
      <c r="O3995" s="12"/>
    </row>
    <row r="3996" spans="1:15" x14ac:dyDescent="0.35">
      <c r="A3996" s="11" t="str">
        <f t="shared" si="62"/>
        <v>CONSUMO PER CAPITA (kg ó litros por individuo)CalimochoDE 35 A 49 AÑOS</v>
      </c>
      <c r="B3996" s="11" t="s">
        <v>120</v>
      </c>
      <c r="C3996" s="11" t="s">
        <v>142</v>
      </c>
      <c r="D3996" s="11" t="s">
        <v>42</v>
      </c>
      <c r="E3996" s="12">
        <v>4.69764371523178E-2</v>
      </c>
      <c r="F3996" s="12">
        <v>5.8662290233525101E-2</v>
      </c>
      <c r="G3996" s="12">
        <v>0.10841674635998</v>
      </c>
      <c r="H3996" s="12">
        <v>8.9538079308116497E-2</v>
      </c>
      <c r="I3996" s="12">
        <v>0</v>
      </c>
      <c r="J3996" s="12">
        <v>0</v>
      </c>
      <c r="K3996" s="12">
        <v>0</v>
      </c>
      <c r="L3996" s="12">
        <v>0</v>
      </c>
      <c r="M3996" s="12">
        <v>0</v>
      </c>
      <c r="N3996" s="12"/>
      <c r="O3996" s="12"/>
    </row>
    <row r="3997" spans="1:15" x14ac:dyDescent="0.35">
      <c r="A3997" s="11" t="str">
        <f t="shared" si="62"/>
        <v>CONSUMO PER CAPITA (kg ó litros por individuo)CalimochoDE 50 A 59 AÑOS</v>
      </c>
      <c r="B3997" s="11" t="s">
        <v>120</v>
      </c>
      <c r="C3997" s="11" t="s">
        <v>142</v>
      </c>
      <c r="D3997" s="11" t="s">
        <v>43</v>
      </c>
      <c r="E3997" s="12">
        <v>9.4821738138182107E-3</v>
      </c>
      <c r="F3997" s="12">
        <v>3.5341781814995601E-2</v>
      </c>
      <c r="G3997" s="12">
        <v>7.8238801858636298E-2</v>
      </c>
      <c r="H3997" s="12">
        <v>9.0345152407474302E-2</v>
      </c>
      <c r="I3997" s="12">
        <v>0</v>
      </c>
      <c r="J3997" s="12">
        <v>0</v>
      </c>
      <c r="K3997" s="12">
        <v>0</v>
      </c>
      <c r="L3997" s="12">
        <v>0</v>
      </c>
      <c r="M3997" s="12">
        <v>0</v>
      </c>
      <c r="N3997" s="12"/>
      <c r="O3997" s="12"/>
    </row>
    <row r="3998" spans="1:15" x14ac:dyDescent="0.35">
      <c r="A3998" s="11" t="str">
        <f t="shared" si="62"/>
        <v>CONSUMO PER CAPITA (kg ó litros por individuo)CalimochoDE 60 A 75 AÑOS</v>
      </c>
      <c r="B3998" s="11" t="s">
        <v>120</v>
      </c>
      <c r="C3998" s="11" t="s">
        <v>142</v>
      </c>
      <c r="D3998" s="11" t="s">
        <v>44</v>
      </c>
      <c r="E3998" s="12">
        <v>3.8640870927790401E-2</v>
      </c>
      <c r="F3998" s="12">
        <v>2.3333571998190899E-2</v>
      </c>
      <c r="G3998" s="12">
        <v>1.8170513858663601E-2</v>
      </c>
      <c r="H3998" s="12">
        <v>3.7259679409450401E-2</v>
      </c>
      <c r="I3998" s="12">
        <v>0</v>
      </c>
      <c r="J3998" s="12">
        <v>0</v>
      </c>
      <c r="K3998" s="12">
        <v>0</v>
      </c>
      <c r="L3998" s="12">
        <v>0</v>
      </c>
      <c r="M3998" s="12">
        <v>0</v>
      </c>
      <c r="N3998" s="12"/>
      <c r="O3998" s="12"/>
    </row>
    <row r="3999" spans="1:15" x14ac:dyDescent="0.35">
      <c r="A3999" s="11" t="str">
        <f t="shared" si="62"/>
        <v>CONSUMO PER CAPITA (kg ó litros por individuo)CalimochoALTA Y MEDIA ALTA</v>
      </c>
      <c r="B3999" s="11" t="s">
        <v>120</v>
      </c>
      <c r="C3999" s="11" t="s">
        <v>142</v>
      </c>
      <c r="D3999" s="11" t="s">
        <v>17</v>
      </c>
      <c r="E3999" s="12">
        <v>2.0977176953261598E-2</v>
      </c>
      <c r="F3999" s="12">
        <v>4.1311184687347E-2</v>
      </c>
      <c r="G3999" s="12">
        <v>6.8620485490488006E-2</v>
      </c>
      <c r="H3999" s="12">
        <v>7.6859943766173194E-2</v>
      </c>
      <c r="I3999" s="12">
        <v>0</v>
      </c>
      <c r="J3999" s="12">
        <v>0</v>
      </c>
      <c r="K3999" s="12">
        <v>0</v>
      </c>
      <c r="L3999" s="12">
        <v>0</v>
      </c>
      <c r="M3999" s="12">
        <v>0</v>
      </c>
      <c r="N3999" s="12"/>
      <c r="O3999" s="12"/>
    </row>
    <row r="4000" spans="1:15" x14ac:dyDescent="0.35">
      <c r="A4000" s="11" t="str">
        <f t="shared" si="62"/>
        <v>CONSUMO PER CAPITA (kg ó litros por individuo)CalimochoMEDIA</v>
      </c>
      <c r="B4000" s="11" t="s">
        <v>120</v>
      </c>
      <c r="C4000" s="11" t="s">
        <v>142</v>
      </c>
      <c r="D4000" s="11" t="s">
        <v>18</v>
      </c>
      <c r="E4000" s="12">
        <v>1.9465742933507099E-2</v>
      </c>
      <c r="F4000" s="12">
        <v>3.2596101480585102E-2</v>
      </c>
      <c r="G4000" s="12">
        <v>4.2065307642514503E-2</v>
      </c>
      <c r="H4000" s="12">
        <v>5.2782431264542899E-2</v>
      </c>
      <c r="I4000" s="12">
        <v>0</v>
      </c>
      <c r="J4000" s="12">
        <v>0</v>
      </c>
      <c r="K4000" s="12">
        <v>0</v>
      </c>
      <c r="L4000" s="12">
        <v>0</v>
      </c>
      <c r="M4000" s="12">
        <v>0</v>
      </c>
      <c r="N4000" s="12"/>
      <c r="O4000" s="12"/>
    </row>
    <row r="4001" spans="1:15" x14ac:dyDescent="0.35">
      <c r="A4001" s="11" t="str">
        <f t="shared" si="62"/>
        <v>CONSUMO PER CAPITA (kg ó litros por individuo)CalimochoMEDIA BAJA</v>
      </c>
      <c r="B4001" s="11" t="s">
        <v>120</v>
      </c>
      <c r="C4001" s="11" t="s">
        <v>142</v>
      </c>
      <c r="D4001" s="11" t="s">
        <v>19</v>
      </c>
      <c r="E4001" s="12">
        <v>4.9769931989355899E-2</v>
      </c>
      <c r="F4001" s="12">
        <v>7.5189996057158898E-2</v>
      </c>
      <c r="G4001" s="12">
        <v>9.8256734267786403E-2</v>
      </c>
      <c r="H4001" s="12">
        <v>8.06010418907179E-2</v>
      </c>
      <c r="I4001" s="12">
        <v>0</v>
      </c>
      <c r="J4001" s="12">
        <v>0</v>
      </c>
      <c r="K4001" s="12">
        <v>0</v>
      </c>
      <c r="L4001" s="12">
        <v>0</v>
      </c>
      <c r="M4001" s="12">
        <v>0</v>
      </c>
      <c r="N4001" s="12"/>
      <c r="O4001" s="12"/>
    </row>
    <row r="4002" spans="1:15" x14ac:dyDescent="0.35">
      <c r="A4002" s="11" t="str">
        <f t="shared" si="62"/>
        <v>CONSUMO PER CAPITA (kg ó litros por individuo)CalimochoBAJA</v>
      </c>
      <c r="B4002" s="11" t="s">
        <v>120</v>
      </c>
      <c r="C4002" s="11" t="s">
        <v>142</v>
      </c>
      <c r="D4002" s="11" t="s">
        <v>20</v>
      </c>
      <c r="E4002" s="12">
        <v>4.3183731678896498E-2</v>
      </c>
      <c r="F4002" s="12">
        <v>4.5156430422948597E-2</v>
      </c>
      <c r="G4002" s="12">
        <v>3.1165134288500401E-2</v>
      </c>
      <c r="H4002" s="12">
        <v>5.7223701369898503E-2</v>
      </c>
      <c r="I4002" s="12">
        <v>0</v>
      </c>
      <c r="J4002" s="12">
        <v>0</v>
      </c>
      <c r="K4002" s="12">
        <v>0</v>
      </c>
      <c r="L4002" s="12">
        <v>0</v>
      </c>
      <c r="M4002" s="12">
        <v>0</v>
      </c>
      <c r="N4002" s="12"/>
      <c r="O4002" s="12"/>
    </row>
    <row r="4003" spans="1:15" x14ac:dyDescent="0.35">
      <c r="A4003" s="11" t="str">
        <f t="shared" si="62"/>
        <v>CONSUMO PER CAPITA (kg ó litros por individuo)CalimochoHOMBRE</v>
      </c>
      <c r="B4003" s="11" t="s">
        <v>120</v>
      </c>
      <c r="C4003" s="11" t="s">
        <v>142</v>
      </c>
      <c r="D4003" s="11" t="s">
        <v>21</v>
      </c>
      <c r="E4003" s="12">
        <v>3.7485416707980397E-2</v>
      </c>
      <c r="F4003" s="12">
        <v>4.6954594308394298E-2</v>
      </c>
      <c r="G4003" s="12">
        <v>5.3683712764333702E-2</v>
      </c>
      <c r="H4003" s="12">
        <v>7.37750670242001E-2</v>
      </c>
      <c r="I4003" s="12">
        <v>0</v>
      </c>
      <c r="J4003" s="12">
        <v>0</v>
      </c>
      <c r="K4003" s="12">
        <v>0</v>
      </c>
      <c r="L4003" s="12">
        <v>0</v>
      </c>
      <c r="M4003" s="12">
        <v>0</v>
      </c>
      <c r="N4003" s="12"/>
      <c r="O4003" s="12"/>
    </row>
    <row r="4004" spans="1:15" x14ac:dyDescent="0.35">
      <c r="A4004" s="11" t="str">
        <f t="shared" si="62"/>
        <v>CONSUMO PER CAPITA (kg ó litros por individuo)CalimochoMUJER</v>
      </c>
      <c r="B4004" s="11" t="s">
        <v>120</v>
      </c>
      <c r="C4004" s="11" t="s">
        <v>142</v>
      </c>
      <c r="D4004" s="11" t="s">
        <v>22</v>
      </c>
      <c r="E4004" s="12">
        <v>2.7318904216691E-2</v>
      </c>
      <c r="F4004" s="12">
        <v>4.9187019461071402E-2</v>
      </c>
      <c r="G4004" s="12">
        <v>6.7010038390210205E-2</v>
      </c>
      <c r="H4004" s="12">
        <v>5.85862610283229E-2</v>
      </c>
      <c r="I4004" s="12">
        <v>0</v>
      </c>
      <c r="J4004" s="12">
        <v>0</v>
      </c>
      <c r="K4004" s="12">
        <v>0</v>
      </c>
      <c r="L4004" s="12">
        <v>0</v>
      </c>
      <c r="M4004" s="12">
        <v>0</v>
      </c>
      <c r="N4004" s="12"/>
      <c r="O4004" s="12"/>
    </row>
    <row r="4005" spans="1:15" x14ac:dyDescent="0.35">
      <c r="A4005" s="11" t="str">
        <f t="shared" si="62"/>
        <v>CONSUMO PER CAPITA (kg ó litros por individuo)RebujitoT.ESPAÑA</v>
      </c>
      <c r="B4005" s="11" t="s">
        <v>120</v>
      </c>
      <c r="C4005" s="11" t="s">
        <v>176</v>
      </c>
      <c r="D4005" s="11" t="s">
        <v>36</v>
      </c>
      <c r="E4005" s="12">
        <v>3.78802843957029E-3</v>
      </c>
      <c r="F4005" s="12">
        <v>6.2945092700605497E-3</v>
      </c>
      <c r="G4005" s="12">
        <v>2.0194597443157901E-2</v>
      </c>
      <c r="H4005" s="12">
        <v>2.4078844368690299E-2</v>
      </c>
      <c r="I4005" s="12">
        <v>0</v>
      </c>
      <c r="J4005" s="12">
        <v>0</v>
      </c>
      <c r="K4005" s="12">
        <v>0</v>
      </c>
      <c r="L4005" s="12">
        <v>0</v>
      </c>
      <c r="M4005" s="12">
        <v>0</v>
      </c>
      <c r="N4005" s="12"/>
      <c r="O4005" s="12"/>
    </row>
    <row r="4006" spans="1:15" x14ac:dyDescent="0.35">
      <c r="A4006" s="11" t="str">
        <f t="shared" si="62"/>
        <v>CONSUMO PER CAPITA (kg ó litros por individuo)RebujitoBCN AM</v>
      </c>
      <c r="B4006" s="11" t="s">
        <v>120</v>
      </c>
      <c r="C4006" s="11" t="s">
        <v>176</v>
      </c>
      <c r="D4006" s="11" t="s">
        <v>1</v>
      </c>
      <c r="E4006" s="12">
        <v>4.1035916556422204E-3</v>
      </c>
      <c r="F4006" s="12">
        <v>2.0980976835293899E-3</v>
      </c>
      <c r="G4006" s="12" t="s">
        <v>213</v>
      </c>
      <c r="H4006" s="12">
        <v>8.3226990937838505E-4</v>
      </c>
      <c r="I4006" s="12">
        <v>0</v>
      </c>
      <c r="J4006" s="12">
        <v>0</v>
      </c>
      <c r="K4006" s="12">
        <v>0</v>
      </c>
      <c r="L4006" s="12">
        <v>0</v>
      </c>
      <c r="M4006" s="12">
        <v>0</v>
      </c>
      <c r="N4006" s="12"/>
      <c r="O4006" s="12"/>
    </row>
    <row r="4007" spans="1:15" x14ac:dyDescent="0.35">
      <c r="A4007" s="11" t="str">
        <f t="shared" si="62"/>
        <v>CONSUMO PER CAPITA (kg ó litros por individuo)RebujitoREST.CAT ARAGON</v>
      </c>
      <c r="B4007" s="11" t="s">
        <v>120</v>
      </c>
      <c r="C4007" s="11" t="s">
        <v>176</v>
      </c>
      <c r="D4007" s="11" t="s">
        <v>2</v>
      </c>
      <c r="E4007" s="12">
        <v>5.0556349659769502E-3</v>
      </c>
      <c r="F4007" s="12">
        <v>7.7726610735762902E-3</v>
      </c>
      <c r="G4007" s="12">
        <v>4.2901036347421201E-4</v>
      </c>
      <c r="H4007" s="12">
        <v>8.3011496382200504E-3</v>
      </c>
      <c r="I4007" s="12">
        <v>0</v>
      </c>
      <c r="J4007" s="12">
        <v>0</v>
      </c>
      <c r="K4007" s="12">
        <v>0</v>
      </c>
      <c r="L4007" s="12">
        <v>0</v>
      </c>
      <c r="M4007" s="12">
        <v>0</v>
      </c>
      <c r="N4007" s="12"/>
      <c r="O4007" s="12"/>
    </row>
    <row r="4008" spans="1:15" x14ac:dyDescent="0.35">
      <c r="A4008" s="11" t="str">
        <f t="shared" si="62"/>
        <v>CONSUMO PER CAPITA (kg ó litros por individuo)RebujitoLEVANTE</v>
      </c>
      <c r="B4008" s="11" t="s">
        <v>120</v>
      </c>
      <c r="C4008" s="11" t="s">
        <v>176</v>
      </c>
      <c r="D4008" s="11" t="s">
        <v>3</v>
      </c>
      <c r="E4008" s="12" t="s">
        <v>213</v>
      </c>
      <c r="F4008" s="12">
        <v>1.3027036288301101E-3</v>
      </c>
      <c r="G4008" s="12">
        <v>2.38461286878673E-3</v>
      </c>
      <c r="H4008" s="12">
        <v>1.8661980651872901E-4</v>
      </c>
      <c r="I4008" s="12">
        <v>0</v>
      </c>
      <c r="J4008" s="12">
        <v>0</v>
      </c>
      <c r="K4008" s="12">
        <v>0</v>
      </c>
      <c r="L4008" s="12">
        <v>0</v>
      </c>
      <c r="M4008" s="12">
        <v>0</v>
      </c>
      <c r="N4008" s="12"/>
      <c r="O4008" s="12"/>
    </row>
    <row r="4009" spans="1:15" x14ac:dyDescent="0.35">
      <c r="A4009" s="11" t="str">
        <f t="shared" si="62"/>
        <v>CONSUMO PER CAPITA (kg ó litros por individuo)RebujitoANDALUCIA</v>
      </c>
      <c r="B4009" s="11" t="s">
        <v>120</v>
      </c>
      <c r="C4009" s="11" t="s">
        <v>176</v>
      </c>
      <c r="D4009" s="11" t="s">
        <v>4</v>
      </c>
      <c r="E4009" s="12">
        <v>5.1025016085517296E-3</v>
      </c>
      <c r="F4009" s="12">
        <v>1.8505412995961701E-2</v>
      </c>
      <c r="G4009" s="12">
        <v>8.6085887448706794E-2</v>
      </c>
      <c r="H4009" s="12">
        <v>0.106659699669772</v>
      </c>
      <c r="I4009" s="12">
        <v>0</v>
      </c>
      <c r="J4009" s="12">
        <v>0</v>
      </c>
      <c r="K4009" s="12">
        <v>0</v>
      </c>
      <c r="L4009" s="12">
        <v>0</v>
      </c>
      <c r="M4009" s="12">
        <v>0</v>
      </c>
      <c r="N4009" s="12"/>
      <c r="O4009" s="12"/>
    </row>
    <row r="4010" spans="1:15" x14ac:dyDescent="0.35">
      <c r="A4010" s="11" t="str">
        <f t="shared" si="62"/>
        <v>CONSUMO PER CAPITA (kg ó litros por individuo)RebujitoMDD AM</v>
      </c>
      <c r="B4010" s="11" t="s">
        <v>120</v>
      </c>
      <c r="C4010" s="11" t="s">
        <v>176</v>
      </c>
      <c r="D4010" s="11" t="s">
        <v>5</v>
      </c>
      <c r="E4010" s="12">
        <v>3.8541942481105099E-4</v>
      </c>
      <c r="F4010" s="12">
        <v>1.5696844933133099E-3</v>
      </c>
      <c r="G4010" s="12">
        <v>5.8204999653666796E-3</v>
      </c>
      <c r="H4010" s="12">
        <v>2.7007864313071698E-3</v>
      </c>
      <c r="I4010" s="12">
        <v>0</v>
      </c>
      <c r="J4010" s="12">
        <v>0</v>
      </c>
      <c r="K4010" s="12">
        <v>0</v>
      </c>
      <c r="L4010" s="12">
        <v>0</v>
      </c>
      <c r="M4010" s="12">
        <v>0</v>
      </c>
      <c r="N4010" s="12"/>
      <c r="O4010" s="12"/>
    </row>
    <row r="4011" spans="1:15" x14ac:dyDescent="0.35">
      <c r="A4011" s="11" t="str">
        <f t="shared" si="62"/>
        <v>CONSUMO PER CAPITA (kg ó litros por individuo)RebujitoRTO CENTRO</v>
      </c>
      <c r="B4011" s="11" t="s">
        <v>120</v>
      </c>
      <c r="C4011" s="11" t="s">
        <v>176</v>
      </c>
      <c r="D4011" s="11" t="s">
        <v>6</v>
      </c>
      <c r="E4011" s="12">
        <v>1.09905423529814E-2</v>
      </c>
      <c r="F4011" s="12">
        <v>3.4315846036050198E-3</v>
      </c>
      <c r="G4011" s="12">
        <v>4.8391875912916701E-3</v>
      </c>
      <c r="H4011" s="12">
        <v>1.8783788697467299E-3</v>
      </c>
      <c r="I4011" s="12">
        <v>0</v>
      </c>
      <c r="J4011" s="12">
        <v>0</v>
      </c>
      <c r="K4011" s="12">
        <v>0</v>
      </c>
      <c r="L4011" s="12">
        <v>0</v>
      </c>
      <c r="M4011" s="12">
        <v>0</v>
      </c>
      <c r="N4011" s="12"/>
      <c r="O4011" s="12"/>
    </row>
    <row r="4012" spans="1:15" x14ac:dyDescent="0.35">
      <c r="A4012" s="11" t="str">
        <f t="shared" si="62"/>
        <v>CONSUMO PER CAPITA (kg ó litros por individuo)RebujitoNORTE-CENTRO</v>
      </c>
      <c r="B4012" s="11" t="s">
        <v>120</v>
      </c>
      <c r="C4012" s="11" t="s">
        <v>176</v>
      </c>
      <c r="D4012" s="11" t="s">
        <v>7</v>
      </c>
      <c r="E4012" s="12">
        <v>1.7813169994225599E-3</v>
      </c>
      <c r="F4012" s="12" t="s">
        <v>213</v>
      </c>
      <c r="G4012" s="12">
        <v>8.4050002441106702E-3</v>
      </c>
      <c r="H4012" s="12">
        <v>5.0860941325567002E-3</v>
      </c>
      <c r="I4012" s="12">
        <v>0</v>
      </c>
      <c r="J4012" s="12">
        <v>0</v>
      </c>
      <c r="K4012" s="12">
        <v>0</v>
      </c>
      <c r="L4012" s="12">
        <v>0</v>
      </c>
      <c r="M4012" s="12">
        <v>0</v>
      </c>
      <c r="N4012" s="12"/>
      <c r="O4012" s="12"/>
    </row>
    <row r="4013" spans="1:15" x14ac:dyDescent="0.35">
      <c r="A4013" s="11" t="str">
        <f t="shared" si="62"/>
        <v>CONSUMO PER CAPITA (kg ó litros por individuo)RebujitoNOROESTE</v>
      </c>
      <c r="B4013" s="11" t="s">
        <v>120</v>
      </c>
      <c r="C4013" s="11" t="s">
        <v>176</v>
      </c>
      <c r="D4013" s="11" t="s">
        <v>8</v>
      </c>
      <c r="E4013" s="12">
        <v>4.7828279457212903E-3</v>
      </c>
      <c r="F4013" s="12">
        <v>5.9918851752083398E-3</v>
      </c>
      <c r="G4013" s="12">
        <v>1.30266251248336E-3</v>
      </c>
      <c r="H4013" s="12" t="s">
        <v>213</v>
      </c>
      <c r="I4013" s="12">
        <v>0</v>
      </c>
      <c r="J4013" s="12">
        <v>0</v>
      </c>
      <c r="K4013" s="12">
        <v>0</v>
      </c>
      <c r="L4013" s="12">
        <v>0</v>
      </c>
      <c r="M4013" s="12">
        <v>0</v>
      </c>
      <c r="N4013" s="12"/>
      <c r="O4013" s="12"/>
    </row>
    <row r="4014" spans="1:15" x14ac:dyDescent="0.35">
      <c r="A4014" s="11" t="str">
        <f t="shared" si="62"/>
        <v>CONSUMO PER CAPITA (kg ó litros por individuo)Rebujito&lt;2MIL</v>
      </c>
      <c r="B4014" s="11" t="s">
        <v>120</v>
      </c>
      <c r="C4014" s="11" t="s">
        <v>176</v>
      </c>
      <c r="D4014" s="11" t="s">
        <v>9</v>
      </c>
      <c r="E4014" s="12">
        <v>1.8005978257881101E-2</v>
      </c>
      <c r="F4014" s="12" t="s">
        <v>213</v>
      </c>
      <c r="G4014" s="12">
        <v>2.1297215798336401E-3</v>
      </c>
      <c r="H4014" s="12">
        <v>2.0808859877252399E-3</v>
      </c>
      <c r="I4014" s="12">
        <v>0</v>
      </c>
      <c r="J4014" s="12">
        <v>0</v>
      </c>
      <c r="K4014" s="12">
        <v>0</v>
      </c>
      <c r="L4014" s="12">
        <v>0</v>
      </c>
      <c r="M4014" s="12">
        <v>0</v>
      </c>
      <c r="N4014" s="12"/>
      <c r="O4014" s="12"/>
    </row>
    <row r="4015" spans="1:15" x14ac:dyDescent="0.35">
      <c r="A4015" s="11" t="str">
        <f t="shared" si="62"/>
        <v>CONSUMO PER CAPITA (kg ó litros por individuo)Rebujito2-5MIL</v>
      </c>
      <c r="B4015" s="11" t="s">
        <v>120</v>
      </c>
      <c r="C4015" s="11" t="s">
        <v>176</v>
      </c>
      <c r="D4015" s="11" t="s">
        <v>10</v>
      </c>
      <c r="E4015" s="12">
        <v>8.9585282548072397E-4</v>
      </c>
      <c r="F4015" s="12">
        <v>1.48795769421634E-2</v>
      </c>
      <c r="G4015" s="12" t="s">
        <v>213</v>
      </c>
      <c r="H4015" s="12">
        <v>1.3999443383667E-2</v>
      </c>
      <c r="I4015" s="12">
        <v>0</v>
      </c>
      <c r="J4015" s="12">
        <v>0</v>
      </c>
      <c r="K4015" s="12">
        <v>0</v>
      </c>
      <c r="L4015" s="12">
        <v>0</v>
      </c>
      <c r="M4015" s="12">
        <v>0</v>
      </c>
      <c r="N4015" s="12"/>
      <c r="O4015" s="12"/>
    </row>
    <row r="4016" spans="1:15" x14ac:dyDescent="0.35">
      <c r="A4016" s="11" t="str">
        <f t="shared" si="62"/>
        <v>CONSUMO PER CAPITA (kg ó litros por individuo)Rebujito5-10MIL</v>
      </c>
      <c r="B4016" s="11" t="s">
        <v>120</v>
      </c>
      <c r="C4016" s="11" t="s">
        <v>176</v>
      </c>
      <c r="D4016" s="11" t="s">
        <v>11</v>
      </c>
      <c r="E4016" s="12">
        <v>9.0775014050082097E-4</v>
      </c>
      <c r="F4016" s="12" t="s">
        <v>213</v>
      </c>
      <c r="G4016" s="12">
        <v>8.9635208092185906E-3</v>
      </c>
      <c r="H4016" s="12">
        <v>4.6758351917781903E-2</v>
      </c>
      <c r="I4016" s="12">
        <v>0</v>
      </c>
      <c r="J4016" s="12">
        <v>0</v>
      </c>
      <c r="K4016" s="12">
        <v>0</v>
      </c>
      <c r="L4016" s="12">
        <v>0</v>
      </c>
      <c r="M4016" s="12">
        <v>0</v>
      </c>
      <c r="N4016" s="12"/>
      <c r="O4016" s="12"/>
    </row>
    <row r="4017" spans="1:15" x14ac:dyDescent="0.35">
      <c r="A4017" s="11" t="str">
        <f t="shared" si="62"/>
        <v>CONSUMO PER CAPITA (kg ó litros por individuo)Rebujito10-30MIL</v>
      </c>
      <c r="B4017" s="11" t="s">
        <v>120</v>
      </c>
      <c r="C4017" s="11" t="s">
        <v>176</v>
      </c>
      <c r="D4017" s="11" t="s">
        <v>12</v>
      </c>
      <c r="E4017" s="12">
        <v>2.0827990145497501E-3</v>
      </c>
      <c r="F4017" s="12">
        <v>2.5426148337658501E-3</v>
      </c>
      <c r="G4017" s="12">
        <v>3.4083262160106799E-2</v>
      </c>
      <c r="H4017" s="12">
        <v>3.8956340928735698E-2</v>
      </c>
      <c r="I4017" s="12">
        <v>0</v>
      </c>
      <c r="J4017" s="12">
        <v>0</v>
      </c>
      <c r="K4017" s="12">
        <v>0</v>
      </c>
      <c r="L4017" s="12">
        <v>0</v>
      </c>
      <c r="M4017" s="12">
        <v>0</v>
      </c>
      <c r="N4017" s="12"/>
      <c r="O4017" s="12"/>
    </row>
    <row r="4018" spans="1:15" x14ac:dyDescent="0.35">
      <c r="A4018" s="11" t="str">
        <f t="shared" si="62"/>
        <v>CONSUMO PER CAPITA (kg ó litros por individuo)Rebujito30-100MIL</v>
      </c>
      <c r="B4018" s="11" t="s">
        <v>120</v>
      </c>
      <c r="C4018" s="11" t="s">
        <v>176</v>
      </c>
      <c r="D4018" s="11" t="s">
        <v>13</v>
      </c>
      <c r="E4018" s="12">
        <v>2.5752722637127997E-4</v>
      </c>
      <c r="F4018" s="12">
        <v>4.8471508415441596E-3</v>
      </c>
      <c r="G4018" s="12">
        <v>1.7452417464704599E-2</v>
      </c>
      <c r="H4018" s="12">
        <v>2.12446986535605E-2</v>
      </c>
      <c r="I4018" s="12">
        <v>0</v>
      </c>
      <c r="J4018" s="12">
        <v>0</v>
      </c>
      <c r="K4018" s="12">
        <v>0</v>
      </c>
      <c r="L4018" s="12">
        <v>0</v>
      </c>
      <c r="M4018" s="12">
        <v>0</v>
      </c>
      <c r="N4018" s="12"/>
      <c r="O4018" s="12"/>
    </row>
    <row r="4019" spans="1:15" x14ac:dyDescent="0.35">
      <c r="A4019" s="11" t="str">
        <f t="shared" si="62"/>
        <v>CONSUMO PER CAPITA (kg ó litros por individuo)Rebujito100-200MIL</v>
      </c>
      <c r="B4019" s="11" t="s">
        <v>120</v>
      </c>
      <c r="C4019" s="11" t="s">
        <v>176</v>
      </c>
      <c r="D4019" s="11" t="s">
        <v>14</v>
      </c>
      <c r="E4019" s="12">
        <v>1.19310563582122E-2</v>
      </c>
      <c r="F4019" s="12">
        <v>1.6602443208678701E-2</v>
      </c>
      <c r="G4019" s="12">
        <v>7.7690783839775403E-3</v>
      </c>
      <c r="H4019" s="12" t="s">
        <v>213</v>
      </c>
      <c r="I4019" s="12">
        <v>0</v>
      </c>
      <c r="J4019" s="12">
        <v>0</v>
      </c>
      <c r="K4019" s="12">
        <v>0</v>
      </c>
      <c r="L4019" s="12">
        <v>0</v>
      </c>
      <c r="M4019" s="12">
        <v>0</v>
      </c>
      <c r="N4019" s="12"/>
      <c r="O4019" s="12"/>
    </row>
    <row r="4020" spans="1:15" x14ac:dyDescent="0.35">
      <c r="A4020" s="11" t="str">
        <f t="shared" si="62"/>
        <v>CONSUMO PER CAPITA (kg ó litros por individuo)Rebujito200-500MIL</v>
      </c>
      <c r="B4020" s="11" t="s">
        <v>120</v>
      </c>
      <c r="C4020" s="11" t="s">
        <v>176</v>
      </c>
      <c r="D4020" s="11" t="s">
        <v>15</v>
      </c>
      <c r="E4020" s="12">
        <v>4.1007560281884703E-3</v>
      </c>
      <c r="F4020" s="12">
        <v>2.52189240201595E-3</v>
      </c>
      <c r="G4020" s="12">
        <v>2.32619727498528E-2</v>
      </c>
      <c r="H4020" s="12">
        <v>3.2583325430886401E-3</v>
      </c>
      <c r="I4020" s="12">
        <v>0</v>
      </c>
      <c r="J4020" s="12">
        <v>0</v>
      </c>
      <c r="K4020" s="12">
        <v>0</v>
      </c>
      <c r="L4020" s="12">
        <v>0</v>
      </c>
      <c r="M4020" s="12">
        <v>0</v>
      </c>
      <c r="N4020" s="12"/>
      <c r="O4020" s="12"/>
    </row>
    <row r="4021" spans="1:15" x14ac:dyDescent="0.35">
      <c r="A4021" s="11" t="str">
        <f t="shared" si="62"/>
        <v>CONSUMO PER CAPITA (kg ó litros por individuo)Rebujito&gt;500MIL</v>
      </c>
      <c r="B4021" s="11" t="s">
        <v>120</v>
      </c>
      <c r="C4021" s="11" t="s">
        <v>176</v>
      </c>
      <c r="D4021" s="11" t="s">
        <v>16</v>
      </c>
      <c r="E4021" s="12">
        <v>2.2316886747982701E-3</v>
      </c>
      <c r="F4021" s="12">
        <v>1.0347891278084401E-2</v>
      </c>
      <c r="G4021" s="12">
        <v>3.3376850496611203E-2</v>
      </c>
      <c r="H4021" s="12">
        <v>4.2017220274431298E-2</v>
      </c>
      <c r="I4021" s="12">
        <v>0</v>
      </c>
      <c r="J4021" s="12">
        <v>0</v>
      </c>
      <c r="K4021" s="12">
        <v>0</v>
      </c>
      <c r="L4021" s="12">
        <v>0</v>
      </c>
      <c r="M4021" s="12">
        <v>0</v>
      </c>
      <c r="N4021" s="12"/>
      <c r="O4021" s="12"/>
    </row>
    <row r="4022" spans="1:15" x14ac:dyDescent="0.35">
      <c r="A4022" s="11" t="str">
        <f t="shared" si="62"/>
        <v>CONSUMO PER CAPITA (kg ó litros por individuo)RebujitoDE 15 A 19 AÑOS</v>
      </c>
      <c r="B4022" s="11" t="s">
        <v>120</v>
      </c>
      <c r="C4022" s="11" t="s">
        <v>176</v>
      </c>
      <c r="D4022" s="11" t="s">
        <v>39</v>
      </c>
      <c r="E4022" s="12" t="s">
        <v>213</v>
      </c>
      <c r="F4022" s="12" t="s">
        <v>213</v>
      </c>
      <c r="G4022" s="12" t="s">
        <v>213</v>
      </c>
      <c r="H4022" s="12" t="s">
        <v>213</v>
      </c>
      <c r="I4022" s="12">
        <v>0</v>
      </c>
      <c r="J4022" s="12">
        <v>0</v>
      </c>
      <c r="K4022" s="12">
        <v>0</v>
      </c>
      <c r="L4022" s="12">
        <v>0</v>
      </c>
      <c r="M4022" s="12">
        <v>0</v>
      </c>
      <c r="N4022" s="12"/>
      <c r="O4022" s="12"/>
    </row>
    <row r="4023" spans="1:15" x14ac:dyDescent="0.35">
      <c r="A4023" s="11" t="str">
        <f t="shared" si="62"/>
        <v>CONSUMO PER CAPITA (kg ó litros por individuo)RebujitoDE 20 A 24 AÑOS</v>
      </c>
      <c r="B4023" s="11" t="s">
        <v>120</v>
      </c>
      <c r="C4023" s="11" t="s">
        <v>176</v>
      </c>
      <c r="D4023" s="11" t="s">
        <v>40</v>
      </c>
      <c r="E4023" s="12">
        <v>6.6653535332709402E-3</v>
      </c>
      <c r="F4023" s="12">
        <v>1.14696126159325E-3</v>
      </c>
      <c r="G4023" s="12">
        <v>3.08622514839966E-2</v>
      </c>
      <c r="H4023" s="12">
        <v>1.0331717089409199E-2</v>
      </c>
      <c r="I4023" s="12">
        <v>0</v>
      </c>
      <c r="J4023" s="12">
        <v>0</v>
      </c>
      <c r="K4023" s="12">
        <v>0</v>
      </c>
      <c r="L4023" s="12">
        <v>0</v>
      </c>
      <c r="M4023" s="12">
        <v>0</v>
      </c>
      <c r="N4023" s="12"/>
      <c r="O4023" s="12"/>
    </row>
    <row r="4024" spans="1:15" x14ac:dyDescent="0.35">
      <c r="A4024" s="11" t="str">
        <f t="shared" si="62"/>
        <v>CONSUMO PER CAPITA (kg ó litros por individuo)RebujitoDE 25 A 34 AÑOS</v>
      </c>
      <c r="B4024" s="11" t="s">
        <v>120</v>
      </c>
      <c r="C4024" s="11" t="s">
        <v>176</v>
      </c>
      <c r="D4024" s="11" t="s">
        <v>41</v>
      </c>
      <c r="E4024" s="12">
        <v>5.6381105453926703E-3</v>
      </c>
      <c r="F4024" s="12">
        <v>8.0836529286675094E-3</v>
      </c>
      <c r="G4024" s="12">
        <v>2.7338644588045101E-2</v>
      </c>
      <c r="H4024" s="12">
        <v>1.21321350538524E-2</v>
      </c>
      <c r="I4024" s="12">
        <v>0</v>
      </c>
      <c r="J4024" s="12">
        <v>0</v>
      </c>
      <c r="K4024" s="12">
        <v>0</v>
      </c>
      <c r="L4024" s="12">
        <v>0</v>
      </c>
      <c r="M4024" s="12">
        <v>0</v>
      </c>
      <c r="N4024" s="12"/>
      <c r="O4024" s="12"/>
    </row>
    <row r="4025" spans="1:15" x14ac:dyDescent="0.35">
      <c r="A4025" s="11" t="str">
        <f t="shared" si="62"/>
        <v>CONSUMO PER CAPITA (kg ó litros por individuo)RebujitoDE 35 A 49 AÑOS</v>
      </c>
      <c r="B4025" s="11" t="s">
        <v>120</v>
      </c>
      <c r="C4025" s="11" t="s">
        <v>176</v>
      </c>
      <c r="D4025" s="11" t="s">
        <v>42</v>
      </c>
      <c r="E4025" s="12">
        <v>1.3376320180092801E-4</v>
      </c>
      <c r="F4025" s="12">
        <v>9.1101637558333202E-5</v>
      </c>
      <c r="G4025" s="12">
        <v>7.68800593608628E-3</v>
      </c>
      <c r="H4025" s="12">
        <v>4.8928776003868499E-3</v>
      </c>
      <c r="I4025" s="12">
        <v>0</v>
      </c>
      <c r="J4025" s="12">
        <v>0</v>
      </c>
      <c r="K4025" s="12">
        <v>0</v>
      </c>
      <c r="L4025" s="12">
        <v>0</v>
      </c>
      <c r="M4025" s="12">
        <v>0</v>
      </c>
      <c r="N4025" s="12"/>
      <c r="O4025" s="12"/>
    </row>
    <row r="4026" spans="1:15" x14ac:dyDescent="0.35">
      <c r="A4026" s="11" t="str">
        <f t="shared" si="62"/>
        <v>CONSUMO PER CAPITA (kg ó litros por individuo)RebujitoDE 50 A 59 AÑOS</v>
      </c>
      <c r="B4026" s="11" t="s">
        <v>120</v>
      </c>
      <c r="C4026" s="11" t="s">
        <v>176</v>
      </c>
      <c r="D4026" s="11" t="s">
        <v>43</v>
      </c>
      <c r="E4026" s="12">
        <v>5.2416625356580303E-3</v>
      </c>
      <c r="F4026" s="12">
        <v>1.1989844650824999E-2</v>
      </c>
      <c r="G4026" s="12">
        <v>2.59268952991954E-2</v>
      </c>
      <c r="H4026" s="12">
        <v>4.4317495263443703E-2</v>
      </c>
      <c r="I4026" s="12">
        <v>0</v>
      </c>
      <c r="J4026" s="12">
        <v>0</v>
      </c>
      <c r="K4026" s="12">
        <v>0</v>
      </c>
      <c r="L4026" s="12">
        <v>0</v>
      </c>
      <c r="M4026" s="12">
        <v>0</v>
      </c>
      <c r="N4026" s="12"/>
      <c r="O4026" s="12"/>
    </row>
    <row r="4027" spans="1:15" x14ac:dyDescent="0.35">
      <c r="A4027" s="11" t="str">
        <f t="shared" si="62"/>
        <v>CONSUMO PER CAPITA (kg ó litros por individuo)RebujitoDE 60 A 75 AÑOS</v>
      </c>
      <c r="B4027" s="11" t="s">
        <v>120</v>
      </c>
      <c r="C4027" s="11" t="s">
        <v>176</v>
      </c>
      <c r="D4027" s="11" t="s">
        <v>44</v>
      </c>
      <c r="E4027" s="12">
        <v>6.6582811281540302E-3</v>
      </c>
      <c r="F4027" s="12">
        <v>1.18864877327202E-2</v>
      </c>
      <c r="G4027" s="12">
        <v>2.9958268945558201E-2</v>
      </c>
      <c r="H4027" s="12">
        <v>4.9349197662249697E-2</v>
      </c>
      <c r="I4027" s="12">
        <v>0</v>
      </c>
      <c r="J4027" s="12">
        <v>0</v>
      </c>
      <c r="K4027" s="12">
        <v>0</v>
      </c>
      <c r="L4027" s="12">
        <v>0</v>
      </c>
      <c r="M4027" s="12">
        <v>0</v>
      </c>
      <c r="N4027" s="12"/>
      <c r="O4027" s="12"/>
    </row>
    <row r="4028" spans="1:15" x14ac:dyDescent="0.35">
      <c r="A4028" s="11" t="str">
        <f t="shared" si="62"/>
        <v>CONSUMO PER CAPITA (kg ó litros por individuo)RebujitoALTA Y MEDIA ALTA</v>
      </c>
      <c r="B4028" s="11" t="s">
        <v>120</v>
      </c>
      <c r="C4028" s="11" t="s">
        <v>176</v>
      </c>
      <c r="D4028" s="11" t="s">
        <v>17</v>
      </c>
      <c r="E4028" s="12">
        <v>2.3959005418331498E-3</v>
      </c>
      <c r="F4028" s="12">
        <v>9.28908587496442E-4</v>
      </c>
      <c r="G4028" s="12">
        <v>3.3510645861377003E-2</v>
      </c>
      <c r="H4028" s="12">
        <v>4.9753017938136301E-2</v>
      </c>
      <c r="I4028" s="12">
        <v>0</v>
      </c>
      <c r="J4028" s="12">
        <v>0</v>
      </c>
      <c r="K4028" s="12">
        <v>0</v>
      </c>
      <c r="L4028" s="12">
        <v>0</v>
      </c>
      <c r="M4028" s="12">
        <v>0</v>
      </c>
      <c r="N4028" s="12"/>
      <c r="O4028" s="12"/>
    </row>
    <row r="4029" spans="1:15" x14ac:dyDescent="0.35">
      <c r="A4029" s="11" t="str">
        <f t="shared" si="62"/>
        <v>CONSUMO PER CAPITA (kg ó litros por individuo)RebujitoMEDIA</v>
      </c>
      <c r="B4029" s="11" t="s">
        <v>120</v>
      </c>
      <c r="C4029" s="11" t="s">
        <v>176</v>
      </c>
      <c r="D4029" s="11" t="s">
        <v>18</v>
      </c>
      <c r="E4029" s="12">
        <v>5.1379705566968002E-3</v>
      </c>
      <c r="F4029" s="12">
        <v>6.6700002043928999E-3</v>
      </c>
      <c r="G4029" s="12">
        <v>1.8294847746285502E-2</v>
      </c>
      <c r="H4029" s="12">
        <v>9.2479347933492693E-3</v>
      </c>
      <c r="I4029" s="12">
        <v>0</v>
      </c>
      <c r="J4029" s="12">
        <v>0</v>
      </c>
      <c r="K4029" s="12">
        <v>0</v>
      </c>
      <c r="L4029" s="12">
        <v>0</v>
      </c>
      <c r="M4029" s="12">
        <v>0</v>
      </c>
      <c r="N4029" s="12"/>
      <c r="O4029" s="12"/>
    </row>
    <row r="4030" spans="1:15" x14ac:dyDescent="0.35">
      <c r="A4030" s="11" t="str">
        <f t="shared" si="62"/>
        <v>CONSUMO PER CAPITA (kg ó litros por individuo)RebujitoMEDIA BAJA</v>
      </c>
      <c r="B4030" s="11" t="s">
        <v>120</v>
      </c>
      <c r="C4030" s="11" t="s">
        <v>176</v>
      </c>
      <c r="D4030" s="11" t="s">
        <v>19</v>
      </c>
      <c r="E4030" s="12">
        <v>5.8284046272166299E-3</v>
      </c>
      <c r="F4030" s="12">
        <v>4.3919383893856702E-3</v>
      </c>
      <c r="G4030" s="12">
        <v>1.9734302218810399E-2</v>
      </c>
      <c r="H4030" s="12">
        <v>2.4686676606975499E-2</v>
      </c>
      <c r="I4030" s="12">
        <v>0</v>
      </c>
      <c r="J4030" s="12">
        <v>0</v>
      </c>
      <c r="K4030" s="12">
        <v>0</v>
      </c>
      <c r="L4030" s="12">
        <v>0</v>
      </c>
      <c r="M4030" s="12">
        <v>0</v>
      </c>
      <c r="N4030" s="12"/>
      <c r="O4030" s="12"/>
    </row>
    <row r="4031" spans="1:15" x14ac:dyDescent="0.35">
      <c r="A4031" s="11" t="str">
        <f t="shared" si="62"/>
        <v>CONSUMO PER CAPITA (kg ó litros por individuo)RebujitoBAJA</v>
      </c>
      <c r="B4031" s="11" t="s">
        <v>120</v>
      </c>
      <c r="C4031" s="11" t="s">
        <v>176</v>
      </c>
      <c r="D4031" s="11" t="s">
        <v>20</v>
      </c>
      <c r="E4031" s="12">
        <v>2.1396636912266701E-4</v>
      </c>
      <c r="F4031" s="12">
        <v>1.4209181095734101E-2</v>
      </c>
      <c r="G4031" s="12">
        <v>9.3134054385562697E-3</v>
      </c>
      <c r="H4031" s="12">
        <v>2.0047064132564699E-2</v>
      </c>
      <c r="I4031" s="12">
        <v>0</v>
      </c>
      <c r="J4031" s="12">
        <v>0</v>
      </c>
      <c r="K4031" s="12">
        <v>0</v>
      </c>
      <c r="L4031" s="12">
        <v>0</v>
      </c>
      <c r="M4031" s="12">
        <v>0</v>
      </c>
      <c r="N4031" s="12"/>
      <c r="O4031" s="12"/>
    </row>
    <row r="4032" spans="1:15" x14ac:dyDescent="0.35">
      <c r="A4032" s="11" t="str">
        <f t="shared" si="62"/>
        <v>CONSUMO PER CAPITA (kg ó litros por individuo)RebujitoHOMBRE</v>
      </c>
      <c r="B4032" s="11" t="s">
        <v>120</v>
      </c>
      <c r="C4032" s="11" t="s">
        <v>176</v>
      </c>
      <c r="D4032" s="11" t="s">
        <v>21</v>
      </c>
      <c r="E4032" s="12">
        <v>3.7424266067256E-3</v>
      </c>
      <c r="F4032" s="12">
        <v>7.09521491652205E-3</v>
      </c>
      <c r="G4032" s="12">
        <v>1.4146898551536899E-2</v>
      </c>
      <c r="H4032" s="12">
        <v>1.26615917703047E-2</v>
      </c>
      <c r="I4032" s="12">
        <v>0</v>
      </c>
      <c r="J4032" s="12">
        <v>0</v>
      </c>
      <c r="K4032" s="12">
        <v>0</v>
      </c>
      <c r="L4032" s="12">
        <v>0</v>
      </c>
      <c r="M4032" s="12">
        <v>0</v>
      </c>
      <c r="N4032" s="12"/>
      <c r="O4032" s="12"/>
    </row>
    <row r="4033" spans="1:15" x14ac:dyDescent="0.35">
      <c r="A4033" s="11" t="str">
        <f t="shared" si="62"/>
        <v>CONSUMO PER CAPITA (kg ó litros por individuo)RebujitoMUJER</v>
      </c>
      <c r="B4033" s="11" t="s">
        <v>120</v>
      </c>
      <c r="C4033" s="11" t="s">
        <v>176</v>
      </c>
      <c r="D4033" s="11" t="s">
        <v>22</v>
      </c>
      <c r="E4033" s="12">
        <v>3.8328692015414099E-3</v>
      </c>
      <c r="F4033" s="12">
        <v>5.5058773024545598E-3</v>
      </c>
      <c r="G4033" s="12">
        <v>2.61558776875251E-2</v>
      </c>
      <c r="H4033" s="12">
        <v>3.53149254250869E-2</v>
      </c>
      <c r="I4033" s="12">
        <v>0</v>
      </c>
      <c r="J4033" s="12">
        <v>0</v>
      </c>
      <c r="K4033" s="12">
        <v>0</v>
      </c>
      <c r="L4033" s="12">
        <v>0</v>
      </c>
      <c r="M4033" s="12">
        <v>0</v>
      </c>
      <c r="N4033" s="12"/>
      <c r="O4033" s="12"/>
    </row>
    <row r="4034" spans="1:15" x14ac:dyDescent="0.35">
      <c r="A4034" s="11" t="str">
        <f t="shared" si="62"/>
        <v>CONSUMO PER CAPITA (kg ó litros por individuo)Espum/Lambrusc/MoscaT.ESPAÑA</v>
      </c>
      <c r="B4034" s="11" t="s">
        <v>120</v>
      </c>
      <c r="C4034" s="11" t="s">
        <v>177</v>
      </c>
      <c r="D4034" s="11" t="s">
        <v>36</v>
      </c>
      <c r="E4034" s="12">
        <v>7.6288734637775593E-2</v>
      </c>
      <c r="F4034" s="12">
        <v>9.0573389416792202E-2</v>
      </c>
      <c r="G4034" s="12">
        <v>8.9936295397281193E-2</v>
      </c>
      <c r="H4034" s="12">
        <v>9.0154921637148694E-2</v>
      </c>
      <c r="I4034" s="12">
        <v>0</v>
      </c>
      <c r="J4034" s="12">
        <v>0</v>
      </c>
      <c r="K4034" s="12">
        <v>0</v>
      </c>
      <c r="L4034" s="12">
        <v>0</v>
      </c>
      <c r="M4034" s="12">
        <v>0</v>
      </c>
      <c r="N4034" s="12"/>
      <c r="O4034" s="12"/>
    </row>
    <row r="4035" spans="1:15" x14ac:dyDescent="0.35">
      <c r="A4035" s="11" t="str">
        <f t="shared" si="62"/>
        <v>CONSUMO PER CAPITA (kg ó litros por individuo)Espum/Lambrusc/MoscaBCN AM</v>
      </c>
      <c r="B4035" s="11" t="s">
        <v>120</v>
      </c>
      <c r="C4035" s="11" t="s">
        <v>177</v>
      </c>
      <c r="D4035" s="11" t="s">
        <v>1</v>
      </c>
      <c r="E4035" s="12">
        <v>4.8781859555749998E-2</v>
      </c>
      <c r="F4035" s="12">
        <v>4.5185352037613501E-2</v>
      </c>
      <c r="G4035" s="12">
        <v>6.7929390537568093E-2</v>
      </c>
      <c r="H4035" s="12">
        <v>0.107276723972489</v>
      </c>
      <c r="I4035" s="12">
        <v>0</v>
      </c>
      <c r="J4035" s="12">
        <v>0</v>
      </c>
      <c r="K4035" s="12">
        <v>0</v>
      </c>
      <c r="L4035" s="12">
        <v>0</v>
      </c>
      <c r="M4035" s="12">
        <v>0</v>
      </c>
      <c r="N4035" s="12"/>
      <c r="O4035" s="12"/>
    </row>
    <row r="4036" spans="1:15" x14ac:dyDescent="0.35">
      <c r="A4036" s="11" t="str">
        <f t="shared" ref="A4036:A4099" si="63">B4036&amp;C4036&amp;D4036</f>
        <v>CONSUMO PER CAPITA (kg ó litros por individuo)Espum/Lambrusc/MoscaREST.CAT ARAGON</v>
      </c>
      <c r="B4036" s="11" t="s">
        <v>120</v>
      </c>
      <c r="C4036" s="11" t="s">
        <v>177</v>
      </c>
      <c r="D4036" s="11" t="s">
        <v>2</v>
      </c>
      <c r="E4036" s="12">
        <v>0.198864768617522</v>
      </c>
      <c r="F4036" s="12">
        <v>0.15597141952167601</v>
      </c>
      <c r="G4036" s="12">
        <v>0.15553493062492599</v>
      </c>
      <c r="H4036" s="12">
        <v>0.114596480909764</v>
      </c>
      <c r="I4036" s="12">
        <v>0</v>
      </c>
      <c r="J4036" s="12">
        <v>0</v>
      </c>
      <c r="K4036" s="12">
        <v>0</v>
      </c>
      <c r="L4036" s="12">
        <v>0</v>
      </c>
      <c r="M4036" s="12">
        <v>0</v>
      </c>
      <c r="N4036" s="12"/>
      <c r="O4036" s="12"/>
    </row>
    <row r="4037" spans="1:15" x14ac:dyDescent="0.35">
      <c r="A4037" s="11" t="str">
        <f t="shared" si="63"/>
        <v>CONSUMO PER CAPITA (kg ó litros por individuo)Espum/Lambrusc/MoscaLEVANTE</v>
      </c>
      <c r="B4037" s="11" t="s">
        <v>120</v>
      </c>
      <c r="C4037" s="11" t="s">
        <v>177</v>
      </c>
      <c r="D4037" s="11" t="s">
        <v>3</v>
      </c>
      <c r="E4037" s="12">
        <v>5.6169968474661498E-2</v>
      </c>
      <c r="F4037" s="12">
        <v>0.14953351870213999</v>
      </c>
      <c r="G4037" s="12">
        <v>9.6083679870709704E-2</v>
      </c>
      <c r="H4037" s="12">
        <v>6.9036073871761403E-2</v>
      </c>
      <c r="I4037" s="12">
        <v>0</v>
      </c>
      <c r="J4037" s="12">
        <v>0</v>
      </c>
      <c r="K4037" s="12">
        <v>0</v>
      </c>
      <c r="L4037" s="12">
        <v>0</v>
      </c>
      <c r="M4037" s="12">
        <v>0</v>
      </c>
      <c r="N4037" s="12"/>
      <c r="O4037" s="12"/>
    </row>
    <row r="4038" spans="1:15" x14ac:dyDescent="0.35">
      <c r="A4038" s="11" t="str">
        <f t="shared" si="63"/>
        <v>CONSUMO PER CAPITA (kg ó litros por individuo)Espum/Lambrusc/MoscaANDALUCIA</v>
      </c>
      <c r="B4038" s="11" t="s">
        <v>120</v>
      </c>
      <c r="C4038" s="11" t="s">
        <v>177</v>
      </c>
      <c r="D4038" s="11" t="s">
        <v>4</v>
      </c>
      <c r="E4038" s="12">
        <v>3.7148678371176601E-2</v>
      </c>
      <c r="F4038" s="12">
        <v>6.2881916132576807E-2</v>
      </c>
      <c r="G4038" s="12">
        <v>6.9190108233473394E-2</v>
      </c>
      <c r="H4038" s="12">
        <v>7.4385154482733903E-2</v>
      </c>
      <c r="I4038" s="12">
        <v>0</v>
      </c>
      <c r="J4038" s="12">
        <v>0</v>
      </c>
      <c r="K4038" s="12">
        <v>0</v>
      </c>
      <c r="L4038" s="12">
        <v>0</v>
      </c>
      <c r="M4038" s="12">
        <v>0</v>
      </c>
      <c r="N4038" s="12"/>
      <c r="O4038" s="12"/>
    </row>
    <row r="4039" spans="1:15" x14ac:dyDescent="0.35">
      <c r="A4039" s="11" t="str">
        <f t="shared" si="63"/>
        <v>CONSUMO PER CAPITA (kg ó litros por individuo)Espum/Lambrusc/MoscaMDD AM</v>
      </c>
      <c r="B4039" s="11" t="s">
        <v>120</v>
      </c>
      <c r="C4039" s="11" t="s">
        <v>177</v>
      </c>
      <c r="D4039" s="11" t="s">
        <v>5</v>
      </c>
      <c r="E4039" s="12">
        <v>5.8422120151635101E-2</v>
      </c>
      <c r="F4039" s="12">
        <v>3.4199668304330903E-2</v>
      </c>
      <c r="G4039" s="12">
        <v>4.5376990785433197E-2</v>
      </c>
      <c r="H4039" s="12">
        <v>5.5082653740076801E-2</v>
      </c>
      <c r="I4039" s="12">
        <v>0</v>
      </c>
      <c r="J4039" s="12">
        <v>0</v>
      </c>
      <c r="K4039" s="12">
        <v>0</v>
      </c>
      <c r="L4039" s="12">
        <v>0</v>
      </c>
      <c r="M4039" s="12">
        <v>0</v>
      </c>
      <c r="N4039" s="12"/>
      <c r="O4039" s="12"/>
    </row>
    <row r="4040" spans="1:15" x14ac:dyDescent="0.35">
      <c r="A4040" s="11" t="str">
        <f t="shared" si="63"/>
        <v>CONSUMO PER CAPITA (kg ó litros por individuo)Espum/Lambrusc/MoscaRTO CENTRO</v>
      </c>
      <c r="B4040" s="11" t="s">
        <v>120</v>
      </c>
      <c r="C4040" s="11" t="s">
        <v>177</v>
      </c>
      <c r="D4040" s="11" t="s">
        <v>6</v>
      </c>
      <c r="E4040" s="12">
        <v>4.9891519608408701E-2</v>
      </c>
      <c r="F4040" s="12">
        <v>8.4331623392129407E-2</v>
      </c>
      <c r="G4040" s="12">
        <v>5.6779948663376399E-2</v>
      </c>
      <c r="H4040" s="12">
        <v>4.4481072761615399E-2</v>
      </c>
      <c r="I4040" s="12">
        <v>0</v>
      </c>
      <c r="J4040" s="12">
        <v>0</v>
      </c>
      <c r="K4040" s="12">
        <v>0</v>
      </c>
      <c r="L4040" s="12">
        <v>0</v>
      </c>
      <c r="M4040" s="12">
        <v>0</v>
      </c>
      <c r="N4040" s="12"/>
      <c r="O4040" s="12"/>
    </row>
    <row r="4041" spans="1:15" x14ac:dyDescent="0.35">
      <c r="A4041" s="11" t="str">
        <f t="shared" si="63"/>
        <v>CONSUMO PER CAPITA (kg ó litros por individuo)Espum/Lambrusc/MoscaNORTE-CENTRO</v>
      </c>
      <c r="B4041" s="11" t="s">
        <v>120</v>
      </c>
      <c r="C4041" s="11" t="s">
        <v>177</v>
      </c>
      <c r="D4041" s="11" t="s">
        <v>7</v>
      </c>
      <c r="E4041" s="12">
        <v>0.118209771293754</v>
      </c>
      <c r="F4041" s="12">
        <v>0.13011801983389301</v>
      </c>
      <c r="G4041" s="12">
        <v>0.173224216957752</v>
      </c>
      <c r="H4041" s="12">
        <v>0.235993921930093</v>
      </c>
      <c r="I4041" s="12">
        <v>0</v>
      </c>
      <c r="J4041" s="12">
        <v>0</v>
      </c>
      <c r="K4041" s="12">
        <v>0</v>
      </c>
      <c r="L4041" s="12">
        <v>0</v>
      </c>
      <c r="M4041" s="12">
        <v>0</v>
      </c>
      <c r="N4041" s="12"/>
      <c r="O4041" s="12"/>
    </row>
    <row r="4042" spans="1:15" x14ac:dyDescent="0.35">
      <c r="A4042" s="11" t="str">
        <f t="shared" si="63"/>
        <v>CONSUMO PER CAPITA (kg ó litros por individuo)Espum/Lambrusc/MoscaNOROESTE</v>
      </c>
      <c r="B4042" s="11" t="s">
        <v>120</v>
      </c>
      <c r="C4042" s="11" t="s">
        <v>177</v>
      </c>
      <c r="D4042" s="11" t="s">
        <v>8</v>
      </c>
      <c r="E4042" s="12">
        <v>6.3427846355705794E-2</v>
      </c>
      <c r="F4042" s="12">
        <v>5.6156517463659399E-2</v>
      </c>
      <c r="G4042" s="12">
        <v>6.9948465616730196E-2</v>
      </c>
      <c r="H4042" s="12">
        <v>5.9829076032574501E-2</v>
      </c>
      <c r="I4042" s="12">
        <v>0</v>
      </c>
      <c r="J4042" s="12">
        <v>0</v>
      </c>
      <c r="K4042" s="12">
        <v>0</v>
      </c>
      <c r="L4042" s="12">
        <v>0</v>
      </c>
      <c r="M4042" s="12">
        <v>0</v>
      </c>
      <c r="N4042" s="12"/>
      <c r="O4042" s="12"/>
    </row>
    <row r="4043" spans="1:15" x14ac:dyDescent="0.35">
      <c r="A4043" s="11" t="str">
        <f t="shared" si="63"/>
        <v>CONSUMO PER CAPITA (kg ó litros por individuo)Espum/Lambrusc/Mosca&lt;2MIL</v>
      </c>
      <c r="B4043" s="11" t="s">
        <v>120</v>
      </c>
      <c r="C4043" s="11" t="s">
        <v>177</v>
      </c>
      <c r="D4043" s="11" t="s">
        <v>9</v>
      </c>
      <c r="E4043" s="12">
        <v>0.119256238724937</v>
      </c>
      <c r="F4043" s="12">
        <v>0.122062382950146</v>
      </c>
      <c r="G4043" s="12">
        <v>6.5422800541164894E-2</v>
      </c>
      <c r="H4043" s="12">
        <v>8.0181567628164599E-2</v>
      </c>
      <c r="I4043" s="12">
        <v>0</v>
      </c>
      <c r="J4043" s="12">
        <v>0</v>
      </c>
      <c r="K4043" s="12">
        <v>0</v>
      </c>
      <c r="L4043" s="12">
        <v>0</v>
      </c>
      <c r="M4043" s="12">
        <v>0</v>
      </c>
      <c r="N4043" s="12"/>
      <c r="O4043" s="12"/>
    </row>
    <row r="4044" spans="1:15" x14ac:dyDescent="0.35">
      <c r="A4044" s="11" t="str">
        <f t="shared" si="63"/>
        <v>CONSUMO PER CAPITA (kg ó litros por individuo)Espum/Lambrusc/Mosca2-5MIL</v>
      </c>
      <c r="B4044" s="11" t="s">
        <v>120</v>
      </c>
      <c r="C4044" s="11" t="s">
        <v>177</v>
      </c>
      <c r="D4044" s="11" t="s">
        <v>10</v>
      </c>
      <c r="E4044" s="12">
        <v>6.0749146040055602E-2</v>
      </c>
      <c r="F4044" s="12">
        <v>5.7137062324281299E-2</v>
      </c>
      <c r="G4044" s="12">
        <v>6.5229997657108907E-2</v>
      </c>
      <c r="H4044" s="12">
        <v>7.3123473973390599E-2</v>
      </c>
      <c r="I4044" s="12">
        <v>0</v>
      </c>
      <c r="J4044" s="12">
        <v>0</v>
      </c>
      <c r="K4044" s="12">
        <v>0</v>
      </c>
      <c r="L4044" s="12">
        <v>0</v>
      </c>
      <c r="M4044" s="12">
        <v>0</v>
      </c>
      <c r="N4044" s="12"/>
      <c r="O4044" s="12"/>
    </row>
    <row r="4045" spans="1:15" x14ac:dyDescent="0.35">
      <c r="A4045" s="11" t="str">
        <f t="shared" si="63"/>
        <v>CONSUMO PER CAPITA (kg ó litros por individuo)Espum/Lambrusc/Mosca5-10MIL</v>
      </c>
      <c r="B4045" s="11" t="s">
        <v>120</v>
      </c>
      <c r="C4045" s="11" t="s">
        <v>177</v>
      </c>
      <c r="D4045" s="11" t="s">
        <v>11</v>
      </c>
      <c r="E4045" s="12">
        <v>8.1097644438429706E-2</v>
      </c>
      <c r="F4045" s="12">
        <v>0.179106157654987</v>
      </c>
      <c r="G4045" s="12">
        <v>9.7732578320456898E-2</v>
      </c>
      <c r="H4045" s="12">
        <v>8.5653105207260494E-2</v>
      </c>
      <c r="I4045" s="12">
        <v>0</v>
      </c>
      <c r="J4045" s="12">
        <v>0</v>
      </c>
      <c r="K4045" s="12">
        <v>0</v>
      </c>
      <c r="L4045" s="12">
        <v>0</v>
      </c>
      <c r="M4045" s="12">
        <v>0</v>
      </c>
      <c r="N4045" s="12"/>
      <c r="O4045" s="12"/>
    </row>
    <row r="4046" spans="1:15" x14ac:dyDescent="0.35">
      <c r="A4046" s="11" t="str">
        <f t="shared" si="63"/>
        <v>CONSUMO PER CAPITA (kg ó litros por individuo)Espum/Lambrusc/Mosca10-30MIL</v>
      </c>
      <c r="B4046" s="11" t="s">
        <v>120</v>
      </c>
      <c r="C4046" s="11" t="s">
        <v>177</v>
      </c>
      <c r="D4046" s="11" t="s">
        <v>12</v>
      </c>
      <c r="E4046" s="12">
        <v>0.15476541959804499</v>
      </c>
      <c r="F4046" s="12">
        <v>0.134511784606066</v>
      </c>
      <c r="G4046" s="12">
        <v>0.15681545066646699</v>
      </c>
      <c r="H4046" s="12">
        <v>0.113651537522189</v>
      </c>
      <c r="I4046" s="12">
        <v>0</v>
      </c>
      <c r="J4046" s="12">
        <v>0</v>
      </c>
      <c r="K4046" s="12">
        <v>0</v>
      </c>
      <c r="L4046" s="12">
        <v>0</v>
      </c>
      <c r="M4046" s="12">
        <v>0</v>
      </c>
      <c r="N4046" s="12"/>
      <c r="O4046" s="12"/>
    </row>
    <row r="4047" spans="1:15" x14ac:dyDescent="0.35">
      <c r="A4047" s="11" t="str">
        <f t="shared" si="63"/>
        <v>CONSUMO PER CAPITA (kg ó litros por individuo)Espum/Lambrusc/Mosca30-100MIL</v>
      </c>
      <c r="B4047" s="11" t="s">
        <v>120</v>
      </c>
      <c r="C4047" s="11" t="s">
        <v>177</v>
      </c>
      <c r="D4047" s="11" t="s">
        <v>13</v>
      </c>
      <c r="E4047" s="12">
        <v>3.9964824592471797E-2</v>
      </c>
      <c r="F4047" s="12">
        <v>7.8643977576002999E-2</v>
      </c>
      <c r="G4047" s="12">
        <v>7.8795277191312102E-2</v>
      </c>
      <c r="H4047" s="12">
        <v>6.0796986844028199E-2</v>
      </c>
      <c r="I4047" s="12">
        <v>0</v>
      </c>
      <c r="J4047" s="12">
        <v>0</v>
      </c>
      <c r="K4047" s="12">
        <v>0</v>
      </c>
      <c r="L4047" s="12">
        <v>0</v>
      </c>
      <c r="M4047" s="12">
        <v>0</v>
      </c>
      <c r="N4047" s="12"/>
      <c r="O4047" s="12"/>
    </row>
    <row r="4048" spans="1:15" x14ac:dyDescent="0.35">
      <c r="A4048" s="11" t="str">
        <f t="shared" si="63"/>
        <v>CONSUMO PER CAPITA (kg ó litros por individuo)Espum/Lambrusc/Mosca100-200MIL</v>
      </c>
      <c r="B4048" s="11" t="s">
        <v>120</v>
      </c>
      <c r="C4048" s="11" t="s">
        <v>177</v>
      </c>
      <c r="D4048" s="11" t="s">
        <v>14</v>
      </c>
      <c r="E4048" s="12">
        <v>4.9682286686889197E-2</v>
      </c>
      <c r="F4048" s="12">
        <v>6.7728744434050497E-2</v>
      </c>
      <c r="G4048" s="12">
        <v>5.7563287087622303E-2</v>
      </c>
      <c r="H4048" s="12">
        <v>5.8137022281228801E-2</v>
      </c>
      <c r="I4048" s="12">
        <v>0</v>
      </c>
      <c r="J4048" s="12">
        <v>0</v>
      </c>
      <c r="K4048" s="12">
        <v>0</v>
      </c>
      <c r="L4048" s="12">
        <v>0</v>
      </c>
      <c r="M4048" s="12">
        <v>0</v>
      </c>
      <c r="N4048" s="12"/>
      <c r="O4048" s="12"/>
    </row>
    <row r="4049" spans="1:15" x14ac:dyDescent="0.35">
      <c r="A4049" s="11" t="str">
        <f t="shared" si="63"/>
        <v>CONSUMO PER CAPITA (kg ó litros por individuo)Espum/Lambrusc/Mosca200-500MIL</v>
      </c>
      <c r="B4049" s="11" t="s">
        <v>120</v>
      </c>
      <c r="C4049" s="11" t="s">
        <v>177</v>
      </c>
      <c r="D4049" s="11" t="s">
        <v>15</v>
      </c>
      <c r="E4049" s="12">
        <v>4.9041467229294401E-2</v>
      </c>
      <c r="F4049" s="12">
        <v>7.0472898233530396E-2</v>
      </c>
      <c r="G4049" s="12">
        <v>0.10340847944698101</v>
      </c>
      <c r="H4049" s="12">
        <v>0.17053120981610201</v>
      </c>
      <c r="I4049" s="12">
        <v>0</v>
      </c>
      <c r="J4049" s="12">
        <v>0</v>
      </c>
      <c r="K4049" s="12">
        <v>0</v>
      </c>
      <c r="L4049" s="12">
        <v>0</v>
      </c>
      <c r="M4049" s="12">
        <v>0</v>
      </c>
      <c r="N4049" s="12"/>
      <c r="O4049" s="12"/>
    </row>
    <row r="4050" spans="1:15" x14ac:dyDescent="0.35">
      <c r="A4050" s="11" t="str">
        <f t="shared" si="63"/>
        <v>CONSUMO PER CAPITA (kg ó litros por individuo)Espum/Lambrusc/Mosca&gt;500MIL</v>
      </c>
      <c r="B4050" s="11" t="s">
        <v>120</v>
      </c>
      <c r="C4050" s="11" t="s">
        <v>177</v>
      </c>
      <c r="D4050" s="11" t="s">
        <v>16</v>
      </c>
      <c r="E4050" s="12">
        <v>5.8513764657217499E-2</v>
      </c>
      <c r="F4050" s="12">
        <v>4.6526299741234602E-2</v>
      </c>
      <c r="G4050" s="12">
        <v>5.58396677815233E-2</v>
      </c>
      <c r="H4050" s="12">
        <v>7.2189383670660398E-2</v>
      </c>
      <c r="I4050" s="12">
        <v>0</v>
      </c>
      <c r="J4050" s="12">
        <v>0</v>
      </c>
      <c r="K4050" s="12">
        <v>0</v>
      </c>
      <c r="L4050" s="12">
        <v>0</v>
      </c>
      <c r="M4050" s="12">
        <v>0</v>
      </c>
      <c r="N4050" s="12"/>
      <c r="O4050" s="12"/>
    </row>
    <row r="4051" spans="1:15" x14ac:dyDescent="0.35">
      <c r="A4051" s="11" t="str">
        <f t="shared" si="63"/>
        <v>CONSUMO PER CAPITA (kg ó litros por individuo)Espum/Lambrusc/MoscaDE 15 A 19 AÑOS</v>
      </c>
      <c r="B4051" s="11" t="s">
        <v>120</v>
      </c>
      <c r="C4051" s="11" t="s">
        <v>177</v>
      </c>
      <c r="D4051" s="11" t="s">
        <v>39</v>
      </c>
      <c r="E4051" s="12">
        <v>5.8853732761432798E-2</v>
      </c>
      <c r="F4051" s="12">
        <v>0.25069249701130403</v>
      </c>
      <c r="G4051" s="12" t="s">
        <v>213</v>
      </c>
      <c r="H4051" s="12">
        <v>9.86860727550775E-3</v>
      </c>
      <c r="I4051" s="12">
        <v>0</v>
      </c>
      <c r="J4051" s="12">
        <v>0</v>
      </c>
      <c r="K4051" s="12">
        <v>0</v>
      </c>
      <c r="L4051" s="12">
        <v>0</v>
      </c>
      <c r="M4051" s="12">
        <v>0</v>
      </c>
      <c r="N4051" s="12"/>
      <c r="O4051" s="12"/>
    </row>
    <row r="4052" spans="1:15" x14ac:dyDescent="0.35">
      <c r="A4052" s="11" t="str">
        <f t="shared" si="63"/>
        <v>CONSUMO PER CAPITA (kg ó litros por individuo)Espum/Lambrusc/MoscaDE 20 A 24 AÑOS</v>
      </c>
      <c r="B4052" s="11" t="s">
        <v>120</v>
      </c>
      <c r="C4052" s="11" t="s">
        <v>177</v>
      </c>
      <c r="D4052" s="11" t="s">
        <v>40</v>
      </c>
      <c r="E4052" s="12">
        <v>4.6245259584700001E-2</v>
      </c>
      <c r="F4052" s="12">
        <v>6.1081245987524201E-2</v>
      </c>
      <c r="G4052" s="12">
        <v>0.120736089881484</v>
      </c>
      <c r="H4052" s="12">
        <v>0.18111189728878099</v>
      </c>
      <c r="I4052" s="12">
        <v>0</v>
      </c>
      <c r="J4052" s="12">
        <v>0</v>
      </c>
      <c r="K4052" s="12">
        <v>0</v>
      </c>
      <c r="L4052" s="12">
        <v>0</v>
      </c>
      <c r="M4052" s="12">
        <v>0</v>
      </c>
      <c r="N4052" s="12"/>
      <c r="O4052" s="12"/>
    </row>
    <row r="4053" spans="1:15" x14ac:dyDescent="0.35">
      <c r="A4053" s="11" t="str">
        <f t="shared" si="63"/>
        <v>CONSUMO PER CAPITA (kg ó litros por individuo)Espum/Lambrusc/MoscaDE 25 A 34 AÑOS</v>
      </c>
      <c r="B4053" s="11" t="s">
        <v>120</v>
      </c>
      <c r="C4053" s="11" t="s">
        <v>177</v>
      </c>
      <c r="D4053" s="11" t="s">
        <v>41</v>
      </c>
      <c r="E4053" s="12">
        <v>5.1713507127056801E-2</v>
      </c>
      <c r="F4053" s="12">
        <v>3.3271016020774799E-2</v>
      </c>
      <c r="G4053" s="12">
        <v>2.62713038331885E-2</v>
      </c>
      <c r="H4053" s="12">
        <v>4.6796673502520598E-2</v>
      </c>
      <c r="I4053" s="12">
        <v>0</v>
      </c>
      <c r="J4053" s="12">
        <v>0</v>
      </c>
      <c r="K4053" s="12">
        <v>0</v>
      </c>
      <c r="L4053" s="12">
        <v>0</v>
      </c>
      <c r="M4053" s="12">
        <v>0</v>
      </c>
      <c r="N4053" s="12"/>
      <c r="O4053" s="12"/>
    </row>
    <row r="4054" spans="1:15" x14ac:dyDescent="0.35">
      <c r="A4054" s="11" t="str">
        <f t="shared" si="63"/>
        <v>CONSUMO PER CAPITA (kg ó litros por individuo)Espum/Lambrusc/MoscaDE 35 A 49 AÑOS</v>
      </c>
      <c r="B4054" s="11" t="s">
        <v>120</v>
      </c>
      <c r="C4054" s="11" t="s">
        <v>177</v>
      </c>
      <c r="D4054" s="11" t="s">
        <v>42</v>
      </c>
      <c r="E4054" s="12">
        <v>4.1829585770056903E-2</v>
      </c>
      <c r="F4054" s="12">
        <v>6.8164445481628297E-2</v>
      </c>
      <c r="G4054" s="12">
        <v>6.39220948983448E-2</v>
      </c>
      <c r="H4054" s="12">
        <v>5.0346774035457703E-2</v>
      </c>
      <c r="I4054" s="12">
        <v>0</v>
      </c>
      <c r="J4054" s="12">
        <v>0</v>
      </c>
      <c r="K4054" s="12">
        <v>0</v>
      </c>
      <c r="L4054" s="12">
        <v>0</v>
      </c>
      <c r="M4054" s="12">
        <v>0</v>
      </c>
      <c r="N4054" s="12"/>
      <c r="O4054" s="12"/>
    </row>
    <row r="4055" spans="1:15" x14ac:dyDescent="0.35">
      <c r="A4055" s="11" t="str">
        <f t="shared" si="63"/>
        <v>CONSUMO PER CAPITA (kg ó litros por individuo)Espum/Lambrusc/MoscaDE 50 A 59 AÑOS</v>
      </c>
      <c r="B4055" s="11" t="s">
        <v>120</v>
      </c>
      <c r="C4055" s="11" t="s">
        <v>177</v>
      </c>
      <c r="D4055" s="11" t="s">
        <v>43</v>
      </c>
      <c r="E4055" s="12">
        <v>7.2189845338806499E-2</v>
      </c>
      <c r="F4055" s="12">
        <v>9.8932084525048702E-2</v>
      </c>
      <c r="G4055" s="12">
        <v>0.105014472668464</v>
      </c>
      <c r="H4055" s="12">
        <v>8.5965992345606299E-2</v>
      </c>
      <c r="I4055" s="12">
        <v>0</v>
      </c>
      <c r="J4055" s="12">
        <v>0</v>
      </c>
      <c r="K4055" s="12">
        <v>0</v>
      </c>
      <c r="L4055" s="12">
        <v>0</v>
      </c>
      <c r="M4055" s="12">
        <v>0</v>
      </c>
      <c r="N4055" s="12"/>
      <c r="O4055" s="12"/>
    </row>
    <row r="4056" spans="1:15" x14ac:dyDescent="0.35">
      <c r="A4056" s="11" t="str">
        <f t="shared" si="63"/>
        <v>CONSUMO PER CAPITA (kg ó litros por individuo)Espum/Lambrusc/MoscaDE 60 A 75 AÑOS</v>
      </c>
      <c r="B4056" s="11" t="s">
        <v>120</v>
      </c>
      <c r="C4056" s="11" t="s">
        <v>177</v>
      </c>
      <c r="D4056" s="11" t="s">
        <v>44</v>
      </c>
      <c r="E4056" s="12">
        <v>0.15709733238496101</v>
      </c>
      <c r="F4056" s="12">
        <v>0.110902848535383</v>
      </c>
      <c r="G4056" s="12">
        <v>0.16787922427378299</v>
      </c>
      <c r="H4056" s="12">
        <v>0.167949397349933</v>
      </c>
      <c r="I4056" s="12">
        <v>0</v>
      </c>
      <c r="J4056" s="12">
        <v>0</v>
      </c>
      <c r="K4056" s="12">
        <v>0</v>
      </c>
      <c r="L4056" s="12">
        <v>0</v>
      </c>
      <c r="M4056" s="12">
        <v>0</v>
      </c>
      <c r="N4056" s="12"/>
      <c r="O4056" s="12"/>
    </row>
    <row r="4057" spans="1:15" x14ac:dyDescent="0.35">
      <c r="A4057" s="11" t="str">
        <f t="shared" si="63"/>
        <v>CONSUMO PER CAPITA (kg ó litros por individuo)Espum/Lambrusc/MoscaALTA Y MEDIA ALTA</v>
      </c>
      <c r="B4057" s="11" t="s">
        <v>120</v>
      </c>
      <c r="C4057" s="11" t="s">
        <v>177</v>
      </c>
      <c r="D4057" s="11" t="s">
        <v>17</v>
      </c>
      <c r="E4057" s="12">
        <v>0.16577055090611501</v>
      </c>
      <c r="F4057" s="12">
        <v>0.14107708215405501</v>
      </c>
      <c r="G4057" s="12">
        <v>0.164956070397831</v>
      </c>
      <c r="H4057" s="12">
        <v>0.154440943182065</v>
      </c>
      <c r="I4057" s="12">
        <v>0</v>
      </c>
      <c r="J4057" s="12">
        <v>0</v>
      </c>
      <c r="K4057" s="12">
        <v>0</v>
      </c>
      <c r="L4057" s="12">
        <v>0</v>
      </c>
      <c r="M4057" s="12">
        <v>0</v>
      </c>
      <c r="N4057" s="12"/>
      <c r="O4057" s="12"/>
    </row>
    <row r="4058" spans="1:15" x14ac:dyDescent="0.35">
      <c r="A4058" s="11" t="str">
        <f t="shared" si="63"/>
        <v>CONSUMO PER CAPITA (kg ó litros por individuo)Espum/Lambrusc/MoscaMEDIA</v>
      </c>
      <c r="B4058" s="11" t="s">
        <v>120</v>
      </c>
      <c r="C4058" s="11" t="s">
        <v>177</v>
      </c>
      <c r="D4058" s="11" t="s">
        <v>18</v>
      </c>
      <c r="E4058" s="12">
        <v>5.9290946355780597E-2</v>
      </c>
      <c r="F4058" s="12">
        <v>0.107355406908076</v>
      </c>
      <c r="G4058" s="12">
        <v>7.3134542233092195E-2</v>
      </c>
      <c r="H4058" s="12">
        <v>6.4136070653713295E-2</v>
      </c>
      <c r="I4058" s="12">
        <v>0</v>
      </c>
      <c r="J4058" s="12">
        <v>0</v>
      </c>
      <c r="K4058" s="12">
        <v>0</v>
      </c>
      <c r="L4058" s="12">
        <v>0</v>
      </c>
      <c r="M4058" s="12">
        <v>0</v>
      </c>
      <c r="N4058" s="12"/>
      <c r="O4058" s="12"/>
    </row>
    <row r="4059" spans="1:15" x14ac:dyDescent="0.35">
      <c r="A4059" s="11" t="str">
        <f t="shared" si="63"/>
        <v>CONSUMO PER CAPITA (kg ó litros por individuo)Espum/Lambrusc/MoscaMEDIA BAJA</v>
      </c>
      <c r="B4059" s="11" t="s">
        <v>120</v>
      </c>
      <c r="C4059" s="11" t="s">
        <v>177</v>
      </c>
      <c r="D4059" s="11" t="s">
        <v>19</v>
      </c>
      <c r="E4059" s="12">
        <v>3.9295265900008799E-2</v>
      </c>
      <c r="F4059" s="12">
        <v>3.4316879825197197E-2</v>
      </c>
      <c r="G4059" s="12">
        <v>6.6142154129534905E-2</v>
      </c>
      <c r="H4059" s="12">
        <v>7.9215531521734703E-2</v>
      </c>
      <c r="I4059" s="12">
        <v>0</v>
      </c>
      <c r="J4059" s="12">
        <v>0</v>
      </c>
      <c r="K4059" s="12">
        <v>0</v>
      </c>
      <c r="L4059" s="12">
        <v>0</v>
      </c>
      <c r="M4059" s="12">
        <v>0</v>
      </c>
      <c r="N4059" s="12"/>
      <c r="O4059" s="12"/>
    </row>
    <row r="4060" spans="1:15" x14ac:dyDescent="0.35">
      <c r="A4060" s="11" t="str">
        <f t="shared" si="63"/>
        <v>CONSUMO PER CAPITA (kg ó litros por individuo)Espum/Lambrusc/MoscaBAJA</v>
      </c>
      <c r="B4060" s="11" t="s">
        <v>120</v>
      </c>
      <c r="C4060" s="11" t="s">
        <v>177</v>
      </c>
      <c r="D4060" s="11" t="s">
        <v>20</v>
      </c>
      <c r="E4060" s="12">
        <v>5.6675004298740901E-2</v>
      </c>
      <c r="F4060" s="12">
        <v>8.2314350844499701E-2</v>
      </c>
      <c r="G4060" s="12">
        <v>6.7803294206696701E-2</v>
      </c>
      <c r="H4060" s="12">
        <v>7.8007411064541995E-2</v>
      </c>
      <c r="I4060" s="12">
        <v>0</v>
      </c>
      <c r="J4060" s="12">
        <v>0</v>
      </c>
      <c r="K4060" s="12">
        <v>0</v>
      </c>
      <c r="L4060" s="12">
        <v>0</v>
      </c>
      <c r="M4060" s="12">
        <v>0</v>
      </c>
      <c r="N4060" s="12"/>
      <c r="O4060" s="12"/>
    </row>
    <row r="4061" spans="1:15" x14ac:dyDescent="0.35">
      <c r="A4061" s="11" t="str">
        <f t="shared" si="63"/>
        <v>CONSUMO PER CAPITA (kg ó litros por individuo)Espum/Lambrusc/MoscaHOMBRE</v>
      </c>
      <c r="B4061" s="11" t="s">
        <v>120</v>
      </c>
      <c r="C4061" s="11" t="s">
        <v>177</v>
      </c>
      <c r="D4061" s="11" t="s">
        <v>21</v>
      </c>
      <c r="E4061" s="12">
        <v>5.2441504842204202E-2</v>
      </c>
      <c r="F4061" s="12">
        <v>7.0686195852329201E-2</v>
      </c>
      <c r="G4061" s="12">
        <v>7.2107157627291293E-2</v>
      </c>
      <c r="H4061" s="12">
        <v>8.1858640256722695E-2</v>
      </c>
      <c r="I4061" s="12">
        <v>0</v>
      </c>
      <c r="J4061" s="12">
        <v>0</v>
      </c>
      <c r="K4061" s="12">
        <v>0</v>
      </c>
      <c r="L4061" s="12">
        <v>0</v>
      </c>
      <c r="M4061" s="12">
        <v>0</v>
      </c>
      <c r="N4061" s="12"/>
      <c r="O4061" s="12"/>
    </row>
    <row r="4062" spans="1:15" x14ac:dyDescent="0.35">
      <c r="A4062" s="11" t="str">
        <f t="shared" si="63"/>
        <v>CONSUMO PER CAPITA (kg ó litros por individuo)Espum/Lambrusc/MoscaMUJER</v>
      </c>
      <c r="B4062" s="11" t="s">
        <v>120</v>
      </c>
      <c r="C4062" s="11" t="s">
        <v>177</v>
      </c>
      <c r="D4062" s="11" t="s">
        <v>22</v>
      </c>
      <c r="E4062" s="12">
        <v>9.9738781545658795E-2</v>
      </c>
      <c r="F4062" s="12">
        <v>0.11016067540154301</v>
      </c>
      <c r="G4062" s="12">
        <v>0.107510718282617</v>
      </c>
      <c r="H4062" s="12">
        <v>9.8319571941384104E-2</v>
      </c>
      <c r="I4062" s="12">
        <v>0</v>
      </c>
      <c r="J4062" s="12">
        <v>0</v>
      </c>
      <c r="K4062" s="12">
        <v>0</v>
      </c>
      <c r="L4062" s="12">
        <v>0</v>
      </c>
      <c r="M4062" s="12">
        <v>0</v>
      </c>
      <c r="N4062" s="12"/>
      <c r="O4062" s="12"/>
    </row>
    <row r="4063" spans="1:15" x14ac:dyDescent="0.35">
      <c r="A4063" s="11" t="str">
        <f t="shared" si="63"/>
        <v>CONSUMO PER CAPITA (kg ó litros por individuo)SidraT.ESPAÑA</v>
      </c>
      <c r="B4063" s="11" t="s">
        <v>120</v>
      </c>
      <c r="C4063" s="11" t="s">
        <v>143</v>
      </c>
      <c r="D4063" s="11" t="s">
        <v>36</v>
      </c>
      <c r="E4063" s="12">
        <v>0.56566757526438705</v>
      </c>
      <c r="F4063" s="12">
        <v>0.50821244966543599</v>
      </c>
      <c r="G4063" s="12">
        <v>0.54655971817166504</v>
      </c>
      <c r="H4063" s="12">
        <v>0.62136902631661295</v>
      </c>
      <c r="I4063" s="12">
        <v>0</v>
      </c>
      <c r="J4063" s="12">
        <v>0</v>
      </c>
      <c r="K4063" s="12">
        <v>0</v>
      </c>
      <c r="L4063" s="12">
        <v>0</v>
      </c>
      <c r="M4063" s="12">
        <v>0</v>
      </c>
      <c r="N4063" s="12"/>
      <c r="O4063" s="12"/>
    </row>
    <row r="4064" spans="1:15" x14ac:dyDescent="0.35">
      <c r="A4064" s="11" t="str">
        <f t="shared" si="63"/>
        <v>CONSUMO PER CAPITA (kg ó litros por individuo)SidraBCN AM</v>
      </c>
      <c r="B4064" s="11" t="s">
        <v>120</v>
      </c>
      <c r="C4064" s="11" t="s">
        <v>143</v>
      </c>
      <c r="D4064" s="11" t="s">
        <v>1</v>
      </c>
      <c r="E4064" s="12">
        <v>6.0749324127667599E-2</v>
      </c>
      <c r="F4064" s="12">
        <v>4.2638947829694601E-2</v>
      </c>
      <c r="G4064" s="12">
        <v>6.3815771290238396E-2</v>
      </c>
      <c r="H4064" s="12">
        <v>6.4273271571656701E-2</v>
      </c>
      <c r="I4064" s="12">
        <v>0</v>
      </c>
      <c r="J4064" s="12">
        <v>0</v>
      </c>
      <c r="K4064" s="12">
        <v>0</v>
      </c>
      <c r="L4064" s="12">
        <v>0</v>
      </c>
      <c r="M4064" s="12">
        <v>0</v>
      </c>
      <c r="N4064" s="12"/>
      <c r="O4064" s="12"/>
    </row>
    <row r="4065" spans="1:15" x14ac:dyDescent="0.35">
      <c r="A4065" s="11" t="str">
        <f t="shared" si="63"/>
        <v>CONSUMO PER CAPITA (kg ó litros por individuo)SidraREST.CAT ARAGON</v>
      </c>
      <c r="B4065" s="11" t="s">
        <v>120</v>
      </c>
      <c r="C4065" s="11" t="s">
        <v>143</v>
      </c>
      <c r="D4065" s="11" t="s">
        <v>2</v>
      </c>
      <c r="E4065" s="12">
        <v>0.100855858940417</v>
      </c>
      <c r="F4065" s="12">
        <v>8.6982696997487105E-2</v>
      </c>
      <c r="G4065" s="12">
        <v>9.2765941023882095E-2</v>
      </c>
      <c r="H4065" s="12">
        <v>0.10766181910924</v>
      </c>
      <c r="I4065" s="12">
        <v>0</v>
      </c>
      <c r="J4065" s="12">
        <v>0</v>
      </c>
      <c r="K4065" s="12">
        <v>0</v>
      </c>
      <c r="L4065" s="12">
        <v>0</v>
      </c>
      <c r="M4065" s="12">
        <v>0</v>
      </c>
      <c r="N4065" s="12"/>
      <c r="O4065" s="12"/>
    </row>
    <row r="4066" spans="1:15" x14ac:dyDescent="0.35">
      <c r="A4066" s="11" t="str">
        <f t="shared" si="63"/>
        <v>CONSUMO PER CAPITA (kg ó litros por individuo)SidraLEVANTE</v>
      </c>
      <c r="B4066" s="11" t="s">
        <v>120</v>
      </c>
      <c r="C4066" s="11" t="s">
        <v>143</v>
      </c>
      <c r="D4066" s="11" t="s">
        <v>3</v>
      </c>
      <c r="E4066" s="12">
        <v>0.12990477445199</v>
      </c>
      <c r="F4066" s="12">
        <v>0.15795208171671499</v>
      </c>
      <c r="G4066" s="12">
        <v>0.10573478006364501</v>
      </c>
      <c r="H4066" s="12">
        <v>7.6170942510402906E-2</v>
      </c>
      <c r="I4066" s="12">
        <v>0</v>
      </c>
      <c r="J4066" s="12">
        <v>0</v>
      </c>
      <c r="K4066" s="12">
        <v>0</v>
      </c>
      <c r="L4066" s="12">
        <v>0</v>
      </c>
      <c r="M4066" s="12">
        <v>0</v>
      </c>
      <c r="N4066" s="12"/>
      <c r="O4066" s="12"/>
    </row>
    <row r="4067" spans="1:15" x14ac:dyDescent="0.35">
      <c r="A4067" s="11" t="str">
        <f t="shared" si="63"/>
        <v>CONSUMO PER CAPITA (kg ó litros por individuo)SidraANDALUCIA</v>
      </c>
      <c r="B4067" s="11" t="s">
        <v>120</v>
      </c>
      <c r="C4067" s="11" t="s">
        <v>143</v>
      </c>
      <c r="D4067" s="11" t="s">
        <v>4</v>
      </c>
      <c r="E4067" s="12">
        <v>0.204513408169641</v>
      </c>
      <c r="F4067" s="12">
        <v>0.15465287601098299</v>
      </c>
      <c r="G4067" s="12">
        <v>0.11619595820600299</v>
      </c>
      <c r="H4067" s="12">
        <v>0.105337770546351</v>
      </c>
      <c r="I4067" s="12">
        <v>0</v>
      </c>
      <c r="J4067" s="12">
        <v>0</v>
      </c>
      <c r="K4067" s="12">
        <v>0</v>
      </c>
      <c r="L4067" s="12">
        <v>0</v>
      </c>
      <c r="M4067" s="12">
        <v>0</v>
      </c>
      <c r="N4067" s="12"/>
      <c r="O4067" s="12"/>
    </row>
    <row r="4068" spans="1:15" x14ac:dyDescent="0.35">
      <c r="A4068" s="11" t="str">
        <f t="shared" si="63"/>
        <v>CONSUMO PER CAPITA (kg ó litros por individuo)SidraMDD AM</v>
      </c>
      <c r="B4068" s="11" t="s">
        <v>120</v>
      </c>
      <c r="C4068" s="11" t="s">
        <v>143</v>
      </c>
      <c r="D4068" s="11" t="s">
        <v>5</v>
      </c>
      <c r="E4068" s="12">
        <v>0.184427756410254</v>
      </c>
      <c r="F4068" s="12">
        <v>0.19583283604137</v>
      </c>
      <c r="G4068" s="12">
        <v>0.22267720771749899</v>
      </c>
      <c r="H4068" s="12">
        <v>0.16562149797733899</v>
      </c>
      <c r="I4068" s="12">
        <v>0</v>
      </c>
      <c r="J4068" s="12">
        <v>0</v>
      </c>
      <c r="K4068" s="12">
        <v>0</v>
      </c>
      <c r="L4068" s="12">
        <v>0</v>
      </c>
      <c r="M4068" s="12">
        <v>0</v>
      </c>
      <c r="N4068" s="12"/>
      <c r="O4068" s="12"/>
    </row>
    <row r="4069" spans="1:15" x14ac:dyDescent="0.35">
      <c r="A4069" s="11" t="str">
        <f t="shared" si="63"/>
        <v>CONSUMO PER CAPITA (kg ó litros por individuo)SidraRTO CENTRO</v>
      </c>
      <c r="B4069" s="11" t="s">
        <v>120</v>
      </c>
      <c r="C4069" s="11" t="s">
        <v>143</v>
      </c>
      <c r="D4069" s="11" t="s">
        <v>6</v>
      </c>
      <c r="E4069" s="12">
        <v>0.39048775165996602</v>
      </c>
      <c r="F4069" s="12">
        <v>0.36732181563747102</v>
      </c>
      <c r="G4069" s="12">
        <v>0.33158965404929303</v>
      </c>
      <c r="H4069" s="12">
        <v>0.315685979104117</v>
      </c>
      <c r="I4069" s="12">
        <v>0</v>
      </c>
      <c r="J4069" s="12">
        <v>0</v>
      </c>
      <c r="K4069" s="12">
        <v>0</v>
      </c>
      <c r="L4069" s="12">
        <v>0</v>
      </c>
      <c r="M4069" s="12">
        <v>0</v>
      </c>
      <c r="N4069" s="12"/>
      <c r="O4069" s="12"/>
    </row>
    <row r="4070" spans="1:15" x14ac:dyDescent="0.35">
      <c r="A4070" s="11" t="str">
        <f t="shared" si="63"/>
        <v>CONSUMO PER CAPITA (kg ó litros por individuo)SidraNORTE-CENTRO</v>
      </c>
      <c r="B4070" s="11" t="s">
        <v>120</v>
      </c>
      <c r="C4070" s="11" t="s">
        <v>143</v>
      </c>
      <c r="D4070" s="11" t="s">
        <v>7</v>
      </c>
      <c r="E4070" s="12">
        <v>0.47840311257540702</v>
      </c>
      <c r="F4070" s="12">
        <v>0.61603787778569497</v>
      </c>
      <c r="G4070" s="12">
        <v>0.64911993940945201</v>
      </c>
      <c r="H4070" s="12">
        <v>0.74920313962797203</v>
      </c>
      <c r="I4070" s="12">
        <v>0</v>
      </c>
      <c r="J4070" s="12">
        <v>0</v>
      </c>
      <c r="K4070" s="12">
        <v>0</v>
      </c>
      <c r="L4070" s="12">
        <v>0</v>
      </c>
      <c r="M4070" s="12">
        <v>0</v>
      </c>
      <c r="N4070" s="12"/>
      <c r="O4070" s="12"/>
    </row>
    <row r="4071" spans="1:15" x14ac:dyDescent="0.35">
      <c r="A4071" s="11" t="str">
        <f t="shared" si="63"/>
        <v>CONSUMO PER CAPITA (kg ó litros por individuo)SidraNOROESTE</v>
      </c>
      <c r="B4071" s="11" t="s">
        <v>120</v>
      </c>
      <c r="C4071" s="11" t="s">
        <v>143</v>
      </c>
      <c r="D4071" s="11" t="s">
        <v>8</v>
      </c>
      <c r="E4071" s="12">
        <v>4.0650432079214101</v>
      </c>
      <c r="F4071" s="12">
        <v>3.45377012561418</v>
      </c>
      <c r="G4071" s="12">
        <v>4.0110659720775796</v>
      </c>
      <c r="H4071" s="12">
        <v>4.9287693931464602</v>
      </c>
      <c r="I4071" s="12">
        <v>0</v>
      </c>
      <c r="J4071" s="12">
        <v>0</v>
      </c>
      <c r="K4071" s="12">
        <v>0</v>
      </c>
      <c r="L4071" s="12">
        <v>0</v>
      </c>
      <c r="M4071" s="12">
        <v>0</v>
      </c>
      <c r="N4071" s="12"/>
      <c r="O4071" s="12"/>
    </row>
    <row r="4072" spans="1:15" x14ac:dyDescent="0.35">
      <c r="A4072" s="11" t="str">
        <f t="shared" si="63"/>
        <v>CONSUMO PER CAPITA (kg ó litros por individuo)Sidra&lt;2MIL</v>
      </c>
      <c r="B4072" s="11" t="s">
        <v>120</v>
      </c>
      <c r="C4072" s="11" t="s">
        <v>143</v>
      </c>
      <c r="D4072" s="11" t="s">
        <v>9</v>
      </c>
      <c r="E4072" s="12">
        <v>0.227142106996291</v>
      </c>
      <c r="F4072" s="12">
        <v>0.17893292111963899</v>
      </c>
      <c r="G4072" s="12">
        <v>0.201315204373472</v>
      </c>
      <c r="H4072" s="12">
        <v>0.125918163889402</v>
      </c>
      <c r="I4072" s="12">
        <v>0</v>
      </c>
      <c r="J4072" s="12">
        <v>0</v>
      </c>
      <c r="K4072" s="12">
        <v>0</v>
      </c>
      <c r="L4072" s="12">
        <v>0</v>
      </c>
      <c r="M4072" s="12">
        <v>0</v>
      </c>
      <c r="N4072" s="12"/>
      <c r="O4072" s="12"/>
    </row>
    <row r="4073" spans="1:15" x14ac:dyDescent="0.35">
      <c r="A4073" s="11" t="str">
        <f t="shared" si="63"/>
        <v>CONSUMO PER CAPITA (kg ó litros por individuo)Sidra2-5MIL</v>
      </c>
      <c r="B4073" s="11" t="s">
        <v>120</v>
      </c>
      <c r="C4073" s="11" t="s">
        <v>143</v>
      </c>
      <c r="D4073" s="11" t="s">
        <v>10</v>
      </c>
      <c r="E4073" s="12">
        <v>9.9855141651647605E-2</v>
      </c>
      <c r="F4073" s="12">
        <v>0.113064092735654</v>
      </c>
      <c r="G4073" s="12">
        <v>0.1147679155203</v>
      </c>
      <c r="H4073" s="12">
        <v>0.15548385772124099</v>
      </c>
      <c r="I4073" s="12">
        <v>0</v>
      </c>
      <c r="J4073" s="12">
        <v>0</v>
      </c>
      <c r="K4073" s="12">
        <v>0</v>
      </c>
      <c r="L4073" s="12">
        <v>0</v>
      </c>
      <c r="M4073" s="12">
        <v>0</v>
      </c>
      <c r="N4073" s="12"/>
      <c r="O4073" s="12"/>
    </row>
    <row r="4074" spans="1:15" x14ac:dyDescent="0.35">
      <c r="A4074" s="11" t="str">
        <f t="shared" si="63"/>
        <v>CONSUMO PER CAPITA (kg ó litros por individuo)Sidra5-10MIL</v>
      </c>
      <c r="B4074" s="11" t="s">
        <v>120</v>
      </c>
      <c r="C4074" s="11" t="s">
        <v>143</v>
      </c>
      <c r="D4074" s="11" t="s">
        <v>11</v>
      </c>
      <c r="E4074" s="12">
        <v>0.119350353929448</v>
      </c>
      <c r="F4074" s="12">
        <v>0.152911464951141</v>
      </c>
      <c r="G4074" s="12">
        <v>0.127821874577909</v>
      </c>
      <c r="H4074" s="12">
        <v>0.20139232307709101</v>
      </c>
      <c r="I4074" s="12">
        <v>0</v>
      </c>
      <c r="J4074" s="12">
        <v>0</v>
      </c>
      <c r="K4074" s="12">
        <v>0</v>
      </c>
      <c r="L4074" s="12">
        <v>0</v>
      </c>
      <c r="M4074" s="12">
        <v>0</v>
      </c>
      <c r="N4074" s="12"/>
      <c r="O4074" s="12"/>
    </row>
    <row r="4075" spans="1:15" x14ac:dyDescent="0.35">
      <c r="A4075" s="11" t="str">
        <f t="shared" si="63"/>
        <v>CONSUMO PER CAPITA (kg ó litros por individuo)Sidra10-30MIL</v>
      </c>
      <c r="B4075" s="11" t="s">
        <v>120</v>
      </c>
      <c r="C4075" s="11" t="s">
        <v>143</v>
      </c>
      <c r="D4075" s="11" t="s">
        <v>12</v>
      </c>
      <c r="E4075" s="12">
        <v>0.33015108682733202</v>
      </c>
      <c r="F4075" s="12">
        <v>0.396588315834842</v>
      </c>
      <c r="G4075" s="12">
        <v>0.283707060182259</v>
      </c>
      <c r="H4075" s="12">
        <v>0.37522596914714001</v>
      </c>
      <c r="I4075" s="12">
        <v>0</v>
      </c>
      <c r="J4075" s="12">
        <v>0</v>
      </c>
      <c r="K4075" s="12">
        <v>0</v>
      </c>
      <c r="L4075" s="12">
        <v>0</v>
      </c>
      <c r="M4075" s="12">
        <v>0</v>
      </c>
      <c r="N4075" s="12"/>
      <c r="O4075" s="12"/>
    </row>
    <row r="4076" spans="1:15" x14ac:dyDescent="0.35">
      <c r="A4076" s="11" t="str">
        <f t="shared" si="63"/>
        <v>CONSUMO PER CAPITA (kg ó litros por individuo)Sidra30-100MIL</v>
      </c>
      <c r="B4076" s="11" t="s">
        <v>120</v>
      </c>
      <c r="C4076" s="11" t="s">
        <v>143</v>
      </c>
      <c r="D4076" s="11" t="s">
        <v>13</v>
      </c>
      <c r="E4076" s="12">
        <v>1.37345443673547</v>
      </c>
      <c r="F4076" s="12">
        <v>1.1892300008152701</v>
      </c>
      <c r="G4076" s="12">
        <v>1.17411013231901</v>
      </c>
      <c r="H4076" s="12">
        <v>1.1180035003603801</v>
      </c>
      <c r="I4076" s="12">
        <v>0</v>
      </c>
      <c r="J4076" s="12">
        <v>0</v>
      </c>
      <c r="K4076" s="12">
        <v>0</v>
      </c>
      <c r="L4076" s="12">
        <v>0</v>
      </c>
      <c r="M4076" s="12">
        <v>0</v>
      </c>
      <c r="N4076" s="12"/>
      <c r="O4076" s="12"/>
    </row>
    <row r="4077" spans="1:15" x14ac:dyDescent="0.35">
      <c r="A4077" s="11" t="str">
        <f t="shared" si="63"/>
        <v>CONSUMO PER CAPITA (kg ó litros por individuo)Sidra100-200MIL</v>
      </c>
      <c r="B4077" s="11" t="s">
        <v>120</v>
      </c>
      <c r="C4077" s="11" t="s">
        <v>143</v>
      </c>
      <c r="D4077" s="11" t="s">
        <v>14</v>
      </c>
      <c r="E4077" s="12">
        <v>0.42624280558975303</v>
      </c>
      <c r="F4077" s="12">
        <v>0.369792661132748</v>
      </c>
      <c r="G4077" s="12">
        <v>0.44368328473756702</v>
      </c>
      <c r="H4077" s="12">
        <v>0.38721065437027602</v>
      </c>
      <c r="I4077" s="12">
        <v>0</v>
      </c>
      <c r="J4077" s="12">
        <v>0</v>
      </c>
      <c r="K4077" s="12">
        <v>0</v>
      </c>
      <c r="L4077" s="12">
        <v>0</v>
      </c>
      <c r="M4077" s="12">
        <v>0</v>
      </c>
      <c r="N4077" s="12"/>
      <c r="O4077" s="12"/>
    </row>
    <row r="4078" spans="1:15" x14ac:dyDescent="0.35">
      <c r="A4078" s="11" t="str">
        <f t="shared" si="63"/>
        <v>CONSUMO PER CAPITA (kg ó litros por individuo)Sidra200-500MIL</v>
      </c>
      <c r="B4078" s="11" t="s">
        <v>120</v>
      </c>
      <c r="C4078" s="11" t="s">
        <v>143</v>
      </c>
      <c r="D4078" s="11" t="s">
        <v>15</v>
      </c>
      <c r="E4078" s="12">
        <v>0.92331331247205894</v>
      </c>
      <c r="F4078" s="12">
        <v>0.74383682697837095</v>
      </c>
      <c r="G4078" s="12">
        <v>1.1761537134107201</v>
      </c>
      <c r="H4078" s="12">
        <v>1.7638482949522201</v>
      </c>
      <c r="I4078" s="12">
        <v>0</v>
      </c>
      <c r="J4078" s="12">
        <v>0</v>
      </c>
      <c r="K4078" s="12">
        <v>0</v>
      </c>
      <c r="L4078" s="12">
        <v>0</v>
      </c>
      <c r="M4078" s="12">
        <v>0</v>
      </c>
      <c r="N4078" s="12"/>
      <c r="O4078" s="12"/>
    </row>
    <row r="4079" spans="1:15" x14ac:dyDescent="0.35">
      <c r="A4079" s="11" t="str">
        <f t="shared" si="63"/>
        <v>CONSUMO PER CAPITA (kg ó litros por individuo)Sidra&gt;500MIL</v>
      </c>
      <c r="B4079" s="11" t="s">
        <v>120</v>
      </c>
      <c r="C4079" s="11" t="s">
        <v>143</v>
      </c>
      <c r="D4079" s="11" t="s">
        <v>16</v>
      </c>
      <c r="E4079" s="12">
        <v>0.20116152027006801</v>
      </c>
      <c r="F4079" s="12">
        <v>0.17667741047404101</v>
      </c>
      <c r="G4079" s="12">
        <v>0.181895414989552</v>
      </c>
      <c r="H4079" s="12">
        <v>0.158798831109665</v>
      </c>
      <c r="I4079" s="12">
        <v>0</v>
      </c>
      <c r="J4079" s="12">
        <v>0</v>
      </c>
      <c r="K4079" s="12">
        <v>0</v>
      </c>
      <c r="L4079" s="12">
        <v>0</v>
      </c>
      <c r="M4079" s="12">
        <v>0</v>
      </c>
      <c r="N4079" s="12"/>
      <c r="O4079" s="12"/>
    </row>
    <row r="4080" spans="1:15" x14ac:dyDescent="0.35">
      <c r="A4080" s="11" t="str">
        <f t="shared" si="63"/>
        <v>CONSUMO PER CAPITA (kg ó litros por individuo)SidraDE 15 A 19 AÑOS</v>
      </c>
      <c r="B4080" s="11" t="s">
        <v>120</v>
      </c>
      <c r="C4080" s="11" t="s">
        <v>143</v>
      </c>
      <c r="D4080" s="11" t="s">
        <v>39</v>
      </c>
      <c r="E4080" s="12">
        <v>4.3953045104711999E-2</v>
      </c>
      <c r="F4080" s="12">
        <v>0.16734631187443</v>
      </c>
      <c r="G4080" s="12">
        <v>2.3178128511589801E-2</v>
      </c>
      <c r="H4080" s="12">
        <v>6.4266022067949305E-2</v>
      </c>
      <c r="I4080" s="12">
        <v>0</v>
      </c>
      <c r="J4080" s="12">
        <v>0</v>
      </c>
      <c r="K4080" s="12">
        <v>0</v>
      </c>
      <c r="L4080" s="12">
        <v>0</v>
      </c>
      <c r="M4080" s="12">
        <v>0</v>
      </c>
      <c r="N4080" s="12"/>
      <c r="O4080" s="12"/>
    </row>
    <row r="4081" spans="1:15" x14ac:dyDescent="0.35">
      <c r="A4081" s="11" t="str">
        <f t="shared" si="63"/>
        <v>CONSUMO PER CAPITA (kg ó litros por individuo)SidraDE 20 A 24 AÑOS</v>
      </c>
      <c r="B4081" s="11" t="s">
        <v>120</v>
      </c>
      <c r="C4081" s="11" t="s">
        <v>143</v>
      </c>
      <c r="D4081" s="11" t="s">
        <v>40</v>
      </c>
      <c r="E4081" s="12">
        <v>0.128232229927632</v>
      </c>
      <c r="F4081" s="12">
        <v>0.10674038062284</v>
      </c>
      <c r="G4081" s="12">
        <v>7.4586426524037006E-2</v>
      </c>
      <c r="H4081" s="12">
        <v>6.1918934531868801E-2</v>
      </c>
      <c r="I4081" s="12">
        <v>0</v>
      </c>
      <c r="J4081" s="12">
        <v>0</v>
      </c>
      <c r="K4081" s="12">
        <v>0</v>
      </c>
      <c r="L4081" s="12">
        <v>0</v>
      </c>
      <c r="M4081" s="12">
        <v>0</v>
      </c>
      <c r="N4081" s="12"/>
      <c r="O4081" s="12"/>
    </row>
    <row r="4082" spans="1:15" x14ac:dyDescent="0.35">
      <c r="A4082" s="11" t="str">
        <f t="shared" si="63"/>
        <v>CONSUMO PER CAPITA (kg ó litros por individuo)SidraDE 25 A 34 AÑOS</v>
      </c>
      <c r="B4082" s="11" t="s">
        <v>120</v>
      </c>
      <c r="C4082" s="11" t="s">
        <v>143</v>
      </c>
      <c r="D4082" s="11" t="s">
        <v>41</v>
      </c>
      <c r="E4082" s="12">
        <v>0.15804611232392499</v>
      </c>
      <c r="F4082" s="12">
        <v>0.19075774892379599</v>
      </c>
      <c r="G4082" s="12">
        <v>0.15555147443763501</v>
      </c>
      <c r="H4082" s="12">
        <v>0.11578164305479199</v>
      </c>
      <c r="I4082" s="12">
        <v>0</v>
      </c>
      <c r="J4082" s="12">
        <v>0</v>
      </c>
      <c r="K4082" s="12">
        <v>0</v>
      </c>
      <c r="L4082" s="12">
        <v>0</v>
      </c>
      <c r="M4082" s="12">
        <v>0</v>
      </c>
      <c r="N4082" s="12"/>
      <c r="O4082" s="12"/>
    </row>
    <row r="4083" spans="1:15" x14ac:dyDescent="0.35">
      <c r="A4083" s="11" t="str">
        <f t="shared" si="63"/>
        <v>CONSUMO PER CAPITA (kg ó litros por individuo)SidraDE 35 A 49 AÑOS</v>
      </c>
      <c r="B4083" s="11" t="s">
        <v>120</v>
      </c>
      <c r="C4083" s="11" t="s">
        <v>143</v>
      </c>
      <c r="D4083" s="11" t="s">
        <v>42</v>
      </c>
      <c r="E4083" s="12">
        <v>0.38881324650048199</v>
      </c>
      <c r="F4083" s="12">
        <v>0.28435372402986903</v>
      </c>
      <c r="G4083" s="12">
        <v>0.29239237606590301</v>
      </c>
      <c r="H4083" s="12">
        <v>0.27351553949615198</v>
      </c>
      <c r="I4083" s="12">
        <v>0</v>
      </c>
      <c r="J4083" s="12">
        <v>0</v>
      </c>
      <c r="K4083" s="12">
        <v>0</v>
      </c>
      <c r="L4083" s="12">
        <v>0</v>
      </c>
      <c r="M4083" s="12">
        <v>0</v>
      </c>
      <c r="N4083" s="12"/>
      <c r="O4083" s="12"/>
    </row>
    <row r="4084" spans="1:15" x14ac:dyDescent="0.35">
      <c r="A4084" s="11" t="str">
        <f t="shared" si="63"/>
        <v>CONSUMO PER CAPITA (kg ó litros por individuo)SidraDE 50 A 59 AÑOS</v>
      </c>
      <c r="B4084" s="11" t="s">
        <v>120</v>
      </c>
      <c r="C4084" s="11" t="s">
        <v>143</v>
      </c>
      <c r="D4084" s="11" t="s">
        <v>43</v>
      </c>
      <c r="E4084" s="12">
        <v>0.63236734409376405</v>
      </c>
      <c r="F4084" s="12">
        <v>0.64205319067173205</v>
      </c>
      <c r="G4084" s="12">
        <v>0.97953871888845201</v>
      </c>
      <c r="H4084" s="12">
        <v>1.16392884546821</v>
      </c>
      <c r="I4084" s="12">
        <v>0</v>
      </c>
      <c r="J4084" s="12">
        <v>0</v>
      </c>
      <c r="K4084" s="12">
        <v>0</v>
      </c>
      <c r="L4084" s="12">
        <v>0</v>
      </c>
      <c r="M4084" s="12">
        <v>0</v>
      </c>
      <c r="N4084" s="12"/>
      <c r="O4084" s="12"/>
    </row>
    <row r="4085" spans="1:15" x14ac:dyDescent="0.35">
      <c r="A4085" s="11" t="str">
        <f t="shared" si="63"/>
        <v>CONSUMO PER CAPITA (kg ó litros por individuo)SidraDE 60 A 75 AÑOS</v>
      </c>
      <c r="B4085" s="11" t="s">
        <v>120</v>
      </c>
      <c r="C4085" s="11" t="s">
        <v>143</v>
      </c>
      <c r="D4085" s="11" t="s">
        <v>44</v>
      </c>
      <c r="E4085" s="12">
        <v>1.29664710159452</v>
      </c>
      <c r="F4085" s="12">
        <v>1.11240131444694</v>
      </c>
      <c r="G4085" s="12">
        <v>1.0343140961472701</v>
      </c>
      <c r="H4085" s="12">
        <v>1.2350480030330799</v>
      </c>
      <c r="I4085" s="12">
        <v>0</v>
      </c>
      <c r="J4085" s="12">
        <v>0</v>
      </c>
      <c r="K4085" s="12">
        <v>0</v>
      </c>
      <c r="L4085" s="12">
        <v>0</v>
      </c>
      <c r="M4085" s="12">
        <v>0</v>
      </c>
      <c r="N4085" s="12"/>
      <c r="O4085" s="12"/>
    </row>
    <row r="4086" spans="1:15" x14ac:dyDescent="0.35">
      <c r="A4086" s="11" t="str">
        <f t="shared" si="63"/>
        <v>CONSUMO PER CAPITA (kg ó litros por individuo)SidraALTA Y MEDIA ALTA</v>
      </c>
      <c r="B4086" s="11" t="s">
        <v>120</v>
      </c>
      <c r="C4086" s="11" t="s">
        <v>143</v>
      </c>
      <c r="D4086" s="11" t="s">
        <v>17</v>
      </c>
      <c r="E4086" s="12">
        <v>1.15009788908</v>
      </c>
      <c r="F4086" s="12">
        <v>1.13073879997954</v>
      </c>
      <c r="G4086" s="12">
        <v>1.1060562581212801</v>
      </c>
      <c r="H4086" s="12">
        <v>1.09059309631464</v>
      </c>
      <c r="I4086" s="12">
        <v>0</v>
      </c>
      <c r="J4086" s="12">
        <v>0</v>
      </c>
      <c r="K4086" s="12">
        <v>0</v>
      </c>
      <c r="L4086" s="12">
        <v>0</v>
      </c>
      <c r="M4086" s="12">
        <v>0</v>
      </c>
      <c r="N4086" s="12"/>
      <c r="O4086" s="12"/>
    </row>
    <row r="4087" spans="1:15" x14ac:dyDescent="0.35">
      <c r="A4087" s="11" t="str">
        <f t="shared" si="63"/>
        <v>CONSUMO PER CAPITA (kg ó litros por individuo)SidraMEDIA</v>
      </c>
      <c r="B4087" s="11" t="s">
        <v>120</v>
      </c>
      <c r="C4087" s="11" t="s">
        <v>143</v>
      </c>
      <c r="D4087" s="11" t="s">
        <v>18</v>
      </c>
      <c r="E4087" s="12">
        <v>0.47822568599722398</v>
      </c>
      <c r="F4087" s="12">
        <v>0.49647279404491701</v>
      </c>
      <c r="G4087" s="12">
        <v>0.60190992280861</v>
      </c>
      <c r="H4087" s="12">
        <v>0.768127821484481</v>
      </c>
      <c r="I4087" s="12">
        <v>0</v>
      </c>
      <c r="J4087" s="12">
        <v>0</v>
      </c>
      <c r="K4087" s="12">
        <v>0</v>
      </c>
      <c r="L4087" s="12">
        <v>0</v>
      </c>
      <c r="M4087" s="12">
        <v>0</v>
      </c>
      <c r="N4087" s="12"/>
      <c r="O4087" s="12"/>
    </row>
    <row r="4088" spans="1:15" x14ac:dyDescent="0.35">
      <c r="A4088" s="11" t="str">
        <f t="shared" si="63"/>
        <v>CONSUMO PER CAPITA (kg ó litros por individuo)SidraMEDIA BAJA</v>
      </c>
      <c r="B4088" s="11" t="s">
        <v>120</v>
      </c>
      <c r="C4088" s="11" t="s">
        <v>143</v>
      </c>
      <c r="D4088" s="11" t="s">
        <v>19</v>
      </c>
      <c r="E4088" s="12">
        <v>0.43313738804422902</v>
      </c>
      <c r="F4088" s="12">
        <v>0.18553880963034899</v>
      </c>
      <c r="G4088" s="12">
        <v>0.289348535994506</v>
      </c>
      <c r="H4088" s="12">
        <v>0.37615225754287901</v>
      </c>
      <c r="I4088" s="12">
        <v>0</v>
      </c>
      <c r="J4088" s="12">
        <v>0</v>
      </c>
      <c r="K4088" s="12">
        <v>0</v>
      </c>
      <c r="L4088" s="12">
        <v>0</v>
      </c>
      <c r="M4088" s="12">
        <v>0</v>
      </c>
      <c r="N4088" s="12"/>
      <c r="O4088" s="12"/>
    </row>
    <row r="4089" spans="1:15" x14ac:dyDescent="0.35">
      <c r="A4089" s="11" t="str">
        <f t="shared" si="63"/>
        <v>CONSUMO PER CAPITA (kg ó litros por individuo)SidraBAJA</v>
      </c>
      <c r="B4089" s="11" t="s">
        <v>120</v>
      </c>
      <c r="C4089" s="11" t="s">
        <v>143</v>
      </c>
      <c r="D4089" s="11" t="s">
        <v>20</v>
      </c>
      <c r="E4089" s="12">
        <v>0.24690543323764899</v>
      </c>
      <c r="F4089" s="12">
        <v>0.275219784523625</v>
      </c>
      <c r="G4089" s="12">
        <v>0.181650009093833</v>
      </c>
      <c r="H4089" s="12">
        <v>0.180387918388077</v>
      </c>
      <c r="I4089" s="12">
        <v>0</v>
      </c>
      <c r="J4089" s="12">
        <v>0</v>
      </c>
      <c r="K4089" s="12">
        <v>0</v>
      </c>
      <c r="L4089" s="12">
        <v>0</v>
      </c>
      <c r="M4089" s="12">
        <v>0</v>
      </c>
      <c r="N4089" s="12"/>
      <c r="O4089" s="12"/>
    </row>
    <row r="4090" spans="1:15" x14ac:dyDescent="0.35">
      <c r="A4090" s="11" t="str">
        <f t="shared" si="63"/>
        <v>CONSUMO PER CAPITA (kg ó litros por individuo)SidraHOMBRE</v>
      </c>
      <c r="B4090" s="11" t="s">
        <v>120</v>
      </c>
      <c r="C4090" s="11" t="s">
        <v>143</v>
      </c>
      <c r="D4090" s="11" t="s">
        <v>21</v>
      </c>
      <c r="E4090" s="12">
        <v>0.45919921942774</v>
      </c>
      <c r="F4090" s="12">
        <v>0.40503785826459998</v>
      </c>
      <c r="G4090" s="12">
        <v>0.52661403914347305</v>
      </c>
      <c r="H4090" s="12">
        <v>0.68093481313678605</v>
      </c>
      <c r="I4090" s="12">
        <v>0</v>
      </c>
      <c r="J4090" s="12">
        <v>0</v>
      </c>
      <c r="K4090" s="12">
        <v>0</v>
      </c>
      <c r="L4090" s="12">
        <v>0</v>
      </c>
      <c r="M4090" s="12">
        <v>0</v>
      </c>
      <c r="N4090" s="12"/>
      <c r="O4090" s="12"/>
    </row>
    <row r="4091" spans="1:15" x14ac:dyDescent="0.35">
      <c r="A4091" s="11" t="str">
        <f t="shared" si="63"/>
        <v>CONSUMO PER CAPITA (kg ó litros por individuo)SidraMUJER</v>
      </c>
      <c r="B4091" s="11" t="s">
        <v>120</v>
      </c>
      <c r="C4091" s="11" t="s">
        <v>143</v>
      </c>
      <c r="D4091" s="11" t="s">
        <v>22</v>
      </c>
      <c r="E4091" s="12">
        <v>0.67036258014138195</v>
      </c>
      <c r="F4091" s="12">
        <v>0.60983114369260705</v>
      </c>
      <c r="G4091" s="12">
        <v>0.56622027447248702</v>
      </c>
      <c r="H4091" s="12">
        <v>0.56274858651355697</v>
      </c>
      <c r="I4091" s="12">
        <v>0</v>
      </c>
      <c r="J4091" s="12">
        <v>0</v>
      </c>
      <c r="K4091" s="12">
        <v>0</v>
      </c>
      <c r="L4091" s="12">
        <v>0</v>
      </c>
      <c r="M4091" s="12">
        <v>0</v>
      </c>
      <c r="N4091" s="12"/>
      <c r="O4091" s="12"/>
    </row>
    <row r="4092" spans="1:15" x14ac:dyDescent="0.35">
      <c r="A4092" s="11" t="str">
        <f t="shared" si="63"/>
        <v>CONSUMO PER CAPITA (kg ó litros por individuo)CervezaT.ESPAÑA</v>
      </c>
      <c r="B4092" s="11" t="s">
        <v>120</v>
      </c>
      <c r="C4092" s="11" t="s">
        <v>144</v>
      </c>
      <c r="D4092" s="11" t="s">
        <v>36</v>
      </c>
      <c r="E4092" s="12">
        <v>18.791743121905899</v>
      </c>
      <c r="F4092" s="12">
        <v>21.392608069598602</v>
      </c>
      <c r="G4092" s="12">
        <v>22.7624932079639</v>
      </c>
      <c r="H4092" s="12">
        <v>21.1972136387479</v>
      </c>
      <c r="I4092" s="12">
        <v>0</v>
      </c>
      <c r="J4092" s="12">
        <v>0</v>
      </c>
      <c r="K4092" s="12">
        <v>0</v>
      </c>
      <c r="L4092" s="12">
        <v>0</v>
      </c>
      <c r="M4092" s="12">
        <v>0</v>
      </c>
      <c r="N4092" s="12"/>
      <c r="O4092" s="12"/>
    </row>
    <row r="4093" spans="1:15" x14ac:dyDescent="0.35">
      <c r="A4093" s="11" t="str">
        <f t="shared" si="63"/>
        <v>CONSUMO PER CAPITA (kg ó litros por individuo)CervezaBCN AM</v>
      </c>
      <c r="B4093" s="11" t="s">
        <v>120</v>
      </c>
      <c r="C4093" s="11" t="s">
        <v>144</v>
      </c>
      <c r="D4093" s="11" t="s">
        <v>1</v>
      </c>
      <c r="E4093" s="12">
        <v>11.1006927469084</v>
      </c>
      <c r="F4093" s="12">
        <v>14.0835092902377</v>
      </c>
      <c r="G4093" s="12">
        <v>15.5921951304557</v>
      </c>
      <c r="H4093" s="12">
        <v>15.997595222054899</v>
      </c>
      <c r="I4093" s="12">
        <v>0</v>
      </c>
      <c r="J4093" s="12">
        <v>0</v>
      </c>
      <c r="K4093" s="12">
        <v>0</v>
      </c>
      <c r="L4093" s="12">
        <v>0</v>
      </c>
      <c r="M4093" s="12">
        <v>0</v>
      </c>
      <c r="N4093" s="12"/>
      <c r="O4093" s="12"/>
    </row>
    <row r="4094" spans="1:15" x14ac:dyDescent="0.35">
      <c r="A4094" s="11" t="str">
        <f t="shared" si="63"/>
        <v>CONSUMO PER CAPITA (kg ó litros por individuo)CervezaREST.CAT ARAGON</v>
      </c>
      <c r="B4094" s="11" t="s">
        <v>120</v>
      </c>
      <c r="C4094" s="11" t="s">
        <v>144</v>
      </c>
      <c r="D4094" s="11" t="s">
        <v>2</v>
      </c>
      <c r="E4094" s="12">
        <v>16.0455778720371</v>
      </c>
      <c r="F4094" s="12">
        <v>19.3501447665132</v>
      </c>
      <c r="G4094" s="12">
        <v>20.047499702575902</v>
      </c>
      <c r="H4094" s="12">
        <v>18.085598792072499</v>
      </c>
      <c r="I4094" s="12">
        <v>0</v>
      </c>
      <c r="J4094" s="12">
        <v>0</v>
      </c>
      <c r="K4094" s="12">
        <v>0</v>
      </c>
      <c r="L4094" s="12">
        <v>0</v>
      </c>
      <c r="M4094" s="12">
        <v>0</v>
      </c>
      <c r="N4094" s="12"/>
      <c r="O4094" s="12"/>
    </row>
    <row r="4095" spans="1:15" x14ac:dyDescent="0.35">
      <c r="A4095" s="11" t="str">
        <f t="shared" si="63"/>
        <v>CONSUMO PER CAPITA (kg ó litros por individuo)CervezaLEVANTE</v>
      </c>
      <c r="B4095" s="11" t="s">
        <v>120</v>
      </c>
      <c r="C4095" s="11" t="s">
        <v>144</v>
      </c>
      <c r="D4095" s="11" t="s">
        <v>3</v>
      </c>
      <c r="E4095" s="12">
        <v>17.634036952658001</v>
      </c>
      <c r="F4095" s="12">
        <v>18.2498503921931</v>
      </c>
      <c r="G4095" s="12">
        <v>19.446428109178399</v>
      </c>
      <c r="H4095" s="12">
        <v>17.999364223061502</v>
      </c>
      <c r="I4095" s="12">
        <v>0</v>
      </c>
      <c r="J4095" s="12">
        <v>0</v>
      </c>
      <c r="K4095" s="12">
        <v>0</v>
      </c>
      <c r="L4095" s="12">
        <v>0</v>
      </c>
      <c r="M4095" s="12">
        <v>0</v>
      </c>
      <c r="N4095" s="12"/>
      <c r="O4095" s="12"/>
    </row>
    <row r="4096" spans="1:15" x14ac:dyDescent="0.35">
      <c r="A4096" s="11" t="str">
        <f t="shared" si="63"/>
        <v>CONSUMO PER CAPITA (kg ó litros por individuo)CervezaANDALUCIA</v>
      </c>
      <c r="B4096" s="11" t="s">
        <v>120</v>
      </c>
      <c r="C4096" s="11" t="s">
        <v>144</v>
      </c>
      <c r="D4096" s="11" t="s">
        <v>4</v>
      </c>
      <c r="E4096" s="12">
        <v>24.2378870511256</v>
      </c>
      <c r="F4096" s="12">
        <v>27.686456664322499</v>
      </c>
      <c r="G4096" s="12">
        <v>29.6455510204534</v>
      </c>
      <c r="H4096" s="12">
        <v>25.8986390696939</v>
      </c>
      <c r="I4096" s="12">
        <v>0</v>
      </c>
      <c r="J4096" s="12">
        <v>0</v>
      </c>
      <c r="K4096" s="12">
        <v>0</v>
      </c>
      <c r="L4096" s="12">
        <v>0</v>
      </c>
      <c r="M4096" s="12">
        <v>0</v>
      </c>
      <c r="N4096" s="12"/>
      <c r="O4096" s="12"/>
    </row>
    <row r="4097" spans="1:15" x14ac:dyDescent="0.35">
      <c r="A4097" s="11" t="str">
        <f t="shared" si="63"/>
        <v>CONSUMO PER CAPITA (kg ó litros por individuo)CervezaMDD AM</v>
      </c>
      <c r="B4097" s="11" t="s">
        <v>120</v>
      </c>
      <c r="C4097" s="11" t="s">
        <v>144</v>
      </c>
      <c r="D4097" s="11" t="s">
        <v>5</v>
      </c>
      <c r="E4097" s="12">
        <v>20.942794575708099</v>
      </c>
      <c r="F4097" s="12">
        <v>24.964807320268498</v>
      </c>
      <c r="G4097" s="12">
        <v>24.6216830911962</v>
      </c>
      <c r="H4097" s="12">
        <v>22.497099315457898</v>
      </c>
      <c r="I4097" s="12">
        <v>0</v>
      </c>
      <c r="J4097" s="12">
        <v>0</v>
      </c>
      <c r="K4097" s="12">
        <v>0</v>
      </c>
      <c r="L4097" s="12">
        <v>0</v>
      </c>
      <c r="M4097" s="12">
        <v>0</v>
      </c>
      <c r="N4097" s="12"/>
      <c r="O4097" s="12"/>
    </row>
    <row r="4098" spans="1:15" x14ac:dyDescent="0.35">
      <c r="A4098" s="11" t="str">
        <f t="shared" si="63"/>
        <v>CONSUMO PER CAPITA (kg ó litros por individuo)CervezaRTO CENTRO</v>
      </c>
      <c r="B4098" s="11" t="s">
        <v>120</v>
      </c>
      <c r="C4098" s="11" t="s">
        <v>144</v>
      </c>
      <c r="D4098" s="11" t="s">
        <v>6</v>
      </c>
      <c r="E4098" s="12">
        <v>21.178636983713901</v>
      </c>
      <c r="F4098" s="12">
        <v>22.056330848316499</v>
      </c>
      <c r="G4098" s="12">
        <v>21.977951000087501</v>
      </c>
      <c r="H4098" s="12">
        <v>19.956904767400101</v>
      </c>
      <c r="I4098" s="12">
        <v>0</v>
      </c>
      <c r="J4098" s="12">
        <v>0</v>
      </c>
      <c r="K4098" s="12">
        <v>0</v>
      </c>
      <c r="L4098" s="12">
        <v>0</v>
      </c>
      <c r="M4098" s="12">
        <v>0</v>
      </c>
      <c r="N4098" s="12"/>
      <c r="O4098" s="12"/>
    </row>
    <row r="4099" spans="1:15" x14ac:dyDescent="0.35">
      <c r="A4099" s="11" t="str">
        <f t="shared" si="63"/>
        <v>CONSUMO PER CAPITA (kg ó litros por individuo)CervezaNORTE-CENTRO</v>
      </c>
      <c r="B4099" s="11" t="s">
        <v>120</v>
      </c>
      <c r="C4099" s="11" t="s">
        <v>144</v>
      </c>
      <c r="D4099" s="11" t="s">
        <v>7</v>
      </c>
      <c r="E4099" s="12">
        <v>16.337768860430799</v>
      </c>
      <c r="F4099" s="12">
        <v>18.889616384666699</v>
      </c>
      <c r="G4099" s="12">
        <v>23.613715033480201</v>
      </c>
      <c r="H4099" s="12">
        <v>23.415729233960999</v>
      </c>
      <c r="I4099" s="12">
        <v>0</v>
      </c>
      <c r="J4099" s="12">
        <v>0</v>
      </c>
      <c r="K4099" s="12">
        <v>0</v>
      </c>
      <c r="L4099" s="12">
        <v>0</v>
      </c>
      <c r="M4099" s="12">
        <v>0</v>
      </c>
      <c r="N4099" s="12"/>
      <c r="O4099" s="12"/>
    </row>
    <row r="4100" spans="1:15" x14ac:dyDescent="0.35">
      <c r="A4100" s="11" t="str">
        <f t="shared" ref="A4100:A4163" si="64">B4100&amp;C4100&amp;D4100</f>
        <v>CONSUMO PER CAPITA (kg ó litros por individuo)CervezaNOROESTE</v>
      </c>
      <c r="B4100" s="11" t="s">
        <v>120</v>
      </c>
      <c r="C4100" s="11" t="s">
        <v>144</v>
      </c>
      <c r="D4100" s="11" t="s">
        <v>8</v>
      </c>
      <c r="E4100" s="12">
        <v>17.191799684452899</v>
      </c>
      <c r="F4100" s="12">
        <v>19.586182892564</v>
      </c>
      <c r="G4100" s="12">
        <v>21.406144303312601</v>
      </c>
      <c r="H4100" s="12">
        <v>23.043356123874101</v>
      </c>
      <c r="I4100" s="12">
        <v>0</v>
      </c>
      <c r="J4100" s="12">
        <v>0</v>
      </c>
      <c r="K4100" s="12">
        <v>0</v>
      </c>
      <c r="L4100" s="12">
        <v>0</v>
      </c>
      <c r="M4100" s="12">
        <v>0</v>
      </c>
      <c r="N4100" s="12"/>
      <c r="O4100" s="12"/>
    </row>
    <row r="4101" spans="1:15" x14ac:dyDescent="0.35">
      <c r="A4101" s="11" t="str">
        <f t="shared" si="64"/>
        <v>CONSUMO PER CAPITA (kg ó litros por individuo)Cerveza&lt;2MIL</v>
      </c>
      <c r="B4101" s="11" t="s">
        <v>120</v>
      </c>
      <c r="C4101" s="11" t="s">
        <v>144</v>
      </c>
      <c r="D4101" s="11" t="s">
        <v>9</v>
      </c>
      <c r="E4101" s="12">
        <v>16.183264648720399</v>
      </c>
      <c r="F4101" s="12">
        <v>18.108549588275999</v>
      </c>
      <c r="G4101" s="12">
        <v>19.990028020422599</v>
      </c>
      <c r="H4101" s="12">
        <v>17.928265711687001</v>
      </c>
      <c r="I4101" s="12">
        <v>0</v>
      </c>
      <c r="J4101" s="12">
        <v>0</v>
      </c>
      <c r="K4101" s="12">
        <v>0</v>
      </c>
      <c r="L4101" s="12">
        <v>0</v>
      </c>
      <c r="M4101" s="12">
        <v>0</v>
      </c>
      <c r="N4101" s="12"/>
      <c r="O4101" s="12"/>
    </row>
    <row r="4102" spans="1:15" x14ac:dyDescent="0.35">
      <c r="A4102" s="11" t="str">
        <f t="shared" si="64"/>
        <v>CONSUMO PER CAPITA (kg ó litros por individuo)Cerveza2-5MIL</v>
      </c>
      <c r="B4102" s="11" t="s">
        <v>120</v>
      </c>
      <c r="C4102" s="11" t="s">
        <v>144</v>
      </c>
      <c r="D4102" s="11" t="s">
        <v>10</v>
      </c>
      <c r="E4102" s="12">
        <v>11.8391529082063</v>
      </c>
      <c r="F4102" s="12">
        <v>14.1900613413953</v>
      </c>
      <c r="G4102" s="12">
        <v>15.890030217811001</v>
      </c>
      <c r="H4102" s="12">
        <v>16.182548708894501</v>
      </c>
      <c r="I4102" s="12">
        <v>0</v>
      </c>
      <c r="J4102" s="12">
        <v>0</v>
      </c>
      <c r="K4102" s="12">
        <v>0</v>
      </c>
      <c r="L4102" s="12">
        <v>0</v>
      </c>
      <c r="M4102" s="12">
        <v>0</v>
      </c>
      <c r="N4102" s="12"/>
      <c r="O4102" s="12"/>
    </row>
    <row r="4103" spans="1:15" x14ac:dyDescent="0.35">
      <c r="A4103" s="11" t="str">
        <f t="shared" si="64"/>
        <v>CONSUMO PER CAPITA (kg ó litros por individuo)Cerveza5-10MIL</v>
      </c>
      <c r="B4103" s="11" t="s">
        <v>120</v>
      </c>
      <c r="C4103" s="11" t="s">
        <v>144</v>
      </c>
      <c r="D4103" s="11" t="s">
        <v>11</v>
      </c>
      <c r="E4103" s="12">
        <v>13.9294791735767</v>
      </c>
      <c r="F4103" s="12">
        <v>19.919127611575401</v>
      </c>
      <c r="G4103" s="12">
        <v>20.636411517684699</v>
      </c>
      <c r="H4103" s="12">
        <v>21.472486469796699</v>
      </c>
      <c r="I4103" s="12">
        <v>0</v>
      </c>
      <c r="J4103" s="12">
        <v>0</v>
      </c>
      <c r="K4103" s="12">
        <v>0</v>
      </c>
      <c r="L4103" s="12">
        <v>0</v>
      </c>
      <c r="M4103" s="12">
        <v>0</v>
      </c>
      <c r="N4103" s="12"/>
      <c r="O4103" s="12"/>
    </row>
    <row r="4104" spans="1:15" x14ac:dyDescent="0.35">
      <c r="A4104" s="11" t="str">
        <f t="shared" si="64"/>
        <v>CONSUMO PER CAPITA (kg ó litros por individuo)Cerveza10-30MIL</v>
      </c>
      <c r="B4104" s="11" t="s">
        <v>120</v>
      </c>
      <c r="C4104" s="11" t="s">
        <v>144</v>
      </c>
      <c r="D4104" s="11" t="s">
        <v>12</v>
      </c>
      <c r="E4104" s="12">
        <v>17.379119279812901</v>
      </c>
      <c r="F4104" s="12">
        <v>20.080888741262399</v>
      </c>
      <c r="G4104" s="12">
        <v>22.804126895111899</v>
      </c>
      <c r="H4104" s="12">
        <v>20.521220059353201</v>
      </c>
      <c r="I4104" s="12">
        <v>0</v>
      </c>
      <c r="J4104" s="12">
        <v>0</v>
      </c>
      <c r="K4104" s="12">
        <v>0</v>
      </c>
      <c r="L4104" s="12">
        <v>0</v>
      </c>
      <c r="M4104" s="12">
        <v>0</v>
      </c>
      <c r="N4104" s="12"/>
      <c r="O4104" s="12"/>
    </row>
    <row r="4105" spans="1:15" x14ac:dyDescent="0.35">
      <c r="A4105" s="11" t="str">
        <f t="shared" si="64"/>
        <v>CONSUMO PER CAPITA (kg ó litros por individuo)Cerveza30-100MIL</v>
      </c>
      <c r="B4105" s="11" t="s">
        <v>120</v>
      </c>
      <c r="C4105" s="11" t="s">
        <v>144</v>
      </c>
      <c r="D4105" s="11" t="s">
        <v>13</v>
      </c>
      <c r="E4105" s="12">
        <v>19.668636997918199</v>
      </c>
      <c r="F4105" s="12">
        <v>20.8393200228574</v>
      </c>
      <c r="G4105" s="12">
        <v>21.674305784524702</v>
      </c>
      <c r="H4105" s="12">
        <v>19.802685043559801</v>
      </c>
      <c r="I4105" s="12">
        <v>0</v>
      </c>
      <c r="J4105" s="12">
        <v>0</v>
      </c>
      <c r="K4105" s="12">
        <v>0</v>
      </c>
      <c r="L4105" s="12">
        <v>0</v>
      </c>
      <c r="M4105" s="12">
        <v>0</v>
      </c>
      <c r="N4105" s="12"/>
      <c r="O4105" s="12"/>
    </row>
    <row r="4106" spans="1:15" x14ac:dyDescent="0.35">
      <c r="A4106" s="11" t="str">
        <f t="shared" si="64"/>
        <v>CONSUMO PER CAPITA (kg ó litros por individuo)Cerveza100-200MIL</v>
      </c>
      <c r="B4106" s="11" t="s">
        <v>120</v>
      </c>
      <c r="C4106" s="11" t="s">
        <v>144</v>
      </c>
      <c r="D4106" s="11" t="s">
        <v>14</v>
      </c>
      <c r="E4106" s="12">
        <v>20.9287005755072</v>
      </c>
      <c r="F4106" s="12">
        <v>22.480693122637199</v>
      </c>
      <c r="G4106" s="12">
        <v>23.8984704608526</v>
      </c>
      <c r="H4106" s="12">
        <v>22.020368235827402</v>
      </c>
      <c r="I4106" s="12">
        <v>0</v>
      </c>
      <c r="J4106" s="12">
        <v>0</v>
      </c>
      <c r="K4106" s="12">
        <v>0</v>
      </c>
      <c r="L4106" s="12">
        <v>0</v>
      </c>
      <c r="M4106" s="12">
        <v>0</v>
      </c>
      <c r="N4106" s="12"/>
      <c r="O4106" s="12"/>
    </row>
    <row r="4107" spans="1:15" x14ac:dyDescent="0.35">
      <c r="A4107" s="11" t="str">
        <f t="shared" si="64"/>
        <v>CONSUMO PER CAPITA (kg ó litros por individuo)Cerveza200-500MIL</v>
      </c>
      <c r="B4107" s="11" t="s">
        <v>120</v>
      </c>
      <c r="C4107" s="11" t="s">
        <v>144</v>
      </c>
      <c r="D4107" s="11" t="s">
        <v>15</v>
      </c>
      <c r="E4107" s="12">
        <v>20.702487576348599</v>
      </c>
      <c r="F4107" s="12">
        <v>23.005553492058802</v>
      </c>
      <c r="G4107" s="12">
        <v>24.9580616735098</v>
      </c>
      <c r="H4107" s="12">
        <v>22.654735683904399</v>
      </c>
      <c r="I4107" s="12">
        <v>0</v>
      </c>
      <c r="J4107" s="12">
        <v>0</v>
      </c>
      <c r="K4107" s="12">
        <v>0</v>
      </c>
      <c r="L4107" s="12">
        <v>0</v>
      </c>
      <c r="M4107" s="12">
        <v>0</v>
      </c>
      <c r="N4107" s="12"/>
      <c r="O4107" s="12"/>
    </row>
    <row r="4108" spans="1:15" x14ac:dyDescent="0.35">
      <c r="A4108" s="11" t="str">
        <f t="shared" si="64"/>
        <v>CONSUMO PER CAPITA (kg ó litros por individuo)Cerveza&gt;500MIL</v>
      </c>
      <c r="B4108" s="11" t="s">
        <v>120</v>
      </c>
      <c r="C4108" s="11" t="s">
        <v>144</v>
      </c>
      <c r="D4108" s="11" t="s">
        <v>16</v>
      </c>
      <c r="E4108" s="12">
        <v>22.497511896781798</v>
      </c>
      <c r="F4108" s="12">
        <v>26.262791995955101</v>
      </c>
      <c r="G4108" s="12">
        <v>26.374699895684799</v>
      </c>
      <c r="H4108" s="12">
        <v>24.985046634420101</v>
      </c>
      <c r="I4108" s="12">
        <v>0</v>
      </c>
      <c r="J4108" s="12">
        <v>0</v>
      </c>
      <c r="K4108" s="12">
        <v>0</v>
      </c>
      <c r="L4108" s="12">
        <v>0</v>
      </c>
      <c r="M4108" s="12">
        <v>0</v>
      </c>
      <c r="N4108" s="12"/>
      <c r="O4108" s="12"/>
    </row>
    <row r="4109" spans="1:15" x14ac:dyDescent="0.35">
      <c r="A4109" s="11" t="str">
        <f t="shared" si="64"/>
        <v>CONSUMO PER CAPITA (kg ó litros por individuo)CervezaDE 15 A 19 AÑOS</v>
      </c>
      <c r="B4109" s="11" t="s">
        <v>120</v>
      </c>
      <c r="C4109" s="11" t="s">
        <v>144</v>
      </c>
      <c r="D4109" s="11" t="s">
        <v>39</v>
      </c>
      <c r="E4109" s="12">
        <v>2.9212429949087499</v>
      </c>
      <c r="F4109" s="12">
        <v>4.9943324086413003</v>
      </c>
      <c r="G4109" s="12">
        <v>2.1000467146478901</v>
      </c>
      <c r="H4109" s="12">
        <v>0.98897182595841004</v>
      </c>
      <c r="I4109" s="12">
        <v>0</v>
      </c>
      <c r="J4109" s="12">
        <v>0</v>
      </c>
      <c r="K4109" s="12">
        <v>0</v>
      </c>
      <c r="L4109" s="12">
        <v>0</v>
      </c>
      <c r="M4109" s="12">
        <v>0</v>
      </c>
      <c r="N4109" s="12"/>
      <c r="O4109" s="12"/>
    </row>
    <row r="4110" spans="1:15" x14ac:dyDescent="0.35">
      <c r="A4110" s="11" t="str">
        <f t="shared" si="64"/>
        <v>CONSUMO PER CAPITA (kg ó litros por individuo)CervezaDE 20 A 24 AÑOS</v>
      </c>
      <c r="B4110" s="11" t="s">
        <v>120</v>
      </c>
      <c r="C4110" s="11" t="s">
        <v>144</v>
      </c>
      <c r="D4110" s="11" t="s">
        <v>40</v>
      </c>
      <c r="E4110" s="12">
        <v>9.5064117724722994</v>
      </c>
      <c r="F4110" s="12">
        <v>6.87726549305955</v>
      </c>
      <c r="G4110" s="12">
        <v>5.7556057544350896</v>
      </c>
      <c r="H4110" s="12">
        <v>4.1586602020895604</v>
      </c>
      <c r="I4110" s="12">
        <v>0</v>
      </c>
      <c r="J4110" s="12">
        <v>0</v>
      </c>
      <c r="K4110" s="12">
        <v>0</v>
      </c>
      <c r="L4110" s="12">
        <v>0</v>
      </c>
      <c r="M4110" s="12">
        <v>0</v>
      </c>
      <c r="N4110" s="12"/>
      <c r="O4110" s="12"/>
    </row>
    <row r="4111" spans="1:15" x14ac:dyDescent="0.35">
      <c r="A4111" s="11" t="str">
        <f t="shared" si="64"/>
        <v>CONSUMO PER CAPITA (kg ó litros por individuo)CervezaDE 25 A 34 AÑOS</v>
      </c>
      <c r="B4111" s="11" t="s">
        <v>120</v>
      </c>
      <c r="C4111" s="11" t="s">
        <v>144</v>
      </c>
      <c r="D4111" s="11" t="s">
        <v>41</v>
      </c>
      <c r="E4111" s="12">
        <v>10.061818403396201</v>
      </c>
      <c r="F4111" s="12">
        <v>11.453937163816301</v>
      </c>
      <c r="G4111" s="12">
        <v>10.412127914701999</v>
      </c>
      <c r="H4111" s="12">
        <v>10.0091802357418</v>
      </c>
      <c r="I4111" s="12">
        <v>0</v>
      </c>
      <c r="J4111" s="12">
        <v>0</v>
      </c>
      <c r="K4111" s="12">
        <v>0</v>
      </c>
      <c r="L4111" s="12">
        <v>0</v>
      </c>
      <c r="M4111" s="12">
        <v>0</v>
      </c>
      <c r="N4111" s="12"/>
      <c r="O4111" s="12"/>
    </row>
    <row r="4112" spans="1:15" x14ac:dyDescent="0.35">
      <c r="A4112" s="11" t="str">
        <f t="shared" si="64"/>
        <v>CONSUMO PER CAPITA (kg ó litros por individuo)CervezaDE 35 A 49 AÑOS</v>
      </c>
      <c r="B4112" s="11" t="s">
        <v>120</v>
      </c>
      <c r="C4112" s="11" t="s">
        <v>144</v>
      </c>
      <c r="D4112" s="11" t="s">
        <v>42</v>
      </c>
      <c r="E4112" s="12">
        <v>13.6187245260477</v>
      </c>
      <c r="F4112" s="12">
        <v>15.074517429256</v>
      </c>
      <c r="G4112" s="12">
        <v>16.6258941462095</v>
      </c>
      <c r="H4112" s="12">
        <v>14.631520232312299</v>
      </c>
      <c r="I4112" s="12">
        <v>0</v>
      </c>
      <c r="J4112" s="12">
        <v>0</v>
      </c>
      <c r="K4112" s="12">
        <v>0</v>
      </c>
      <c r="L4112" s="12">
        <v>0</v>
      </c>
      <c r="M4112" s="12">
        <v>0</v>
      </c>
      <c r="N4112" s="12"/>
      <c r="O4112" s="12"/>
    </row>
    <row r="4113" spans="1:15" x14ac:dyDescent="0.35">
      <c r="A4113" s="11" t="str">
        <f t="shared" si="64"/>
        <v>CONSUMO PER CAPITA (kg ó litros por individuo)CervezaDE 50 A 59 AÑOS</v>
      </c>
      <c r="B4113" s="11" t="s">
        <v>120</v>
      </c>
      <c r="C4113" s="11" t="s">
        <v>144</v>
      </c>
      <c r="D4113" s="11" t="s">
        <v>43</v>
      </c>
      <c r="E4113" s="12">
        <v>25.6390042564176</v>
      </c>
      <c r="F4113" s="12">
        <v>29.4846408530804</v>
      </c>
      <c r="G4113" s="12">
        <v>29.984376640413799</v>
      </c>
      <c r="H4113" s="12">
        <v>27.037813191964101</v>
      </c>
      <c r="I4113" s="12">
        <v>0</v>
      </c>
      <c r="J4113" s="12">
        <v>0</v>
      </c>
      <c r="K4113" s="12">
        <v>0</v>
      </c>
      <c r="L4113" s="12">
        <v>0</v>
      </c>
      <c r="M4113" s="12">
        <v>0</v>
      </c>
      <c r="N4113" s="12"/>
      <c r="O4113" s="12"/>
    </row>
    <row r="4114" spans="1:15" x14ac:dyDescent="0.35">
      <c r="A4114" s="11" t="str">
        <f t="shared" si="64"/>
        <v>CONSUMO PER CAPITA (kg ó litros por individuo)CervezaDE 60 A 75 AÑOS</v>
      </c>
      <c r="B4114" s="11" t="s">
        <v>120</v>
      </c>
      <c r="C4114" s="11" t="s">
        <v>144</v>
      </c>
      <c r="D4114" s="11" t="s">
        <v>44</v>
      </c>
      <c r="E4114" s="12">
        <v>33.004963230081103</v>
      </c>
      <c r="F4114" s="12">
        <v>38.255254595422002</v>
      </c>
      <c r="G4114" s="12">
        <v>43.132025890144803</v>
      </c>
      <c r="H4114" s="12">
        <v>42.4194576230583</v>
      </c>
      <c r="I4114" s="12">
        <v>0</v>
      </c>
      <c r="J4114" s="12">
        <v>0</v>
      </c>
      <c r="K4114" s="12">
        <v>0</v>
      </c>
      <c r="L4114" s="12">
        <v>0</v>
      </c>
      <c r="M4114" s="12">
        <v>0</v>
      </c>
      <c r="N4114" s="12"/>
      <c r="O4114" s="12"/>
    </row>
    <row r="4115" spans="1:15" x14ac:dyDescent="0.35">
      <c r="A4115" s="11" t="str">
        <f t="shared" si="64"/>
        <v>CONSUMO PER CAPITA (kg ó litros por individuo)CervezaALTA Y MEDIA ALTA</v>
      </c>
      <c r="B4115" s="11" t="s">
        <v>120</v>
      </c>
      <c r="C4115" s="11" t="s">
        <v>144</v>
      </c>
      <c r="D4115" s="11" t="s">
        <v>17</v>
      </c>
      <c r="E4115" s="12">
        <v>24.253032806397801</v>
      </c>
      <c r="F4115" s="12">
        <v>29.7168747488228</v>
      </c>
      <c r="G4115" s="12">
        <v>31.066840673954299</v>
      </c>
      <c r="H4115" s="12">
        <v>28.799650534079099</v>
      </c>
      <c r="I4115" s="12">
        <v>0</v>
      </c>
      <c r="J4115" s="12">
        <v>0</v>
      </c>
      <c r="K4115" s="12">
        <v>0</v>
      </c>
      <c r="L4115" s="12">
        <v>0</v>
      </c>
      <c r="M4115" s="12">
        <v>0</v>
      </c>
      <c r="N4115" s="12"/>
      <c r="O4115" s="12"/>
    </row>
    <row r="4116" spans="1:15" x14ac:dyDescent="0.35">
      <c r="A4116" s="11" t="str">
        <f t="shared" si="64"/>
        <v>CONSUMO PER CAPITA (kg ó litros por individuo)CervezaMEDIA</v>
      </c>
      <c r="B4116" s="11" t="s">
        <v>120</v>
      </c>
      <c r="C4116" s="11" t="s">
        <v>144</v>
      </c>
      <c r="D4116" s="11" t="s">
        <v>18</v>
      </c>
      <c r="E4116" s="12">
        <v>17.331340118035399</v>
      </c>
      <c r="F4116" s="12">
        <v>21.1036293015447</v>
      </c>
      <c r="G4116" s="12">
        <v>23.240333159781699</v>
      </c>
      <c r="H4116" s="12">
        <v>22.157040963402899</v>
      </c>
      <c r="I4116" s="12">
        <v>0</v>
      </c>
      <c r="J4116" s="12">
        <v>0</v>
      </c>
      <c r="K4116" s="12">
        <v>0</v>
      </c>
      <c r="L4116" s="12">
        <v>0</v>
      </c>
      <c r="M4116" s="12">
        <v>0</v>
      </c>
      <c r="N4116" s="12"/>
      <c r="O4116" s="12"/>
    </row>
    <row r="4117" spans="1:15" x14ac:dyDescent="0.35">
      <c r="A4117" s="11" t="str">
        <f t="shared" si="64"/>
        <v>CONSUMO PER CAPITA (kg ó litros por individuo)CervezaMEDIA BAJA</v>
      </c>
      <c r="B4117" s="11" t="s">
        <v>120</v>
      </c>
      <c r="C4117" s="11" t="s">
        <v>144</v>
      </c>
      <c r="D4117" s="11" t="s">
        <v>19</v>
      </c>
      <c r="E4117" s="12">
        <v>16.9787658317804</v>
      </c>
      <c r="F4117" s="12">
        <v>18.5502592553214</v>
      </c>
      <c r="G4117" s="12">
        <v>19.880674413075599</v>
      </c>
      <c r="H4117" s="12">
        <v>17.574092252690299</v>
      </c>
      <c r="I4117" s="12">
        <v>0</v>
      </c>
      <c r="J4117" s="12">
        <v>0</v>
      </c>
      <c r="K4117" s="12">
        <v>0</v>
      </c>
      <c r="L4117" s="12">
        <v>0</v>
      </c>
      <c r="M4117" s="12">
        <v>0</v>
      </c>
      <c r="N4117" s="12"/>
      <c r="O4117" s="12"/>
    </row>
    <row r="4118" spans="1:15" x14ac:dyDescent="0.35">
      <c r="A4118" s="11" t="str">
        <f t="shared" si="64"/>
        <v>CONSUMO PER CAPITA (kg ó litros por individuo)CervezaBAJA</v>
      </c>
      <c r="B4118" s="11" t="s">
        <v>120</v>
      </c>
      <c r="C4118" s="11" t="s">
        <v>144</v>
      </c>
      <c r="D4118" s="11" t="s">
        <v>20</v>
      </c>
      <c r="E4118" s="12">
        <v>17.707626313635199</v>
      </c>
      <c r="F4118" s="12">
        <v>16.498490961922599</v>
      </c>
      <c r="G4118" s="12">
        <v>16.6624905967928</v>
      </c>
      <c r="H4118" s="12">
        <v>16.010530830644601</v>
      </c>
      <c r="I4118" s="12">
        <v>0</v>
      </c>
      <c r="J4118" s="12">
        <v>0</v>
      </c>
      <c r="K4118" s="12">
        <v>0</v>
      </c>
      <c r="L4118" s="12">
        <v>0</v>
      </c>
      <c r="M4118" s="12">
        <v>0</v>
      </c>
      <c r="N4118" s="12"/>
      <c r="O4118" s="12"/>
    </row>
    <row r="4119" spans="1:15" x14ac:dyDescent="0.35">
      <c r="A4119" s="11" t="str">
        <f t="shared" si="64"/>
        <v>CONSUMO PER CAPITA (kg ó litros por individuo)CervezaHOMBRE</v>
      </c>
      <c r="B4119" s="11" t="s">
        <v>120</v>
      </c>
      <c r="C4119" s="11" t="s">
        <v>144</v>
      </c>
      <c r="D4119" s="11" t="s">
        <v>21</v>
      </c>
      <c r="E4119" s="12">
        <v>23.481610604922999</v>
      </c>
      <c r="F4119" s="12">
        <v>26.586841353108198</v>
      </c>
      <c r="G4119" s="12">
        <v>27.952511760159599</v>
      </c>
      <c r="H4119" s="12">
        <v>26.7292388460273</v>
      </c>
      <c r="I4119" s="12">
        <v>0</v>
      </c>
      <c r="J4119" s="12">
        <v>0</v>
      </c>
      <c r="K4119" s="12">
        <v>0</v>
      </c>
      <c r="L4119" s="12">
        <v>0</v>
      </c>
      <c r="M4119" s="12">
        <v>0</v>
      </c>
      <c r="N4119" s="12"/>
      <c r="O4119" s="12"/>
    </row>
    <row r="4120" spans="1:15" x14ac:dyDescent="0.35">
      <c r="A4120" s="11" t="str">
        <f t="shared" si="64"/>
        <v>CONSUMO PER CAPITA (kg ó litros por individuo)CervezaMUJER</v>
      </c>
      <c r="B4120" s="11" t="s">
        <v>120</v>
      </c>
      <c r="C4120" s="11" t="s">
        <v>144</v>
      </c>
      <c r="D4120" s="11" t="s">
        <v>22</v>
      </c>
      <c r="E4120" s="12">
        <v>14.179988960922399</v>
      </c>
      <c r="F4120" s="12">
        <v>16.276685186105599</v>
      </c>
      <c r="G4120" s="12">
        <v>17.646627039962201</v>
      </c>
      <c r="H4120" s="12">
        <v>15.7529682967686</v>
      </c>
      <c r="I4120" s="12">
        <v>0</v>
      </c>
      <c r="J4120" s="12">
        <v>0</v>
      </c>
      <c r="K4120" s="12">
        <v>0</v>
      </c>
      <c r="L4120" s="12">
        <v>0</v>
      </c>
      <c r="M4120" s="12">
        <v>0</v>
      </c>
      <c r="N4120" s="12"/>
      <c r="O4120" s="12"/>
    </row>
    <row r="4121" spans="1:15" x14ac:dyDescent="0.35">
      <c r="A4121" s="11" t="str">
        <f t="shared" si="64"/>
        <v>CONSUMO PER CAPITA (kg ó litros por individuo)Con alcoholT.ESPAÑA</v>
      </c>
      <c r="B4121" s="11" t="s">
        <v>120</v>
      </c>
      <c r="C4121" s="11" t="s">
        <v>145</v>
      </c>
      <c r="D4121" s="11" t="s">
        <v>36</v>
      </c>
      <c r="E4121" s="12">
        <v>17.120022245449899</v>
      </c>
      <c r="F4121" s="12">
        <v>19.543396570860001</v>
      </c>
      <c r="G4121" s="12">
        <v>20.642415694112</v>
      </c>
      <c r="H4121" s="12">
        <v>18.960812296104901</v>
      </c>
      <c r="I4121" s="12">
        <v>0</v>
      </c>
      <c r="J4121" s="12">
        <v>0</v>
      </c>
      <c r="K4121" s="12">
        <v>0</v>
      </c>
      <c r="L4121" s="12">
        <v>0</v>
      </c>
      <c r="M4121" s="12">
        <v>0</v>
      </c>
      <c r="N4121" s="12"/>
      <c r="O4121" s="12"/>
    </row>
    <row r="4122" spans="1:15" x14ac:dyDescent="0.35">
      <c r="A4122" s="11" t="str">
        <f t="shared" si="64"/>
        <v>CONSUMO PER CAPITA (kg ó litros por individuo)Con alcoholBCN AM</v>
      </c>
      <c r="B4122" s="11" t="s">
        <v>120</v>
      </c>
      <c r="C4122" s="11" t="s">
        <v>145</v>
      </c>
      <c r="D4122" s="11" t="s">
        <v>1</v>
      </c>
      <c r="E4122" s="12">
        <v>9.9587549555355608</v>
      </c>
      <c r="F4122" s="12">
        <v>13.1068276058873</v>
      </c>
      <c r="G4122" s="12">
        <v>14.6885321738073</v>
      </c>
      <c r="H4122" s="12">
        <v>14.9047176046515</v>
      </c>
      <c r="I4122" s="12">
        <v>0</v>
      </c>
      <c r="J4122" s="12">
        <v>0</v>
      </c>
      <c r="K4122" s="12">
        <v>0</v>
      </c>
      <c r="L4122" s="12">
        <v>0</v>
      </c>
      <c r="M4122" s="12">
        <v>0</v>
      </c>
      <c r="N4122" s="12"/>
      <c r="O4122" s="12"/>
    </row>
    <row r="4123" spans="1:15" x14ac:dyDescent="0.35">
      <c r="A4123" s="11" t="str">
        <f t="shared" si="64"/>
        <v>CONSUMO PER CAPITA (kg ó litros por individuo)Con alcoholREST.CAT ARAGON</v>
      </c>
      <c r="B4123" s="11" t="s">
        <v>120</v>
      </c>
      <c r="C4123" s="11" t="s">
        <v>145</v>
      </c>
      <c r="D4123" s="11" t="s">
        <v>2</v>
      </c>
      <c r="E4123" s="12">
        <v>15.230952522366699</v>
      </c>
      <c r="F4123" s="12">
        <v>17.925323616346301</v>
      </c>
      <c r="G4123" s="12">
        <v>18.563745649159902</v>
      </c>
      <c r="H4123" s="12">
        <v>16.273327624555101</v>
      </c>
      <c r="I4123" s="12">
        <v>0</v>
      </c>
      <c r="J4123" s="12">
        <v>0</v>
      </c>
      <c r="K4123" s="12">
        <v>0</v>
      </c>
      <c r="L4123" s="12">
        <v>0</v>
      </c>
      <c r="M4123" s="12">
        <v>0</v>
      </c>
      <c r="N4123" s="12"/>
      <c r="O4123" s="12"/>
    </row>
    <row r="4124" spans="1:15" x14ac:dyDescent="0.35">
      <c r="A4124" s="11" t="str">
        <f t="shared" si="64"/>
        <v>CONSUMO PER CAPITA (kg ó litros por individuo)Con alcoholLEVANTE</v>
      </c>
      <c r="B4124" s="11" t="s">
        <v>120</v>
      </c>
      <c r="C4124" s="11" t="s">
        <v>145</v>
      </c>
      <c r="D4124" s="11" t="s">
        <v>3</v>
      </c>
      <c r="E4124" s="12">
        <v>15.9299409206648</v>
      </c>
      <c r="F4124" s="12">
        <v>16.735386082889399</v>
      </c>
      <c r="G4124" s="12">
        <v>17.984125127644202</v>
      </c>
      <c r="H4124" s="12">
        <v>16.3691428517796</v>
      </c>
      <c r="I4124" s="12">
        <v>0</v>
      </c>
      <c r="J4124" s="12">
        <v>0</v>
      </c>
      <c r="K4124" s="12">
        <v>0</v>
      </c>
      <c r="L4124" s="12">
        <v>0</v>
      </c>
      <c r="M4124" s="12">
        <v>0</v>
      </c>
      <c r="N4124" s="12"/>
      <c r="O4124" s="12"/>
    </row>
    <row r="4125" spans="1:15" x14ac:dyDescent="0.35">
      <c r="A4125" s="11" t="str">
        <f t="shared" si="64"/>
        <v>CONSUMO PER CAPITA (kg ó litros por individuo)Con alcoholANDALUCIA</v>
      </c>
      <c r="B4125" s="11" t="s">
        <v>120</v>
      </c>
      <c r="C4125" s="11" t="s">
        <v>145</v>
      </c>
      <c r="D4125" s="11" t="s">
        <v>4</v>
      </c>
      <c r="E4125" s="12">
        <v>22.1556474339313</v>
      </c>
      <c r="F4125" s="12">
        <v>25.436226848198501</v>
      </c>
      <c r="G4125" s="12">
        <v>26.4841697177112</v>
      </c>
      <c r="H4125" s="12">
        <v>22.802351989581901</v>
      </c>
      <c r="I4125" s="12">
        <v>0</v>
      </c>
      <c r="J4125" s="12">
        <v>0</v>
      </c>
      <c r="K4125" s="12">
        <v>0</v>
      </c>
      <c r="L4125" s="12">
        <v>0</v>
      </c>
      <c r="M4125" s="12">
        <v>0</v>
      </c>
      <c r="N4125" s="12"/>
      <c r="O4125" s="12"/>
    </row>
    <row r="4126" spans="1:15" x14ac:dyDescent="0.35">
      <c r="A4126" s="11" t="str">
        <f t="shared" si="64"/>
        <v>CONSUMO PER CAPITA (kg ó litros por individuo)Con alcoholMDD AM</v>
      </c>
      <c r="B4126" s="11" t="s">
        <v>120</v>
      </c>
      <c r="C4126" s="11" t="s">
        <v>145</v>
      </c>
      <c r="D4126" s="11" t="s">
        <v>5</v>
      </c>
      <c r="E4126" s="12">
        <v>18.476019465114401</v>
      </c>
      <c r="F4126" s="12">
        <v>22.180716322223599</v>
      </c>
      <c r="G4126" s="12">
        <v>21.830078326369499</v>
      </c>
      <c r="H4126" s="12">
        <v>19.509609860694201</v>
      </c>
      <c r="I4126" s="12">
        <v>0</v>
      </c>
      <c r="J4126" s="12">
        <v>0</v>
      </c>
      <c r="K4126" s="12">
        <v>0</v>
      </c>
      <c r="L4126" s="12">
        <v>0</v>
      </c>
      <c r="M4126" s="12">
        <v>0</v>
      </c>
      <c r="N4126" s="12"/>
      <c r="O4126" s="12"/>
    </row>
    <row r="4127" spans="1:15" x14ac:dyDescent="0.35">
      <c r="A4127" s="11" t="str">
        <f t="shared" si="64"/>
        <v>CONSUMO PER CAPITA (kg ó litros por individuo)Con alcoholRTO CENTRO</v>
      </c>
      <c r="B4127" s="11" t="s">
        <v>120</v>
      </c>
      <c r="C4127" s="11" t="s">
        <v>145</v>
      </c>
      <c r="D4127" s="11" t="s">
        <v>6</v>
      </c>
      <c r="E4127" s="12">
        <v>19.198171716575601</v>
      </c>
      <c r="F4127" s="12">
        <v>19.8423523494764</v>
      </c>
      <c r="G4127" s="12">
        <v>19.521362003894598</v>
      </c>
      <c r="H4127" s="12">
        <v>17.3558013350703</v>
      </c>
      <c r="I4127" s="12">
        <v>0</v>
      </c>
      <c r="J4127" s="12">
        <v>0</v>
      </c>
      <c r="K4127" s="12">
        <v>0</v>
      </c>
      <c r="L4127" s="12">
        <v>0</v>
      </c>
      <c r="M4127" s="12">
        <v>0</v>
      </c>
      <c r="N4127" s="12"/>
      <c r="O4127" s="12"/>
    </row>
    <row r="4128" spans="1:15" x14ac:dyDescent="0.35">
      <c r="A4128" s="11" t="str">
        <f t="shared" si="64"/>
        <v>CONSUMO PER CAPITA (kg ó litros por individuo)Con alcoholNORTE-CENTRO</v>
      </c>
      <c r="B4128" s="11" t="s">
        <v>120</v>
      </c>
      <c r="C4128" s="11" t="s">
        <v>145</v>
      </c>
      <c r="D4128" s="11" t="s">
        <v>7</v>
      </c>
      <c r="E4128" s="12">
        <v>15.149436902439099</v>
      </c>
      <c r="F4128" s="12">
        <v>17.618194712472398</v>
      </c>
      <c r="G4128" s="12">
        <v>21.563105923623699</v>
      </c>
      <c r="H4128" s="12">
        <v>21.794263175162602</v>
      </c>
      <c r="I4128" s="12">
        <v>0</v>
      </c>
      <c r="J4128" s="12">
        <v>0</v>
      </c>
      <c r="K4128" s="12">
        <v>0</v>
      </c>
      <c r="L4128" s="12">
        <v>0</v>
      </c>
      <c r="M4128" s="12">
        <v>0</v>
      </c>
      <c r="N4128" s="12"/>
      <c r="O4128" s="12"/>
    </row>
    <row r="4129" spans="1:15" x14ac:dyDescent="0.35">
      <c r="A4129" s="11" t="str">
        <f t="shared" si="64"/>
        <v>CONSUMO PER CAPITA (kg ó litros por individuo)Con alcoholNOROESTE</v>
      </c>
      <c r="B4129" s="11" t="s">
        <v>120</v>
      </c>
      <c r="C4129" s="11" t="s">
        <v>145</v>
      </c>
      <c r="D4129" s="11" t="s">
        <v>8</v>
      </c>
      <c r="E4129" s="12">
        <v>15.7318537578322</v>
      </c>
      <c r="F4129" s="12">
        <v>17.743655992363198</v>
      </c>
      <c r="G4129" s="12">
        <v>19.618176988586399</v>
      </c>
      <c r="H4129" s="12">
        <v>20.7855802736178</v>
      </c>
      <c r="I4129" s="12">
        <v>0</v>
      </c>
      <c r="J4129" s="12">
        <v>0</v>
      </c>
      <c r="K4129" s="12">
        <v>0</v>
      </c>
      <c r="L4129" s="12">
        <v>0</v>
      </c>
      <c r="M4129" s="12">
        <v>0</v>
      </c>
      <c r="N4129" s="12"/>
      <c r="O4129" s="12"/>
    </row>
    <row r="4130" spans="1:15" x14ac:dyDescent="0.35">
      <c r="A4130" s="11" t="str">
        <f t="shared" si="64"/>
        <v>CONSUMO PER CAPITA (kg ó litros por individuo)Con alcohol&lt;2MIL</v>
      </c>
      <c r="B4130" s="11" t="s">
        <v>120</v>
      </c>
      <c r="C4130" s="11" t="s">
        <v>145</v>
      </c>
      <c r="D4130" s="11" t="s">
        <v>9</v>
      </c>
      <c r="E4130" s="12">
        <v>14.8216476303579</v>
      </c>
      <c r="F4130" s="12">
        <v>16.855574254075901</v>
      </c>
      <c r="G4130" s="12">
        <v>18.886865171548301</v>
      </c>
      <c r="H4130" s="12">
        <v>16.129960265285099</v>
      </c>
      <c r="I4130" s="12">
        <v>0</v>
      </c>
      <c r="J4130" s="12">
        <v>0</v>
      </c>
      <c r="K4130" s="12">
        <v>0</v>
      </c>
      <c r="L4130" s="12">
        <v>0</v>
      </c>
      <c r="M4130" s="12">
        <v>0</v>
      </c>
      <c r="N4130" s="12"/>
      <c r="O4130" s="12"/>
    </row>
    <row r="4131" spans="1:15" x14ac:dyDescent="0.35">
      <c r="A4131" s="11" t="str">
        <f t="shared" si="64"/>
        <v>CONSUMO PER CAPITA (kg ó litros por individuo)Con alcohol2-5MIL</v>
      </c>
      <c r="B4131" s="11" t="s">
        <v>120</v>
      </c>
      <c r="C4131" s="11" t="s">
        <v>145</v>
      </c>
      <c r="D4131" s="11" t="s">
        <v>10</v>
      </c>
      <c r="E4131" s="12">
        <v>11.0989599582759</v>
      </c>
      <c r="F4131" s="12">
        <v>13.178843180728199</v>
      </c>
      <c r="G4131" s="12">
        <v>14.6433994750812</v>
      </c>
      <c r="H4131" s="12">
        <v>14.8034590891357</v>
      </c>
      <c r="I4131" s="12">
        <v>0</v>
      </c>
      <c r="J4131" s="12">
        <v>0</v>
      </c>
      <c r="K4131" s="12">
        <v>0</v>
      </c>
      <c r="L4131" s="12">
        <v>0</v>
      </c>
      <c r="M4131" s="12">
        <v>0</v>
      </c>
      <c r="N4131" s="12"/>
      <c r="O4131" s="12"/>
    </row>
    <row r="4132" spans="1:15" x14ac:dyDescent="0.35">
      <c r="A4132" s="11" t="str">
        <f t="shared" si="64"/>
        <v>CONSUMO PER CAPITA (kg ó litros por individuo)Con alcohol5-10MIL</v>
      </c>
      <c r="B4132" s="11" t="s">
        <v>120</v>
      </c>
      <c r="C4132" s="11" t="s">
        <v>145</v>
      </c>
      <c r="D4132" s="11" t="s">
        <v>11</v>
      </c>
      <c r="E4132" s="12">
        <v>13.126920434998199</v>
      </c>
      <c r="F4132" s="12">
        <v>18.311835167494898</v>
      </c>
      <c r="G4132" s="12">
        <v>18.742165656948998</v>
      </c>
      <c r="H4132" s="12">
        <v>19.652007921745302</v>
      </c>
      <c r="I4132" s="12">
        <v>0</v>
      </c>
      <c r="J4132" s="12">
        <v>0</v>
      </c>
      <c r="K4132" s="12">
        <v>0</v>
      </c>
      <c r="L4132" s="12">
        <v>0</v>
      </c>
      <c r="M4132" s="12">
        <v>0</v>
      </c>
      <c r="N4132" s="12"/>
      <c r="O4132" s="12"/>
    </row>
    <row r="4133" spans="1:15" x14ac:dyDescent="0.35">
      <c r="A4133" s="11" t="str">
        <f t="shared" si="64"/>
        <v>CONSUMO PER CAPITA (kg ó litros por individuo)Con alcohol10-30MIL</v>
      </c>
      <c r="B4133" s="11" t="s">
        <v>120</v>
      </c>
      <c r="C4133" s="11" t="s">
        <v>145</v>
      </c>
      <c r="D4133" s="11" t="s">
        <v>12</v>
      </c>
      <c r="E4133" s="12">
        <v>15.8516681332997</v>
      </c>
      <c r="F4133" s="12">
        <v>18.582605344310601</v>
      </c>
      <c r="G4133" s="12">
        <v>20.690137493268601</v>
      </c>
      <c r="H4133" s="12">
        <v>18.4204745204799</v>
      </c>
      <c r="I4133" s="12">
        <v>0</v>
      </c>
      <c r="J4133" s="12">
        <v>0</v>
      </c>
      <c r="K4133" s="12">
        <v>0</v>
      </c>
      <c r="L4133" s="12">
        <v>0</v>
      </c>
      <c r="M4133" s="12">
        <v>0</v>
      </c>
      <c r="N4133" s="12"/>
      <c r="O4133" s="12"/>
    </row>
    <row r="4134" spans="1:15" x14ac:dyDescent="0.35">
      <c r="A4134" s="11" t="str">
        <f t="shared" si="64"/>
        <v>CONSUMO PER CAPITA (kg ó litros por individuo)Con alcohol30-100MIL</v>
      </c>
      <c r="B4134" s="11" t="s">
        <v>120</v>
      </c>
      <c r="C4134" s="11" t="s">
        <v>145</v>
      </c>
      <c r="D4134" s="11" t="s">
        <v>13</v>
      </c>
      <c r="E4134" s="12">
        <v>17.601426087577099</v>
      </c>
      <c r="F4134" s="12">
        <v>18.670376911983599</v>
      </c>
      <c r="G4134" s="12">
        <v>19.095525796656698</v>
      </c>
      <c r="H4134" s="12">
        <v>17.475951093126401</v>
      </c>
      <c r="I4134" s="12">
        <v>0</v>
      </c>
      <c r="J4134" s="12">
        <v>0</v>
      </c>
      <c r="K4134" s="12">
        <v>0</v>
      </c>
      <c r="L4134" s="12">
        <v>0</v>
      </c>
      <c r="M4134" s="12">
        <v>0</v>
      </c>
    </row>
    <row r="4135" spans="1:15" x14ac:dyDescent="0.35">
      <c r="A4135" s="11" t="str">
        <f t="shared" si="64"/>
        <v>CONSUMO PER CAPITA (kg ó litros por individuo)Con alcohol100-200MIL</v>
      </c>
      <c r="B4135" s="11" t="s">
        <v>120</v>
      </c>
      <c r="C4135" s="11" t="s">
        <v>145</v>
      </c>
      <c r="D4135" s="11" t="s">
        <v>14</v>
      </c>
      <c r="E4135" s="12">
        <v>18.738223292732201</v>
      </c>
      <c r="F4135" s="12">
        <v>19.9779335136854</v>
      </c>
      <c r="G4135" s="12">
        <v>21.164327166855401</v>
      </c>
      <c r="H4135" s="12">
        <v>18.953816913172599</v>
      </c>
      <c r="I4135" s="12">
        <v>0</v>
      </c>
      <c r="J4135" s="12">
        <v>0</v>
      </c>
      <c r="K4135" s="12">
        <v>0</v>
      </c>
      <c r="L4135" s="12">
        <v>0</v>
      </c>
      <c r="M4135" s="12">
        <v>0</v>
      </c>
    </row>
    <row r="4136" spans="1:15" x14ac:dyDescent="0.35">
      <c r="A4136" s="11" t="str">
        <f t="shared" si="64"/>
        <v>CONSUMO PER CAPITA (kg ó litros por individuo)Con alcohol200-500MIL</v>
      </c>
      <c r="B4136" s="11" t="s">
        <v>120</v>
      </c>
      <c r="C4136" s="11" t="s">
        <v>145</v>
      </c>
      <c r="D4136" s="11" t="s">
        <v>15</v>
      </c>
      <c r="E4136" s="12">
        <v>18.682839702315398</v>
      </c>
      <c r="F4136" s="12">
        <v>21.2571018924863</v>
      </c>
      <c r="G4136" s="12">
        <v>22.734241718268901</v>
      </c>
      <c r="H4136" s="12">
        <v>20.052473341292</v>
      </c>
      <c r="I4136" s="12">
        <v>0</v>
      </c>
      <c r="J4136" s="12">
        <v>0</v>
      </c>
      <c r="K4136" s="12">
        <v>0</v>
      </c>
      <c r="L4136" s="12">
        <v>0</v>
      </c>
      <c r="M4136" s="12">
        <v>0</v>
      </c>
    </row>
    <row r="4137" spans="1:15" x14ac:dyDescent="0.35">
      <c r="A4137" s="11" t="str">
        <f t="shared" si="64"/>
        <v>CONSUMO PER CAPITA (kg ó litros por individuo)Con alcohol&gt;500MIL</v>
      </c>
      <c r="B4137" s="11" t="s">
        <v>120</v>
      </c>
      <c r="C4137" s="11" t="s">
        <v>145</v>
      </c>
      <c r="D4137" s="11" t="s">
        <v>16</v>
      </c>
      <c r="E4137" s="12">
        <v>20.8242538956423</v>
      </c>
      <c r="F4137" s="12">
        <v>24.083759812244399</v>
      </c>
      <c r="G4137" s="12">
        <v>24.4203557042988</v>
      </c>
      <c r="H4137" s="12">
        <v>22.783547166406802</v>
      </c>
      <c r="I4137" s="12">
        <v>0</v>
      </c>
      <c r="J4137" s="12">
        <v>0</v>
      </c>
      <c r="K4137" s="12">
        <v>0</v>
      </c>
      <c r="L4137" s="12">
        <v>0</v>
      </c>
      <c r="M4137" s="12">
        <v>0</v>
      </c>
    </row>
    <row r="4138" spans="1:15" x14ac:dyDescent="0.35">
      <c r="A4138" s="11" t="str">
        <f t="shared" si="64"/>
        <v>CONSUMO PER CAPITA (kg ó litros por individuo)Con alcoholDE 15 A 19 AÑOS</v>
      </c>
      <c r="B4138" s="11" t="s">
        <v>120</v>
      </c>
      <c r="C4138" s="11" t="s">
        <v>145</v>
      </c>
      <c r="D4138" s="11" t="s">
        <v>39</v>
      </c>
      <c r="E4138" s="12">
        <v>2.8496113786502799</v>
      </c>
      <c r="F4138" s="12">
        <v>4.7424607028969996</v>
      </c>
      <c r="G4138" s="12">
        <v>1.8894851477796499</v>
      </c>
      <c r="H4138" s="12">
        <v>0.67985033885129398</v>
      </c>
      <c r="I4138" s="12">
        <v>0</v>
      </c>
      <c r="J4138" s="12">
        <v>0</v>
      </c>
      <c r="K4138" s="12">
        <v>0</v>
      </c>
      <c r="L4138" s="12">
        <v>0</v>
      </c>
      <c r="M4138" s="12">
        <v>0</v>
      </c>
    </row>
    <row r="4139" spans="1:15" x14ac:dyDescent="0.35">
      <c r="A4139" s="11" t="str">
        <f t="shared" si="64"/>
        <v>CONSUMO PER CAPITA (kg ó litros por individuo)Con alcoholDE 20 A 24 AÑOS</v>
      </c>
      <c r="B4139" s="11" t="s">
        <v>120</v>
      </c>
      <c r="C4139" s="11" t="s">
        <v>145</v>
      </c>
      <c r="D4139" s="11" t="s">
        <v>40</v>
      </c>
      <c r="E4139" s="12">
        <v>9.2337949649736402</v>
      </c>
      <c r="F4139" s="12">
        <v>6.6194161236876798</v>
      </c>
      <c r="G4139" s="12">
        <v>5.5623507761115301</v>
      </c>
      <c r="H4139" s="12">
        <v>4.07560178735456</v>
      </c>
      <c r="I4139" s="12">
        <v>0</v>
      </c>
      <c r="J4139" s="12">
        <v>0</v>
      </c>
      <c r="K4139" s="12">
        <v>0</v>
      </c>
      <c r="L4139" s="12">
        <v>0</v>
      </c>
      <c r="M4139" s="12">
        <v>0</v>
      </c>
    </row>
    <row r="4140" spans="1:15" x14ac:dyDescent="0.35">
      <c r="A4140" s="11" t="str">
        <f t="shared" si="64"/>
        <v>CONSUMO PER CAPITA (kg ó litros por individuo)Con alcoholDE 25 A 34 AÑOS</v>
      </c>
      <c r="B4140" s="11" t="s">
        <v>120</v>
      </c>
      <c r="C4140" s="11" t="s">
        <v>145</v>
      </c>
      <c r="D4140" s="11" t="s">
        <v>41</v>
      </c>
      <c r="E4140" s="12">
        <v>9.6578850954323698</v>
      </c>
      <c r="F4140" s="12">
        <v>11.0053624180662</v>
      </c>
      <c r="G4140" s="12">
        <v>9.9310566702943408</v>
      </c>
      <c r="H4140" s="12">
        <v>9.4476152161563398</v>
      </c>
      <c r="I4140" s="12">
        <v>0</v>
      </c>
      <c r="J4140" s="12">
        <v>0</v>
      </c>
      <c r="K4140" s="12">
        <v>0</v>
      </c>
      <c r="L4140" s="12">
        <v>0</v>
      </c>
      <c r="M4140" s="12">
        <v>0</v>
      </c>
    </row>
    <row r="4141" spans="1:15" x14ac:dyDescent="0.35">
      <c r="A4141" s="11" t="str">
        <f t="shared" si="64"/>
        <v>CONSUMO PER CAPITA (kg ó litros por individuo)Con alcoholDE 35 A 49 AÑOS</v>
      </c>
      <c r="B4141" s="11" t="s">
        <v>120</v>
      </c>
      <c r="C4141" s="11" t="s">
        <v>145</v>
      </c>
      <c r="D4141" s="11" t="s">
        <v>42</v>
      </c>
      <c r="E4141" s="12">
        <v>12.546629499601099</v>
      </c>
      <c r="F4141" s="12">
        <v>14.107038644522101</v>
      </c>
      <c r="G4141" s="12">
        <v>15.4655220782298</v>
      </c>
      <c r="H4141" s="12">
        <v>13.493903612513099</v>
      </c>
      <c r="I4141" s="12">
        <v>0</v>
      </c>
      <c r="J4141" s="12">
        <v>0</v>
      </c>
      <c r="K4141" s="12">
        <v>0</v>
      </c>
      <c r="L4141" s="12">
        <v>0</v>
      </c>
      <c r="M4141" s="12">
        <v>0</v>
      </c>
    </row>
    <row r="4142" spans="1:15" x14ac:dyDescent="0.35">
      <c r="A4142" s="11" t="str">
        <f t="shared" si="64"/>
        <v>CONSUMO PER CAPITA (kg ó litros por individuo)Con alcoholDE 50 A 59 AÑOS</v>
      </c>
      <c r="B4142" s="11" t="s">
        <v>120</v>
      </c>
      <c r="C4142" s="11" t="s">
        <v>145</v>
      </c>
      <c r="D4142" s="11" t="s">
        <v>43</v>
      </c>
      <c r="E4142" s="12">
        <v>23.3281951864458</v>
      </c>
      <c r="F4142" s="12">
        <v>26.863971804013001</v>
      </c>
      <c r="G4142" s="12">
        <v>27.291351868041101</v>
      </c>
      <c r="H4142" s="12">
        <v>24.310135042461901</v>
      </c>
      <c r="I4142" s="12">
        <v>0</v>
      </c>
      <c r="J4142" s="12">
        <v>0</v>
      </c>
      <c r="K4142" s="12">
        <v>0</v>
      </c>
      <c r="L4142" s="12">
        <v>0</v>
      </c>
      <c r="M4142" s="12">
        <v>0</v>
      </c>
    </row>
    <row r="4143" spans="1:15" x14ac:dyDescent="0.35">
      <c r="A4143" s="11" t="str">
        <f t="shared" si="64"/>
        <v>CONSUMO PER CAPITA (kg ó litros por individuo)Con alcoholDE 60 A 75 AÑOS</v>
      </c>
      <c r="B4143" s="11" t="s">
        <v>120</v>
      </c>
      <c r="C4143" s="11" t="s">
        <v>145</v>
      </c>
      <c r="D4143" s="11" t="s">
        <v>44</v>
      </c>
      <c r="E4143" s="12">
        <v>29.363751596744201</v>
      </c>
      <c r="F4143" s="12">
        <v>34.064247673990302</v>
      </c>
      <c r="G4143" s="12">
        <v>38.129596382876599</v>
      </c>
      <c r="H4143" s="12">
        <v>36.9792662201057</v>
      </c>
      <c r="I4143" s="12">
        <v>0</v>
      </c>
      <c r="J4143" s="12">
        <v>0</v>
      </c>
      <c r="K4143" s="12">
        <v>0</v>
      </c>
      <c r="L4143" s="12">
        <v>0</v>
      </c>
      <c r="M4143" s="12">
        <v>0</v>
      </c>
    </row>
    <row r="4144" spans="1:15" x14ac:dyDescent="0.35">
      <c r="A4144" s="11" t="str">
        <f t="shared" si="64"/>
        <v>CONSUMO PER CAPITA (kg ó litros por individuo)Con alcoholALTA Y MEDIA ALTA</v>
      </c>
      <c r="B4144" s="11" t="s">
        <v>120</v>
      </c>
      <c r="C4144" s="11" t="s">
        <v>145</v>
      </c>
      <c r="D4144" s="11" t="s">
        <v>17</v>
      </c>
      <c r="E4144" s="12">
        <v>21.901936632058501</v>
      </c>
      <c r="F4144" s="12">
        <v>27.145832243908501</v>
      </c>
      <c r="G4144" s="12">
        <v>28.307160707245</v>
      </c>
      <c r="H4144" s="12">
        <v>25.8166763008803</v>
      </c>
      <c r="I4144" s="12">
        <v>0</v>
      </c>
      <c r="J4144" s="12">
        <v>0</v>
      </c>
      <c r="K4144" s="12">
        <v>0</v>
      </c>
      <c r="L4144" s="12">
        <v>0</v>
      </c>
      <c r="M4144" s="12">
        <v>0</v>
      </c>
    </row>
    <row r="4145" spans="1:13" x14ac:dyDescent="0.35">
      <c r="A4145" s="11" t="str">
        <f t="shared" si="64"/>
        <v>CONSUMO PER CAPITA (kg ó litros por individuo)Con alcoholMEDIA</v>
      </c>
      <c r="B4145" s="11" t="s">
        <v>120</v>
      </c>
      <c r="C4145" s="11" t="s">
        <v>145</v>
      </c>
      <c r="D4145" s="11" t="s">
        <v>18</v>
      </c>
      <c r="E4145" s="12">
        <v>15.790074791643301</v>
      </c>
      <c r="F4145" s="12">
        <v>19.331128306539298</v>
      </c>
      <c r="G4145" s="12">
        <v>21.270992662192899</v>
      </c>
      <c r="H4145" s="12">
        <v>19.990264470737898</v>
      </c>
      <c r="I4145" s="12">
        <v>0</v>
      </c>
      <c r="J4145" s="12">
        <v>0</v>
      </c>
      <c r="K4145" s="12">
        <v>0</v>
      </c>
      <c r="L4145" s="12">
        <v>0</v>
      </c>
      <c r="M4145" s="12">
        <v>0</v>
      </c>
    </row>
    <row r="4146" spans="1:13" x14ac:dyDescent="0.35">
      <c r="A4146" s="11" t="str">
        <f t="shared" si="64"/>
        <v>CONSUMO PER CAPITA (kg ó litros por individuo)Con alcoholMEDIA BAJA</v>
      </c>
      <c r="B4146" s="11" t="s">
        <v>120</v>
      </c>
      <c r="C4146" s="11" t="s">
        <v>145</v>
      </c>
      <c r="D4146" s="11" t="s">
        <v>19</v>
      </c>
      <c r="E4146" s="12">
        <v>15.4810872757132</v>
      </c>
      <c r="F4146" s="12">
        <v>16.985338342606699</v>
      </c>
      <c r="G4146" s="12">
        <v>17.801228506028501</v>
      </c>
      <c r="H4146" s="12">
        <v>15.4389466017819</v>
      </c>
      <c r="I4146" s="12">
        <v>0</v>
      </c>
      <c r="J4146" s="12">
        <v>0</v>
      </c>
      <c r="K4146" s="12">
        <v>0</v>
      </c>
      <c r="L4146" s="12">
        <v>0</v>
      </c>
      <c r="M4146" s="12">
        <v>0</v>
      </c>
    </row>
    <row r="4147" spans="1:13" x14ac:dyDescent="0.35">
      <c r="A4147" s="11" t="str">
        <f t="shared" si="64"/>
        <v>CONSUMO PER CAPITA (kg ó litros por individuo)Con alcoholBAJA</v>
      </c>
      <c r="B4147" s="11" t="s">
        <v>120</v>
      </c>
      <c r="C4147" s="11" t="s">
        <v>145</v>
      </c>
      <c r="D4147" s="11" t="s">
        <v>20</v>
      </c>
      <c r="E4147" s="12">
        <v>16.3295198889112</v>
      </c>
      <c r="F4147" s="12">
        <v>14.9339592738422</v>
      </c>
      <c r="G4147" s="12">
        <v>14.9384900069191</v>
      </c>
      <c r="H4147" s="12">
        <v>14.3501610329425</v>
      </c>
      <c r="I4147" s="12">
        <v>0</v>
      </c>
      <c r="J4147" s="12">
        <v>0</v>
      </c>
      <c r="K4147" s="12">
        <v>0</v>
      </c>
      <c r="L4147" s="12">
        <v>0</v>
      </c>
      <c r="M4147" s="12">
        <v>0</v>
      </c>
    </row>
    <row r="4148" spans="1:13" x14ac:dyDescent="0.35">
      <c r="A4148" s="11" t="str">
        <f t="shared" si="64"/>
        <v>CONSUMO PER CAPITA (kg ó litros por individuo)Con alcoholHOMBRE</v>
      </c>
      <c r="B4148" s="11" t="s">
        <v>120</v>
      </c>
      <c r="C4148" s="11" t="s">
        <v>145</v>
      </c>
      <c r="D4148" s="11" t="s">
        <v>21</v>
      </c>
      <c r="E4148" s="12">
        <v>21.434361288962499</v>
      </c>
      <c r="F4148" s="12">
        <v>24.487390324648398</v>
      </c>
      <c r="G4148" s="12">
        <v>25.4235611484544</v>
      </c>
      <c r="H4148" s="12">
        <v>24.097310307395901</v>
      </c>
      <c r="I4148" s="12">
        <v>0</v>
      </c>
      <c r="J4148" s="12">
        <v>0</v>
      </c>
      <c r="K4148" s="12">
        <v>0</v>
      </c>
      <c r="L4148" s="12">
        <v>0</v>
      </c>
      <c r="M4148" s="12">
        <v>0</v>
      </c>
    </row>
    <row r="4149" spans="1:13" x14ac:dyDescent="0.35">
      <c r="A4149" s="11" t="str">
        <f t="shared" si="64"/>
        <v>CONSUMO PER CAPITA (kg ó litros por individuo)Con alcoholMUJER</v>
      </c>
      <c r="B4149" s="11" t="s">
        <v>120</v>
      </c>
      <c r="C4149" s="11" t="s">
        <v>145</v>
      </c>
      <c r="D4149" s="11" t="s">
        <v>22</v>
      </c>
      <c r="E4149" s="12">
        <v>12.877535162117599</v>
      </c>
      <c r="F4149" s="12">
        <v>14.673938253612</v>
      </c>
      <c r="G4149" s="12">
        <v>15.929572052311601</v>
      </c>
      <c r="H4149" s="12">
        <v>13.905804956761999</v>
      </c>
      <c r="I4149" s="12">
        <v>0</v>
      </c>
      <c r="J4149" s="12">
        <v>0</v>
      </c>
      <c r="K4149" s="12">
        <v>0</v>
      </c>
      <c r="L4149" s="12">
        <v>0</v>
      </c>
      <c r="M4149" s="12">
        <v>0</v>
      </c>
    </row>
    <row r="4150" spans="1:13" x14ac:dyDescent="0.35">
      <c r="A4150" s="11" t="str">
        <f t="shared" si="64"/>
        <v>CONSUMO PER CAPITA (kg ó litros por individuo)Sin alcoholT.ESPAÑA</v>
      </c>
      <c r="B4150" s="11" t="s">
        <v>120</v>
      </c>
      <c r="C4150" s="11" t="s">
        <v>146</v>
      </c>
      <c r="D4150" s="11" t="s">
        <v>36</v>
      </c>
      <c r="E4150" s="12">
        <v>1.65680575393567</v>
      </c>
      <c r="F4150" s="12">
        <v>1.82615709577878</v>
      </c>
      <c r="G4150" s="12">
        <v>2.0843229615992098</v>
      </c>
      <c r="H4150" s="12">
        <v>2.2154630150749601</v>
      </c>
      <c r="I4150" s="12">
        <v>0</v>
      </c>
      <c r="J4150" s="12">
        <v>0</v>
      </c>
      <c r="K4150" s="12">
        <v>0</v>
      </c>
      <c r="L4150" s="12">
        <v>0</v>
      </c>
      <c r="M4150" s="12">
        <v>0</v>
      </c>
    </row>
    <row r="4151" spans="1:13" x14ac:dyDescent="0.35">
      <c r="A4151" s="11" t="str">
        <f t="shared" si="64"/>
        <v>CONSUMO PER CAPITA (kg ó litros por individuo)Sin alcoholBCN AM</v>
      </c>
      <c r="B4151" s="11" t="s">
        <v>120</v>
      </c>
      <c r="C4151" s="11" t="s">
        <v>146</v>
      </c>
      <c r="D4151" s="11" t="s">
        <v>1</v>
      </c>
      <c r="E4151" s="12">
        <v>1.1419333895380399</v>
      </c>
      <c r="F4151" s="12">
        <v>0.97313258475006803</v>
      </c>
      <c r="G4151" s="12">
        <v>0.897908089921021</v>
      </c>
      <c r="H4151" s="12">
        <v>1.0881194712292599</v>
      </c>
      <c r="I4151" s="12">
        <v>0</v>
      </c>
      <c r="J4151" s="12">
        <v>0</v>
      </c>
      <c r="K4151" s="12">
        <v>0</v>
      </c>
      <c r="L4151" s="12">
        <v>0</v>
      </c>
      <c r="M4151" s="12">
        <v>0</v>
      </c>
    </row>
    <row r="4152" spans="1:13" x14ac:dyDescent="0.35">
      <c r="A4152" s="11" t="str">
        <f t="shared" si="64"/>
        <v>CONSUMO PER CAPITA (kg ó litros por individuo)Sin alcoholREST.CAT ARAGON</v>
      </c>
      <c r="B4152" s="11" t="s">
        <v>120</v>
      </c>
      <c r="C4152" s="11" t="s">
        <v>146</v>
      </c>
      <c r="D4152" s="11" t="s">
        <v>2</v>
      </c>
      <c r="E4152" s="12">
        <v>0.80529206004786602</v>
      </c>
      <c r="F4152" s="12">
        <v>1.4156042086715099</v>
      </c>
      <c r="G4152" s="12">
        <v>1.4732573817525001</v>
      </c>
      <c r="H4152" s="12">
        <v>1.7928361857553099</v>
      </c>
      <c r="I4152" s="12">
        <v>0</v>
      </c>
      <c r="J4152" s="12">
        <v>0</v>
      </c>
      <c r="K4152" s="12">
        <v>0</v>
      </c>
      <c r="L4152" s="12">
        <v>0</v>
      </c>
      <c r="M4152" s="12">
        <v>0</v>
      </c>
    </row>
    <row r="4153" spans="1:13" x14ac:dyDescent="0.35">
      <c r="A4153" s="11" t="str">
        <f t="shared" si="64"/>
        <v>CONSUMO PER CAPITA (kg ó litros por individuo)Sin alcoholLEVANTE</v>
      </c>
      <c r="B4153" s="11" t="s">
        <v>120</v>
      </c>
      <c r="C4153" s="11" t="s">
        <v>146</v>
      </c>
      <c r="D4153" s="11" t="s">
        <v>3</v>
      </c>
      <c r="E4153" s="12">
        <v>1.6975113670944699</v>
      </c>
      <c r="F4153" s="12">
        <v>1.4753882069445601</v>
      </c>
      <c r="G4153" s="12">
        <v>1.4461272748385201</v>
      </c>
      <c r="H4153" s="12">
        <v>1.61535698564615</v>
      </c>
      <c r="I4153" s="12">
        <v>0</v>
      </c>
      <c r="J4153" s="12">
        <v>0</v>
      </c>
      <c r="K4153" s="12">
        <v>0</v>
      </c>
      <c r="L4153" s="12">
        <v>0</v>
      </c>
      <c r="M4153" s="12">
        <v>0</v>
      </c>
    </row>
    <row r="4154" spans="1:13" x14ac:dyDescent="0.35">
      <c r="A4154" s="11" t="str">
        <f t="shared" si="64"/>
        <v>CONSUMO PER CAPITA (kg ó litros por individuo)Sin alcoholANDALUCIA</v>
      </c>
      <c r="B4154" s="11" t="s">
        <v>120</v>
      </c>
      <c r="C4154" s="11" t="s">
        <v>146</v>
      </c>
      <c r="D4154" s="11" t="s">
        <v>4</v>
      </c>
      <c r="E4154" s="12">
        <v>2.0736694714559301</v>
      </c>
      <c r="F4154" s="12">
        <v>2.2411499221992801</v>
      </c>
      <c r="G4154" s="12">
        <v>3.1056852631708001</v>
      </c>
      <c r="H4154" s="12">
        <v>3.0884284791560899</v>
      </c>
      <c r="I4154" s="12">
        <v>0</v>
      </c>
      <c r="J4154" s="12">
        <v>0</v>
      </c>
      <c r="K4154" s="12">
        <v>0</v>
      </c>
      <c r="L4154" s="12">
        <v>0</v>
      </c>
      <c r="M4154" s="12">
        <v>0</v>
      </c>
    </row>
    <row r="4155" spans="1:13" x14ac:dyDescent="0.35">
      <c r="A4155" s="11" t="str">
        <f t="shared" si="64"/>
        <v>CONSUMO PER CAPITA (kg ó litros por individuo)Sin alcoholMDD AM</v>
      </c>
      <c r="B4155" s="11" t="s">
        <v>120</v>
      </c>
      <c r="C4155" s="11" t="s">
        <v>146</v>
      </c>
      <c r="D4155" s="11" t="s">
        <v>5</v>
      </c>
      <c r="E4155" s="12">
        <v>2.44246823972217</v>
      </c>
      <c r="F4155" s="12">
        <v>2.7620847565769102</v>
      </c>
      <c r="G4155" s="12">
        <v>2.7589270163692601</v>
      </c>
      <c r="H4155" s="12">
        <v>2.9612607959014698</v>
      </c>
      <c r="I4155" s="12">
        <v>0</v>
      </c>
      <c r="J4155" s="12">
        <v>0</v>
      </c>
      <c r="K4155" s="12">
        <v>0</v>
      </c>
      <c r="L4155" s="12">
        <v>0</v>
      </c>
      <c r="M4155" s="12">
        <v>0</v>
      </c>
    </row>
    <row r="4156" spans="1:13" x14ac:dyDescent="0.35">
      <c r="A4156" s="11" t="str">
        <f t="shared" si="64"/>
        <v>CONSUMO PER CAPITA (kg ó litros por individuo)Sin alcoholRTO CENTRO</v>
      </c>
      <c r="B4156" s="11" t="s">
        <v>120</v>
      </c>
      <c r="C4156" s="11" t="s">
        <v>146</v>
      </c>
      <c r="D4156" s="11" t="s">
        <v>6</v>
      </c>
      <c r="E4156" s="12">
        <v>1.95541266397776</v>
      </c>
      <c r="F4156" s="12">
        <v>2.17765368192401</v>
      </c>
      <c r="G4156" s="12">
        <v>2.4298765523070802</v>
      </c>
      <c r="H4156" s="12">
        <v>2.5638231664660398</v>
      </c>
      <c r="I4156" s="12">
        <v>0</v>
      </c>
      <c r="J4156" s="12">
        <v>0</v>
      </c>
      <c r="K4156" s="12">
        <v>0</v>
      </c>
      <c r="L4156" s="12">
        <v>0</v>
      </c>
      <c r="M4156" s="12">
        <v>0</v>
      </c>
    </row>
    <row r="4157" spans="1:13" x14ac:dyDescent="0.35">
      <c r="A4157" s="11" t="str">
        <f t="shared" si="64"/>
        <v>CONSUMO PER CAPITA (kg ó litros por individuo)Sin alcoholNORTE-CENTRO</v>
      </c>
      <c r="B4157" s="11" t="s">
        <v>120</v>
      </c>
      <c r="C4157" s="11" t="s">
        <v>146</v>
      </c>
      <c r="D4157" s="11" t="s">
        <v>7</v>
      </c>
      <c r="E4157" s="12">
        <v>1.1570840007074099</v>
      </c>
      <c r="F4157" s="12">
        <v>1.24929427891536</v>
      </c>
      <c r="G4157" s="12">
        <v>1.96583099620896</v>
      </c>
      <c r="H4157" s="12">
        <v>1.5755394667271601</v>
      </c>
      <c r="I4157" s="12">
        <v>0</v>
      </c>
      <c r="J4157" s="12">
        <v>0</v>
      </c>
      <c r="K4157" s="12">
        <v>0</v>
      </c>
      <c r="L4157" s="12">
        <v>0</v>
      </c>
      <c r="M4157" s="12">
        <v>0</v>
      </c>
    </row>
    <row r="4158" spans="1:13" x14ac:dyDescent="0.35">
      <c r="A4158" s="11" t="str">
        <f t="shared" si="64"/>
        <v>CONSUMO PER CAPITA (kg ó litros por individuo)Sin alcoholNOROESTE</v>
      </c>
      <c r="B4158" s="11" t="s">
        <v>120</v>
      </c>
      <c r="C4158" s="11" t="s">
        <v>146</v>
      </c>
      <c r="D4158" s="11" t="s">
        <v>8</v>
      </c>
      <c r="E4158" s="12">
        <v>1.43479995489548</v>
      </c>
      <c r="F4158" s="12">
        <v>1.78680214051201</v>
      </c>
      <c r="G4158" s="12">
        <v>1.73283630656675</v>
      </c>
      <c r="H4158" s="12">
        <v>2.2286131727349501</v>
      </c>
      <c r="I4158" s="12">
        <v>0</v>
      </c>
      <c r="J4158" s="12">
        <v>0</v>
      </c>
      <c r="K4158" s="12">
        <v>0</v>
      </c>
      <c r="L4158" s="12">
        <v>0</v>
      </c>
      <c r="M4158" s="12">
        <v>0</v>
      </c>
    </row>
    <row r="4159" spans="1:13" x14ac:dyDescent="0.35">
      <c r="A4159" s="11" t="str">
        <f t="shared" si="64"/>
        <v>CONSUMO PER CAPITA (kg ó litros por individuo)Sin alcohol&lt;2MIL</v>
      </c>
      <c r="B4159" s="11" t="s">
        <v>120</v>
      </c>
      <c r="C4159" s="11" t="s">
        <v>146</v>
      </c>
      <c r="D4159" s="11" t="s">
        <v>9</v>
      </c>
      <c r="E4159" s="12">
        <v>1.3468676909917601</v>
      </c>
      <c r="F4159" s="12">
        <v>1.2419581899786201</v>
      </c>
      <c r="G4159" s="12">
        <v>1.1002465211846499</v>
      </c>
      <c r="H4159" s="12">
        <v>1.7846213371197299</v>
      </c>
      <c r="I4159" s="12">
        <v>0</v>
      </c>
      <c r="J4159" s="12">
        <v>0</v>
      </c>
      <c r="K4159" s="12">
        <v>0</v>
      </c>
      <c r="L4159" s="12">
        <v>0</v>
      </c>
      <c r="M4159" s="12">
        <v>0</v>
      </c>
    </row>
    <row r="4160" spans="1:13" x14ac:dyDescent="0.35">
      <c r="A4160" s="11" t="str">
        <f t="shared" si="64"/>
        <v>CONSUMO PER CAPITA (kg ó litros por individuo)Sin alcohol2-5MIL</v>
      </c>
      <c r="B4160" s="11" t="s">
        <v>120</v>
      </c>
      <c r="C4160" s="11" t="s">
        <v>146</v>
      </c>
      <c r="D4160" s="11" t="s">
        <v>10</v>
      </c>
      <c r="E4160" s="12">
        <v>0.73923072750987096</v>
      </c>
      <c r="F4160" s="12">
        <v>0.94103433262194203</v>
      </c>
      <c r="G4160" s="12">
        <v>1.1643265443028501</v>
      </c>
      <c r="H4160" s="12">
        <v>1.3697151921634301</v>
      </c>
      <c r="I4160" s="12">
        <v>0</v>
      </c>
      <c r="J4160" s="12">
        <v>0</v>
      </c>
      <c r="K4160" s="12">
        <v>0</v>
      </c>
      <c r="L4160" s="12">
        <v>0</v>
      </c>
      <c r="M4160" s="12">
        <v>0</v>
      </c>
    </row>
    <row r="4161" spans="1:13" x14ac:dyDescent="0.35">
      <c r="A4161" s="11" t="str">
        <f t="shared" si="64"/>
        <v>CONSUMO PER CAPITA (kg ó litros por individuo)Sin alcohol5-10MIL</v>
      </c>
      <c r="B4161" s="11" t="s">
        <v>120</v>
      </c>
      <c r="C4161" s="11" t="s">
        <v>146</v>
      </c>
      <c r="D4161" s="11" t="s">
        <v>11</v>
      </c>
      <c r="E4161" s="12">
        <v>0.80255767856971405</v>
      </c>
      <c r="F4161" s="12">
        <v>1.58658777683482</v>
      </c>
      <c r="G4161" s="12">
        <v>1.8793136863743301</v>
      </c>
      <c r="H4161" s="12">
        <v>1.8025923108295101</v>
      </c>
      <c r="I4161" s="12">
        <v>0</v>
      </c>
      <c r="J4161" s="12">
        <v>0</v>
      </c>
      <c r="K4161" s="12">
        <v>0</v>
      </c>
      <c r="L4161" s="12">
        <v>0</v>
      </c>
      <c r="M4161" s="12">
        <v>0</v>
      </c>
    </row>
    <row r="4162" spans="1:13" x14ac:dyDescent="0.35">
      <c r="A4162" s="11" t="str">
        <f t="shared" si="64"/>
        <v>CONSUMO PER CAPITA (kg ó litros por individuo)Sin alcohol10-30MIL</v>
      </c>
      <c r="B4162" s="11" t="s">
        <v>120</v>
      </c>
      <c r="C4162" s="11" t="s">
        <v>146</v>
      </c>
      <c r="D4162" s="11" t="s">
        <v>12</v>
      </c>
      <c r="E4162" s="12">
        <v>1.50097391440457</v>
      </c>
      <c r="F4162" s="12">
        <v>1.4666046891019</v>
      </c>
      <c r="G4162" s="12">
        <v>2.03628215142446</v>
      </c>
      <c r="H4162" s="12">
        <v>2.0743347589079</v>
      </c>
      <c r="I4162" s="12">
        <v>0</v>
      </c>
      <c r="J4162" s="12">
        <v>0</v>
      </c>
      <c r="K4162" s="12">
        <v>0</v>
      </c>
      <c r="L4162" s="12">
        <v>0</v>
      </c>
      <c r="M4162" s="12">
        <v>0</v>
      </c>
    </row>
    <row r="4163" spans="1:13" x14ac:dyDescent="0.35">
      <c r="A4163" s="11" t="str">
        <f t="shared" si="64"/>
        <v>CONSUMO PER CAPITA (kg ó litros por individuo)Sin alcohol30-100MIL</v>
      </c>
      <c r="B4163" s="11" t="s">
        <v>120</v>
      </c>
      <c r="C4163" s="11" t="s">
        <v>146</v>
      </c>
      <c r="D4163" s="11" t="s">
        <v>13</v>
      </c>
      <c r="E4163" s="12">
        <v>2.0522539824493302</v>
      </c>
      <c r="F4163" s="12">
        <v>2.1530816194648601</v>
      </c>
      <c r="G4163" s="12">
        <v>2.5571988241191299</v>
      </c>
      <c r="H4163" s="12">
        <v>2.3081859343917901</v>
      </c>
      <c r="I4163" s="12">
        <v>0</v>
      </c>
      <c r="J4163" s="12">
        <v>0</v>
      </c>
      <c r="K4163" s="12">
        <v>0</v>
      </c>
      <c r="L4163" s="12">
        <v>0</v>
      </c>
      <c r="M4163" s="12">
        <v>0</v>
      </c>
    </row>
    <row r="4164" spans="1:13" x14ac:dyDescent="0.35">
      <c r="A4164" s="11" t="str">
        <f t="shared" ref="A4164:A4227" si="65">B4164&amp;C4164&amp;D4164</f>
        <v>CONSUMO PER CAPITA (kg ó litros por individuo)Sin alcohol100-200MIL</v>
      </c>
      <c r="B4164" s="11" t="s">
        <v>120</v>
      </c>
      <c r="C4164" s="11" t="s">
        <v>146</v>
      </c>
      <c r="D4164" s="11" t="s">
        <v>14</v>
      </c>
      <c r="E4164" s="12">
        <v>2.1735440455277599</v>
      </c>
      <c r="F4164" s="12">
        <v>2.4993801650824001</v>
      </c>
      <c r="G4164" s="12">
        <v>2.7178395215433402</v>
      </c>
      <c r="H4164" s="12">
        <v>3.05509423866943</v>
      </c>
      <c r="I4164" s="12">
        <v>0</v>
      </c>
      <c r="J4164" s="12">
        <v>0</v>
      </c>
      <c r="K4164" s="12">
        <v>0</v>
      </c>
      <c r="L4164" s="12">
        <v>0</v>
      </c>
      <c r="M4164" s="12">
        <v>0</v>
      </c>
    </row>
    <row r="4165" spans="1:13" x14ac:dyDescent="0.35">
      <c r="A4165" s="11" t="str">
        <f t="shared" si="65"/>
        <v>CONSUMO PER CAPITA (kg ó litros por individuo)Sin alcohol200-500MIL</v>
      </c>
      <c r="B4165" s="11" t="s">
        <v>120</v>
      </c>
      <c r="C4165" s="11" t="s">
        <v>146</v>
      </c>
      <c r="D4165" s="11" t="s">
        <v>15</v>
      </c>
      <c r="E4165" s="12">
        <v>2.0107745153446501</v>
      </c>
      <c r="F4165" s="12">
        <v>1.72550559550646</v>
      </c>
      <c r="G4165" s="12">
        <v>2.2016585081372901</v>
      </c>
      <c r="H4165" s="12">
        <v>2.5668882427969599</v>
      </c>
      <c r="I4165" s="12">
        <v>0</v>
      </c>
      <c r="J4165" s="12">
        <v>0</v>
      </c>
      <c r="K4165" s="12">
        <v>0</v>
      </c>
      <c r="L4165" s="12">
        <v>0</v>
      </c>
      <c r="M4165" s="12">
        <v>0</v>
      </c>
    </row>
    <row r="4166" spans="1:13" x14ac:dyDescent="0.35">
      <c r="A4166" s="11" t="str">
        <f t="shared" si="65"/>
        <v>CONSUMO PER CAPITA (kg ó litros por individuo)Sin alcohol&gt;500MIL</v>
      </c>
      <c r="B4166" s="11" t="s">
        <v>120</v>
      </c>
      <c r="C4166" s="11" t="s">
        <v>146</v>
      </c>
      <c r="D4166" s="11" t="s">
        <v>16</v>
      </c>
      <c r="E4166" s="12">
        <v>1.6552938310535199</v>
      </c>
      <c r="F4166" s="12">
        <v>2.1581635781519899</v>
      </c>
      <c r="G4166" s="12">
        <v>1.92181197555429</v>
      </c>
      <c r="H4166" s="12">
        <v>2.1799257982939801</v>
      </c>
      <c r="I4166" s="12">
        <v>0</v>
      </c>
      <c r="J4166" s="12">
        <v>0</v>
      </c>
      <c r="K4166" s="12">
        <v>0</v>
      </c>
      <c r="L4166" s="12">
        <v>0</v>
      </c>
      <c r="M4166" s="12">
        <v>0</v>
      </c>
    </row>
    <row r="4167" spans="1:13" x14ac:dyDescent="0.35">
      <c r="A4167" s="11" t="str">
        <f t="shared" si="65"/>
        <v>CONSUMO PER CAPITA (kg ó litros por individuo)Sin alcoholDE 15 A 19 AÑOS</v>
      </c>
      <c r="B4167" s="11" t="s">
        <v>120</v>
      </c>
      <c r="C4167" s="11" t="s">
        <v>146</v>
      </c>
      <c r="D4167" s="11" t="s">
        <v>39</v>
      </c>
      <c r="E4167" s="12">
        <v>7.1631721800808207E-2</v>
      </c>
      <c r="F4167" s="12">
        <v>0.25187228216583302</v>
      </c>
      <c r="G4167" s="12">
        <v>0.21056266199311399</v>
      </c>
      <c r="H4167" s="12">
        <v>0.28080124732586498</v>
      </c>
      <c r="I4167" s="12">
        <v>0</v>
      </c>
      <c r="J4167" s="12">
        <v>0</v>
      </c>
      <c r="K4167" s="12">
        <v>0</v>
      </c>
      <c r="L4167" s="12">
        <v>0</v>
      </c>
      <c r="M4167" s="12">
        <v>0</v>
      </c>
    </row>
    <row r="4168" spans="1:13" x14ac:dyDescent="0.35">
      <c r="A4168" s="11" t="str">
        <f t="shared" si="65"/>
        <v>CONSUMO PER CAPITA (kg ó litros por individuo)Sin alcoholDE 20 A 24 AÑOS</v>
      </c>
      <c r="B4168" s="11" t="s">
        <v>120</v>
      </c>
      <c r="C4168" s="11" t="s">
        <v>146</v>
      </c>
      <c r="D4168" s="11" t="s">
        <v>40</v>
      </c>
      <c r="E4168" s="12">
        <v>0.25620844272292398</v>
      </c>
      <c r="F4168" s="12">
        <v>0.24661259768999499</v>
      </c>
      <c r="G4168" s="12">
        <v>0.120430649237072</v>
      </c>
      <c r="H4168" s="12">
        <v>8.3058729296656197E-2</v>
      </c>
      <c r="I4168" s="12">
        <v>0</v>
      </c>
      <c r="J4168" s="12">
        <v>0</v>
      </c>
      <c r="K4168" s="12">
        <v>0</v>
      </c>
      <c r="L4168" s="12">
        <v>0</v>
      </c>
      <c r="M4168" s="12">
        <v>0</v>
      </c>
    </row>
    <row r="4169" spans="1:13" x14ac:dyDescent="0.35">
      <c r="A4169" s="11" t="str">
        <f t="shared" si="65"/>
        <v>CONSUMO PER CAPITA (kg ó litros por individuo)Sin alcoholDE 25 A 34 AÑOS</v>
      </c>
      <c r="B4169" s="11" t="s">
        <v>120</v>
      </c>
      <c r="C4169" s="11" t="s">
        <v>146</v>
      </c>
      <c r="D4169" s="11" t="s">
        <v>41</v>
      </c>
      <c r="E4169" s="12">
        <v>0.38993379913012999</v>
      </c>
      <c r="F4169" s="12">
        <v>0.43503882579194503</v>
      </c>
      <c r="G4169" s="12">
        <v>0.44513633604941899</v>
      </c>
      <c r="H4169" s="12">
        <v>0.52851688951853404</v>
      </c>
      <c r="I4169" s="12">
        <v>0</v>
      </c>
      <c r="J4169" s="12">
        <v>0</v>
      </c>
      <c r="K4169" s="12">
        <v>0</v>
      </c>
      <c r="L4169" s="12">
        <v>0</v>
      </c>
      <c r="M4169" s="12">
        <v>0</v>
      </c>
    </row>
    <row r="4170" spans="1:13" x14ac:dyDescent="0.35">
      <c r="A4170" s="11" t="str">
        <f t="shared" si="65"/>
        <v>CONSUMO PER CAPITA (kg ó litros por individuo)Sin alcoholDE 35 A 49 AÑOS</v>
      </c>
      <c r="B4170" s="11" t="s">
        <v>120</v>
      </c>
      <c r="C4170" s="11" t="s">
        <v>146</v>
      </c>
      <c r="D4170" s="11" t="s">
        <v>42</v>
      </c>
      <c r="E4170" s="12">
        <v>1.0677865935315201</v>
      </c>
      <c r="F4170" s="12">
        <v>0.96056110042735598</v>
      </c>
      <c r="G4170" s="12">
        <v>1.14702879253946</v>
      </c>
      <c r="H4170" s="12">
        <v>1.12925893500991</v>
      </c>
      <c r="I4170" s="12">
        <v>0</v>
      </c>
      <c r="J4170" s="12">
        <v>0</v>
      </c>
      <c r="K4170" s="12">
        <v>0</v>
      </c>
      <c r="L4170" s="12">
        <v>0</v>
      </c>
      <c r="M4170" s="12">
        <v>0</v>
      </c>
    </row>
    <row r="4171" spans="1:13" x14ac:dyDescent="0.35">
      <c r="A4171" s="11" t="str">
        <f t="shared" si="65"/>
        <v>CONSUMO PER CAPITA (kg ó litros por individuo)Sin alcoholDE 50 A 59 AÑOS</v>
      </c>
      <c r="B4171" s="11" t="s">
        <v>120</v>
      </c>
      <c r="C4171" s="11" t="s">
        <v>146</v>
      </c>
      <c r="D4171" s="11" t="s">
        <v>43</v>
      </c>
      <c r="E4171" s="12">
        <v>2.2890989617828899</v>
      </c>
      <c r="F4171" s="12">
        <v>2.5943018790550099</v>
      </c>
      <c r="G4171" s="12">
        <v>2.6684865434745699</v>
      </c>
      <c r="H4171" s="12">
        <v>2.7003227039906701</v>
      </c>
      <c r="I4171" s="12">
        <v>0</v>
      </c>
      <c r="J4171" s="12">
        <v>0</v>
      </c>
      <c r="K4171" s="12">
        <v>0</v>
      </c>
      <c r="L4171" s="12">
        <v>0</v>
      </c>
      <c r="M4171" s="12">
        <v>0</v>
      </c>
    </row>
    <row r="4172" spans="1:13" x14ac:dyDescent="0.35">
      <c r="A4172" s="11" t="str">
        <f t="shared" si="65"/>
        <v>CONSUMO PER CAPITA (kg ó litros por individuo)Sin alcoholDE 60 A 75 AÑOS</v>
      </c>
      <c r="B4172" s="11" t="s">
        <v>120</v>
      </c>
      <c r="C4172" s="11" t="s">
        <v>146</v>
      </c>
      <c r="D4172" s="11" t="s">
        <v>44</v>
      </c>
      <c r="E4172" s="12">
        <v>3.6130002895524398</v>
      </c>
      <c r="F4172" s="12">
        <v>4.13283789870124</v>
      </c>
      <c r="G4172" s="12">
        <v>4.92806687112882</v>
      </c>
      <c r="H4172" s="12">
        <v>5.4126510061685398</v>
      </c>
      <c r="I4172" s="12">
        <v>0</v>
      </c>
      <c r="J4172" s="12">
        <v>0</v>
      </c>
      <c r="K4172" s="12">
        <v>0</v>
      </c>
      <c r="L4172" s="12">
        <v>0</v>
      </c>
      <c r="M4172" s="12">
        <v>0</v>
      </c>
    </row>
    <row r="4173" spans="1:13" x14ac:dyDescent="0.35">
      <c r="A4173" s="11" t="str">
        <f t="shared" si="65"/>
        <v>CONSUMO PER CAPITA (kg ó litros por individuo)Sin alcoholALTA Y MEDIA ALTA</v>
      </c>
      <c r="B4173" s="11" t="s">
        <v>120</v>
      </c>
      <c r="C4173" s="11" t="s">
        <v>146</v>
      </c>
      <c r="D4173" s="11" t="s">
        <v>17</v>
      </c>
      <c r="E4173" s="12">
        <v>2.33867218925019</v>
      </c>
      <c r="F4173" s="12">
        <v>2.5563468938487102</v>
      </c>
      <c r="G4173" s="12">
        <v>2.7083049318243999</v>
      </c>
      <c r="H4173" s="12">
        <v>2.9749638701524801</v>
      </c>
      <c r="I4173" s="12">
        <v>0</v>
      </c>
      <c r="J4173" s="12">
        <v>0</v>
      </c>
      <c r="K4173" s="12">
        <v>0</v>
      </c>
      <c r="L4173" s="12">
        <v>0</v>
      </c>
      <c r="M4173" s="12">
        <v>0</v>
      </c>
    </row>
    <row r="4174" spans="1:13" x14ac:dyDescent="0.35">
      <c r="A4174" s="11" t="str">
        <f t="shared" si="65"/>
        <v>CONSUMO PER CAPITA (kg ó litros por individuo)Sin alcoholMEDIA</v>
      </c>
      <c r="B4174" s="11" t="s">
        <v>120</v>
      </c>
      <c r="C4174" s="11" t="s">
        <v>146</v>
      </c>
      <c r="D4174" s="11" t="s">
        <v>18</v>
      </c>
      <c r="E4174" s="12">
        <v>1.51758618842043</v>
      </c>
      <c r="F4174" s="12">
        <v>1.7421989960406199</v>
      </c>
      <c r="G4174" s="12">
        <v>1.93289344505827</v>
      </c>
      <c r="H4174" s="12">
        <v>2.13343596013125</v>
      </c>
      <c r="I4174" s="12">
        <v>0</v>
      </c>
      <c r="J4174" s="12">
        <v>0</v>
      </c>
      <c r="K4174" s="12">
        <v>0</v>
      </c>
      <c r="L4174" s="12">
        <v>0</v>
      </c>
      <c r="M4174" s="12">
        <v>0</v>
      </c>
    </row>
    <row r="4175" spans="1:13" x14ac:dyDescent="0.35">
      <c r="A4175" s="11" t="str">
        <f t="shared" si="65"/>
        <v>CONSUMO PER CAPITA (kg ó litros por individuo)Sin alcoholMEDIA BAJA</v>
      </c>
      <c r="B4175" s="11" t="s">
        <v>120</v>
      </c>
      <c r="C4175" s="11" t="s">
        <v>146</v>
      </c>
      <c r="D4175" s="11" t="s">
        <v>19</v>
      </c>
      <c r="E4175" s="12">
        <v>1.4873633302096301</v>
      </c>
      <c r="F4175" s="12">
        <v>1.5566982960748901</v>
      </c>
      <c r="G4175" s="12">
        <v>2.06668799457985</v>
      </c>
      <c r="H4175" s="12">
        <v>2.1154001334179799</v>
      </c>
      <c r="I4175" s="12">
        <v>0</v>
      </c>
      <c r="J4175" s="12">
        <v>0</v>
      </c>
      <c r="K4175" s="12">
        <v>0</v>
      </c>
      <c r="L4175" s="12">
        <v>0</v>
      </c>
      <c r="M4175" s="12">
        <v>0</v>
      </c>
    </row>
    <row r="4176" spans="1:13" x14ac:dyDescent="0.35">
      <c r="A4176" s="11" t="str">
        <f t="shared" si="65"/>
        <v>CONSUMO PER CAPITA (kg ó litros por individuo)Sin alcoholBAJA</v>
      </c>
      <c r="B4176" s="11" t="s">
        <v>120</v>
      </c>
      <c r="C4176" s="11" t="s">
        <v>146</v>
      </c>
      <c r="D4176" s="11" t="s">
        <v>20</v>
      </c>
      <c r="E4176" s="12">
        <v>1.36911025703441</v>
      </c>
      <c r="F4176" s="12">
        <v>1.5243899057734001</v>
      </c>
      <c r="G4176" s="12">
        <v>1.6755174228949199</v>
      </c>
      <c r="H4176" s="12">
        <v>1.6446698752986799</v>
      </c>
      <c r="I4176" s="12">
        <v>0</v>
      </c>
      <c r="J4176" s="12">
        <v>0</v>
      </c>
      <c r="K4176" s="12">
        <v>0</v>
      </c>
      <c r="L4176" s="12">
        <v>0</v>
      </c>
      <c r="M4176" s="12">
        <v>0</v>
      </c>
    </row>
    <row r="4177" spans="1:13" x14ac:dyDescent="0.35">
      <c r="A4177" s="11" t="str">
        <f t="shared" si="65"/>
        <v>CONSUMO PER CAPITA (kg ó litros por individuo)Sin alcoholHOMBRE</v>
      </c>
      <c r="B4177" s="11" t="s">
        <v>120</v>
      </c>
      <c r="C4177" s="11" t="s">
        <v>146</v>
      </c>
      <c r="D4177" s="11" t="s">
        <v>21</v>
      </c>
      <c r="E4177" s="12">
        <v>2.0370091419717902</v>
      </c>
      <c r="F4177" s="12">
        <v>2.0844052493311702</v>
      </c>
      <c r="G4177" s="12">
        <v>2.50432513477269</v>
      </c>
      <c r="H4177" s="12">
        <v>2.6114966398455</v>
      </c>
      <c r="I4177" s="12">
        <v>0</v>
      </c>
      <c r="J4177" s="12">
        <v>0</v>
      </c>
      <c r="K4177" s="12">
        <v>0</v>
      </c>
      <c r="L4177" s="12">
        <v>0</v>
      </c>
      <c r="M4177" s="12">
        <v>0</v>
      </c>
    </row>
    <row r="4178" spans="1:13" x14ac:dyDescent="0.35">
      <c r="A4178" s="11" t="str">
        <f t="shared" si="65"/>
        <v>CONSUMO PER CAPITA (kg ó litros por individuo)Sin alcoholMUJER</v>
      </c>
      <c r="B4178" s="11" t="s">
        <v>120</v>
      </c>
      <c r="C4178" s="11" t="s">
        <v>146</v>
      </c>
      <c r="D4178" s="11" t="s">
        <v>22</v>
      </c>
      <c r="E4178" s="12">
        <v>1.2829355599867101</v>
      </c>
      <c r="F4178" s="12">
        <v>1.5718024208405501</v>
      </c>
      <c r="G4178" s="12">
        <v>1.6703221080126001</v>
      </c>
      <c r="H4178" s="12">
        <v>1.8257112045706601</v>
      </c>
      <c r="I4178" s="12">
        <v>0</v>
      </c>
      <c r="J4178" s="12">
        <v>0</v>
      </c>
      <c r="K4178" s="12">
        <v>0</v>
      </c>
      <c r="L4178" s="12">
        <v>0</v>
      </c>
      <c r="M4178" s="12">
        <v>0</v>
      </c>
    </row>
    <row r="4179" spans="1:13" x14ac:dyDescent="0.35">
      <c r="A4179" s="11" t="str">
        <f t="shared" si="65"/>
        <v>CONSUMO PER CAPITA (kg ó litros por individuo)Cerveza EnvasadaT.ESPAÑA</v>
      </c>
      <c r="B4179" s="11" t="s">
        <v>120</v>
      </c>
      <c r="C4179" s="11" t="s">
        <v>178</v>
      </c>
      <c r="D4179" s="11" t="s">
        <v>36</v>
      </c>
      <c r="E4179" s="12">
        <v>8.3897111570515808</v>
      </c>
      <c r="F4179" s="12">
        <v>9.5560658097508604</v>
      </c>
      <c r="G4179" s="12">
        <v>9.3374735936576894</v>
      </c>
      <c r="H4179" s="12">
        <v>8.67071106210037</v>
      </c>
      <c r="I4179" s="12">
        <v>0</v>
      </c>
      <c r="J4179" s="12">
        <v>0</v>
      </c>
      <c r="K4179" s="12">
        <v>0</v>
      </c>
      <c r="L4179" s="12">
        <v>0</v>
      </c>
      <c r="M4179" s="12">
        <v>0</v>
      </c>
    </row>
    <row r="4180" spans="1:13" x14ac:dyDescent="0.35">
      <c r="A4180" s="11" t="str">
        <f t="shared" si="65"/>
        <v>CONSUMO PER CAPITA (kg ó litros por individuo)Cerveza EnvasadaBCN AM</v>
      </c>
      <c r="B4180" s="11" t="s">
        <v>120</v>
      </c>
      <c r="C4180" s="11" t="s">
        <v>178</v>
      </c>
      <c r="D4180" s="11" t="s">
        <v>1</v>
      </c>
      <c r="E4180" s="12">
        <v>6.14721586885622</v>
      </c>
      <c r="F4180" s="12">
        <v>7.4717368011985901</v>
      </c>
      <c r="G4180" s="12">
        <v>7.0050423012797696</v>
      </c>
      <c r="H4180" s="12">
        <v>6.79057758080695</v>
      </c>
      <c r="I4180" s="12">
        <v>0</v>
      </c>
      <c r="J4180" s="12">
        <v>0</v>
      </c>
      <c r="K4180" s="12">
        <v>0</v>
      </c>
      <c r="L4180" s="12">
        <v>0</v>
      </c>
      <c r="M4180" s="12">
        <v>0</v>
      </c>
    </row>
    <row r="4181" spans="1:13" x14ac:dyDescent="0.35">
      <c r="A4181" s="11" t="str">
        <f t="shared" si="65"/>
        <v>CONSUMO PER CAPITA (kg ó litros por individuo)Cerveza EnvasadaREST.CAT ARAGON</v>
      </c>
      <c r="B4181" s="11" t="s">
        <v>120</v>
      </c>
      <c r="C4181" s="11" t="s">
        <v>178</v>
      </c>
      <c r="D4181" s="11" t="s">
        <v>2</v>
      </c>
      <c r="E4181" s="12">
        <v>6.7348986011436196</v>
      </c>
      <c r="F4181" s="12">
        <v>8.9578389997173193</v>
      </c>
      <c r="G4181" s="12">
        <v>8.4675636137241792</v>
      </c>
      <c r="H4181" s="12">
        <v>7.5264562598839104</v>
      </c>
      <c r="I4181" s="12">
        <v>0</v>
      </c>
      <c r="J4181" s="12">
        <v>0</v>
      </c>
      <c r="K4181" s="12">
        <v>0</v>
      </c>
      <c r="L4181" s="12">
        <v>0</v>
      </c>
      <c r="M4181" s="12">
        <v>0</v>
      </c>
    </row>
    <row r="4182" spans="1:13" x14ac:dyDescent="0.35">
      <c r="A4182" s="11" t="str">
        <f t="shared" si="65"/>
        <v>CONSUMO PER CAPITA (kg ó litros por individuo)Cerveza EnvasadaLEVANTE</v>
      </c>
      <c r="B4182" s="11" t="s">
        <v>120</v>
      </c>
      <c r="C4182" s="11" t="s">
        <v>178</v>
      </c>
      <c r="D4182" s="11" t="s">
        <v>3</v>
      </c>
      <c r="E4182" s="12">
        <v>9.3764698075969601</v>
      </c>
      <c r="F4182" s="12">
        <v>8.9068773086223096</v>
      </c>
      <c r="G4182" s="12">
        <v>9.0997174383476001</v>
      </c>
      <c r="H4182" s="12">
        <v>8.5295661960245894</v>
      </c>
      <c r="I4182" s="12">
        <v>0</v>
      </c>
      <c r="J4182" s="12">
        <v>0</v>
      </c>
      <c r="K4182" s="12">
        <v>0</v>
      </c>
      <c r="L4182" s="12">
        <v>0</v>
      </c>
      <c r="M4182" s="12">
        <v>0</v>
      </c>
    </row>
    <row r="4183" spans="1:13" x14ac:dyDescent="0.35">
      <c r="A4183" s="11" t="str">
        <f t="shared" si="65"/>
        <v>CONSUMO PER CAPITA (kg ó litros por individuo)Cerveza EnvasadaANDALUCIA</v>
      </c>
      <c r="B4183" s="11" t="s">
        <v>120</v>
      </c>
      <c r="C4183" s="11" t="s">
        <v>178</v>
      </c>
      <c r="D4183" s="11" t="s">
        <v>4</v>
      </c>
      <c r="E4183" s="12">
        <v>9.9589241917087392</v>
      </c>
      <c r="F4183" s="12">
        <v>11.140691407086299</v>
      </c>
      <c r="G4183" s="12">
        <v>11.1147088918754</v>
      </c>
      <c r="H4183" s="12">
        <v>9.7929698223491002</v>
      </c>
      <c r="I4183" s="12">
        <v>0</v>
      </c>
      <c r="J4183" s="12">
        <v>0</v>
      </c>
      <c r="K4183" s="12">
        <v>0</v>
      </c>
      <c r="L4183" s="12">
        <v>0</v>
      </c>
      <c r="M4183" s="12">
        <v>0</v>
      </c>
    </row>
    <row r="4184" spans="1:13" x14ac:dyDescent="0.35">
      <c r="A4184" s="11" t="str">
        <f t="shared" si="65"/>
        <v>CONSUMO PER CAPITA (kg ó litros por individuo)Cerveza EnvasadaMDD AM</v>
      </c>
      <c r="B4184" s="11" t="s">
        <v>120</v>
      </c>
      <c r="C4184" s="11" t="s">
        <v>178</v>
      </c>
      <c r="D4184" s="11" t="s">
        <v>5</v>
      </c>
      <c r="E4184" s="12">
        <v>8.2662142767864299</v>
      </c>
      <c r="F4184" s="12">
        <v>10.7177580602257</v>
      </c>
      <c r="G4184" s="12">
        <v>8.6909882135232692</v>
      </c>
      <c r="H4184" s="12">
        <v>8.4652742571839603</v>
      </c>
      <c r="I4184" s="12">
        <v>0</v>
      </c>
      <c r="J4184" s="12">
        <v>0</v>
      </c>
      <c r="K4184" s="12">
        <v>0</v>
      </c>
      <c r="L4184" s="12">
        <v>0</v>
      </c>
      <c r="M4184" s="12">
        <v>0</v>
      </c>
    </row>
    <row r="4185" spans="1:13" x14ac:dyDescent="0.35">
      <c r="A4185" s="11" t="str">
        <f t="shared" si="65"/>
        <v>CONSUMO PER CAPITA (kg ó litros por individuo)Cerveza EnvasadaRTO CENTRO</v>
      </c>
      <c r="B4185" s="11" t="s">
        <v>120</v>
      </c>
      <c r="C4185" s="11" t="s">
        <v>178</v>
      </c>
      <c r="D4185" s="11" t="s">
        <v>6</v>
      </c>
      <c r="E4185" s="12">
        <v>11.044849922455001</v>
      </c>
      <c r="F4185" s="12">
        <v>12.3608648813555</v>
      </c>
      <c r="G4185" s="12">
        <v>11.102133213990699</v>
      </c>
      <c r="H4185" s="12">
        <v>9.5830356117575004</v>
      </c>
      <c r="I4185" s="12">
        <v>0</v>
      </c>
      <c r="J4185" s="12">
        <v>0</v>
      </c>
      <c r="K4185" s="12">
        <v>0</v>
      </c>
      <c r="L4185" s="12">
        <v>0</v>
      </c>
      <c r="M4185" s="12">
        <v>0</v>
      </c>
    </row>
    <row r="4186" spans="1:13" x14ac:dyDescent="0.35">
      <c r="A4186" s="11" t="str">
        <f t="shared" si="65"/>
        <v>CONSUMO PER CAPITA (kg ó litros por individuo)Cerveza EnvasadaNORTE-CENTRO</v>
      </c>
      <c r="B4186" s="11" t="s">
        <v>120</v>
      </c>
      <c r="C4186" s="11" t="s">
        <v>178</v>
      </c>
      <c r="D4186" s="11" t="s">
        <v>7</v>
      </c>
      <c r="E4186" s="12">
        <v>4.8835947136854596</v>
      </c>
      <c r="F4186" s="12">
        <v>5.2962169682263696</v>
      </c>
      <c r="G4186" s="12">
        <v>7.3317471440166502</v>
      </c>
      <c r="H4186" s="12">
        <v>6.2897198384349897</v>
      </c>
      <c r="I4186" s="12">
        <v>0</v>
      </c>
      <c r="J4186" s="12">
        <v>0</v>
      </c>
      <c r="K4186" s="12">
        <v>0</v>
      </c>
      <c r="L4186" s="12">
        <v>0</v>
      </c>
      <c r="M4186" s="12">
        <v>0</v>
      </c>
    </row>
    <row r="4187" spans="1:13" x14ac:dyDescent="0.35">
      <c r="A4187" s="11" t="str">
        <f t="shared" si="65"/>
        <v>CONSUMO PER CAPITA (kg ó litros por individuo)Cerveza EnvasadaNOROESTE</v>
      </c>
      <c r="B4187" s="11" t="s">
        <v>120</v>
      </c>
      <c r="C4187" s="11" t="s">
        <v>178</v>
      </c>
      <c r="D4187" s="11" t="s">
        <v>8</v>
      </c>
      <c r="E4187" s="12">
        <v>8.8939066429766491</v>
      </c>
      <c r="F4187" s="12">
        <v>9.8480845809295996</v>
      </c>
      <c r="G4187" s="12">
        <v>10.598242124464999</v>
      </c>
      <c r="H4187" s="12">
        <v>11.770938325514001</v>
      </c>
      <c r="I4187" s="12">
        <v>0</v>
      </c>
      <c r="J4187" s="12">
        <v>0</v>
      </c>
      <c r="K4187" s="12">
        <v>0</v>
      </c>
      <c r="L4187" s="12">
        <v>0</v>
      </c>
      <c r="M4187" s="12">
        <v>0</v>
      </c>
    </row>
    <row r="4188" spans="1:13" x14ac:dyDescent="0.35">
      <c r="A4188" s="11" t="str">
        <f t="shared" si="65"/>
        <v>CONSUMO PER CAPITA (kg ó litros por individuo)Cerveza Envasada&lt;2MIL</v>
      </c>
      <c r="B4188" s="11" t="s">
        <v>120</v>
      </c>
      <c r="C4188" s="11" t="s">
        <v>178</v>
      </c>
      <c r="D4188" s="11" t="s">
        <v>9</v>
      </c>
      <c r="E4188" s="12">
        <v>8.68918257623708</v>
      </c>
      <c r="F4188" s="12">
        <v>10.170543173931501</v>
      </c>
      <c r="G4188" s="12">
        <v>9.2998891110195903</v>
      </c>
      <c r="H4188" s="12">
        <v>8.4890364743433508</v>
      </c>
      <c r="I4188" s="12">
        <v>0</v>
      </c>
      <c r="J4188" s="12">
        <v>0</v>
      </c>
      <c r="K4188" s="12">
        <v>0</v>
      </c>
      <c r="L4188" s="12">
        <v>0</v>
      </c>
      <c r="M4188" s="12">
        <v>0</v>
      </c>
    </row>
    <row r="4189" spans="1:13" x14ac:dyDescent="0.35">
      <c r="A4189" s="11" t="str">
        <f t="shared" si="65"/>
        <v>CONSUMO PER CAPITA (kg ó litros por individuo)Cerveza Envasada2-5MIL</v>
      </c>
      <c r="B4189" s="11" t="s">
        <v>120</v>
      </c>
      <c r="C4189" s="11" t="s">
        <v>178</v>
      </c>
      <c r="D4189" s="11" t="s">
        <v>10</v>
      </c>
      <c r="E4189" s="12">
        <v>6.3608172358033102</v>
      </c>
      <c r="F4189" s="12">
        <v>7.6801743742688302</v>
      </c>
      <c r="G4189" s="12">
        <v>8.4274583970531491</v>
      </c>
      <c r="H4189" s="12">
        <v>7.5638236300279402</v>
      </c>
      <c r="I4189" s="12">
        <v>0</v>
      </c>
      <c r="J4189" s="12">
        <v>0</v>
      </c>
      <c r="K4189" s="12">
        <v>0</v>
      </c>
      <c r="L4189" s="12">
        <v>0</v>
      </c>
      <c r="M4189" s="12">
        <v>0</v>
      </c>
    </row>
    <row r="4190" spans="1:13" x14ac:dyDescent="0.35">
      <c r="A4190" s="11" t="str">
        <f t="shared" si="65"/>
        <v>CONSUMO PER CAPITA (kg ó litros por individuo)Cerveza Envasada5-10MIL</v>
      </c>
      <c r="B4190" s="11" t="s">
        <v>120</v>
      </c>
      <c r="C4190" s="11" t="s">
        <v>178</v>
      </c>
      <c r="D4190" s="11" t="s">
        <v>11</v>
      </c>
      <c r="E4190" s="12">
        <v>6.0681879105677696</v>
      </c>
      <c r="F4190" s="12">
        <v>8.1047945547831901</v>
      </c>
      <c r="G4190" s="12">
        <v>8.0242856797999398</v>
      </c>
      <c r="H4190" s="12">
        <v>9.1823183339669807</v>
      </c>
      <c r="I4190" s="12">
        <v>0</v>
      </c>
      <c r="J4190" s="12">
        <v>0</v>
      </c>
      <c r="K4190" s="12">
        <v>0</v>
      </c>
      <c r="L4190" s="12">
        <v>0</v>
      </c>
      <c r="M4190" s="12">
        <v>0</v>
      </c>
    </row>
    <row r="4191" spans="1:13" x14ac:dyDescent="0.35">
      <c r="A4191" s="11" t="str">
        <f t="shared" si="65"/>
        <v>CONSUMO PER CAPITA (kg ó litros por individuo)Cerveza Envasada10-30MIL</v>
      </c>
      <c r="B4191" s="11" t="s">
        <v>120</v>
      </c>
      <c r="C4191" s="11" t="s">
        <v>178</v>
      </c>
      <c r="D4191" s="11" t="s">
        <v>12</v>
      </c>
      <c r="E4191" s="12">
        <v>7.7256706797313504</v>
      </c>
      <c r="F4191" s="12">
        <v>9.44474353438771</v>
      </c>
      <c r="G4191" s="12">
        <v>9.8389672223180291</v>
      </c>
      <c r="H4191" s="12">
        <v>8.0341094086126503</v>
      </c>
      <c r="I4191" s="12">
        <v>0</v>
      </c>
      <c r="J4191" s="12">
        <v>0</v>
      </c>
      <c r="K4191" s="12">
        <v>0</v>
      </c>
      <c r="L4191" s="12">
        <v>0</v>
      </c>
      <c r="M4191" s="12">
        <v>0</v>
      </c>
    </row>
    <row r="4192" spans="1:13" x14ac:dyDescent="0.35">
      <c r="A4192" s="11" t="str">
        <f t="shared" si="65"/>
        <v>CONSUMO PER CAPITA (kg ó litros por individuo)Cerveza Envasada30-100MIL</v>
      </c>
      <c r="B4192" s="11" t="s">
        <v>120</v>
      </c>
      <c r="C4192" s="11" t="s">
        <v>178</v>
      </c>
      <c r="D4192" s="11" t="s">
        <v>13</v>
      </c>
      <c r="E4192" s="12">
        <v>9.1496183253592793</v>
      </c>
      <c r="F4192" s="12">
        <v>10.362177122867999</v>
      </c>
      <c r="G4192" s="12">
        <v>9.3616891715829897</v>
      </c>
      <c r="H4192" s="12">
        <v>8.2477645945441402</v>
      </c>
      <c r="I4192" s="12">
        <v>0</v>
      </c>
      <c r="J4192" s="12">
        <v>0</v>
      </c>
      <c r="K4192" s="12">
        <v>0</v>
      </c>
      <c r="L4192" s="12">
        <v>0</v>
      </c>
      <c r="M4192" s="12">
        <v>0</v>
      </c>
    </row>
    <row r="4193" spans="1:13" x14ac:dyDescent="0.35">
      <c r="A4193" s="11" t="str">
        <f t="shared" si="65"/>
        <v>CONSUMO PER CAPITA (kg ó litros por individuo)Cerveza Envasada100-200MIL</v>
      </c>
      <c r="B4193" s="11" t="s">
        <v>120</v>
      </c>
      <c r="C4193" s="11" t="s">
        <v>178</v>
      </c>
      <c r="D4193" s="11" t="s">
        <v>14</v>
      </c>
      <c r="E4193" s="12">
        <v>8.5200910567831993</v>
      </c>
      <c r="F4193" s="12">
        <v>8.7987176447354507</v>
      </c>
      <c r="G4193" s="12">
        <v>9.3680180981906904</v>
      </c>
      <c r="H4193" s="12">
        <v>8.6325871877544191</v>
      </c>
      <c r="I4193" s="12">
        <v>0</v>
      </c>
      <c r="J4193" s="12">
        <v>0</v>
      </c>
      <c r="K4193" s="12">
        <v>0</v>
      </c>
      <c r="L4193" s="12">
        <v>0</v>
      </c>
      <c r="M4193" s="12">
        <v>0</v>
      </c>
    </row>
    <row r="4194" spans="1:13" x14ac:dyDescent="0.35">
      <c r="A4194" s="11" t="str">
        <f t="shared" si="65"/>
        <v>CONSUMO PER CAPITA (kg ó litros por individuo)Cerveza Envasada200-500MIL</v>
      </c>
      <c r="B4194" s="11" t="s">
        <v>120</v>
      </c>
      <c r="C4194" s="11" t="s">
        <v>178</v>
      </c>
      <c r="D4194" s="11" t="s">
        <v>15</v>
      </c>
      <c r="E4194" s="12">
        <v>10.115777922403399</v>
      </c>
      <c r="F4194" s="12">
        <v>10.2062789495366</v>
      </c>
      <c r="G4194" s="12">
        <v>10.3776897452667</v>
      </c>
      <c r="H4194" s="12">
        <v>10.3413639989479</v>
      </c>
      <c r="I4194" s="12">
        <v>0</v>
      </c>
      <c r="J4194" s="12">
        <v>0</v>
      </c>
      <c r="K4194" s="12">
        <v>0</v>
      </c>
      <c r="L4194" s="12">
        <v>0</v>
      </c>
      <c r="M4194" s="12">
        <v>0</v>
      </c>
    </row>
    <row r="4195" spans="1:13" x14ac:dyDescent="0.35">
      <c r="A4195" s="11" t="str">
        <f t="shared" si="65"/>
        <v>CONSUMO PER CAPITA (kg ó litros por individuo)Cerveza Envasada&gt;500MIL</v>
      </c>
      <c r="B4195" s="11" t="s">
        <v>120</v>
      </c>
      <c r="C4195" s="11" t="s">
        <v>178</v>
      </c>
      <c r="D4195" s="11" t="s">
        <v>16</v>
      </c>
      <c r="E4195" s="12">
        <v>8.6401045962363394</v>
      </c>
      <c r="F4195" s="12">
        <v>9.9273674185881298</v>
      </c>
      <c r="G4195" s="12">
        <v>8.9920586289171798</v>
      </c>
      <c r="H4195" s="12">
        <v>8.8987481590877096</v>
      </c>
      <c r="I4195" s="12">
        <v>0</v>
      </c>
      <c r="J4195" s="12">
        <v>0</v>
      </c>
      <c r="K4195" s="12">
        <v>0</v>
      </c>
      <c r="L4195" s="12">
        <v>0</v>
      </c>
      <c r="M4195" s="12">
        <v>0</v>
      </c>
    </row>
    <row r="4196" spans="1:13" x14ac:dyDescent="0.35">
      <c r="A4196" s="11" t="str">
        <f t="shared" si="65"/>
        <v>CONSUMO PER CAPITA (kg ó litros por individuo)Cerveza EnvasadaDE 15 A 19 AÑOS</v>
      </c>
      <c r="B4196" s="11" t="s">
        <v>120</v>
      </c>
      <c r="C4196" s="11" t="s">
        <v>178</v>
      </c>
      <c r="D4196" s="11" t="s">
        <v>39</v>
      </c>
      <c r="E4196" s="12">
        <v>1.859771277621</v>
      </c>
      <c r="F4196" s="12">
        <v>3.33759432057085</v>
      </c>
      <c r="G4196" s="12">
        <v>0.93216643317519798</v>
      </c>
      <c r="H4196" s="12">
        <v>0.37514701378481302</v>
      </c>
      <c r="I4196" s="12">
        <v>0</v>
      </c>
      <c r="J4196" s="12">
        <v>0</v>
      </c>
      <c r="K4196" s="12">
        <v>0</v>
      </c>
      <c r="L4196" s="12">
        <v>0</v>
      </c>
      <c r="M4196" s="12">
        <v>0</v>
      </c>
    </row>
    <row r="4197" spans="1:13" x14ac:dyDescent="0.35">
      <c r="A4197" s="11" t="str">
        <f t="shared" si="65"/>
        <v>CONSUMO PER CAPITA (kg ó litros por individuo)Cerveza EnvasadaDE 20 A 24 AÑOS</v>
      </c>
      <c r="B4197" s="11" t="s">
        <v>120</v>
      </c>
      <c r="C4197" s="11" t="s">
        <v>178</v>
      </c>
      <c r="D4197" s="11" t="s">
        <v>40</v>
      </c>
      <c r="E4197" s="12">
        <v>4.5151784078221002</v>
      </c>
      <c r="F4197" s="12">
        <v>2.7116970621895402</v>
      </c>
      <c r="G4197" s="12">
        <v>2.1819989202505798</v>
      </c>
      <c r="H4197" s="12">
        <v>1.7297195324721</v>
      </c>
      <c r="I4197" s="12">
        <v>0</v>
      </c>
      <c r="J4197" s="12">
        <v>0</v>
      </c>
      <c r="K4197" s="12">
        <v>0</v>
      </c>
      <c r="L4197" s="12">
        <v>0</v>
      </c>
      <c r="M4197" s="12">
        <v>0</v>
      </c>
    </row>
    <row r="4198" spans="1:13" x14ac:dyDescent="0.35">
      <c r="A4198" s="11" t="str">
        <f t="shared" si="65"/>
        <v>CONSUMO PER CAPITA (kg ó litros por individuo)Cerveza EnvasadaDE 25 A 34 AÑOS</v>
      </c>
      <c r="B4198" s="11" t="s">
        <v>120</v>
      </c>
      <c r="C4198" s="11" t="s">
        <v>178</v>
      </c>
      <c r="D4198" s="11" t="s">
        <v>41</v>
      </c>
      <c r="E4198" s="12">
        <v>4.2925210570588099</v>
      </c>
      <c r="F4198" s="12">
        <v>4.9392712156114102</v>
      </c>
      <c r="G4198" s="12">
        <v>4.0805064244672398</v>
      </c>
      <c r="H4198" s="12">
        <v>4.0234663003508304</v>
      </c>
      <c r="I4198" s="12">
        <v>0</v>
      </c>
      <c r="J4198" s="12">
        <v>0</v>
      </c>
      <c r="K4198" s="12">
        <v>0</v>
      </c>
      <c r="L4198" s="12">
        <v>0</v>
      </c>
      <c r="M4198" s="12">
        <v>0</v>
      </c>
    </row>
    <row r="4199" spans="1:13" x14ac:dyDescent="0.35">
      <c r="A4199" s="11" t="str">
        <f t="shared" si="65"/>
        <v>CONSUMO PER CAPITA (kg ó litros por individuo)Cerveza EnvasadaDE 35 A 49 AÑOS</v>
      </c>
      <c r="B4199" s="11" t="s">
        <v>120</v>
      </c>
      <c r="C4199" s="11" t="s">
        <v>178</v>
      </c>
      <c r="D4199" s="11" t="s">
        <v>42</v>
      </c>
      <c r="E4199" s="12">
        <v>5.9388958678233497</v>
      </c>
      <c r="F4199" s="12">
        <v>6.5221869644401602</v>
      </c>
      <c r="G4199" s="12">
        <v>7.0984549540912099</v>
      </c>
      <c r="H4199" s="12">
        <v>5.9866871187778301</v>
      </c>
      <c r="I4199" s="12">
        <v>0</v>
      </c>
      <c r="J4199" s="12">
        <v>0</v>
      </c>
      <c r="K4199" s="12">
        <v>0</v>
      </c>
      <c r="L4199" s="12">
        <v>0</v>
      </c>
      <c r="M4199" s="12">
        <v>0</v>
      </c>
    </row>
    <row r="4200" spans="1:13" x14ac:dyDescent="0.35">
      <c r="A4200" s="11" t="str">
        <f t="shared" si="65"/>
        <v>CONSUMO PER CAPITA (kg ó litros por individuo)Cerveza EnvasadaDE 50 A 59 AÑOS</v>
      </c>
      <c r="B4200" s="11" t="s">
        <v>120</v>
      </c>
      <c r="C4200" s="11" t="s">
        <v>178</v>
      </c>
      <c r="D4200" s="11" t="s">
        <v>43</v>
      </c>
      <c r="E4200" s="12">
        <v>12.295312989436299</v>
      </c>
      <c r="F4200" s="12">
        <v>13.730709005712299</v>
      </c>
      <c r="G4200" s="12">
        <v>13.297476039490199</v>
      </c>
      <c r="H4200" s="12">
        <v>11.9039522960821</v>
      </c>
      <c r="I4200" s="12">
        <v>0</v>
      </c>
      <c r="J4200" s="12">
        <v>0</v>
      </c>
      <c r="K4200" s="12">
        <v>0</v>
      </c>
      <c r="L4200" s="12">
        <v>0</v>
      </c>
      <c r="M4200" s="12">
        <v>0</v>
      </c>
    </row>
    <row r="4201" spans="1:13" x14ac:dyDescent="0.35">
      <c r="A4201" s="11" t="str">
        <f t="shared" si="65"/>
        <v>CONSUMO PER CAPITA (kg ó litros por individuo)Cerveza EnvasadaDE 60 A 75 AÑOS</v>
      </c>
      <c r="B4201" s="11" t="s">
        <v>120</v>
      </c>
      <c r="C4201" s="11" t="s">
        <v>178</v>
      </c>
      <c r="D4201" s="11" t="s">
        <v>44</v>
      </c>
      <c r="E4201" s="12">
        <v>14.0748347232583</v>
      </c>
      <c r="F4201" s="12">
        <v>16.7743508363179</v>
      </c>
      <c r="G4201" s="12">
        <v>16.618636288547101</v>
      </c>
      <c r="H4201" s="12">
        <v>16.666819825315699</v>
      </c>
      <c r="I4201" s="12">
        <v>0</v>
      </c>
      <c r="J4201" s="12">
        <v>0</v>
      </c>
      <c r="K4201" s="12">
        <v>0</v>
      </c>
      <c r="L4201" s="12">
        <v>0</v>
      </c>
      <c r="M4201" s="12">
        <v>0</v>
      </c>
    </row>
    <row r="4202" spans="1:13" x14ac:dyDescent="0.35">
      <c r="A4202" s="11" t="str">
        <f t="shared" si="65"/>
        <v>CONSUMO PER CAPITA (kg ó litros por individuo)Cerveza EnvasadaALTA Y MEDIA ALTA</v>
      </c>
      <c r="B4202" s="11" t="s">
        <v>120</v>
      </c>
      <c r="C4202" s="11" t="s">
        <v>178</v>
      </c>
      <c r="D4202" s="11" t="s">
        <v>17</v>
      </c>
      <c r="E4202" s="12">
        <v>10.201363476574</v>
      </c>
      <c r="F4202" s="12">
        <v>12.5048440274202</v>
      </c>
      <c r="G4202" s="12">
        <v>12.1174995814441</v>
      </c>
      <c r="H4202" s="12">
        <v>11.457828320096</v>
      </c>
      <c r="I4202" s="12">
        <v>0</v>
      </c>
      <c r="J4202" s="12">
        <v>0</v>
      </c>
      <c r="K4202" s="12">
        <v>0</v>
      </c>
      <c r="L4202" s="12">
        <v>0</v>
      </c>
      <c r="M4202" s="12">
        <v>0</v>
      </c>
    </row>
    <row r="4203" spans="1:13" x14ac:dyDescent="0.35">
      <c r="A4203" s="11" t="str">
        <f t="shared" si="65"/>
        <v>CONSUMO PER CAPITA (kg ó litros por individuo)Cerveza EnvasadaMEDIA</v>
      </c>
      <c r="B4203" s="11" t="s">
        <v>120</v>
      </c>
      <c r="C4203" s="11" t="s">
        <v>178</v>
      </c>
      <c r="D4203" s="11" t="s">
        <v>18</v>
      </c>
      <c r="E4203" s="12">
        <v>7.23488496076786</v>
      </c>
      <c r="F4203" s="12">
        <v>8.7974294356500895</v>
      </c>
      <c r="G4203" s="12">
        <v>9.3151725758269208</v>
      </c>
      <c r="H4203" s="12">
        <v>8.7503496525527105</v>
      </c>
      <c r="I4203" s="12">
        <v>0</v>
      </c>
      <c r="J4203" s="12">
        <v>0</v>
      </c>
      <c r="K4203" s="12">
        <v>0</v>
      </c>
      <c r="L4203" s="12">
        <v>0</v>
      </c>
      <c r="M4203" s="12">
        <v>0</v>
      </c>
    </row>
    <row r="4204" spans="1:13" x14ac:dyDescent="0.35">
      <c r="A4204" s="11" t="str">
        <f t="shared" si="65"/>
        <v>CONSUMO PER CAPITA (kg ó litros por individuo)Cerveza EnvasadaMEDIA BAJA</v>
      </c>
      <c r="B4204" s="11" t="s">
        <v>120</v>
      </c>
      <c r="C4204" s="11" t="s">
        <v>178</v>
      </c>
      <c r="D4204" s="11" t="s">
        <v>19</v>
      </c>
      <c r="E4204" s="12">
        <v>7.8409379926817397</v>
      </c>
      <c r="F4204" s="12">
        <v>9.0345233836415897</v>
      </c>
      <c r="G4204" s="12">
        <v>8.7019522449121993</v>
      </c>
      <c r="H4204" s="12">
        <v>7.5152141810603803</v>
      </c>
      <c r="I4204" s="12">
        <v>0</v>
      </c>
      <c r="J4204" s="12">
        <v>0</v>
      </c>
      <c r="K4204" s="12">
        <v>0</v>
      </c>
      <c r="L4204" s="12">
        <v>0</v>
      </c>
      <c r="M4204" s="12">
        <v>0</v>
      </c>
    </row>
    <row r="4205" spans="1:13" x14ac:dyDescent="0.35">
      <c r="A4205" s="11" t="str">
        <f t="shared" si="65"/>
        <v>CONSUMO PER CAPITA (kg ó litros por individuo)Cerveza EnvasadaBAJA</v>
      </c>
      <c r="B4205" s="11" t="s">
        <v>120</v>
      </c>
      <c r="C4205" s="11" t="s">
        <v>178</v>
      </c>
      <c r="D4205" s="11" t="s">
        <v>20</v>
      </c>
      <c r="E4205" s="12">
        <v>9.1074790931613094</v>
      </c>
      <c r="F4205" s="12">
        <v>8.2830052343402105</v>
      </c>
      <c r="G4205" s="12">
        <v>7.1594656048208396</v>
      </c>
      <c r="H4205" s="12">
        <v>7.0006926973554497</v>
      </c>
      <c r="I4205" s="12">
        <v>0</v>
      </c>
      <c r="J4205" s="12">
        <v>0</v>
      </c>
      <c r="K4205" s="12">
        <v>0</v>
      </c>
      <c r="L4205" s="12">
        <v>0</v>
      </c>
      <c r="M4205" s="12">
        <v>0</v>
      </c>
    </row>
    <row r="4206" spans="1:13" x14ac:dyDescent="0.35">
      <c r="A4206" s="11" t="str">
        <f t="shared" si="65"/>
        <v>CONSUMO PER CAPITA (kg ó litros por individuo)Cerveza EnvasadaHOMBRE</v>
      </c>
      <c r="B4206" s="11" t="s">
        <v>120</v>
      </c>
      <c r="C4206" s="11" t="s">
        <v>178</v>
      </c>
      <c r="D4206" s="11" t="s">
        <v>21</v>
      </c>
      <c r="E4206" s="12">
        <v>10.371719734248501</v>
      </c>
      <c r="F4206" s="12">
        <v>12.064308165241</v>
      </c>
      <c r="G4206" s="12">
        <v>11.636154134522601</v>
      </c>
      <c r="H4206" s="12">
        <v>11.184303949936799</v>
      </c>
      <c r="I4206" s="12">
        <v>0</v>
      </c>
      <c r="J4206" s="12">
        <v>0</v>
      </c>
      <c r="K4206" s="12">
        <v>0</v>
      </c>
      <c r="L4206" s="12">
        <v>0</v>
      </c>
      <c r="M4206" s="12">
        <v>0</v>
      </c>
    </row>
    <row r="4207" spans="1:13" x14ac:dyDescent="0.35">
      <c r="A4207" s="11" t="str">
        <f t="shared" si="65"/>
        <v>CONSUMO PER CAPITA (kg ó litros por individuo)Cerveza EnvasadaMUJER</v>
      </c>
      <c r="B4207" s="11" t="s">
        <v>120</v>
      </c>
      <c r="C4207" s="11" t="s">
        <v>178</v>
      </c>
      <c r="D4207" s="11" t="s">
        <v>22</v>
      </c>
      <c r="E4207" s="12">
        <v>6.44071355793817</v>
      </c>
      <c r="F4207" s="12">
        <v>7.0856540423291499</v>
      </c>
      <c r="G4207" s="12">
        <v>7.0716433227079003</v>
      </c>
      <c r="H4207" s="12">
        <v>6.1970068020411997</v>
      </c>
      <c r="I4207" s="12">
        <v>0</v>
      </c>
      <c r="J4207" s="12">
        <v>0</v>
      </c>
      <c r="K4207" s="12">
        <v>0</v>
      </c>
      <c r="L4207" s="12">
        <v>0</v>
      </c>
      <c r="M4207" s="12">
        <v>0</v>
      </c>
    </row>
    <row r="4208" spans="1:13" x14ac:dyDescent="0.35">
      <c r="A4208" s="11" t="str">
        <f t="shared" si="65"/>
        <v>CONSUMO PER CAPITA (kg ó litros por individuo)Cerveza SurtidorT.ESPAÑA</v>
      </c>
      <c r="B4208" s="11" t="s">
        <v>120</v>
      </c>
      <c r="C4208" s="11" t="s">
        <v>179</v>
      </c>
      <c r="D4208" s="11" t="s">
        <v>36</v>
      </c>
      <c r="E4208" s="12">
        <v>10.4020330650762</v>
      </c>
      <c r="F4208" s="12">
        <v>11.8365398675419</v>
      </c>
      <c r="G4208" s="12">
        <v>13.425018436866999</v>
      </c>
      <c r="H4208" s="12">
        <v>12.526502998448301</v>
      </c>
      <c r="I4208" s="12">
        <v>0</v>
      </c>
      <c r="J4208" s="12">
        <v>0</v>
      </c>
      <c r="K4208" s="12">
        <v>0</v>
      </c>
      <c r="L4208" s="12">
        <v>0</v>
      </c>
      <c r="M4208" s="12">
        <v>0</v>
      </c>
    </row>
    <row r="4209" spans="1:13" x14ac:dyDescent="0.35">
      <c r="A4209" s="11" t="str">
        <f t="shared" si="65"/>
        <v>CONSUMO PER CAPITA (kg ó litros por individuo)Cerveza SurtidorBCN AM</v>
      </c>
      <c r="B4209" s="11" t="s">
        <v>120</v>
      </c>
      <c r="C4209" s="11" t="s">
        <v>179</v>
      </c>
      <c r="D4209" s="11" t="s">
        <v>1</v>
      </c>
      <c r="E4209" s="12">
        <v>4.9534767345558404</v>
      </c>
      <c r="F4209" s="12">
        <v>6.6117710713630098</v>
      </c>
      <c r="G4209" s="12">
        <v>8.5871501872346307</v>
      </c>
      <c r="H4209" s="12">
        <v>9.2070208919399601</v>
      </c>
      <c r="I4209" s="12">
        <v>0</v>
      </c>
      <c r="J4209" s="12">
        <v>0</v>
      </c>
      <c r="K4209" s="12">
        <v>0</v>
      </c>
      <c r="L4209" s="12">
        <v>0</v>
      </c>
      <c r="M4209" s="12">
        <v>0</v>
      </c>
    </row>
    <row r="4210" spans="1:13" x14ac:dyDescent="0.35">
      <c r="A4210" s="11" t="str">
        <f t="shared" si="65"/>
        <v>CONSUMO PER CAPITA (kg ó litros por individuo)Cerveza SurtidorREST.CAT ARAGON</v>
      </c>
      <c r="B4210" s="11" t="s">
        <v>120</v>
      </c>
      <c r="C4210" s="11" t="s">
        <v>179</v>
      </c>
      <c r="D4210" s="11" t="s">
        <v>2</v>
      </c>
      <c r="E4210" s="12">
        <v>9.3106795703947398</v>
      </c>
      <c r="F4210" s="12">
        <v>10.3923034543381</v>
      </c>
      <c r="G4210" s="12">
        <v>11.5799415820854</v>
      </c>
      <c r="H4210" s="12">
        <v>10.5591456411913</v>
      </c>
      <c r="I4210" s="12">
        <v>0</v>
      </c>
      <c r="J4210" s="12">
        <v>0</v>
      </c>
      <c r="K4210" s="12">
        <v>0</v>
      </c>
      <c r="L4210" s="12">
        <v>0</v>
      </c>
      <c r="M4210" s="12">
        <v>0</v>
      </c>
    </row>
    <row r="4211" spans="1:13" x14ac:dyDescent="0.35">
      <c r="A4211" s="11" t="str">
        <f t="shared" si="65"/>
        <v>CONSUMO PER CAPITA (kg ó litros por individuo)Cerveza SurtidorLEVANTE</v>
      </c>
      <c r="B4211" s="11" t="s">
        <v>120</v>
      </c>
      <c r="C4211" s="11" t="s">
        <v>179</v>
      </c>
      <c r="D4211" s="11" t="s">
        <v>3</v>
      </c>
      <c r="E4211" s="12">
        <v>8.2575709858455095</v>
      </c>
      <c r="F4211" s="12">
        <v>9.3429714444391507</v>
      </c>
      <c r="G4211" s="12">
        <v>10.3467090807835</v>
      </c>
      <c r="H4211" s="12">
        <v>9.4697940273713694</v>
      </c>
      <c r="I4211" s="12">
        <v>0</v>
      </c>
      <c r="J4211" s="12">
        <v>0</v>
      </c>
      <c r="K4211" s="12">
        <v>0</v>
      </c>
      <c r="L4211" s="12">
        <v>0</v>
      </c>
      <c r="M4211" s="12">
        <v>0</v>
      </c>
    </row>
    <row r="4212" spans="1:13" x14ac:dyDescent="0.35">
      <c r="A4212" s="11" t="str">
        <f t="shared" si="65"/>
        <v>CONSUMO PER CAPITA (kg ó litros por individuo)Cerveza SurtidorANDALUCIA</v>
      </c>
      <c r="B4212" s="11" t="s">
        <v>120</v>
      </c>
      <c r="C4212" s="11" t="s">
        <v>179</v>
      </c>
      <c r="D4212" s="11" t="s">
        <v>4</v>
      </c>
      <c r="E4212" s="12">
        <v>14.2789629757031</v>
      </c>
      <c r="F4212" s="12">
        <v>16.545762813019799</v>
      </c>
      <c r="G4212" s="12">
        <v>18.5308508207271</v>
      </c>
      <c r="H4212" s="12">
        <v>16.105672760586199</v>
      </c>
      <c r="I4212" s="12">
        <v>0</v>
      </c>
      <c r="J4212" s="12">
        <v>0</v>
      </c>
      <c r="K4212" s="12">
        <v>0</v>
      </c>
      <c r="L4212" s="12">
        <v>0</v>
      </c>
      <c r="M4212" s="12">
        <v>0</v>
      </c>
    </row>
    <row r="4213" spans="1:13" x14ac:dyDescent="0.35">
      <c r="A4213" s="11" t="str">
        <f t="shared" si="65"/>
        <v>CONSUMO PER CAPITA (kg ó litros por individuo)Cerveza SurtidorMDD AM</v>
      </c>
      <c r="B4213" s="11" t="s">
        <v>120</v>
      </c>
      <c r="C4213" s="11" t="s">
        <v>179</v>
      </c>
      <c r="D4213" s="11" t="s">
        <v>5</v>
      </c>
      <c r="E4213" s="12">
        <v>12.6765806910884</v>
      </c>
      <c r="F4213" s="12">
        <v>14.2470502192966</v>
      </c>
      <c r="G4213" s="12">
        <v>15.930698891006401</v>
      </c>
      <c r="H4213" s="12">
        <v>14.031823530338899</v>
      </c>
      <c r="I4213" s="12">
        <v>0</v>
      </c>
      <c r="J4213" s="12">
        <v>0</v>
      </c>
      <c r="K4213" s="12">
        <v>0</v>
      </c>
      <c r="L4213" s="12">
        <v>0</v>
      </c>
      <c r="M4213" s="12">
        <v>0</v>
      </c>
    </row>
    <row r="4214" spans="1:13" x14ac:dyDescent="0.35">
      <c r="A4214" s="11" t="str">
        <f t="shared" si="65"/>
        <v>CONSUMO PER CAPITA (kg ó litros por individuo)Cerveza SurtidorRTO CENTRO</v>
      </c>
      <c r="B4214" s="11" t="s">
        <v>120</v>
      </c>
      <c r="C4214" s="11" t="s">
        <v>179</v>
      </c>
      <c r="D4214" s="11" t="s">
        <v>6</v>
      </c>
      <c r="E4214" s="12">
        <v>10.133792552096599</v>
      </c>
      <c r="F4214" s="12">
        <v>9.6954657786463496</v>
      </c>
      <c r="G4214" s="12">
        <v>10.875815069906601</v>
      </c>
      <c r="H4214" s="12">
        <v>10.373873087457699</v>
      </c>
      <c r="I4214" s="12">
        <v>0</v>
      </c>
      <c r="J4214" s="12">
        <v>0</v>
      </c>
      <c r="K4214" s="12">
        <v>0</v>
      </c>
      <c r="L4214" s="12">
        <v>0</v>
      </c>
      <c r="M4214" s="12">
        <v>0</v>
      </c>
    </row>
    <row r="4215" spans="1:13" x14ac:dyDescent="0.35">
      <c r="A4215" s="11" t="str">
        <f t="shared" si="65"/>
        <v>CONSUMO PER CAPITA (kg ó litros por individuo)Cerveza SurtidorNORTE-CENTRO</v>
      </c>
      <c r="B4215" s="11" t="s">
        <v>120</v>
      </c>
      <c r="C4215" s="11" t="s">
        <v>179</v>
      </c>
      <c r="D4215" s="11" t="s">
        <v>7</v>
      </c>
      <c r="E4215" s="12">
        <v>11.454173795072</v>
      </c>
      <c r="F4215" s="12">
        <v>13.593392380818001</v>
      </c>
      <c r="G4215" s="12">
        <v>16.281963369974999</v>
      </c>
      <c r="H4215" s="12">
        <v>17.126007508268</v>
      </c>
      <c r="I4215" s="12">
        <v>0</v>
      </c>
      <c r="J4215" s="12">
        <v>0</v>
      </c>
      <c r="K4215" s="12">
        <v>0</v>
      </c>
      <c r="L4215" s="12">
        <v>0</v>
      </c>
      <c r="M4215" s="12">
        <v>0</v>
      </c>
    </row>
    <row r="4216" spans="1:13" x14ac:dyDescent="0.35">
      <c r="A4216" s="11" t="str">
        <f t="shared" si="65"/>
        <v>CONSUMO PER CAPITA (kg ó litros por individuo)Cerveza SurtidorNOROESTE</v>
      </c>
      <c r="B4216" s="11" t="s">
        <v>120</v>
      </c>
      <c r="C4216" s="11" t="s">
        <v>179</v>
      </c>
      <c r="D4216" s="11" t="s">
        <v>8</v>
      </c>
      <c r="E4216" s="12">
        <v>8.2978945780579298</v>
      </c>
      <c r="F4216" s="12">
        <v>9.7380971357163606</v>
      </c>
      <c r="G4216" s="12">
        <v>10.8078993794966</v>
      </c>
      <c r="H4216" s="12">
        <v>11.272414170986</v>
      </c>
      <c r="I4216" s="12">
        <v>0</v>
      </c>
      <c r="J4216" s="12">
        <v>0</v>
      </c>
      <c r="K4216" s="12">
        <v>0</v>
      </c>
      <c r="L4216" s="12">
        <v>0</v>
      </c>
      <c r="M4216" s="12">
        <v>0</v>
      </c>
    </row>
    <row r="4217" spans="1:13" x14ac:dyDescent="0.35">
      <c r="A4217" s="11" t="str">
        <f t="shared" si="65"/>
        <v>CONSUMO PER CAPITA (kg ó litros por individuo)Cerveza Surtidor&lt;2MIL</v>
      </c>
      <c r="B4217" s="11" t="s">
        <v>120</v>
      </c>
      <c r="C4217" s="11" t="s">
        <v>179</v>
      </c>
      <c r="D4217" s="11" t="s">
        <v>9</v>
      </c>
      <c r="E4217" s="12">
        <v>7.4940717606264799</v>
      </c>
      <c r="F4217" s="12">
        <v>7.9380107415444003</v>
      </c>
      <c r="G4217" s="12">
        <v>10.6901512629875</v>
      </c>
      <c r="H4217" s="12">
        <v>9.4392227689463493</v>
      </c>
      <c r="I4217" s="12">
        <v>0</v>
      </c>
      <c r="J4217" s="12">
        <v>0</v>
      </c>
      <c r="K4217" s="12">
        <v>0</v>
      </c>
      <c r="L4217" s="12">
        <v>0</v>
      </c>
      <c r="M4217" s="12">
        <v>0</v>
      </c>
    </row>
    <row r="4218" spans="1:13" x14ac:dyDescent="0.35">
      <c r="A4218" s="11" t="str">
        <f t="shared" si="65"/>
        <v>CONSUMO PER CAPITA (kg ó litros por individuo)Cerveza Surtidor2-5MIL</v>
      </c>
      <c r="B4218" s="11" t="s">
        <v>120</v>
      </c>
      <c r="C4218" s="11" t="s">
        <v>179</v>
      </c>
      <c r="D4218" s="11" t="s">
        <v>10</v>
      </c>
      <c r="E4218" s="12">
        <v>5.4783344920196404</v>
      </c>
      <c r="F4218" s="12">
        <v>6.5098893568650702</v>
      </c>
      <c r="G4218" s="12">
        <v>7.4625702861848104</v>
      </c>
      <c r="H4218" s="12">
        <v>8.6187270408292793</v>
      </c>
      <c r="I4218" s="12">
        <v>0</v>
      </c>
      <c r="J4218" s="12">
        <v>0</v>
      </c>
      <c r="K4218" s="12">
        <v>0</v>
      </c>
      <c r="L4218" s="12">
        <v>0</v>
      </c>
      <c r="M4218" s="12">
        <v>0</v>
      </c>
    </row>
    <row r="4219" spans="1:13" x14ac:dyDescent="0.35">
      <c r="A4219" s="11" t="str">
        <f t="shared" si="65"/>
        <v>CONSUMO PER CAPITA (kg ó litros por individuo)Cerveza Surtidor5-10MIL</v>
      </c>
      <c r="B4219" s="11" t="s">
        <v>120</v>
      </c>
      <c r="C4219" s="11" t="s">
        <v>179</v>
      </c>
      <c r="D4219" s="11" t="s">
        <v>11</v>
      </c>
      <c r="E4219" s="12">
        <v>7.8612887842133903</v>
      </c>
      <c r="F4219" s="12">
        <v>11.8143302917813</v>
      </c>
      <c r="G4219" s="12">
        <v>12.612129099761299</v>
      </c>
      <c r="H4219" s="12">
        <v>12.2901677215663</v>
      </c>
      <c r="I4219" s="12">
        <v>0</v>
      </c>
      <c r="J4219" s="12">
        <v>0</v>
      </c>
      <c r="K4219" s="12">
        <v>0</v>
      </c>
      <c r="L4219" s="12">
        <v>0</v>
      </c>
      <c r="M4219" s="12">
        <v>0</v>
      </c>
    </row>
    <row r="4220" spans="1:13" x14ac:dyDescent="0.35">
      <c r="A4220" s="11" t="str">
        <f t="shared" si="65"/>
        <v>CONSUMO PER CAPITA (kg ó litros por individuo)Cerveza Surtidor10-30MIL</v>
      </c>
      <c r="B4220" s="11" t="s">
        <v>120</v>
      </c>
      <c r="C4220" s="11" t="s">
        <v>179</v>
      </c>
      <c r="D4220" s="11" t="s">
        <v>12</v>
      </c>
      <c r="E4220" s="12">
        <v>9.6534514650468992</v>
      </c>
      <c r="F4220" s="12">
        <v>10.636146278515399</v>
      </c>
      <c r="G4220" s="12">
        <v>12.9651597094901</v>
      </c>
      <c r="H4220" s="12">
        <v>12.4871084406319</v>
      </c>
      <c r="I4220" s="12">
        <v>0</v>
      </c>
      <c r="J4220" s="12">
        <v>0</v>
      </c>
      <c r="K4220" s="12">
        <v>0</v>
      </c>
      <c r="L4220" s="12">
        <v>0</v>
      </c>
      <c r="M4220" s="12">
        <v>0</v>
      </c>
    </row>
    <row r="4221" spans="1:13" x14ac:dyDescent="0.35">
      <c r="A4221" s="11" t="str">
        <f t="shared" si="65"/>
        <v>CONSUMO PER CAPITA (kg ó litros por individuo)Cerveza Surtidor30-100MIL</v>
      </c>
      <c r="B4221" s="11" t="s">
        <v>120</v>
      </c>
      <c r="C4221" s="11" t="s">
        <v>179</v>
      </c>
      <c r="D4221" s="11" t="s">
        <v>13</v>
      </c>
      <c r="E4221" s="12">
        <v>10.5190202416948</v>
      </c>
      <c r="F4221" s="12">
        <v>10.477138089326999</v>
      </c>
      <c r="G4221" s="12">
        <v>12.312614888222701</v>
      </c>
      <c r="H4221" s="12">
        <v>11.554914449593801</v>
      </c>
      <c r="I4221" s="12">
        <v>0</v>
      </c>
      <c r="J4221" s="12">
        <v>0</v>
      </c>
      <c r="K4221" s="12">
        <v>0</v>
      </c>
      <c r="L4221" s="12">
        <v>0</v>
      </c>
      <c r="M4221" s="12">
        <v>0</v>
      </c>
    </row>
    <row r="4222" spans="1:13" x14ac:dyDescent="0.35">
      <c r="A4222" s="11" t="str">
        <f t="shared" si="65"/>
        <v>CONSUMO PER CAPITA (kg ó litros por individuo)Cerveza Surtidor100-200MIL</v>
      </c>
      <c r="B4222" s="11" t="s">
        <v>120</v>
      </c>
      <c r="C4222" s="11" t="s">
        <v>179</v>
      </c>
      <c r="D4222" s="11" t="s">
        <v>14</v>
      </c>
      <c r="E4222" s="12">
        <v>12.4086070071526</v>
      </c>
      <c r="F4222" s="12">
        <v>13.681976737421399</v>
      </c>
      <c r="G4222" s="12">
        <v>14.530455365972401</v>
      </c>
      <c r="H4222" s="12">
        <v>13.3877806206179</v>
      </c>
      <c r="I4222" s="12">
        <v>0</v>
      </c>
      <c r="J4222" s="12">
        <v>0</v>
      </c>
      <c r="K4222" s="12">
        <v>0</v>
      </c>
      <c r="L4222" s="12">
        <v>0</v>
      </c>
      <c r="M4222" s="12">
        <v>0</v>
      </c>
    </row>
    <row r="4223" spans="1:13" x14ac:dyDescent="0.35">
      <c r="A4223" s="11" t="str">
        <f t="shared" si="65"/>
        <v>CONSUMO PER CAPITA (kg ó litros por individuo)Cerveza Surtidor200-500MIL</v>
      </c>
      <c r="B4223" s="11" t="s">
        <v>120</v>
      </c>
      <c r="C4223" s="11" t="s">
        <v>179</v>
      </c>
      <c r="D4223" s="11" t="s">
        <v>15</v>
      </c>
      <c r="E4223" s="12">
        <v>10.5867091637535</v>
      </c>
      <c r="F4223" s="12">
        <v>12.799278459602601</v>
      </c>
      <c r="G4223" s="12">
        <v>14.5803663587548</v>
      </c>
      <c r="H4223" s="12">
        <v>12.313370243703799</v>
      </c>
      <c r="I4223" s="12">
        <v>0</v>
      </c>
      <c r="J4223" s="12">
        <v>0</v>
      </c>
      <c r="K4223" s="12">
        <v>0</v>
      </c>
      <c r="L4223" s="12">
        <v>0</v>
      </c>
      <c r="M4223" s="12">
        <v>0</v>
      </c>
    </row>
    <row r="4224" spans="1:13" x14ac:dyDescent="0.35">
      <c r="A4224" s="11" t="str">
        <f t="shared" si="65"/>
        <v>CONSUMO PER CAPITA (kg ó litros por individuo)Cerveza Surtidor&gt;500MIL</v>
      </c>
      <c r="B4224" s="11" t="s">
        <v>120</v>
      </c>
      <c r="C4224" s="11" t="s">
        <v>179</v>
      </c>
      <c r="D4224" s="11" t="s">
        <v>16</v>
      </c>
      <c r="E4224" s="12">
        <v>13.8574067096423</v>
      </c>
      <c r="F4224" s="12">
        <v>16.3354262394387</v>
      </c>
      <c r="G4224" s="12">
        <v>17.3826441156363</v>
      </c>
      <c r="H4224" s="12">
        <v>16.086300025135898</v>
      </c>
      <c r="I4224" s="12">
        <v>0</v>
      </c>
      <c r="J4224" s="12">
        <v>0</v>
      </c>
      <c r="K4224" s="12">
        <v>0</v>
      </c>
      <c r="L4224" s="12">
        <v>0</v>
      </c>
      <c r="M4224" s="12">
        <v>0</v>
      </c>
    </row>
    <row r="4225" spans="1:13" x14ac:dyDescent="0.35">
      <c r="A4225" s="11" t="str">
        <f t="shared" si="65"/>
        <v>CONSUMO PER CAPITA (kg ó litros por individuo)Cerveza SurtidorDE 15 A 19 AÑOS</v>
      </c>
      <c r="B4225" s="11" t="s">
        <v>120</v>
      </c>
      <c r="C4225" s="11" t="s">
        <v>179</v>
      </c>
      <c r="D4225" s="11" t="s">
        <v>39</v>
      </c>
      <c r="E4225" s="12">
        <v>1.0614719372038499</v>
      </c>
      <c r="F4225" s="12">
        <v>1.65673817459174</v>
      </c>
      <c r="G4225" s="12">
        <v>1.1678813599676601</v>
      </c>
      <c r="H4225" s="12">
        <v>0.61382514190766302</v>
      </c>
      <c r="I4225" s="12">
        <v>0</v>
      </c>
      <c r="J4225" s="12">
        <v>0</v>
      </c>
      <c r="K4225" s="12">
        <v>0</v>
      </c>
      <c r="L4225" s="12">
        <v>0</v>
      </c>
      <c r="M4225" s="12">
        <v>0</v>
      </c>
    </row>
    <row r="4226" spans="1:13" x14ac:dyDescent="0.35">
      <c r="A4226" s="11" t="str">
        <f t="shared" si="65"/>
        <v>CONSUMO PER CAPITA (kg ó litros por individuo)Cerveza SurtidorDE 20 A 24 AÑOS</v>
      </c>
      <c r="B4226" s="11" t="s">
        <v>120</v>
      </c>
      <c r="C4226" s="11" t="s">
        <v>179</v>
      </c>
      <c r="D4226" s="11" t="s">
        <v>40</v>
      </c>
      <c r="E4226" s="12">
        <v>4.9912333490972403</v>
      </c>
      <c r="F4226" s="12">
        <v>4.1655692970545797</v>
      </c>
      <c r="G4226" s="12">
        <v>3.5736088295511399</v>
      </c>
      <c r="H4226" s="12">
        <v>2.4289407592775998</v>
      </c>
      <c r="I4226" s="12">
        <v>0</v>
      </c>
      <c r="J4226" s="12">
        <v>0</v>
      </c>
      <c r="K4226" s="12">
        <v>0</v>
      </c>
      <c r="L4226" s="12">
        <v>0</v>
      </c>
      <c r="M4226" s="12">
        <v>0</v>
      </c>
    </row>
    <row r="4227" spans="1:13" x14ac:dyDescent="0.35">
      <c r="A4227" s="11" t="str">
        <f t="shared" si="65"/>
        <v>CONSUMO PER CAPITA (kg ó litros por individuo)Cerveza SurtidorDE 25 A 34 AÑOS</v>
      </c>
      <c r="B4227" s="11" t="s">
        <v>120</v>
      </c>
      <c r="C4227" s="11" t="s">
        <v>179</v>
      </c>
      <c r="D4227" s="11" t="s">
        <v>41</v>
      </c>
      <c r="E4227" s="12">
        <v>5.7692954090283397</v>
      </c>
      <c r="F4227" s="12">
        <v>6.5146659609400999</v>
      </c>
      <c r="G4227" s="12">
        <v>6.33162266733029</v>
      </c>
      <c r="H4227" s="12">
        <v>5.9857127237963699</v>
      </c>
      <c r="I4227" s="12">
        <v>0</v>
      </c>
      <c r="J4227" s="12">
        <v>0</v>
      </c>
      <c r="K4227" s="12">
        <v>0</v>
      </c>
      <c r="L4227" s="12">
        <v>0</v>
      </c>
      <c r="M4227" s="12">
        <v>0</v>
      </c>
    </row>
    <row r="4228" spans="1:13" x14ac:dyDescent="0.35">
      <c r="A4228" s="11" t="str">
        <f t="shared" ref="A4228:A4291" si="66">B4228&amp;C4228&amp;D4228</f>
        <v>CONSUMO PER CAPITA (kg ó litros por individuo)Cerveza SurtidorDE 35 A 49 AÑOS</v>
      </c>
      <c r="B4228" s="11" t="s">
        <v>120</v>
      </c>
      <c r="C4228" s="11" t="s">
        <v>179</v>
      </c>
      <c r="D4228" s="11" t="s">
        <v>42</v>
      </c>
      <c r="E4228" s="12">
        <v>7.6798278576384504</v>
      </c>
      <c r="F4228" s="12">
        <v>8.5523304743845792</v>
      </c>
      <c r="G4228" s="12">
        <v>9.5274413605587398</v>
      </c>
      <c r="H4228" s="12">
        <v>8.6448347227393807</v>
      </c>
      <c r="I4228" s="12">
        <v>0</v>
      </c>
      <c r="J4228" s="12">
        <v>0</v>
      </c>
      <c r="K4228" s="12">
        <v>0</v>
      </c>
      <c r="L4228" s="12">
        <v>0</v>
      </c>
      <c r="M4228" s="12">
        <v>0</v>
      </c>
    </row>
    <row r="4229" spans="1:13" x14ac:dyDescent="0.35">
      <c r="A4229" s="11" t="str">
        <f t="shared" si="66"/>
        <v>CONSUMO PER CAPITA (kg ó litros por individuo)Cerveza SurtidorDE 50 A 59 AÑOS</v>
      </c>
      <c r="B4229" s="11" t="s">
        <v>120</v>
      </c>
      <c r="C4229" s="11" t="s">
        <v>179</v>
      </c>
      <c r="D4229" s="11" t="s">
        <v>43</v>
      </c>
      <c r="E4229" s="12">
        <v>13.3436869340171</v>
      </c>
      <c r="F4229" s="12">
        <v>15.7539279267209</v>
      </c>
      <c r="G4229" s="12">
        <v>16.686900794840302</v>
      </c>
      <c r="H4229" s="12">
        <v>15.1338625692555</v>
      </c>
      <c r="I4229" s="12">
        <v>0</v>
      </c>
      <c r="J4229" s="12">
        <v>0</v>
      </c>
      <c r="K4229" s="12">
        <v>0</v>
      </c>
      <c r="L4229" s="12">
        <v>0</v>
      </c>
      <c r="M4229" s="12">
        <v>0</v>
      </c>
    </row>
    <row r="4230" spans="1:13" x14ac:dyDescent="0.35">
      <c r="A4230" s="11" t="str">
        <f t="shared" si="66"/>
        <v>CONSUMO PER CAPITA (kg ó litros por individuo)Cerveza SurtidorDE 60 A 75 AÑOS</v>
      </c>
      <c r="B4230" s="11" t="s">
        <v>120</v>
      </c>
      <c r="C4230" s="11" t="s">
        <v>179</v>
      </c>
      <c r="D4230" s="11" t="s">
        <v>44</v>
      </c>
      <c r="E4230" s="12">
        <v>18.930131535981999</v>
      </c>
      <c r="F4230" s="12">
        <v>21.4809084147644</v>
      </c>
      <c r="G4230" s="12">
        <v>26.5133883220937</v>
      </c>
      <c r="H4230" s="12">
        <v>25.752640133343998</v>
      </c>
      <c r="I4230" s="12">
        <v>0</v>
      </c>
      <c r="J4230" s="12">
        <v>0</v>
      </c>
      <c r="K4230" s="12">
        <v>0</v>
      </c>
      <c r="L4230" s="12">
        <v>0</v>
      </c>
      <c r="M4230" s="12">
        <v>0</v>
      </c>
    </row>
    <row r="4231" spans="1:13" x14ac:dyDescent="0.35">
      <c r="A4231" s="11" t="str">
        <f t="shared" si="66"/>
        <v>CONSUMO PER CAPITA (kg ó litros por individuo)Cerveza SurtidorALTA Y MEDIA ALTA</v>
      </c>
      <c r="B4231" s="11" t="s">
        <v>120</v>
      </c>
      <c r="C4231" s="11" t="s">
        <v>179</v>
      </c>
      <c r="D4231" s="11" t="s">
        <v>17</v>
      </c>
      <c r="E4231" s="12">
        <v>14.0516670702785</v>
      </c>
      <c r="F4231" s="12">
        <v>17.2120340833821</v>
      </c>
      <c r="G4231" s="12">
        <v>18.949336832869999</v>
      </c>
      <c r="H4231" s="12">
        <v>17.3418316147804</v>
      </c>
      <c r="I4231" s="12">
        <v>0</v>
      </c>
      <c r="J4231" s="12">
        <v>0</v>
      </c>
      <c r="K4231" s="12">
        <v>0</v>
      </c>
      <c r="L4231" s="12">
        <v>0</v>
      </c>
      <c r="M4231" s="12">
        <v>0</v>
      </c>
    </row>
    <row r="4232" spans="1:13" x14ac:dyDescent="0.35">
      <c r="A4232" s="11" t="str">
        <f t="shared" si="66"/>
        <v>CONSUMO PER CAPITA (kg ó litros por individuo)Cerveza SurtidorMEDIA</v>
      </c>
      <c r="B4232" s="11" t="s">
        <v>120</v>
      </c>
      <c r="C4232" s="11" t="s">
        <v>179</v>
      </c>
      <c r="D4232" s="11" t="s">
        <v>18</v>
      </c>
      <c r="E4232" s="12">
        <v>10.0964541533711</v>
      </c>
      <c r="F4232" s="12">
        <v>12.306201038213301</v>
      </c>
      <c r="G4232" s="12">
        <v>13.9251612684113</v>
      </c>
      <c r="H4232" s="12">
        <v>13.4066910133297</v>
      </c>
      <c r="I4232" s="12">
        <v>0</v>
      </c>
      <c r="J4232" s="12">
        <v>0</v>
      </c>
      <c r="K4232" s="12">
        <v>0</v>
      </c>
      <c r="L4232" s="12">
        <v>0</v>
      </c>
      <c r="M4232" s="12">
        <v>0</v>
      </c>
    </row>
    <row r="4233" spans="1:13" x14ac:dyDescent="0.35">
      <c r="A4233" s="11" t="str">
        <f t="shared" si="66"/>
        <v>CONSUMO PER CAPITA (kg ó litros por individuo)Cerveza SurtidorMEDIA BAJA</v>
      </c>
      <c r="B4233" s="11" t="s">
        <v>120</v>
      </c>
      <c r="C4233" s="11" t="s">
        <v>179</v>
      </c>
      <c r="D4233" s="11" t="s">
        <v>19</v>
      </c>
      <c r="E4233" s="12">
        <v>9.1378295660749007</v>
      </c>
      <c r="F4233" s="12">
        <v>9.5157351909429799</v>
      </c>
      <c r="G4233" s="12">
        <v>11.1787244213824</v>
      </c>
      <c r="H4233" s="12">
        <v>10.0588772838433</v>
      </c>
      <c r="I4233" s="12">
        <v>0</v>
      </c>
      <c r="J4233" s="12">
        <v>0</v>
      </c>
      <c r="K4233" s="12">
        <v>0</v>
      </c>
      <c r="L4233" s="12">
        <v>0</v>
      </c>
      <c r="M4233" s="12">
        <v>0</v>
      </c>
    </row>
    <row r="4234" spans="1:13" x14ac:dyDescent="0.35">
      <c r="A4234" s="11" t="str">
        <f t="shared" si="66"/>
        <v>CONSUMO PER CAPITA (kg ó litros por individuo)Cerveza SurtidorBAJA</v>
      </c>
      <c r="B4234" s="11" t="s">
        <v>120</v>
      </c>
      <c r="C4234" s="11" t="s">
        <v>179</v>
      </c>
      <c r="D4234" s="11" t="s">
        <v>20</v>
      </c>
      <c r="E4234" s="12">
        <v>8.6001471961863096</v>
      </c>
      <c r="F4234" s="12">
        <v>8.2154850710461709</v>
      </c>
      <c r="G4234" s="12">
        <v>9.5030258697988597</v>
      </c>
      <c r="H4234" s="12">
        <v>9.0098382776141808</v>
      </c>
      <c r="I4234" s="12">
        <v>0</v>
      </c>
      <c r="J4234" s="12">
        <v>0</v>
      </c>
      <c r="K4234" s="12">
        <v>0</v>
      </c>
      <c r="L4234" s="12">
        <v>0</v>
      </c>
      <c r="M4234" s="12">
        <v>0</v>
      </c>
    </row>
    <row r="4235" spans="1:13" x14ac:dyDescent="0.35">
      <c r="A4235" s="11" t="str">
        <f t="shared" si="66"/>
        <v>CONSUMO PER CAPITA (kg ó litros por individuo)Cerveza SurtidorHOMBRE</v>
      </c>
      <c r="B4235" s="11" t="s">
        <v>120</v>
      </c>
      <c r="C4235" s="11" t="s">
        <v>179</v>
      </c>
      <c r="D4235" s="11" t="s">
        <v>21</v>
      </c>
      <c r="E4235" s="12">
        <v>13.109892194672</v>
      </c>
      <c r="F4235" s="12">
        <v>14.5225439561904</v>
      </c>
      <c r="G4235" s="12">
        <v>16.3163555850272</v>
      </c>
      <c r="H4235" s="12">
        <v>15.544929319812899</v>
      </c>
      <c r="I4235" s="12">
        <v>0</v>
      </c>
      <c r="J4235" s="12">
        <v>0</v>
      </c>
      <c r="K4235" s="12">
        <v>0</v>
      </c>
      <c r="L4235" s="12">
        <v>0</v>
      </c>
      <c r="M4235" s="12">
        <v>0</v>
      </c>
    </row>
    <row r="4236" spans="1:13" x14ac:dyDescent="0.35">
      <c r="A4236" s="11" t="str">
        <f t="shared" si="66"/>
        <v>CONSUMO PER CAPITA (kg ó litros por individuo)Cerveza SurtidorMUJER</v>
      </c>
      <c r="B4236" s="11" t="s">
        <v>120</v>
      </c>
      <c r="C4236" s="11" t="s">
        <v>179</v>
      </c>
      <c r="D4236" s="11" t="s">
        <v>22</v>
      </c>
      <c r="E4236" s="12">
        <v>7.7392743381601603</v>
      </c>
      <c r="F4236" s="12">
        <v>9.1910385404215997</v>
      </c>
      <c r="G4236" s="12">
        <v>10.5749907879968</v>
      </c>
      <c r="H4236" s="12">
        <v>9.5559593651514394</v>
      </c>
      <c r="I4236" s="12">
        <v>0</v>
      </c>
      <c r="J4236" s="12">
        <v>0</v>
      </c>
      <c r="K4236" s="12">
        <v>0</v>
      </c>
      <c r="L4236" s="12">
        <v>0</v>
      </c>
      <c r="M4236" s="12">
        <v>0</v>
      </c>
    </row>
    <row r="4237" spans="1:13" x14ac:dyDescent="0.35">
      <c r="A4237" s="11" t="str">
        <f t="shared" si="66"/>
        <v>CONSUMO PER CAPITA (kg ó litros por individuo)Otras CervezasT.ESPAÑA</v>
      </c>
      <c r="B4237" s="11" t="s">
        <v>120</v>
      </c>
      <c r="C4237" s="11" t="s">
        <v>147</v>
      </c>
      <c r="D4237" s="11" t="s">
        <v>36</v>
      </c>
      <c r="E4237" s="12">
        <v>1.4915648346514499E-2</v>
      </c>
      <c r="F4237" s="12">
        <v>2.3052672743680801E-2</v>
      </c>
      <c r="G4237" s="12">
        <v>3.5755754479427297E-2</v>
      </c>
      <c r="H4237" s="12">
        <v>2.0937574362875001E-2</v>
      </c>
      <c r="I4237" s="12">
        <v>0</v>
      </c>
      <c r="J4237" s="12">
        <v>0</v>
      </c>
      <c r="K4237" s="12">
        <v>0</v>
      </c>
      <c r="L4237" s="12">
        <v>0</v>
      </c>
      <c r="M4237" s="12">
        <v>0</v>
      </c>
    </row>
    <row r="4238" spans="1:13" x14ac:dyDescent="0.35">
      <c r="A4238" s="11" t="str">
        <f t="shared" si="66"/>
        <v>CONSUMO PER CAPITA (kg ó litros por individuo)Otras CervezasBCN AM</v>
      </c>
      <c r="B4238" s="11" t="s">
        <v>120</v>
      </c>
      <c r="C4238" s="11" t="s">
        <v>147</v>
      </c>
      <c r="D4238" s="11" t="s">
        <v>1</v>
      </c>
      <c r="E4238" s="12" t="s">
        <v>213</v>
      </c>
      <c r="F4238" s="12">
        <v>3.5436236375613402E-3</v>
      </c>
      <c r="G4238" s="12">
        <v>5.7588013875926802E-3</v>
      </c>
      <c r="H4238" s="12">
        <v>4.7611368499454604E-3</v>
      </c>
      <c r="I4238" s="12">
        <v>0</v>
      </c>
      <c r="J4238" s="12">
        <v>0</v>
      </c>
      <c r="K4238" s="12">
        <v>0</v>
      </c>
      <c r="L4238" s="12">
        <v>0</v>
      </c>
      <c r="M4238" s="12">
        <v>0</v>
      </c>
    </row>
    <row r="4239" spans="1:13" x14ac:dyDescent="0.35">
      <c r="A4239" s="11" t="str">
        <f t="shared" si="66"/>
        <v>CONSUMO PER CAPITA (kg ó litros por individuo)Otras CervezasREST.CAT ARAGON</v>
      </c>
      <c r="B4239" s="11" t="s">
        <v>120</v>
      </c>
      <c r="C4239" s="11" t="s">
        <v>147</v>
      </c>
      <c r="D4239" s="11" t="s">
        <v>2</v>
      </c>
      <c r="E4239" s="12">
        <v>9.3389389221823407E-3</v>
      </c>
      <c r="F4239" s="12">
        <v>9.2186806023170798E-3</v>
      </c>
      <c r="G4239" s="12">
        <v>1.0497639352560401E-2</v>
      </c>
      <c r="H4239" s="12">
        <v>1.9436175521537698E-2</v>
      </c>
      <c r="I4239" s="12">
        <v>0</v>
      </c>
      <c r="J4239" s="12">
        <v>0</v>
      </c>
      <c r="K4239" s="12">
        <v>0</v>
      </c>
      <c r="L4239" s="12">
        <v>0</v>
      </c>
      <c r="M4239" s="12">
        <v>0</v>
      </c>
    </row>
    <row r="4240" spans="1:13" x14ac:dyDescent="0.35">
      <c r="A4240" s="11" t="str">
        <f t="shared" si="66"/>
        <v>CONSUMO PER CAPITA (kg ó litros por individuo)Otras CervezasLEVANTE</v>
      </c>
      <c r="B4240" s="11" t="s">
        <v>120</v>
      </c>
      <c r="C4240" s="11" t="s">
        <v>147</v>
      </c>
      <c r="D4240" s="11" t="s">
        <v>3</v>
      </c>
      <c r="E4240" s="12">
        <v>6.5837772277100399E-3</v>
      </c>
      <c r="F4240" s="12">
        <v>3.9076262183626101E-2</v>
      </c>
      <c r="G4240" s="12">
        <v>1.61759689822095E-2</v>
      </c>
      <c r="H4240" s="12">
        <v>1.48601753800545E-2</v>
      </c>
      <c r="I4240" s="12">
        <v>0</v>
      </c>
      <c r="J4240" s="12">
        <v>0</v>
      </c>
      <c r="K4240" s="12">
        <v>0</v>
      </c>
      <c r="L4240" s="12">
        <v>0</v>
      </c>
      <c r="M4240" s="12">
        <v>0</v>
      </c>
    </row>
    <row r="4241" spans="1:13" x14ac:dyDescent="0.35">
      <c r="A4241" s="11" t="str">
        <f t="shared" si="66"/>
        <v>CONSUMO PER CAPITA (kg ó litros por individuo)Otras CervezasANDALUCIA</v>
      </c>
      <c r="B4241" s="11" t="s">
        <v>120</v>
      </c>
      <c r="C4241" s="11" t="s">
        <v>147</v>
      </c>
      <c r="D4241" s="11" t="s">
        <v>4</v>
      </c>
      <c r="E4241" s="12">
        <v>8.5719669558184906E-3</v>
      </c>
      <c r="F4241" s="12">
        <v>9.0797301670286403E-3</v>
      </c>
      <c r="G4241" s="12">
        <v>5.56985745580348E-2</v>
      </c>
      <c r="H4241" s="12">
        <v>7.8593338266430592E-3</v>
      </c>
      <c r="I4241" s="12">
        <v>0</v>
      </c>
      <c r="J4241" s="12">
        <v>0</v>
      </c>
      <c r="K4241" s="12">
        <v>0</v>
      </c>
      <c r="L4241" s="12">
        <v>0</v>
      </c>
      <c r="M4241" s="12">
        <v>0</v>
      </c>
    </row>
    <row r="4242" spans="1:13" x14ac:dyDescent="0.35">
      <c r="A4242" s="11" t="str">
        <f t="shared" si="66"/>
        <v>CONSUMO PER CAPITA (kg ó litros por individuo)Otras CervezasMDD AM</v>
      </c>
      <c r="B4242" s="11" t="s">
        <v>120</v>
      </c>
      <c r="C4242" s="11" t="s">
        <v>147</v>
      </c>
      <c r="D4242" s="11" t="s">
        <v>5</v>
      </c>
      <c r="E4242" s="12">
        <v>2.4310835684805101E-2</v>
      </c>
      <c r="F4242" s="12">
        <v>2.2008391964761401E-2</v>
      </c>
      <c r="G4242" s="12">
        <v>3.2678340976129198E-2</v>
      </c>
      <c r="H4242" s="12">
        <v>2.62294839637486E-2</v>
      </c>
      <c r="I4242" s="12">
        <v>0</v>
      </c>
      <c r="J4242" s="12">
        <v>0</v>
      </c>
      <c r="K4242" s="12">
        <v>0</v>
      </c>
      <c r="L4242" s="12">
        <v>0</v>
      </c>
      <c r="M4242" s="12">
        <v>0</v>
      </c>
    </row>
    <row r="4243" spans="1:13" x14ac:dyDescent="0.35">
      <c r="A4243" s="11" t="str">
        <f t="shared" si="66"/>
        <v>CONSUMO PER CAPITA (kg ó litros por individuo)Otras CervezasRTO CENTRO</v>
      </c>
      <c r="B4243" s="11" t="s">
        <v>120</v>
      </c>
      <c r="C4243" s="11" t="s">
        <v>147</v>
      </c>
      <c r="D4243" s="11" t="s">
        <v>6</v>
      </c>
      <c r="E4243" s="12">
        <v>2.5056951110956599E-2</v>
      </c>
      <c r="F4243" s="12">
        <v>3.6326656460881103E-2</v>
      </c>
      <c r="G4243" s="12">
        <v>2.6707928092964701E-2</v>
      </c>
      <c r="H4243" s="12">
        <v>3.7281041164713903E-2</v>
      </c>
      <c r="I4243" s="12">
        <v>0</v>
      </c>
      <c r="J4243" s="12">
        <v>0</v>
      </c>
      <c r="K4243" s="12">
        <v>0</v>
      </c>
      <c r="L4243" s="12">
        <v>0</v>
      </c>
      <c r="M4243" s="12">
        <v>0</v>
      </c>
    </row>
    <row r="4244" spans="1:13" x14ac:dyDescent="0.35">
      <c r="A4244" s="11" t="str">
        <f t="shared" si="66"/>
        <v>CONSUMO PER CAPITA (kg ó litros por individuo)Otras CervezasNORTE-CENTRO</v>
      </c>
      <c r="B4244" s="11" t="s">
        <v>120</v>
      </c>
      <c r="C4244" s="11" t="s">
        <v>147</v>
      </c>
      <c r="D4244" s="11" t="s">
        <v>7</v>
      </c>
      <c r="E4244" s="12">
        <v>3.1248253182162299E-2</v>
      </c>
      <c r="F4244" s="12">
        <v>2.2121177383460901E-2</v>
      </c>
      <c r="G4244" s="12">
        <v>8.4776201576620205E-2</v>
      </c>
      <c r="H4244" s="12">
        <v>4.5924574100272203E-2</v>
      </c>
      <c r="I4244" s="12">
        <v>0</v>
      </c>
      <c r="J4244" s="12">
        <v>0</v>
      </c>
      <c r="K4244" s="12">
        <v>0</v>
      </c>
      <c r="L4244" s="12">
        <v>0</v>
      </c>
      <c r="M4244" s="12">
        <v>0</v>
      </c>
    </row>
    <row r="4245" spans="1:13" x14ac:dyDescent="0.35">
      <c r="A4245" s="11" t="str">
        <f t="shared" si="66"/>
        <v>CONSUMO PER CAPITA (kg ó litros por individuo)Otras CervezasNOROESTE</v>
      </c>
      <c r="B4245" s="11" t="s">
        <v>120</v>
      </c>
      <c r="C4245" s="11" t="s">
        <v>147</v>
      </c>
      <c r="D4245" s="11" t="s">
        <v>8</v>
      </c>
      <c r="E4245" s="12">
        <v>2.51490402905926E-2</v>
      </c>
      <c r="F4245" s="12">
        <v>5.5723892421468198E-2</v>
      </c>
      <c r="G4245" s="12">
        <v>5.5126131416771099E-2</v>
      </c>
      <c r="H4245" s="12">
        <v>2.9156893877237099E-2</v>
      </c>
      <c r="I4245" s="12">
        <v>0</v>
      </c>
      <c r="J4245" s="12">
        <v>0</v>
      </c>
      <c r="K4245" s="12">
        <v>0</v>
      </c>
      <c r="L4245" s="12">
        <v>0</v>
      </c>
      <c r="M4245" s="12">
        <v>0</v>
      </c>
    </row>
    <row r="4246" spans="1:13" x14ac:dyDescent="0.35">
      <c r="A4246" s="11" t="str">
        <f t="shared" si="66"/>
        <v>CONSUMO PER CAPITA (kg ó litros por individuo)Otras Cervezas&lt;2MIL</v>
      </c>
      <c r="B4246" s="11" t="s">
        <v>120</v>
      </c>
      <c r="C4246" s="11" t="s">
        <v>147</v>
      </c>
      <c r="D4246" s="11" t="s">
        <v>9</v>
      </c>
      <c r="E4246" s="12">
        <v>1.47425859516634E-2</v>
      </c>
      <c r="F4246" s="12">
        <v>1.10227506017663E-2</v>
      </c>
      <c r="G4246" s="12">
        <v>2.9238372166516501E-3</v>
      </c>
      <c r="H4246" s="12">
        <v>1.3682213447451901E-2</v>
      </c>
      <c r="I4246" s="12">
        <v>0</v>
      </c>
      <c r="J4246" s="12">
        <v>0</v>
      </c>
      <c r="K4246" s="12">
        <v>0</v>
      </c>
      <c r="L4246" s="12">
        <v>0</v>
      </c>
      <c r="M4246" s="12">
        <v>0</v>
      </c>
    </row>
    <row r="4247" spans="1:13" x14ac:dyDescent="0.35">
      <c r="A4247" s="11" t="str">
        <f t="shared" si="66"/>
        <v>CONSUMO PER CAPITA (kg ó litros por individuo)Otras Cervezas2-5MIL</v>
      </c>
      <c r="B4247" s="11" t="s">
        <v>120</v>
      </c>
      <c r="C4247" s="11" t="s">
        <v>147</v>
      </c>
      <c r="D4247" s="11" t="s">
        <v>10</v>
      </c>
      <c r="E4247" s="12">
        <v>9.6235982052175295E-4</v>
      </c>
      <c r="F4247" s="12">
        <v>7.0182187012749406E-2</v>
      </c>
      <c r="G4247" s="12">
        <v>8.23012358435882E-2</v>
      </c>
      <c r="H4247" s="12">
        <v>9.3722879430866001E-3</v>
      </c>
      <c r="I4247" s="12">
        <v>0</v>
      </c>
      <c r="J4247" s="12">
        <v>0</v>
      </c>
      <c r="K4247" s="12">
        <v>0</v>
      </c>
      <c r="L4247" s="12">
        <v>0</v>
      </c>
      <c r="M4247" s="12">
        <v>0</v>
      </c>
    </row>
    <row r="4248" spans="1:13" x14ac:dyDescent="0.35">
      <c r="A4248" s="11" t="str">
        <f t="shared" si="66"/>
        <v>CONSUMO PER CAPITA (kg ó litros por individuo)Otras Cervezas5-10MIL</v>
      </c>
      <c r="B4248" s="11" t="s">
        <v>120</v>
      </c>
      <c r="C4248" s="11" t="s">
        <v>147</v>
      </c>
      <c r="D4248" s="11" t="s">
        <v>11</v>
      </c>
      <c r="E4248" s="12" t="s">
        <v>213</v>
      </c>
      <c r="F4248" s="12">
        <v>2.07027269400143E-2</v>
      </c>
      <c r="G4248" s="12">
        <v>1.49297322151602E-2</v>
      </c>
      <c r="H4248" s="12">
        <v>1.7880225568467301E-2</v>
      </c>
      <c r="I4248" s="12">
        <v>0</v>
      </c>
      <c r="J4248" s="12">
        <v>0</v>
      </c>
      <c r="K4248" s="12">
        <v>0</v>
      </c>
      <c r="L4248" s="12">
        <v>0</v>
      </c>
      <c r="M4248" s="12">
        <v>0</v>
      </c>
    </row>
    <row r="4249" spans="1:13" x14ac:dyDescent="0.35">
      <c r="A4249" s="11" t="str">
        <f t="shared" si="66"/>
        <v>CONSUMO PER CAPITA (kg ó litros por individuo)Otras Cervezas10-30MIL</v>
      </c>
      <c r="B4249" s="11" t="s">
        <v>120</v>
      </c>
      <c r="C4249" s="11" t="s">
        <v>147</v>
      </c>
      <c r="D4249" s="11" t="s">
        <v>12</v>
      </c>
      <c r="E4249" s="12">
        <v>2.6481820295178898E-2</v>
      </c>
      <c r="F4249" s="12">
        <v>3.1678528553110798E-2</v>
      </c>
      <c r="G4249" s="12">
        <v>7.7707092941514094E-2</v>
      </c>
      <c r="H4249" s="12">
        <v>2.64110839860822E-2</v>
      </c>
      <c r="I4249" s="12">
        <v>0</v>
      </c>
      <c r="J4249" s="12">
        <v>0</v>
      </c>
      <c r="K4249" s="12">
        <v>0</v>
      </c>
      <c r="L4249" s="12">
        <v>0</v>
      </c>
      <c r="M4249" s="12">
        <v>0</v>
      </c>
    </row>
    <row r="4250" spans="1:13" x14ac:dyDescent="0.35">
      <c r="A4250" s="11" t="str">
        <f t="shared" si="66"/>
        <v>CONSUMO PER CAPITA (kg ó litros por individuo)Otras Cervezas30-100MIL</v>
      </c>
      <c r="B4250" s="11" t="s">
        <v>120</v>
      </c>
      <c r="C4250" s="11" t="s">
        <v>147</v>
      </c>
      <c r="D4250" s="11" t="s">
        <v>13</v>
      </c>
      <c r="E4250" s="12">
        <v>1.4958743997021601E-2</v>
      </c>
      <c r="F4250" s="12">
        <v>1.5861161136253198E-2</v>
      </c>
      <c r="G4250" s="12">
        <v>2.15805572816384E-2</v>
      </c>
      <c r="H4250" s="12">
        <v>1.8544389789079001E-2</v>
      </c>
      <c r="I4250" s="12">
        <v>0</v>
      </c>
      <c r="J4250" s="12">
        <v>0</v>
      </c>
      <c r="K4250" s="12">
        <v>0</v>
      </c>
      <c r="L4250" s="12">
        <v>0</v>
      </c>
      <c r="M4250" s="12">
        <v>0</v>
      </c>
    </row>
    <row r="4251" spans="1:13" x14ac:dyDescent="0.35">
      <c r="A4251" s="11" t="str">
        <f t="shared" si="66"/>
        <v>CONSUMO PER CAPITA (kg ó litros por individuo)Otras Cervezas100-200MIL</v>
      </c>
      <c r="B4251" s="11" t="s">
        <v>120</v>
      </c>
      <c r="C4251" s="11" t="s">
        <v>147</v>
      </c>
      <c r="D4251" s="11" t="s">
        <v>14</v>
      </c>
      <c r="E4251" s="12">
        <v>1.6930261815375401E-2</v>
      </c>
      <c r="F4251" s="12">
        <v>3.3767153653681999E-3</v>
      </c>
      <c r="G4251" s="12">
        <v>1.6309581798475199E-2</v>
      </c>
      <c r="H4251" s="12">
        <v>1.1458701672244701E-2</v>
      </c>
      <c r="I4251" s="12">
        <v>0</v>
      </c>
      <c r="J4251" s="12">
        <v>0</v>
      </c>
      <c r="K4251" s="12">
        <v>0</v>
      </c>
      <c r="L4251" s="12">
        <v>0</v>
      </c>
      <c r="M4251" s="12">
        <v>0</v>
      </c>
    </row>
    <row r="4252" spans="1:13" x14ac:dyDescent="0.35">
      <c r="A4252" s="11" t="str">
        <f t="shared" si="66"/>
        <v>CONSUMO PER CAPITA (kg ó litros por individuo)Otras Cervezas200-500MIL</v>
      </c>
      <c r="B4252" s="11" t="s">
        <v>120</v>
      </c>
      <c r="C4252" s="11" t="s">
        <v>147</v>
      </c>
      <c r="D4252" s="11" t="s">
        <v>15</v>
      </c>
      <c r="E4252" s="12">
        <v>8.8718254548708804E-3</v>
      </c>
      <c r="F4252" s="12">
        <v>2.2948754447779801E-2</v>
      </c>
      <c r="G4252" s="12">
        <v>2.2158918881579399E-2</v>
      </c>
      <c r="H4252" s="12">
        <v>3.537470054229E-2</v>
      </c>
      <c r="I4252" s="12">
        <v>0</v>
      </c>
      <c r="J4252" s="12">
        <v>0</v>
      </c>
      <c r="K4252" s="12">
        <v>0</v>
      </c>
      <c r="L4252" s="12">
        <v>0</v>
      </c>
      <c r="M4252" s="12">
        <v>0</v>
      </c>
    </row>
    <row r="4253" spans="1:13" x14ac:dyDescent="0.35">
      <c r="A4253" s="11" t="str">
        <f t="shared" si="66"/>
        <v>CONSUMO PER CAPITA (kg ó litros por individuo)Otras Cervezas&gt;500MIL</v>
      </c>
      <c r="B4253" s="11" t="s">
        <v>120</v>
      </c>
      <c r="C4253" s="11" t="s">
        <v>147</v>
      </c>
      <c r="D4253" s="11" t="s">
        <v>16</v>
      </c>
      <c r="E4253" s="12">
        <v>1.7960030591429799E-2</v>
      </c>
      <c r="F4253" s="12">
        <v>2.0872117120300199E-2</v>
      </c>
      <c r="G4253" s="12">
        <v>3.2532310077217602E-2</v>
      </c>
      <c r="H4253" s="12">
        <v>2.15726747535974E-2</v>
      </c>
      <c r="I4253" s="12">
        <v>0</v>
      </c>
      <c r="J4253" s="12">
        <v>0</v>
      </c>
      <c r="K4253" s="12">
        <v>0</v>
      </c>
      <c r="L4253" s="12">
        <v>0</v>
      </c>
      <c r="M4253" s="12">
        <v>0</v>
      </c>
    </row>
    <row r="4254" spans="1:13" x14ac:dyDescent="0.35">
      <c r="A4254" s="11" t="str">
        <f t="shared" si="66"/>
        <v>CONSUMO PER CAPITA (kg ó litros por individuo)Otras CervezasDE 15 A 19 AÑOS</v>
      </c>
      <c r="B4254" s="11" t="s">
        <v>120</v>
      </c>
      <c r="C4254" s="11" t="s">
        <v>147</v>
      </c>
      <c r="D4254" s="11" t="s">
        <v>39</v>
      </c>
      <c r="E4254" s="12" t="s">
        <v>213</v>
      </c>
      <c r="F4254" s="12" t="s">
        <v>213</v>
      </c>
      <c r="G4254" s="12" t="s">
        <v>213</v>
      </c>
      <c r="H4254" s="12">
        <v>2.8320397727973901E-2</v>
      </c>
      <c r="I4254" s="12">
        <v>0</v>
      </c>
      <c r="J4254" s="12">
        <v>0</v>
      </c>
      <c r="K4254" s="12">
        <v>0</v>
      </c>
      <c r="L4254" s="12">
        <v>0</v>
      </c>
      <c r="M4254" s="12">
        <v>0</v>
      </c>
    </row>
    <row r="4255" spans="1:13" x14ac:dyDescent="0.35">
      <c r="A4255" s="11" t="str">
        <f t="shared" si="66"/>
        <v>CONSUMO PER CAPITA (kg ó litros por individuo)Otras CervezasDE 20 A 24 AÑOS</v>
      </c>
      <c r="B4255" s="11" t="s">
        <v>120</v>
      </c>
      <c r="C4255" s="11" t="s">
        <v>147</v>
      </c>
      <c r="D4255" s="11" t="s">
        <v>40</v>
      </c>
      <c r="E4255" s="12">
        <v>1.6409049925974799E-2</v>
      </c>
      <c r="F4255" s="12">
        <v>1.1234083286148401E-2</v>
      </c>
      <c r="G4255" s="12">
        <v>7.2827914232255694E-2</v>
      </c>
      <c r="H4255" s="12" t="s">
        <v>213</v>
      </c>
      <c r="I4255" s="12">
        <v>0</v>
      </c>
      <c r="J4255" s="12">
        <v>0</v>
      </c>
      <c r="K4255" s="12">
        <v>0</v>
      </c>
      <c r="L4255" s="12">
        <v>0</v>
      </c>
      <c r="M4255" s="12">
        <v>0</v>
      </c>
    </row>
    <row r="4256" spans="1:13" x14ac:dyDescent="0.35">
      <c r="A4256" s="11" t="str">
        <f t="shared" si="66"/>
        <v>CONSUMO PER CAPITA (kg ó litros por individuo)Otras CervezasDE 25 A 34 AÑOS</v>
      </c>
      <c r="B4256" s="11" t="s">
        <v>120</v>
      </c>
      <c r="C4256" s="11" t="s">
        <v>147</v>
      </c>
      <c r="D4256" s="11" t="s">
        <v>41</v>
      </c>
      <c r="E4256" s="12">
        <v>1.3999427811673E-2</v>
      </c>
      <c r="F4256" s="12">
        <v>1.35351684395643E-2</v>
      </c>
      <c r="G4256" s="12">
        <v>3.5933817346665099E-2</v>
      </c>
      <c r="H4256" s="12">
        <v>3.3046111192935698E-2</v>
      </c>
      <c r="I4256" s="12">
        <v>0</v>
      </c>
      <c r="J4256" s="12">
        <v>0</v>
      </c>
      <c r="K4256" s="12">
        <v>0</v>
      </c>
      <c r="L4256" s="12">
        <v>0</v>
      </c>
      <c r="M4256" s="12">
        <v>0</v>
      </c>
    </row>
    <row r="4257" spans="1:13" x14ac:dyDescent="0.35">
      <c r="A4257" s="11" t="str">
        <f t="shared" si="66"/>
        <v>CONSUMO PER CAPITA (kg ó litros por individuo)Otras CervezasDE 35 A 49 AÑOS</v>
      </c>
      <c r="B4257" s="11" t="s">
        <v>120</v>
      </c>
      <c r="C4257" s="11" t="s">
        <v>147</v>
      </c>
      <c r="D4257" s="11" t="s">
        <v>42</v>
      </c>
      <c r="E4257" s="12">
        <v>4.3090852380743196E-3</v>
      </c>
      <c r="F4257" s="12">
        <v>6.9175013161491897E-3</v>
      </c>
      <c r="G4257" s="12">
        <v>1.3345419891868399E-2</v>
      </c>
      <c r="H4257" s="12">
        <v>8.3581001803059302E-3</v>
      </c>
      <c r="I4257" s="12">
        <v>0</v>
      </c>
      <c r="J4257" s="12">
        <v>0</v>
      </c>
      <c r="K4257" s="12">
        <v>0</v>
      </c>
      <c r="L4257" s="12">
        <v>0</v>
      </c>
      <c r="M4257" s="12">
        <v>0</v>
      </c>
    </row>
    <row r="4258" spans="1:13" x14ac:dyDescent="0.35">
      <c r="A4258" s="11" t="str">
        <f t="shared" si="66"/>
        <v>CONSUMO PER CAPITA (kg ó litros por individuo)Otras CervezasDE 50 A 59 AÑOS</v>
      </c>
      <c r="B4258" s="11" t="s">
        <v>120</v>
      </c>
      <c r="C4258" s="11" t="s">
        <v>147</v>
      </c>
      <c r="D4258" s="11" t="s">
        <v>43</v>
      </c>
      <c r="E4258" s="12">
        <v>2.1709401017849499E-2</v>
      </c>
      <c r="F4258" s="12">
        <v>2.6364044191280401E-2</v>
      </c>
      <c r="G4258" s="12">
        <v>2.4537623792011801E-2</v>
      </c>
      <c r="H4258" s="12">
        <v>2.73563721339787E-2</v>
      </c>
      <c r="I4258" s="12">
        <v>0</v>
      </c>
      <c r="J4258" s="12">
        <v>0</v>
      </c>
      <c r="K4258" s="12">
        <v>0</v>
      </c>
      <c r="L4258" s="12">
        <v>0</v>
      </c>
      <c r="M4258" s="12">
        <v>0</v>
      </c>
    </row>
    <row r="4259" spans="1:13" x14ac:dyDescent="0.35">
      <c r="A4259" s="11" t="str">
        <f t="shared" si="66"/>
        <v>CONSUMO PER CAPITA (kg ó litros por individuo)Otras CervezasDE 60 A 75 AÑOS</v>
      </c>
      <c r="B4259" s="11" t="s">
        <v>120</v>
      </c>
      <c r="C4259" s="11" t="s">
        <v>147</v>
      </c>
      <c r="D4259" s="11" t="s">
        <v>44</v>
      </c>
      <c r="E4259" s="12">
        <v>2.8214202009684299E-2</v>
      </c>
      <c r="F4259" s="12">
        <v>5.8168809098365998E-2</v>
      </c>
      <c r="G4259" s="12">
        <v>7.4361587570188903E-2</v>
      </c>
      <c r="H4259" s="12">
        <v>2.7544515906567198E-2</v>
      </c>
      <c r="I4259" s="12">
        <v>0</v>
      </c>
      <c r="J4259" s="12">
        <v>0</v>
      </c>
      <c r="K4259" s="12">
        <v>0</v>
      </c>
      <c r="L4259" s="12">
        <v>0</v>
      </c>
      <c r="M4259" s="12">
        <v>0</v>
      </c>
    </row>
    <row r="4260" spans="1:13" x14ac:dyDescent="0.35">
      <c r="A4260" s="11" t="str">
        <f t="shared" si="66"/>
        <v>CONSUMO PER CAPITA (kg ó litros por individuo)Otras CervezasALTA Y MEDIA ALTA</v>
      </c>
      <c r="B4260" s="11" t="s">
        <v>120</v>
      </c>
      <c r="C4260" s="11" t="s">
        <v>147</v>
      </c>
      <c r="D4260" s="11" t="s">
        <v>17</v>
      </c>
      <c r="E4260" s="12">
        <v>1.2420541236224001E-2</v>
      </c>
      <c r="F4260" s="12">
        <v>1.47016338336356E-2</v>
      </c>
      <c r="G4260" s="12">
        <v>5.1374515060010201E-2</v>
      </c>
      <c r="H4260" s="12">
        <v>8.0102240111332105E-3</v>
      </c>
      <c r="I4260" s="12">
        <v>0</v>
      </c>
      <c r="J4260" s="12">
        <v>0</v>
      </c>
      <c r="K4260" s="12">
        <v>0</v>
      </c>
      <c r="L4260" s="12">
        <v>0</v>
      </c>
      <c r="M4260" s="12">
        <v>0</v>
      </c>
    </row>
    <row r="4261" spans="1:13" x14ac:dyDescent="0.35">
      <c r="A4261" s="11" t="str">
        <f t="shared" si="66"/>
        <v>CONSUMO PER CAPITA (kg ó litros por individuo)Otras CervezasMEDIA</v>
      </c>
      <c r="B4261" s="11" t="s">
        <v>120</v>
      </c>
      <c r="C4261" s="11" t="s">
        <v>147</v>
      </c>
      <c r="D4261" s="11" t="s">
        <v>18</v>
      </c>
      <c r="E4261" s="12">
        <v>2.3677785057166199E-2</v>
      </c>
      <c r="F4261" s="12">
        <v>3.0301444856443101E-2</v>
      </c>
      <c r="G4261" s="12">
        <v>3.6448573956225402E-2</v>
      </c>
      <c r="H4261" s="12">
        <v>3.3338614374726898E-2</v>
      </c>
      <c r="I4261" s="12">
        <v>0</v>
      </c>
      <c r="J4261" s="12">
        <v>0</v>
      </c>
      <c r="K4261" s="12">
        <v>0</v>
      </c>
      <c r="L4261" s="12">
        <v>0</v>
      </c>
      <c r="M4261" s="12">
        <v>0</v>
      </c>
    </row>
    <row r="4262" spans="1:13" x14ac:dyDescent="0.35">
      <c r="A4262" s="11" t="str">
        <f t="shared" si="66"/>
        <v>CONSUMO PER CAPITA (kg ó litros por individuo)Otras CervezasMEDIA BAJA</v>
      </c>
      <c r="B4262" s="11" t="s">
        <v>120</v>
      </c>
      <c r="C4262" s="11" t="s">
        <v>147</v>
      </c>
      <c r="D4262" s="11" t="s">
        <v>19</v>
      </c>
      <c r="E4262" s="12">
        <v>1.03176344709183E-2</v>
      </c>
      <c r="F4262" s="12">
        <v>8.2215885314299401E-3</v>
      </c>
      <c r="G4262" s="12">
        <v>1.2758929629930801E-2</v>
      </c>
      <c r="H4262" s="12">
        <v>1.97450891748116E-2</v>
      </c>
      <c r="I4262" s="12">
        <v>0</v>
      </c>
      <c r="J4262" s="12">
        <v>0</v>
      </c>
      <c r="K4262" s="12">
        <v>0</v>
      </c>
      <c r="L4262" s="12">
        <v>0</v>
      </c>
      <c r="M4262" s="12">
        <v>0</v>
      </c>
    </row>
    <row r="4263" spans="1:13" x14ac:dyDescent="0.35">
      <c r="A4263" s="11" t="str">
        <f t="shared" si="66"/>
        <v>CONSUMO PER CAPITA (kg ó litros por individuo)Otras CervezasBAJA</v>
      </c>
      <c r="B4263" s="11" t="s">
        <v>120</v>
      </c>
      <c r="C4263" s="11" t="s">
        <v>147</v>
      </c>
      <c r="D4263" s="11" t="s">
        <v>20</v>
      </c>
      <c r="E4263" s="12">
        <v>8.9983480238267806E-3</v>
      </c>
      <c r="F4263" s="12">
        <v>4.0141865438166002E-2</v>
      </c>
      <c r="G4263" s="12">
        <v>4.8484983694989499E-2</v>
      </c>
      <c r="H4263" s="12">
        <v>1.57017672235285E-2</v>
      </c>
      <c r="I4263" s="12">
        <v>0</v>
      </c>
      <c r="J4263" s="12">
        <v>0</v>
      </c>
      <c r="K4263" s="12">
        <v>0</v>
      </c>
      <c r="L4263" s="12">
        <v>0</v>
      </c>
      <c r="M4263" s="12">
        <v>0</v>
      </c>
    </row>
    <row r="4264" spans="1:13" x14ac:dyDescent="0.35">
      <c r="A4264" s="11" t="str">
        <f t="shared" si="66"/>
        <v>CONSUMO PER CAPITA (kg ó litros por individuo)Otras CervezasHOMBRE</v>
      </c>
      <c r="B4264" s="11" t="s">
        <v>120</v>
      </c>
      <c r="C4264" s="11" t="s">
        <v>147</v>
      </c>
      <c r="D4264" s="11" t="s">
        <v>21</v>
      </c>
      <c r="E4264" s="12">
        <v>1.0229353166191099E-2</v>
      </c>
      <c r="F4264" s="12">
        <v>1.5045200065218201E-2</v>
      </c>
      <c r="G4264" s="12">
        <v>2.4618528231785401E-2</v>
      </c>
      <c r="H4264" s="12">
        <v>2.0418997725865001E-2</v>
      </c>
      <c r="I4264" s="12">
        <v>0</v>
      </c>
      <c r="J4264" s="12">
        <v>0</v>
      </c>
      <c r="K4264" s="12">
        <v>0</v>
      </c>
      <c r="L4264" s="12">
        <v>0</v>
      </c>
      <c r="M4264" s="12">
        <v>0</v>
      </c>
    </row>
    <row r="4265" spans="1:13" x14ac:dyDescent="0.35">
      <c r="A4265" s="11" t="str">
        <f t="shared" si="66"/>
        <v>CONSUMO PER CAPITA (kg ó litros por individuo)Otras CervezasMUJER</v>
      </c>
      <c r="B4265" s="11" t="s">
        <v>120</v>
      </c>
      <c r="C4265" s="11" t="s">
        <v>147</v>
      </c>
      <c r="D4265" s="11" t="s">
        <v>22</v>
      </c>
      <c r="E4265" s="12">
        <v>1.9523877193125299E-2</v>
      </c>
      <c r="F4265" s="12">
        <v>3.0939390668611299E-2</v>
      </c>
      <c r="G4265" s="12">
        <v>4.6733834932260798E-2</v>
      </c>
      <c r="H4265" s="12">
        <v>2.14479462113248E-2</v>
      </c>
      <c r="I4265" s="12">
        <v>0</v>
      </c>
      <c r="J4265" s="12">
        <v>0</v>
      </c>
      <c r="K4265" s="12">
        <v>0</v>
      </c>
      <c r="L4265" s="12">
        <v>0</v>
      </c>
      <c r="M4265" s="12">
        <v>0</v>
      </c>
    </row>
    <row r="4266" spans="1:13" x14ac:dyDescent="0.35">
      <c r="A4266" s="11" t="str">
        <f t="shared" si="66"/>
        <v>CONSUMO PER CAPITA (kg ó litros por individuo)EspirituosasT.ESPAÑA</v>
      </c>
      <c r="B4266" s="11" t="s">
        <v>120</v>
      </c>
      <c r="C4266" s="11" t="s">
        <v>148</v>
      </c>
      <c r="D4266" s="11" t="s">
        <v>36</v>
      </c>
      <c r="E4266" s="12">
        <v>0.91368213203261595</v>
      </c>
      <c r="F4266" s="12">
        <v>1.3776498360498599</v>
      </c>
      <c r="G4266" s="12">
        <v>1.40948272513043</v>
      </c>
      <c r="H4266" s="12">
        <v>1.2701723420357101</v>
      </c>
      <c r="I4266" s="12">
        <v>0</v>
      </c>
      <c r="J4266" s="12">
        <v>0</v>
      </c>
      <c r="K4266" s="12">
        <v>0</v>
      </c>
      <c r="L4266" s="12">
        <v>0</v>
      </c>
      <c r="M4266" s="12">
        <v>0</v>
      </c>
    </row>
    <row r="4267" spans="1:13" x14ac:dyDescent="0.35">
      <c r="A4267" s="11" t="str">
        <f t="shared" si="66"/>
        <v>CONSUMO PER CAPITA (kg ó litros por individuo)EspirituosasBCN AM</v>
      </c>
      <c r="B4267" s="11" t="s">
        <v>120</v>
      </c>
      <c r="C4267" s="11" t="s">
        <v>148</v>
      </c>
      <c r="D4267" s="11" t="s">
        <v>1</v>
      </c>
      <c r="E4267" s="12">
        <v>0.86281718362812598</v>
      </c>
      <c r="F4267" s="12">
        <v>1.06901375141418</v>
      </c>
      <c r="G4267" s="12">
        <v>1.02985398386899</v>
      </c>
      <c r="H4267" s="12">
        <v>0.98661244673146797</v>
      </c>
      <c r="I4267" s="12">
        <v>0</v>
      </c>
      <c r="J4267" s="12">
        <v>0</v>
      </c>
      <c r="K4267" s="12">
        <v>0</v>
      </c>
      <c r="L4267" s="12">
        <v>0</v>
      </c>
      <c r="M4267" s="12">
        <v>0</v>
      </c>
    </row>
    <row r="4268" spans="1:13" x14ac:dyDescent="0.35">
      <c r="A4268" s="11" t="str">
        <f t="shared" si="66"/>
        <v>CONSUMO PER CAPITA (kg ó litros por individuo)EspirituosasREST.CAT ARAGON</v>
      </c>
      <c r="B4268" s="11" t="s">
        <v>120</v>
      </c>
      <c r="C4268" s="11" t="s">
        <v>148</v>
      </c>
      <c r="D4268" s="11" t="s">
        <v>2</v>
      </c>
      <c r="E4268" s="12">
        <v>1.21544855851204</v>
      </c>
      <c r="F4268" s="12">
        <v>1.74747649263823</v>
      </c>
      <c r="G4268" s="12">
        <v>1.5698151962721401</v>
      </c>
      <c r="H4268" s="12">
        <v>1.4371425492904599</v>
      </c>
      <c r="I4268" s="12">
        <v>0</v>
      </c>
      <c r="J4268" s="12">
        <v>0</v>
      </c>
      <c r="K4268" s="12">
        <v>0</v>
      </c>
      <c r="L4268" s="12">
        <v>0</v>
      </c>
      <c r="M4268" s="12">
        <v>0</v>
      </c>
    </row>
    <row r="4269" spans="1:13" x14ac:dyDescent="0.35">
      <c r="A4269" s="11" t="str">
        <f t="shared" si="66"/>
        <v>CONSUMO PER CAPITA (kg ó litros por individuo)EspirituosasLEVANTE</v>
      </c>
      <c r="B4269" s="11" t="s">
        <v>120</v>
      </c>
      <c r="C4269" s="11" t="s">
        <v>148</v>
      </c>
      <c r="D4269" s="11" t="s">
        <v>3</v>
      </c>
      <c r="E4269" s="12">
        <v>0.68526972572911504</v>
      </c>
      <c r="F4269" s="12">
        <v>1.4272444503937201</v>
      </c>
      <c r="G4269" s="12">
        <v>1.7077492811819699</v>
      </c>
      <c r="H4269" s="12">
        <v>1.4955992834929499</v>
      </c>
      <c r="I4269" s="12">
        <v>0</v>
      </c>
      <c r="J4269" s="12">
        <v>0</v>
      </c>
      <c r="K4269" s="12">
        <v>0</v>
      </c>
      <c r="L4269" s="12">
        <v>0</v>
      </c>
      <c r="M4269" s="12">
        <v>0</v>
      </c>
    </row>
    <row r="4270" spans="1:13" x14ac:dyDescent="0.35">
      <c r="A4270" s="11" t="str">
        <f t="shared" si="66"/>
        <v>CONSUMO PER CAPITA (kg ó litros por individuo)EspirituosasANDALUCIA</v>
      </c>
      <c r="B4270" s="11" t="s">
        <v>120</v>
      </c>
      <c r="C4270" s="11" t="s">
        <v>148</v>
      </c>
      <c r="D4270" s="11" t="s">
        <v>4</v>
      </c>
      <c r="E4270" s="12">
        <v>0.89865274666799999</v>
      </c>
      <c r="F4270" s="12">
        <v>1.15944710701625</v>
      </c>
      <c r="G4270" s="12">
        <v>1.2245527427121701</v>
      </c>
      <c r="H4270" s="12">
        <v>1.09880597827769</v>
      </c>
      <c r="I4270" s="12">
        <v>0</v>
      </c>
      <c r="J4270" s="12">
        <v>0</v>
      </c>
      <c r="K4270" s="12">
        <v>0</v>
      </c>
      <c r="L4270" s="12">
        <v>0</v>
      </c>
      <c r="M4270" s="12">
        <v>0</v>
      </c>
    </row>
    <row r="4271" spans="1:13" x14ac:dyDescent="0.35">
      <c r="A4271" s="11" t="str">
        <f t="shared" si="66"/>
        <v>CONSUMO PER CAPITA (kg ó litros por individuo)EspirituosasMDD AM</v>
      </c>
      <c r="B4271" s="11" t="s">
        <v>120</v>
      </c>
      <c r="C4271" s="11" t="s">
        <v>148</v>
      </c>
      <c r="D4271" s="11" t="s">
        <v>5</v>
      </c>
      <c r="E4271" s="12">
        <v>1.00881442038674</v>
      </c>
      <c r="F4271" s="12">
        <v>1.51793735476792</v>
      </c>
      <c r="G4271" s="12">
        <v>1.53510941676926</v>
      </c>
      <c r="H4271" s="12">
        <v>1.3406730428856899</v>
      </c>
      <c r="I4271" s="12">
        <v>0</v>
      </c>
      <c r="J4271" s="12">
        <v>0</v>
      </c>
      <c r="K4271" s="12">
        <v>0</v>
      </c>
      <c r="L4271" s="12">
        <v>0</v>
      </c>
      <c r="M4271" s="12">
        <v>0</v>
      </c>
    </row>
    <row r="4272" spans="1:13" x14ac:dyDescent="0.35">
      <c r="A4272" s="11" t="str">
        <f t="shared" si="66"/>
        <v>CONSUMO PER CAPITA (kg ó litros por individuo)EspirituosasRTO CENTRO</v>
      </c>
      <c r="B4272" s="11" t="s">
        <v>120</v>
      </c>
      <c r="C4272" s="11" t="s">
        <v>148</v>
      </c>
      <c r="D4272" s="11" t="s">
        <v>6</v>
      </c>
      <c r="E4272" s="12">
        <v>1.0259160067319499</v>
      </c>
      <c r="F4272" s="12">
        <v>1.98640052800517</v>
      </c>
      <c r="G4272" s="12">
        <v>1.40694508605679</v>
      </c>
      <c r="H4272" s="12">
        <v>1.2662143444140399</v>
      </c>
      <c r="I4272" s="12">
        <v>0</v>
      </c>
      <c r="J4272" s="12">
        <v>0</v>
      </c>
      <c r="K4272" s="12">
        <v>0</v>
      </c>
      <c r="L4272" s="12">
        <v>0</v>
      </c>
      <c r="M4272" s="12">
        <v>0</v>
      </c>
    </row>
    <row r="4273" spans="1:13" x14ac:dyDescent="0.35">
      <c r="A4273" s="11" t="str">
        <f t="shared" si="66"/>
        <v>CONSUMO PER CAPITA (kg ó litros por individuo)EspirituosasNORTE-CENTRO</v>
      </c>
      <c r="B4273" s="11" t="s">
        <v>120</v>
      </c>
      <c r="C4273" s="11" t="s">
        <v>148</v>
      </c>
      <c r="D4273" s="11" t="s">
        <v>7</v>
      </c>
      <c r="E4273" s="12">
        <v>0.81215604049161805</v>
      </c>
      <c r="F4273" s="12">
        <v>0.97629797944678398</v>
      </c>
      <c r="G4273" s="12">
        <v>1.2637748187534199</v>
      </c>
      <c r="H4273" s="12">
        <v>1.27135622466099</v>
      </c>
      <c r="I4273" s="12">
        <v>0</v>
      </c>
      <c r="J4273" s="12">
        <v>0</v>
      </c>
      <c r="K4273" s="12">
        <v>0</v>
      </c>
      <c r="L4273" s="12">
        <v>0</v>
      </c>
      <c r="M4273" s="12">
        <v>0</v>
      </c>
    </row>
    <row r="4274" spans="1:13" x14ac:dyDescent="0.35">
      <c r="A4274" s="11" t="str">
        <f t="shared" si="66"/>
        <v>CONSUMO PER CAPITA (kg ó litros por individuo)EspirituosasNOROESTE</v>
      </c>
      <c r="B4274" s="11" t="s">
        <v>120</v>
      </c>
      <c r="C4274" s="11" t="s">
        <v>148</v>
      </c>
      <c r="D4274" s="11" t="s">
        <v>8</v>
      </c>
      <c r="E4274" s="12">
        <v>0.80802986597516402</v>
      </c>
      <c r="F4274" s="12">
        <v>1.149764672134</v>
      </c>
      <c r="G4274" s="12">
        <v>1.4437763279067899</v>
      </c>
      <c r="H4274" s="12">
        <v>1.2180527138909001</v>
      </c>
      <c r="I4274" s="12">
        <v>0</v>
      </c>
      <c r="J4274" s="12">
        <v>0</v>
      </c>
      <c r="K4274" s="12">
        <v>0</v>
      </c>
      <c r="L4274" s="12">
        <v>0</v>
      </c>
      <c r="M4274" s="12">
        <v>0</v>
      </c>
    </row>
    <row r="4275" spans="1:13" x14ac:dyDescent="0.35">
      <c r="A4275" s="11" t="str">
        <f t="shared" si="66"/>
        <v>CONSUMO PER CAPITA (kg ó litros por individuo)Espirituosas&lt;2MIL</v>
      </c>
      <c r="B4275" s="11" t="s">
        <v>120</v>
      </c>
      <c r="C4275" s="11" t="s">
        <v>148</v>
      </c>
      <c r="D4275" s="11" t="s">
        <v>9</v>
      </c>
      <c r="E4275" s="12">
        <v>1.6212360860981101</v>
      </c>
      <c r="F4275" s="12">
        <v>2.7831324483172502</v>
      </c>
      <c r="G4275" s="12">
        <v>2.5889660151361502</v>
      </c>
      <c r="H4275" s="12">
        <v>1.9802449607192101</v>
      </c>
      <c r="I4275" s="12">
        <v>0</v>
      </c>
      <c r="J4275" s="12">
        <v>0</v>
      </c>
      <c r="K4275" s="12">
        <v>0</v>
      </c>
      <c r="L4275" s="12">
        <v>0</v>
      </c>
      <c r="M4275" s="12">
        <v>0</v>
      </c>
    </row>
    <row r="4276" spans="1:13" x14ac:dyDescent="0.35">
      <c r="A4276" s="11" t="str">
        <f t="shared" si="66"/>
        <v>CONSUMO PER CAPITA (kg ó litros por individuo)Espirituosas2-5MIL</v>
      </c>
      <c r="B4276" s="11" t="s">
        <v>120</v>
      </c>
      <c r="C4276" s="11" t="s">
        <v>148</v>
      </c>
      <c r="D4276" s="11" t="s">
        <v>10</v>
      </c>
      <c r="E4276" s="12">
        <v>0.54824487912485098</v>
      </c>
      <c r="F4276" s="12">
        <v>0.71721773843598502</v>
      </c>
      <c r="G4276" s="12">
        <v>1.0199339064466899</v>
      </c>
      <c r="H4276" s="12">
        <v>0.79124456224862705</v>
      </c>
      <c r="I4276" s="12">
        <v>0</v>
      </c>
      <c r="J4276" s="12">
        <v>0</v>
      </c>
      <c r="K4276" s="12">
        <v>0</v>
      </c>
      <c r="L4276" s="12">
        <v>0</v>
      </c>
      <c r="M4276" s="12">
        <v>0</v>
      </c>
    </row>
    <row r="4277" spans="1:13" x14ac:dyDescent="0.35">
      <c r="A4277" s="11" t="str">
        <f t="shared" si="66"/>
        <v>CONSUMO PER CAPITA (kg ó litros por individuo)Espirituosas5-10MIL</v>
      </c>
      <c r="B4277" s="11" t="s">
        <v>120</v>
      </c>
      <c r="C4277" s="11" t="s">
        <v>148</v>
      </c>
      <c r="D4277" s="11" t="s">
        <v>11</v>
      </c>
      <c r="E4277" s="12">
        <v>0.66997328323324801</v>
      </c>
      <c r="F4277" s="12">
        <v>0.96433564481164302</v>
      </c>
      <c r="G4277" s="12">
        <v>0.95875566870726703</v>
      </c>
      <c r="H4277" s="12">
        <v>0.95011506682861002</v>
      </c>
      <c r="I4277" s="12">
        <v>0</v>
      </c>
      <c r="J4277" s="12">
        <v>0</v>
      </c>
      <c r="K4277" s="12">
        <v>0</v>
      </c>
      <c r="L4277" s="12">
        <v>0</v>
      </c>
      <c r="M4277" s="12">
        <v>0</v>
      </c>
    </row>
    <row r="4278" spans="1:13" x14ac:dyDescent="0.35">
      <c r="A4278" s="11" t="str">
        <f t="shared" si="66"/>
        <v>CONSUMO PER CAPITA (kg ó litros por individuo)Espirituosas10-30MIL</v>
      </c>
      <c r="B4278" s="11" t="s">
        <v>120</v>
      </c>
      <c r="C4278" s="11" t="s">
        <v>148</v>
      </c>
      <c r="D4278" s="11" t="s">
        <v>12</v>
      </c>
      <c r="E4278" s="12">
        <v>0.886296110351805</v>
      </c>
      <c r="F4278" s="12">
        <v>1.3943419186722601</v>
      </c>
      <c r="G4278" s="12">
        <v>1.09565022153127</v>
      </c>
      <c r="H4278" s="12">
        <v>1.11013832320415</v>
      </c>
      <c r="I4278" s="12">
        <v>0</v>
      </c>
      <c r="J4278" s="12">
        <v>0</v>
      </c>
      <c r="K4278" s="12">
        <v>0</v>
      </c>
      <c r="L4278" s="12">
        <v>0</v>
      </c>
      <c r="M4278" s="12">
        <v>0</v>
      </c>
    </row>
    <row r="4279" spans="1:13" x14ac:dyDescent="0.35">
      <c r="A4279" s="11" t="str">
        <f t="shared" si="66"/>
        <v>CONSUMO PER CAPITA (kg ó litros por individuo)Espirituosas30-100MIL</v>
      </c>
      <c r="B4279" s="11" t="s">
        <v>120</v>
      </c>
      <c r="C4279" s="11" t="s">
        <v>148</v>
      </c>
      <c r="D4279" s="11" t="s">
        <v>13</v>
      </c>
      <c r="E4279" s="12">
        <v>0.74260600380560804</v>
      </c>
      <c r="F4279" s="12">
        <v>1.48518389073372</v>
      </c>
      <c r="G4279" s="12">
        <v>1.53318432813773</v>
      </c>
      <c r="H4279" s="12">
        <v>1.18117872735982</v>
      </c>
      <c r="I4279" s="12">
        <v>0</v>
      </c>
      <c r="J4279" s="12">
        <v>0</v>
      </c>
      <c r="K4279" s="12">
        <v>0</v>
      </c>
      <c r="L4279" s="12">
        <v>0</v>
      </c>
      <c r="M4279" s="12">
        <v>0</v>
      </c>
    </row>
    <row r="4280" spans="1:13" x14ac:dyDescent="0.35">
      <c r="A4280" s="11" t="str">
        <f t="shared" si="66"/>
        <v>CONSUMO PER CAPITA (kg ó litros por individuo)Espirituosas100-200MIL</v>
      </c>
      <c r="B4280" s="11" t="s">
        <v>120</v>
      </c>
      <c r="C4280" s="11" t="s">
        <v>148</v>
      </c>
      <c r="D4280" s="11" t="s">
        <v>14</v>
      </c>
      <c r="E4280" s="12">
        <v>0.94967608605007203</v>
      </c>
      <c r="F4280" s="12">
        <v>1.1344328338184699</v>
      </c>
      <c r="G4280" s="12">
        <v>1.28355714961033</v>
      </c>
      <c r="H4280" s="12">
        <v>1.0854566252972599</v>
      </c>
      <c r="I4280" s="12">
        <v>0</v>
      </c>
      <c r="J4280" s="12">
        <v>0</v>
      </c>
      <c r="K4280" s="12">
        <v>0</v>
      </c>
      <c r="L4280" s="12">
        <v>0</v>
      </c>
      <c r="M4280" s="12">
        <v>0</v>
      </c>
    </row>
    <row r="4281" spans="1:13" x14ac:dyDescent="0.35">
      <c r="A4281" s="11" t="str">
        <f t="shared" si="66"/>
        <v>CONSUMO PER CAPITA (kg ó litros por individuo)Espirituosas200-500MIL</v>
      </c>
      <c r="B4281" s="11" t="s">
        <v>120</v>
      </c>
      <c r="C4281" s="11" t="s">
        <v>148</v>
      </c>
      <c r="D4281" s="11" t="s">
        <v>15</v>
      </c>
      <c r="E4281" s="12">
        <v>0.96253780398484101</v>
      </c>
      <c r="F4281" s="12">
        <v>1.1037850736766399</v>
      </c>
      <c r="G4281" s="12">
        <v>1.537018493161</v>
      </c>
      <c r="H4281" s="12">
        <v>1.8020546768471899</v>
      </c>
      <c r="I4281" s="12">
        <v>0</v>
      </c>
      <c r="J4281" s="12">
        <v>0</v>
      </c>
      <c r="K4281" s="12">
        <v>0</v>
      </c>
      <c r="L4281" s="12">
        <v>0</v>
      </c>
      <c r="M4281" s="12">
        <v>0</v>
      </c>
    </row>
    <row r="4282" spans="1:13" x14ac:dyDescent="0.35">
      <c r="A4282" s="11" t="str">
        <f t="shared" si="66"/>
        <v>CONSUMO PER CAPITA (kg ó litros por individuo)Espirituosas&gt;500MIL</v>
      </c>
      <c r="B4282" s="11" t="s">
        <v>120</v>
      </c>
      <c r="C4282" s="11" t="s">
        <v>148</v>
      </c>
      <c r="D4282" s="11" t="s">
        <v>16</v>
      </c>
      <c r="E4282" s="12">
        <v>1.09845981848264</v>
      </c>
      <c r="F4282" s="12">
        <v>1.55597444946847</v>
      </c>
      <c r="G4282" s="12">
        <v>1.5353309157774699</v>
      </c>
      <c r="H4282" s="12">
        <v>1.3630488098756299</v>
      </c>
      <c r="I4282" s="12">
        <v>0</v>
      </c>
      <c r="J4282" s="12">
        <v>0</v>
      </c>
      <c r="K4282" s="12">
        <v>0</v>
      </c>
      <c r="L4282" s="12">
        <v>0</v>
      </c>
      <c r="M4282" s="12">
        <v>0</v>
      </c>
    </row>
    <row r="4283" spans="1:13" x14ac:dyDescent="0.35">
      <c r="A4283" s="11" t="str">
        <f t="shared" si="66"/>
        <v>CONSUMO PER CAPITA (kg ó litros por individuo)EspirituosasDE 15 A 19 AÑOS</v>
      </c>
      <c r="B4283" s="11" t="s">
        <v>120</v>
      </c>
      <c r="C4283" s="11" t="s">
        <v>148</v>
      </c>
      <c r="D4283" s="11" t="s">
        <v>39</v>
      </c>
      <c r="E4283" s="12">
        <v>0.50916498717716796</v>
      </c>
      <c r="F4283" s="12">
        <v>1.21647887417435</v>
      </c>
      <c r="G4283" s="12">
        <v>0.70241305010229804</v>
      </c>
      <c r="H4283" s="12">
        <v>0.31116715131496098</v>
      </c>
      <c r="I4283" s="12">
        <v>0</v>
      </c>
      <c r="J4283" s="12">
        <v>0</v>
      </c>
      <c r="K4283" s="12">
        <v>0</v>
      </c>
      <c r="L4283" s="12">
        <v>0</v>
      </c>
      <c r="M4283" s="12">
        <v>0</v>
      </c>
    </row>
    <row r="4284" spans="1:13" x14ac:dyDescent="0.35">
      <c r="A4284" s="11" t="str">
        <f t="shared" si="66"/>
        <v>CONSUMO PER CAPITA (kg ó litros por individuo)EspirituosasDE 20 A 24 AÑOS</v>
      </c>
      <c r="B4284" s="11" t="s">
        <v>120</v>
      </c>
      <c r="C4284" s="11" t="s">
        <v>148</v>
      </c>
      <c r="D4284" s="11" t="s">
        <v>40</v>
      </c>
      <c r="E4284" s="12">
        <v>1.1566275505625201</v>
      </c>
      <c r="F4284" s="12">
        <v>1.4702479178450101</v>
      </c>
      <c r="G4284" s="12">
        <v>1.06526138405642</v>
      </c>
      <c r="H4284" s="12">
        <v>1.1732475479511799</v>
      </c>
      <c r="I4284" s="12">
        <v>0</v>
      </c>
      <c r="J4284" s="12">
        <v>0</v>
      </c>
      <c r="K4284" s="12">
        <v>0</v>
      </c>
      <c r="L4284" s="12">
        <v>0</v>
      </c>
      <c r="M4284" s="12">
        <v>0</v>
      </c>
    </row>
    <row r="4285" spans="1:13" x14ac:dyDescent="0.35">
      <c r="A4285" s="11" t="str">
        <f t="shared" si="66"/>
        <v>CONSUMO PER CAPITA (kg ó litros por individuo)EspirituosasDE 25 A 34 AÑOS</v>
      </c>
      <c r="B4285" s="11" t="s">
        <v>120</v>
      </c>
      <c r="C4285" s="11" t="s">
        <v>148</v>
      </c>
      <c r="D4285" s="11" t="s">
        <v>41</v>
      </c>
      <c r="E4285" s="12">
        <v>1.0342174963150199</v>
      </c>
      <c r="F4285" s="12">
        <v>1.5252994627787899</v>
      </c>
      <c r="G4285" s="12">
        <v>1.5575484875101899</v>
      </c>
      <c r="H4285" s="12">
        <v>1.5507290379166001</v>
      </c>
      <c r="I4285" s="12">
        <v>0</v>
      </c>
      <c r="J4285" s="12">
        <v>0</v>
      </c>
      <c r="K4285" s="12">
        <v>0</v>
      </c>
      <c r="L4285" s="12">
        <v>0</v>
      </c>
      <c r="M4285" s="12">
        <v>0</v>
      </c>
    </row>
    <row r="4286" spans="1:13" x14ac:dyDescent="0.35">
      <c r="A4286" s="11" t="str">
        <f t="shared" si="66"/>
        <v>CONSUMO PER CAPITA (kg ó litros por individuo)EspirituosasDE 35 A 49 AÑOS</v>
      </c>
      <c r="B4286" s="11" t="s">
        <v>120</v>
      </c>
      <c r="C4286" s="11" t="s">
        <v>148</v>
      </c>
      <c r="D4286" s="11" t="s">
        <v>42</v>
      </c>
      <c r="E4286" s="12">
        <v>0.61935139617016</v>
      </c>
      <c r="F4286" s="12">
        <v>0.89787915935031304</v>
      </c>
      <c r="G4286" s="12">
        <v>1.0048504146027899</v>
      </c>
      <c r="H4286" s="12">
        <v>0.97954728289823201</v>
      </c>
      <c r="I4286" s="12">
        <v>0</v>
      </c>
      <c r="J4286" s="12">
        <v>0</v>
      </c>
      <c r="K4286" s="12">
        <v>0</v>
      </c>
      <c r="L4286" s="12">
        <v>0</v>
      </c>
      <c r="M4286" s="12">
        <v>0</v>
      </c>
    </row>
    <row r="4287" spans="1:13" x14ac:dyDescent="0.35">
      <c r="A4287" s="11" t="str">
        <f t="shared" si="66"/>
        <v>CONSUMO PER CAPITA (kg ó litros por individuo)EspirituosasDE 50 A 59 AÑOS</v>
      </c>
      <c r="B4287" s="11" t="s">
        <v>120</v>
      </c>
      <c r="C4287" s="11" t="s">
        <v>148</v>
      </c>
      <c r="D4287" s="11" t="s">
        <v>43</v>
      </c>
      <c r="E4287" s="12">
        <v>1.17331081481362</v>
      </c>
      <c r="F4287" s="12">
        <v>2.1181186130447101</v>
      </c>
      <c r="G4287" s="12">
        <v>1.6446292544592001</v>
      </c>
      <c r="H4287" s="12">
        <v>1.58474729011849</v>
      </c>
      <c r="I4287" s="12">
        <v>0</v>
      </c>
      <c r="J4287" s="12">
        <v>0</v>
      </c>
      <c r="K4287" s="12">
        <v>0</v>
      </c>
      <c r="L4287" s="12">
        <v>0</v>
      </c>
      <c r="M4287" s="12">
        <v>0</v>
      </c>
    </row>
    <row r="4288" spans="1:13" x14ac:dyDescent="0.35">
      <c r="A4288" s="11" t="str">
        <f t="shared" si="66"/>
        <v>CONSUMO PER CAPITA (kg ó litros por individuo)EspirituosasDE 60 A 75 AÑOS</v>
      </c>
      <c r="B4288" s="11" t="s">
        <v>120</v>
      </c>
      <c r="C4288" s="11" t="s">
        <v>148</v>
      </c>
      <c r="D4288" s="11" t="s">
        <v>44</v>
      </c>
      <c r="E4288" s="12">
        <v>1.0653670049947701</v>
      </c>
      <c r="F4288" s="12">
        <v>1.30425059541069</v>
      </c>
      <c r="G4288" s="12">
        <v>1.9476537577030799</v>
      </c>
      <c r="H4288" s="12">
        <v>1.5063616959727499</v>
      </c>
      <c r="I4288" s="12">
        <v>0</v>
      </c>
      <c r="J4288" s="12">
        <v>0</v>
      </c>
      <c r="K4288" s="12">
        <v>0</v>
      </c>
      <c r="L4288" s="12">
        <v>0</v>
      </c>
      <c r="M4288" s="12">
        <v>0</v>
      </c>
    </row>
    <row r="4289" spans="1:13" x14ac:dyDescent="0.35">
      <c r="A4289" s="11" t="str">
        <f t="shared" si="66"/>
        <v>CONSUMO PER CAPITA (kg ó litros por individuo)EspirituosasALTA Y MEDIA ALTA</v>
      </c>
      <c r="B4289" s="11" t="s">
        <v>120</v>
      </c>
      <c r="C4289" s="11" t="s">
        <v>148</v>
      </c>
      <c r="D4289" s="11" t="s">
        <v>17</v>
      </c>
      <c r="E4289" s="12">
        <v>0.92215308080028502</v>
      </c>
      <c r="F4289" s="12">
        <v>1.29406625042245</v>
      </c>
      <c r="G4289" s="12">
        <v>1.2655806886335701</v>
      </c>
      <c r="H4289" s="12">
        <v>1.2504118577119001</v>
      </c>
      <c r="I4289" s="12">
        <v>0</v>
      </c>
      <c r="J4289" s="12">
        <v>0</v>
      </c>
      <c r="K4289" s="12">
        <v>0</v>
      </c>
      <c r="L4289" s="12">
        <v>0</v>
      </c>
      <c r="M4289" s="12">
        <v>0</v>
      </c>
    </row>
    <row r="4290" spans="1:13" x14ac:dyDescent="0.35">
      <c r="A4290" s="11" t="str">
        <f t="shared" si="66"/>
        <v>CONSUMO PER CAPITA (kg ó litros por individuo)EspirituosasMEDIA</v>
      </c>
      <c r="B4290" s="11" t="s">
        <v>120</v>
      </c>
      <c r="C4290" s="11" t="s">
        <v>148</v>
      </c>
      <c r="D4290" s="11" t="s">
        <v>18</v>
      </c>
      <c r="E4290" s="12">
        <v>0.97561556292204799</v>
      </c>
      <c r="F4290" s="12">
        <v>1.591177084658</v>
      </c>
      <c r="G4290" s="12">
        <v>1.7111243490739001</v>
      </c>
      <c r="H4290" s="12">
        <v>1.3598052503696501</v>
      </c>
      <c r="I4290" s="12">
        <v>0</v>
      </c>
      <c r="J4290" s="12">
        <v>0</v>
      </c>
      <c r="K4290" s="12">
        <v>0</v>
      </c>
      <c r="L4290" s="12">
        <v>0</v>
      </c>
      <c r="M4290" s="12">
        <v>0</v>
      </c>
    </row>
    <row r="4291" spans="1:13" x14ac:dyDescent="0.35">
      <c r="A4291" s="11" t="str">
        <f t="shared" si="66"/>
        <v>CONSUMO PER CAPITA (kg ó litros por individuo)EspirituosasMEDIA BAJA</v>
      </c>
      <c r="B4291" s="11" t="s">
        <v>120</v>
      </c>
      <c r="C4291" s="11" t="s">
        <v>148</v>
      </c>
      <c r="D4291" s="11" t="s">
        <v>19</v>
      </c>
      <c r="E4291" s="12">
        <v>0.77204731252538505</v>
      </c>
      <c r="F4291" s="12">
        <v>1.0403955659319899</v>
      </c>
      <c r="G4291" s="12">
        <v>1.2119810793911101</v>
      </c>
      <c r="H4291" s="12">
        <v>1.0633696304889599</v>
      </c>
      <c r="I4291" s="12">
        <v>0</v>
      </c>
      <c r="J4291" s="12">
        <v>0</v>
      </c>
      <c r="K4291" s="12">
        <v>0</v>
      </c>
      <c r="L4291" s="12">
        <v>0</v>
      </c>
      <c r="M4291" s="12">
        <v>0</v>
      </c>
    </row>
    <row r="4292" spans="1:13" x14ac:dyDescent="0.35">
      <c r="A4292" s="11" t="str">
        <f t="shared" ref="A4292:A4355" si="67">B4292&amp;C4292&amp;D4292</f>
        <v>CONSUMO PER CAPITA (kg ó litros por individuo)EspirituosasBAJA</v>
      </c>
      <c r="B4292" s="11" t="s">
        <v>120</v>
      </c>
      <c r="C4292" s="11" t="s">
        <v>148</v>
      </c>
      <c r="D4292" s="11" t="s">
        <v>20</v>
      </c>
      <c r="E4292" s="12">
        <v>0.99305381991050701</v>
      </c>
      <c r="F4292" s="12">
        <v>1.56484085099843</v>
      </c>
      <c r="G4292" s="12">
        <v>1.3224606810559001</v>
      </c>
      <c r="H4292" s="12">
        <v>1.42121449594303</v>
      </c>
      <c r="I4292" s="12">
        <v>0</v>
      </c>
      <c r="J4292" s="12">
        <v>0</v>
      </c>
      <c r="K4292" s="12">
        <v>0</v>
      </c>
      <c r="L4292" s="12">
        <v>0</v>
      </c>
      <c r="M4292" s="12">
        <v>0</v>
      </c>
    </row>
    <row r="4293" spans="1:13" x14ac:dyDescent="0.35">
      <c r="A4293" s="11" t="str">
        <f t="shared" si="67"/>
        <v>CONSUMO PER CAPITA (kg ó litros por individuo)EspirituosasHOMBRE</v>
      </c>
      <c r="B4293" s="11" t="s">
        <v>120</v>
      </c>
      <c r="C4293" s="11" t="s">
        <v>148</v>
      </c>
      <c r="D4293" s="11" t="s">
        <v>21</v>
      </c>
      <c r="E4293" s="12">
        <v>0.987056857433667</v>
      </c>
      <c r="F4293" s="12">
        <v>1.3112386355629699</v>
      </c>
      <c r="G4293" s="12">
        <v>1.3886363060192499</v>
      </c>
      <c r="H4293" s="12">
        <v>1.2876683609400901</v>
      </c>
      <c r="I4293" s="12">
        <v>0</v>
      </c>
      <c r="J4293" s="12">
        <v>0</v>
      </c>
      <c r="K4293" s="12">
        <v>0</v>
      </c>
      <c r="L4293" s="12">
        <v>0</v>
      </c>
      <c r="M4293" s="12">
        <v>0</v>
      </c>
    </row>
    <row r="4294" spans="1:13" x14ac:dyDescent="0.35">
      <c r="A4294" s="11" t="str">
        <f t="shared" si="67"/>
        <v>CONSUMO PER CAPITA (kg ó litros por individuo)EspirituosasMUJER</v>
      </c>
      <c r="B4294" s="11" t="s">
        <v>120</v>
      </c>
      <c r="C4294" s="11" t="s">
        <v>148</v>
      </c>
      <c r="D4294" s="11" t="s">
        <v>22</v>
      </c>
      <c r="E4294" s="12">
        <v>0.84152915121274097</v>
      </c>
      <c r="F4294" s="12">
        <v>1.44305907956805</v>
      </c>
      <c r="G4294" s="12">
        <v>1.4300310911263601</v>
      </c>
      <c r="H4294" s="12">
        <v>1.2529527728353</v>
      </c>
      <c r="I4294" s="12">
        <v>0</v>
      </c>
      <c r="J4294" s="12">
        <v>0</v>
      </c>
      <c r="K4294" s="12">
        <v>0</v>
      </c>
      <c r="L4294" s="12">
        <v>0</v>
      </c>
      <c r="M4294" s="12">
        <v>0</v>
      </c>
    </row>
    <row r="4295" spans="1:13" x14ac:dyDescent="0.35">
      <c r="A4295" s="11" t="str">
        <f t="shared" si="67"/>
        <v>CONSUMO PER CAPITA (kg ó litros por individuo)WhiskyT.ESPAÑA</v>
      </c>
      <c r="B4295" s="11" t="s">
        <v>120</v>
      </c>
      <c r="C4295" s="11" t="s">
        <v>149</v>
      </c>
      <c r="D4295" s="11" t="s">
        <v>36</v>
      </c>
      <c r="E4295" s="12">
        <v>8.3026492930540902E-2</v>
      </c>
      <c r="F4295" s="12">
        <v>0.111432046239998</v>
      </c>
      <c r="G4295" s="12">
        <v>0.123085839962215</v>
      </c>
      <c r="H4295" s="12">
        <v>0.102869260817937</v>
      </c>
      <c r="I4295" s="12">
        <v>0</v>
      </c>
      <c r="J4295" s="12">
        <v>0</v>
      </c>
      <c r="K4295" s="12">
        <v>0</v>
      </c>
      <c r="L4295" s="12">
        <v>0</v>
      </c>
      <c r="M4295" s="12">
        <v>0</v>
      </c>
    </row>
    <row r="4296" spans="1:13" x14ac:dyDescent="0.35">
      <c r="A4296" s="11" t="str">
        <f t="shared" si="67"/>
        <v>CONSUMO PER CAPITA (kg ó litros por individuo)WhiskyBCN AM</v>
      </c>
      <c r="B4296" s="11" t="s">
        <v>120</v>
      </c>
      <c r="C4296" s="11" t="s">
        <v>149</v>
      </c>
      <c r="D4296" s="11" t="s">
        <v>1</v>
      </c>
      <c r="E4296" s="12">
        <v>5.0979188510852702E-2</v>
      </c>
      <c r="F4296" s="12">
        <v>5.6426396756544997E-2</v>
      </c>
      <c r="G4296" s="12">
        <v>0.100753901253157</v>
      </c>
      <c r="H4296" s="12">
        <v>8.1984631314209896E-2</v>
      </c>
      <c r="I4296" s="12">
        <v>0</v>
      </c>
      <c r="J4296" s="12">
        <v>0</v>
      </c>
      <c r="K4296" s="12">
        <v>0</v>
      </c>
      <c r="L4296" s="12">
        <v>0</v>
      </c>
      <c r="M4296" s="12">
        <v>0</v>
      </c>
    </row>
    <row r="4297" spans="1:13" x14ac:dyDescent="0.35">
      <c r="A4297" s="11" t="str">
        <f t="shared" si="67"/>
        <v>CONSUMO PER CAPITA (kg ó litros por individuo)WhiskyREST.CAT ARAGON</v>
      </c>
      <c r="B4297" s="11" t="s">
        <v>120</v>
      </c>
      <c r="C4297" s="11" t="s">
        <v>149</v>
      </c>
      <c r="D4297" s="11" t="s">
        <v>2</v>
      </c>
      <c r="E4297" s="12">
        <v>7.1583331992188401E-2</v>
      </c>
      <c r="F4297" s="12">
        <v>4.5155407481806499E-2</v>
      </c>
      <c r="G4297" s="12">
        <v>9.11748823241742E-2</v>
      </c>
      <c r="H4297" s="12">
        <v>0.101104914865789</v>
      </c>
      <c r="I4297" s="12">
        <v>0</v>
      </c>
      <c r="J4297" s="12">
        <v>0</v>
      </c>
      <c r="K4297" s="12">
        <v>0</v>
      </c>
      <c r="L4297" s="12">
        <v>0</v>
      </c>
      <c r="M4297" s="12">
        <v>0</v>
      </c>
    </row>
    <row r="4298" spans="1:13" x14ac:dyDescent="0.35">
      <c r="A4298" s="11" t="str">
        <f t="shared" si="67"/>
        <v>CONSUMO PER CAPITA (kg ó litros por individuo)WhiskyLEVANTE</v>
      </c>
      <c r="B4298" s="11" t="s">
        <v>120</v>
      </c>
      <c r="C4298" s="11" t="s">
        <v>149</v>
      </c>
      <c r="D4298" s="11" t="s">
        <v>3</v>
      </c>
      <c r="E4298" s="12">
        <v>4.3322916217822999E-2</v>
      </c>
      <c r="F4298" s="12">
        <v>6.8626477796122395E-2</v>
      </c>
      <c r="G4298" s="12">
        <v>0.13237248708098701</v>
      </c>
      <c r="H4298" s="12">
        <v>0.112640046102886</v>
      </c>
      <c r="I4298" s="12">
        <v>0</v>
      </c>
      <c r="J4298" s="12">
        <v>0</v>
      </c>
      <c r="K4298" s="12">
        <v>0</v>
      </c>
      <c r="L4298" s="12">
        <v>0</v>
      </c>
      <c r="M4298" s="12">
        <v>0</v>
      </c>
    </row>
    <row r="4299" spans="1:13" x14ac:dyDescent="0.35">
      <c r="A4299" s="11" t="str">
        <f t="shared" si="67"/>
        <v>CONSUMO PER CAPITA (kg ó litros por individuo)WhiskyANDALUCIA</v>
      </c>
      <c r="B4299" s="11" t="s">
        <v>120</v>
      </c>
      <c r="C4299" s="11" t="s">
        <v>149</v>
      </c>
      <c r="D4299" s="11" t="s">
        <v>4</v>
      </c>
      <c r="E4299" s="12">
        <v>0.11743517699259801</v>
      </c>
      <c r="F4299" s="12">
        <v>0.15056043708477701</v>
      </c>
      <c r="G4299" s="12">
        <v>9.3258090272196295E-2</v>
      </c>
      <c r="H4299" s="12">
        <v>9.9135674545948793E-2</v>
      </c>
      <c r="I4299" s="12">
        <v>0</v>
      </c>
      <c r="J4299" s="12">
        <v>0</v>
      </c>
      <c r="K4299" s="12">
        <v>0</v>
      </c>
      <c r="L4299" s="12">
        <v>0</v>
      </c>
      <c r="M4299" s="12">
        <v>0</v>
      </c>
    </row>
    <row r="4300" spans="1:13" x14ac:dyDescent="0.35">
      <c r="A4300" s="11" t="str">
        <f t="shared" si="67"/>
        <v>CONSUMO PER CAPITA (kg ó litros por individuo)WhiskyMDD AM</v>
      </c>
      <c r="B4300" s="11" t="s">
        <v>120</v>
      </c>
      <c r="C4300" s="11" t="s">
        <v>149</v>
      </c>
      <c r="D4300" s="11" t="s">
        <v>5</v>
      </c>
      <c r="E4300" s="12">
        <v>5.9850740778802897E-2</v>
      </c>
      <c r="F4300" s="12">
        <v>0.25176684740620198</v>
      </c>
      <c r="G4300" s="12">
        <v>0.24747700364015299</v>
      </c>
      <c r="H4300" s="12">
        <v>0.11705919373168699</v>
      </c>
      <c r="I4300" s="12">
        <v>0</v>
      </c>
      <c r="J4300" s="12">
        <v>0</v>
      </c>
      <c r="K4300" s="12">
        <v>0</v>
      </c>
      <c r="L4300" s="12">
        <v>0</v>
      </c>
      <c r="M4300" s="12">
        <v>0</v>
      </c>
    </row>
    <row r="4301" spans="1:13" x14ac:dyDescent="0.35">
      <c r="A4301" s="11" t="str">
        <f t="shared" si="67"/>
        <v>CONSUMO PER CAPITA (kg ó litros por individuo)WhiskyRTO CENTRO</v>
      </c>
      <c r="B4301" s="11" t="s">
        <v>120</v>
      </c>
      <c r="C4301" s="11" t="s">
        <v>149</v>
      </c>
      <c r="D4301" s="11" t="s">
        <v>6</v>
      </c>
      <c r="E4301" s="12">
        <v>0.19979265574409399</v>
      </c>
      <c r="F4301" s="12">
        <v>0.173212558015445</v>
      </c>
      <c r="G4301" s="12">
        <v>0.21455839292911799</v>
      </c>
      <c r="H4301" s="12">
        <v>0.20227006816596599</v>
      </c>
      <c r="I4301" s="12">
        <v>0</v>
      </c>
      <c r="J4301" s="12">
        <v>0</v>
      </c>
      <c r="K4301" s="12">
        <v>0</v>
      </c>
      <c r="L4301" s="12">
        <v>0</v>
      </c>
      <c r="M4301" s="12">
        <v>0</v>
      </c>
    </row>
    <row r="4302" spans="1:13" x14ac:dyDescent="0.35">
      <c r="A4302" s="11" t="str">
        <f t="shared" si="67"/>
        <v>CONSUMO PER CAPITA (kg ó litros por individuo)WhiskyNORTE-CENTRO</v>
      </c>
      <c r="B4302" s="11" t="s">
        <v>120</v>
      </c>
      <c r="C4302" s="11" t="s">
        <v>149</v>
      </c>
      <c r="D4302" s="11" t="s">
        <v>7</v>
      </c>
      <c r="E4302" s="12">
        <v>5.1847235763331501E-2</v>
      </c>
      <c r="F4302" s="12">
        <v>1.1228415638641499E-2</v>
      </c>
      <c r="G4302" s="12">
        <v>4.1129686580863301E-2</v>
      </c>
      <c r="H4302" s="12">
        <v>3.7421784237734602E-2</v>
      </c>
      <c r="I4302" s="12">
        <v>0</v>
      </c>
      <c r="J4302" s="12">
        <v>0</v>
      </c>
      <c r="K4302" s="12">
        <v>0</v>
      </c>
      <c r="L4302" s="12">
        <v>0</v>
      </c>
      <c r="M4302" s="12">
        <v>0</v>
      </c>
    </row>
    <row r="4303" spans="1:13" x14ac:dyDescent="0.35">
      <c r="A4303" s="11" t="str">
        <f t="shared" si="67"/>
        <v>CONSUMO PER CAPITA (kg ó litros por individuo)WhiskyNOROESTE</v>
      </c>
      <c r="B4303" s="11" t="s">
        <v>120</v>
      </c>
      <c r="C4303" s="11" t="s">
        <v>149</v>
      </c>
      <c r="D4303" s="11" t="s">
        <v>8</v>
      </c>
      <c r="E4303" s="12">
        <v>6.8321334151555002E-2</v>
      </c>
      <c r="F4303" s="12">
        <v>7.76202972556371E-2</v>
      </c>
      <c r="G4303" s="12">
        <v>4.6587426961706403E-2</v>
      </c>
      <c r="H4303" s="12">
        <v>5.9842766174480103E-2</v>
      </c>
      <c r="I4303" s="12">
        <v>0</v>
      </c>
      <c r="J4303" s="12">
        <v>0</v>
      </c>
      <c r="K4303" s="12">
        <v>0</v>
      </c>
      <c r="L4303" s="12">
        <v>0</v>
      </c>
      <c r="M4303" s="12">
        <v>0</v>
      </c>
    </row>
    <row r="4304" spans="1:13" x14ac:dyDescent="0.35">
      <c r="A4304" s="11" t="str">
        <f t="shared" si="67"/>
        <v>CONSUMO PER CAPITA (kg ó litros por individuo)Whisky&lt;2MIL</v>
      </c>
      <c r="B4304" s="11" t="s">
        <v>120</v>
      </c>
      <c r="C4304" s="11" t="s">
        <v>149</v>
      </c>
      <c r="D4304" s="11" t="s">
        <v>9</v>
      </c>
      <c r="E4304" s="12">
        <v>0.186998141681193</v>
      </c>
      <c r="F4304" s="12">
        <v>5.2818429767725397E-2</v>
      </c>
      <c r="G4304" s="12">
        <v>4.0752230598481098E-2</v>
      </c>
      <c r="H4304" s="12">
        <v>8.6361375456146E-2</v>
      </c>
      <c r="I4304" s="12">
        <v>0</v>
      </c>
      <c r="J4304" s="12">
        <v>0</v>
      </c>
      <c r="K4304" s="12">
        <v>0</v>
      </c>
      <c r="L4304" s="12">
        <v>0</v>
      </c>
      <c r="M4304" s="12">
        <v>0</v>
      </c>
    </row>
    <row r="4305" spans="1:13" x14ac:dyDescent="0.35">
      <c r="A4305" s="11" t="str">
        <f t="shared" si="67"/>
        <v>CONSUMO PER CAPITA (kg ó litros por individuo)Whisky2-5MIL</v>
      </c>
      <c r="B4305" s="11" t="s">
        <v>120</v>
      </c>
      <c r="C4305" s="11" t="s">
        <v>149</v>
      </c>
      <c r="D4305" s="11" t="s">
        <v>10</v>
      </c>
      <c r="E4305" s="12">
        <v>4.2220213856668798E-2</v>
      </c>
      <c r="F4305" s="12">
        <v>7.1405384587886894E-2</v>
      </c>
      <c r="G4305" s="12">
        <v>0.14367187815225499</v>
      </c>
      <c r="H4305" s="12">
        <v>9.9190091480342801E-2</v>
      </c>
      <c r="I4305" s="12">
        <v>0</v>
      </c>
      <c r="J4305" s="12">
        <v>0</v>
      </c>
      <c r="K4305" s="12">
        <v>0</v>
      </c>
      <c r="L4305" s="12">
        <v>0</v>
      </c>
      <c r="M4305" s="12">
        <v>0</v>
      </c>
    </row>
    <row r="4306" spans="1:13" x14ac:dyDescent="0.35">
      <c r="A4306" s="11" t="str">
        <f t="shared" si="67"/>
        <v>CONSUMO PER CAPITA (kg ó litros por individuo)Whisky5-10MIL</v>
      </c>
      <c r="B4306" s="11" t="s">
        <v>120</v>
      </c>
      <c r="C4306" s="11" t="s">
        <v>149</v>
      </c>
      <c r="D4306" s="11" t="s">
        <v>11</v>
      </c>
      <c r="E4306" s="12">
        <v>1.9355749127601601E-2</v>
      </c>
      <c r="F4306" s="12">
        <v>2.2170986025315701E-2</v>
      </c>
      <c r="G4306" s="12">
        <v>4.6430886765149303E-2</v>
      </c>
      <c r="H4306" s="12">
        <v>5.7744111432968599E-2</v>
      </c>
      <c r="I4306" s="12">
        <v>0</v>
      </c>
      <c r="J4306" s="12">
        <v>0</v>
      </c>
      <c r="K4306" s="12">
        <v>0</v>
      </c>
      <c r="L4306" s="12">
        <v>0</v>
      </c>
      <c r="M4306" s="12">
        <v>0</v>
      </c>
    </row>
    <row r="4307" spans="1:13" x14ac:dyDescent="0.35">
      <c r="A4307" s="11" t="str">
        <f t="shared" si="67"/>
        <v>CONSUMO PER CAPITA (kg ó litros por individuo)Whisky10-30MIL</v>
      </c>
      <c r="B4307" s="11" t="s">
        <v>120</v>
      </c>
      <c r="C4307" s="11" t="s">
        <v>149</v>
      </c>
      <c r="D4307" s="11" t="s">
        <v>12</v>
      </c>
      <c r="E4307" s="12">
        <v>8.4025251776562296E-2</v>
      </c>
      <c r="F4307" s="12">
        <v>6.5066796206126001E-2</v>
      </c>
      <c r="G4307" s="12">
        <v>6.8339162092423703E-2</v>
      </c>
      <c r="H4307" s="12">
        <v>9.1306398404766204E-2</v>
      </c>
      <c r="I4307" s="12">
        <v>0</v>
      </c>
      <c r="J4307" s="12">
        <v>0</v>
      </c>
      <c r="K4307" s="12">
        <v>0</v>
      </c>
      <c r="L4307" s="12">
        <v>0</v>
      </c>
      <c r="M4307" s="12">
        <v>0</v>
      </c>
    </row>
    <row r="4308" spans="1:13" x14ac:dyDescent="0.35">
      <c r="A4308" s="11" t="str">
        <f t="shared" si="67"/>
        <v>CONSUMO PER CAPITA (kg ó litros por individuo)Whisky30-100MIL</v>
      </c>
      <c r="B4308" s="11" t="s">
        <v>120</v>
      </c>
      <c r="C4308" s="11" t="s">
        <v>149</v>
      </c>
      <c r="D4308" s="11" t="s">
        <v>13</v>
      </c>
      <c r="E4308" s="12">
        <v>9.3534574807962803E-2</v>
      </c>
      <c r="F4308" s="12">
        <v>9.2508192601855693E-2</v>
      </c>
      <c r="G4308" s="12">
        <v>9.08495105056603E-2</v>
      </c>
      <c r="H4308" s="12">
        <v>9.7216707247590697E-2</v>
      </c>
      <c r="I4308" s="12">
        <v>0</v>
      </c>
      <c r="J4308" s="12">
        <v>0</v>
      </c>
      <c r="K4308" s="12">
        <v>0</v>
      </c>
      <c r="L4308" s="12">
        <v>0</v>
      </c>
      <c r="M4308" s="12">
        <v>0</v>
      </c>
    </row>
    <row r="4309" spans="1:13" x14ac:dyDescent="0.35">
      <c r="A4309" s="11" t="str">
        <f t="shared" si="67"/>
        <v>CONSUMO PER CAPITA (kg ó litros por individuo)Whisky100-200MIL</v>
      </c>
      <c r="B4309" s="11" t="s">
        <v>120</v>
      </c>
      <c r="C4309" s="11" t="s">
        <v>149</v>
      </c>
      <c r="D4309" s="11" t="s">
        <v>14</v>
      </c>
      <c r="E4309" s="12">
        <v>8.5784960408711003E-2</v>
      </c>
      <c r="F4309" s="12">
        <v>0.13508384398289899</v>
      </c>
      <c r="G4309" s="12">
        <v>6.6533049237867195E-2</v>
      </c>
      <c r="H4309" s="12">
        <v>3.56690325791022E-2</v>
      </c>
      <c r="I4309" s="12">
        <v>0</v>
      </c>
      <c r="J4309" s="12">
        <v>0</v>
      </c>
      <c r="K4309" s="12">
        <v>0</v>
      </c>
      <c r="L4309" s="12">
        <v>0</v>
      </c>
      <c r="M4309" s="12">
        <v>0</v>
      </c>
    </row>
    <row r="4310" spans="1:13" x14ac:dyDescent="0.35">
      <c r="A4310" s="11" t="str">
        <f t="shared" si="67"/>
        <v>CONSUMO PER CAPITA (kg ó litros por individuo)Whisky200-500MIL</v>
      </c>
      <c r="B4310" s="11" t="s">
        <v>120</v>
      </c>
      <c r="C4310" s="11" t="s">
        <v>149</v>
      </c>
      <c r="D4310" s="11" t="s">
        <v>15</v>
      </c>
      <c r="E4310" s="12">
        <v>7.0803053957323198E-2</v>
      </c>
      <c r="F4310" s="12">
        <v>0.111200867373384</v>
      </c>
      <c r="G4310" s="12">
        <v>0.20786216993154999</v>
      </c>
      <c r="H4310" s="12">
        <v>0.159136339812852</v>
      </c>
      <c r="I4310" s="12">
        <v>0</v>
      </c>
      <c r="J4310" s="12">
        <v>0</v>
      </c>
      <c r="K4310" s="12">
        <v>0</v>
      </c>
      <c r="L4310" s="12">
        <v>0</v>
      </c>
      <c r="M4310" s="12">
        <v>0</v>
      </c>
    </row>
    <row r="4311" spans="1:13" x14ac:dyDescent="0.35">
      <c r="A4311" s="11" t="str">
        <f t="shared" si="67"/>
        <v>CONSUMO PER CAPITA (kg ó litros por individuo)Whisky&gt;500MIL</v>
      </c>
      <c r="B4311" s="11" t="s">
        <v>120</v>
      </c>
      <c r="C4311" s="11" t="s">
        <v>149</v>
      </c>
      <c r="D4311" s="11" t="s">
        <v>16</v>
      </c>
      <c r="E4311" s="12">
        <v>8.6499498111757098E-2</v>
      </c>
      <c r="F4311" s="12">
        <v>0.24718764844721899</v>
      </c>
      <c r="G4311" s="12">
        <v>0.24761786906234401</v>
      </c>
      <c r="H4311" s="12">
        <v>0.14945292053361101</v>
      </c>
      <c r="I4311" s="12">
        <v>0</v>
      </c>
      <c r="J4311" s="12">
        <v>0</v>
      </c>
      <c r="K4311" s="12">
        <v>0</v>
      </c>
      <c r="L4311" s="12">
        <v>0</v>
      </c>
      <c r="M4311" s="12">
        <v>0</v>
      </c>
    </row>
    <row r="4312" spans="1:13" x14ac:dyDescent="0.35">
      <c r="A4312" s="11" t="str">
        <f t="shared" si="67"/>
        <v>CONSUMO PER CAPITA (kg ó litros por individuo)WhiskyDE 15 A 19 AÑOS</v>
      </c>
      <c r="B4312" s="11" t="s">
        <v>120</v>
      </c>
      <c r="C4312" s="11" t="s">
        <v>149</v>
      </c>
      <c r="D4312" s="11" t="s">
        <v>39</v>
      </c>
      <c r="E4312" s="12" t="s">
        <v>213</v>
      </c>
      <c r="F4312" s="12">
        <v>2.0275393906060001E-2</v>
      </c>
      <c r="G4312" s="12">
        <v>2.13180658098822E-2</v>
      </c>
      <c r="H4312" s="12" t="s">
        <v>213</v>
      </c>
      <c r="I4312" s="12">
        <v>0</v>
      </c>
      <c r="J4312" s="12">
        <v>0</v>
      </c>
      <c r="K4312" s="12">
        <v>0</v>
      </c>
      <c r="L4312" s="12">
        <v>0</v>
      </c>
      <c r="M4312" s="12">
        <v>0</v>
      </c>
    </row>
    <row r="4313" spans="1:13" x14ac:dyDescent="0.35">
      <c r="A4313" s="11" t="str">
        <f t="shared" si="67"/>
        <v>CONSUMO PER CAPITA (kg ó litros por individuo)WhiskyDE 20 A 24 AÑOS</v>
      </c>
      <c r="B4313" s="11" t="s">
        <v>120</v>
      </c>
      <c r="C4313" s="11" t="s">
        <v>149</v>
      </c>
      <c r="D4313" s="11" t="s">
        <v>40</v>
      </c>
      <c r="E4313" s="12">
        <v>3.3420590035381302E-2</v>
      </c>
      <c r="F4313" s="12">
        <v>3.36589813695456E-2</v>
      </c>
      <c r="G4313" s="12">
        <v>2.5915226826669802E-2</v>
      </c>
      <c r="H4313" s="12">
        <v>7.5080089518298504E-2</v>
      </c>
      <c r="I4313" s="12">
        <v>0</v>
      </c>
      <c r="J4313" s="12">
        <v>0</v>
      </c>
      <c r="K4313" s="12">
        <v>0</v>
      </c>
      <c r="L4313" s="12">
        <v>0</v>
      </c>
      <c r="M4313" s="12">
        <v>0</v>
      </c>
    </row>
    <row r="4314" spans="1:13" x14ac:dyDescent="0.35">
      <c r="A4314" s="11" t="str">
        <f t="shared" si="67"/>
        <v>CONSUMO PER CAPITA (kg ó litros por individuo)WhiskyDE 25 A 34 AÑOS</v>
      </c>
      <c r="B4314" s="11" t="s">
        <v>120</v>
      </c>
      <c r="C4314" s="11" t="s">
        <v>149</v>
      </c>
      <c r="D4314" s="11" t="s">
        <v>41</v>
      </c>
      <c r="E4314" s="12">
        <v>2.9327856297959198E-2</v>
      </c>
      <c r="F4314" s="12">
        <v>4.20823517449972E-2</v>
      </c>
      <c r="G4314" s="12">
        <v>4.32314089337218E-2</v>
      </c>
      <c r="H4314" s="12">
        <v>7.3868257516875299E-2</v>
      </c>
      <c r="I4314" s="12">
        <v>0</v>
      </c>
      <c r="J4314" s="12">
        <v>0</v>
      </c>
      <c r="K4314" s="12">
        <v>0</v>
      </c>
      <c r="L4314" s="12">
        <v>0</v>
      </c>
      <c r="M4314" s="12">
        <v>0</v>
      </c>
    </row>
    <row r="4315" spans="1:13" x14ac:dyDescent="0.35">
      <c r="A4315" s="11" t="str">
        <f t="shared" si="67"/>
        <v>CONSUMO PER CAPITA (kg ó litros por individuo)WhiskyDE 35 A 49 AÑOS</v>
      </c>
      <c r="B4315" s="11" t="s">
        <v>120</v>
      </c>
      <c r="C4315" s="11" t="s">
        <v>149</v>
      </c>
      <c r="D4315" s="11" t="s">
        <v>42</v>
      </c>
      <c r="E4315" s="12">
        <v>4.3821865387890797E-2</v>
      </c>
      <c r="F4315" s="12">
        <v>4.6382327981175003E-2</v>
      </c>
      <c r="G4315" s="12">
        <v>7.1692864572191803E-2</v>
      </c>
      <c r="H4315" s="12">
        <v>5.5249594721257199E-2</v>
      </c>
      <c r="I4315" s="12">
        <v>0</v>
      </c>
      <c r="J4315" s="12">
        <v>0</v>
      </c>
      <c r="K4315" s="12">
        <v>0</v>
      </c>
      <c r="L4315" s="12">
        <v>0</v>
      </c>
      <c r="M4315" s="12">
        <v>0</v>
      </c>
    </row>
    <row r="4316" spans="1:13" x14ac:dyDescent="0.35">
      <c r="A4316" s="11" t="str">
        <f t="shared" si="67"/>
        <v>CONSUMO PER CAPITA (kg ó litros por individuo)WhiskyDE 50 A 59 AÑOS</v>
      </c>
      <c r="B4316" s="11" t="s">
        <v>120</v>
      </c>
      <c r="C4316" s="11" t="s">
        <v>149</v>
      </c>
      <c r="D4316" s="11" t="s">
        <v>43</v>
      </c>
      <c r="E4316" s="12">
        <v>0.107109944391474</v>
      </c>
      <c r="F4316" s="12">
        <v>0.13884169505174401</v>
      </c>
      <c r="G4316" s="12">
        <v>0.12095050092757</v>
      </c>
      <c r="H4316" s="12">
        <v>0.113958545541523</v>
      </c>
      <c r="I4316" s="12">
        <v>0</v>
      </c>
      <c r="J4316" s="12">
        <v>0</v>
      </c>
      <c r="K4316" s="12">
        <v>0</v>
      </c>
      <c r="L4316" s="12">
        <v>0</v>
      </c>
      <c r="M4316" s="12">
        <v>0</v>
      </c>
    </row>
    <row r="4317" spans="1:13" x14ac:dyDescent="0.35">
      <c r="A4317" s="11" t="str">
        <f t="shared" si="67"/>
        <v>CONSUMO PER CAPITA (kg ó litros por individuo)WhiskyDE 60 A 75 AÑOS</v>
      </c>
      <c r="B4317" s="11" t="s">
        <v>120</v>
      </c>
      <c r="C4317" s="11" t="s">
        <v>149</v>
      </c>
      <c r="D4317" s="11" t="s">
        <v>44</v>
      </c>
      <c r="E4317" s="12">
        <v>0.18984621683216099</v>
      </c>
      <c r="F4317" s="12">
        <v>0.26875086459547498</v>
      </c>
      <c r="G4317" s="12">
        <v>0.29905031183187097</v>
      </c>
      <c r="H4317" s="12">
        <v>0.210053221181663</v>
      </c>
      <c r="I4317" s="12">
        <v>0</v>
      </c>
      <c r="J4317" s="12">
        <v>0</v>
      </c>
      <c r="K4317" s="12">
        <v>0</v>
      </c>
      <c r="L4317" s="12">
        <v>0</v>
      </c>
      <c r="M4317" s="12">
        <v>0</v>
      </c>
    </row>
    <row r="4318" spans="1:13" x14ac:dyDescent="0.35">
      <c r="A4318" s="11" t="str">
        <f t="shared" si="67"/>
        <v>CONSUMO PER CAPITA (kg ó litros por individuo)WhiskyALTA Y MEDIA ALTA</v>
      </c>
      <c r="B4318" s="11" t="s">
        <v>120</v>
      </c>
      <c r="C4318" s="11" t="s">
        <v>149</v>
      </c>
      <c r="D4318" s="11" t="s">
        <v>17</v>
      </c>
      <c r="E4318" s="12">
        <v>8.2782615048926006E-2</v>
      </c>
      <c r="F4318" s="12">
        <v>0.12652449893672699</v>
      </c>
      <c r="G4318" s="12">
        <v>0.16291190006068099</v>
      </c>
      <c r="H4318" s="12">
        <v>0.15058856348096999</v>
      </c>
      <c r="I4318" s="12">
        <v>0</v>
      </c>
      <c r="J4318" s="12">
        <v>0</v>
      </c>
      <c r="K4318" s="12">
        <v>0</v>
      </c>
      <c r="L4318" s="12">
        <v>0</v>
      </c>
      <c r="M4318" s="12">
        <v>0</v>
      </c>
    </row>
    <row r="4319" spans="1:13" x14ac:dyDescent="0.35">
      <c r="A4319" s="11" t="str">
        <f t="shared" si="67"/>
        <v>CONSUMO PER CAPITA (kg ó litros por individuo)WhiskyMEDIA</v>
      </c>
      <c r="B4319" s="11" t="s">
        <v>120</v>
      </c>
      <c r="C4319" s="11" t="s">
        <v>149</v>
      </c>
      <c r="D4319" s="11" t="s">
        <v>18</v>
      </c>
      <c r="E4319" s="12">
        <v>9.6940691299756201E-2</v>
      </c>
      <c r="F4319" s="12">
        <v>6.4515805385383998E-2</v>
      </c>
      <c r="G4319" s="12">
        <v>8.7807117784531499E-2</v>
      </c>
      <c r="H4319" s="12">
        <v>7.2016174820367998E-2</v>
      </c>
      <c r="I4319" s="12">
        <v>0</v>
      </c>
      <c r="J4319" s="12">
        <v>0</v>
      </c>
      <c r="K4319" s="12">
        <v>0</v>
      </c>
      <c r="L4319" s="12">
        <v>0</v>
      </c>
      <c r="M4319" s="12">
        <v>0</v>
      </c>
    </row>
    <row r="4320" spans="1:13" x14ac:dyDescent="0.35">
      <c r="A4320" s="11" t="str">
        <f t="shared" si="67"/>
        <v>CONSUMO PER CAPITA (kg ó litros por individuo)WhiskyMEDIA BAJA</v>
      </c>
      <c r="B4320" s="11" t="s">
        <v>120</v>
      </c>
      <c r="C4320" s="11" t="s">
        <v>149</v>
      </c>
      <c r="D4320" s="11" t="s">
        <v>19</v>
      </c>
      <c r="E4320" s="12">
        <v>6.9118245173543605E-2</v>
      </c>
      <c r="F4320" s="12">
        <v>7.1106758663214795E-2</v>
      </c>
      <c r="G4320" s="12">
        <v>0.187298656662365</v>
      </c>
      <c r="H4320" s="12">
        <v>0.108860521118611</v>
      </c>
      <c r="I4320" s="12">
        <v>0</v>
      </c>
      <c r="J4320" s="12">
        <v>0</v>
      </c>
      <c r="K4320" s="12">
        <v>0</v>
      </c>
      <c r="L4320" s="12">
        <v>0</v>
      </c>
      <c r="M4320" s="12">
        <v>0</v>
      </c>
    </row>
    <row r="4321" spans="1:13" x14ac:dyDescent="0.35">
      <c r="A4321" s="11" t="str">
        <f t="shared" si="67"/>
        <v>CONSUMO PER CAPITA (kg ó litros por individuo)WhiskyBAJA</v>
      </c>
      <c r="B4321" s="11" t="s">
        <v>120</v>
      </c>
      <c r="C4321" s="11" t="s">
        <v>149</v>
      </c>
      <c r="D4321" s="11" t="s">
        <v>20</v>
      </c>
      <c r="E4321" s="12">
        <v>7.8584453194947598E-2</v>
      </c>
      <c r="F4321" s="12">
        <v>0.229690865648189</v>
      </c>
      <c r="G4321" s="12">
        <v>5.2009119708016902E-2</v>
      </c>
      <c r="H4321" s="12">
        <v>9.4372737509044097E-2</v>
      </c>
      <c r="I4321" s="12">
        <v>0</v>
      </c>
      <c r="J4321" s="12">
        <v>0</v>
      </c>
      <c r="K4321" s="12">
        <v>0</v>
      </c>
      <c r="L4321" s="12">
        <v>0</v>
      </c>
      <c r="M4321" s="12">
        <v>0</v>
      </c>
    </row>
    <row r="4322" spans="1:13" x14ac:dyDescent="0.35">
      <c r="A4322" s="11" t="str">
        <f t="shared" si="67"/>
        <v>CONSUMO PER CAPITA (kg ó litros por individuo)WhiskyHOMBRE</v>
      </c>
      <c r="B4322" s="11" t="s">
        <v>120</v>
      </c>
      <c r="C4322" s="11" t="s">
        <v>149</v>
      </c>
      <c r="D4322" s="11" t="s">
        <v>21</v>
      </c>
      <c r="E4322" s="12">
        <v>0.11588667855844199</v>
      </c>
      <c r="F4322" s="12">
        <v>0.151912607731048</v>
      </c>
      <c r="G4322" s="12">
        <v>0.17377250241116399</v>
      </c>
      <c r="H4322" s="12">
        <v>0.158762279120266</v>
      </c>
      <c r="I4322" s="12">
        <v>0</v>
      </c>
      <c r="J4322" s="12">
        <v>0</v>
      </c>
      <c r="K4322" s="12">
        <v>0</v>
      </c>
      <c r="L4322" s="12">
        <v>0</v>
      </c>
      <c r="M4322" s="12">
        <v>0</v>
      </c>
    </row>
    <row r="4323" spans="1:13" x14ac:dyDescent="0.35">
      <c r="A4323" s="11" t="str">
        <f t="shared" si="67"/>
        <v>CONSUMO PER CAPITA (kg ó litros por individuo)WhiskyMUJER</v>
      </c>
      <c r="B4323" s="11" t="s">
        <v>120</v>
      </c>
      <c r="C4323" s="11" t="s">
        <v>149</v>
      </c>
      <c r="D4323" s="11" t="s">
        <v>22</v>
      </c>
      <c r="E4323" s="12">
        <v>5.0713598950417799E-2</v>
      </c>
      <c r="F4323" s="12">
        <v>7.1561902465754695E-2</v>
      </c>
      <c r="G4323" s="12">
        <v>7.3123366649246097E-2</v>
      </c>
      <c r="H4323" s="12">
        <v>4.7863048619612103E-2</v>
      </c>
      <c r="I4323" s="12">
        <v>0</v>
      </c>
      <c r="J4323" s="12">
        <v>0</v>
      </c>
      <c r="K4323" s="12">
        <v>0</v>
      </c>
      <c r="L4323" s="12">
        <v>0</v>
      </c>
      <c r="M4323" s="12">
        <v>0</v>
      </c>
    </row>
    <row r="4324" spans="1:13" x14ac:dyDescent="0.35">
      <c r="A4324" s="11" t="str">
        <f t="shared" si="67"/>
        <v>CONSUMO PER CAPITA (kg ó litros por individuo)BrandyT.ESPAÑA</v>
      </c>
      <c r="B4324" s="11" t="s">
        <v>120</v>
      </c>
      <c r="C4324" s="11" t="s">
        <v>150</v>
      </c>
      <c r="D4324" s="11" t="s">
        <v>36</v>
      </c>
      <c r="E4324" s="12">
        <v>1.6405978588070001E-2</v>
      </c>
      <c r="F4324" s="12">
        <v>1.76662624915431E-2</v>
      </c>
      <c r="G4324" s="12">
        <v>8.6159611314354807E-3</v>
      </c>
      <c r="H4324" s="12">
        <v>6.9140487620797698E-3</v>
      </c>
      <c r="I4324" s="12">
        <v>0</v>
      </c>
      <c r="J4324" s="12">
        <v>0</v>
      </c>
      <c r="K4324" s="12">
        <v>0</v>
      </c>
      <c r="L4324" s="12">
        <v>0</v>
      </c>
      <c r="M4324" s="12">
        <v>0</v>
      </c>
    </row>
    <row r="4325" spans="1:13" x14ac:dyDescent="0.35">
      <c r="A4325" s="11" t="str">
        <f t="shared" si="67"/>
        <v>CONSUMO PER CAPITA (kg ó litros por individuo)BrandyBCN AM</v>
      </c>
      <c r="B4325" s="11" t="s">
        <v>120</v>
      </c>
      <c r="C4325" s="11" t="s">
        <v>150</v>
      </c>
      <c r="D4325" s="11" t="s">
        <v>1</v>
      </c>
      <c r="E4325" s="12">
        <v>3.7692257462041E-3</v>
      </c>
      <c r="F4325" s="12">
        <v>5.97497655741735E-3</v>
      </c>
      <c r="G4325" s="12">
        <v>1.0262958565473599E-2</v>
      </c>
      <c r="H4325" s="12">
        <v>2.53540858314194E-3</v>
      </c>
      <c r="I4325" s="12">
        <v>0</v>
      </c>
      <c r="J4325" s="12">
        <v>0</v>
      </c>
      <c r="K4325" s="12">
        <v>0</v>
      </c>
      <c r="L4325" s="12">
        <v>0</v>
      </c>
      <c r="M4325" s="12">
        <v>0</v>
      </c>
    </row>
    <row r="4326" spans="1:13" x14ac:dyDescent="0.35">
      <c r="A4326" s="11" t="str">
        <f t="shared" si="67"/>
        <v>CONSUMO PER CAPITA (kg ó litros por individuo)BrandyREST.CAT ARAGON</v>
      </c>
      <c r="B4326" s="11" t="s">
        <v>120</v>
      </c>
      <c r="C4326" s="11" t="s">
        <v>150</v>
      </c>
      <c r="D4326" s="11" t="s">
        <v>2</v>
      </c>
      <c r="E4326" s="12">
        <v>5.7651624132246298E-3</v>
      </c>
      <c r="F4326" s="12">
        <v>9.9580912801113808E-3</v>
      </c>
      <c r="G4326" s="12">
        <v>1.1433137227197699E-2</v>
      </c>
      <c r="H4326" s="12">
        <v>1.76359247975378E-2</v>
      </c>
      <c r="I4326" s="12">
        <v>0</v>
      </c>
      <c r="J4326" s="12">
        <v>0</v>
      </c>
      <c r="K4326" s="12">
        <v>0</v>
      </c>
      <c r="L4326" s="12">
        <v>0</v>
      </c>
      <c r="M4326" s="12">
        <v>0</v>
      </c>
    </row>
    <row r="4327" spans="1:13" x14ac:dyDescent="0.35">
      <c r="A4327" s="11" t="str">
        <f t="shared" si="67"/>
        <v>CONSUMO PER CAPITA (kg ó litros por individuo)BrandyLEVANTE</v>
      </c>
      <c r="B4327" s="11" t="s">
        <v>120</v>
      </c>
      <c r="C4327" s="11" t="s">
        <v>150</v>
      </c>
      <c r="D4327" s="11" t="s">
        <v>3</v>
      </c>
      <c r="E4327" s="12">
        <v>6.2700561216268297E-2</v>
      </c>
      <c r="F4327" s="12">
        <v>6.8023521515271704E-2</v>
      </c>
      <c r="G4327" s="12">
        <v>2.5174453077122599E-2</v>
      </c>
      <c r="H4327" s="12">
        <v>1.1686577994218E-2</v>
      </c>
      <c r="I4327" s="12">
        <v>0</v>
      </c>
      <c r="J4327" s="12">
        <v>0</v>
      </c>
      <c r="K4327" s="12">
        <v>0</v>
      </c>
      <c r="L4327" s="12">
        <v>0</v>
      </c>
      <c r="M4327" s="12">
        <v>0</v>
      </c>
    </row>
    <row r="4328" spans="1:13" x14ac:dyDescent="0.35">
      <c r="A4328" s="11" t="str">
        <f t="shared" si="67"/>
        <v>CONSUMO PER CAPITA (kg ó litros por individuo)BrandyANDALUCIA</v>
      </c>
      <c r="B4328" s="11" t="s">
        <v>120</v>
      </c>
      <c r="C4328" s="11" t="s">
        <v>150</v>
      </c>
      <c r="D4328" s="11" t="s">
        <v>4</v>
      </c>
      <c r="E4328" s="12">
        <v>9.3046207961235503E-3</v>
      </c>
      <c r="F4328" s="12">
        <v>3.9354112919884601E-3</v>
      </c>
      <c r="G4328" s="12">
        <v>2.5159378642524602E-3</v>
      </c>
      <c r="H4328" s="12">
        <v>2.7295574389996401E-3</v>
      </c>
      <c r="I4328" s="12">
        <v>0</v>
      </c>
      <c r="J4328" s="12">
        <v>0</v>
      </c>
      <c r="K4328" s="12">
        <v>0</v>
      </c>
      <c r="L4328" s="12">
        <v>0</v>
      </c>
      <c r="M4328" s="12">
        <v>0</v>
      </c>
    </row>
    <row r="4329" spans="1:13" x14ac:dyDescent="0.35">
      <c r="A4329" s="11" t="str">
        <f t="shared" si="67"/>
        <v>CONSUMO PER CAPITA (kg ó litros por individuo)BrandyMDD AM</v>
      </c>
      <c r="B4329" s="11" t="s">
        <v>120</v>
      </c>
      <c r="C4329" s="11" t="s">
        <v>150</v>
      </c>
      <c r="D4329" s="11" t="s">
        <v>5</v>
      </c>
      <c r="E4329" s="12">
        <v>2.7798127381505501E-5</v>
      </c>
      <c r="F4329" s="12">
        <v>4.2444660310452399E-3</v>
      </c>
      <c r="G4329" s="12">
        <v>2.8604370299343102E-3</v>
      </c>
      <c r="H4329" s="12">
        <v>1.7904325076292199E-3</v>
      </c>
      <c r="I4329" s="12">
        <v>0</v>
      </c>
      <c r="J4329" s="12">
        <v>0</v>
      </c>
      <c r="K4329" s="12">
        <v>0</v>
      </c>
      <c r="L4329" s="12">
        <v>0</v>
      </c>
      <c r="M4329" s="12">
        <v>0</v>
      </c>
    </row>
    <row r="4330" spans="1:13" x14ac:dyDescent="0.35">
      <c r="A4330" s="11" t="str">
        <f t="shared" si="67"/>
        <v>CONSUMO PER CAPITA (kg ó litros por individuo)BrandyRTO CENTRO</v>
      </c>
      <c r="B4330" s="11" t="s">
        <v>120</v>
      </c>
      <c r="C4330" s="11" t="s">
        <v>150</v>
      </c>
      <c r="D4330" s="11" t="s">
        <v>6</v>
      </c>
      <c r="E4330" s="12">
        <v>3.00317044913172E-3</v>
      </c>
      <c r="F4330" s="12">
        <v>1.7969334382944399E-3</v>
      </c>
      <c r="G4330" s="12">
        <v>3.68328832355566E-3</v>
      </c>
      <c r="H4330" s="12">
        <v>2.9619064955020299E-3</v>
      </c>
      <c r="I4330" s="12">
        <v>0</v>
      </c>
      <c r="J4330" s="12">
        <v>0</v>
      </c>
      <c r="K4330" s="12">
        <v>0</v>
      </c>
      <c r="L4330" s="12">
        <v>0</v>
      </c>
      <c r="M4330" s="12">
        <v>0</v>
      </c>
    </row>
    <row r="4331" spans="1:13" x14ac:dyDescent="0.35">
      <c r="A4331" s="11" t="str">
        <f t="shared" si="67"/>
        <v>CONSUMO PER CAPITA (kg ó litros por individuo)BrandyNORTE-CENTRO</v>
      </c>
      <c r="B4331" s="11" t="s">
        <v>120</v>
      </c>
      <c r="C4331" s="11" t="s">
        <v>150</v>
      </c>
      <c r="D4331" s="11" t="s">
        <v>7</v>
      </c>
      <c r="E4331" s="12">
        <v>3.1737286589731399E-2</v>
      </c>
      <c r="F4331" s="12">
        <v>3.6410927566559399E-2</v>
      </c>
      <c r="G4331" s="12">
        <v>5.1183052101743702E-3</v>
      </c>
      <c r="H4331" s="12">
        <v>1.39321347072802E-2</v>
      </c>
      <c r="I4331" s="12">
        <v>0</v>
      </c>
      <c r="J4331" s="12">
        <v>0</v>
      </c>
      <c r="K4331" s="12">
        <v>0</v>
      </c>
      <c r="L4331" s="12">
        <v>0</v>
      </c>
      <c r="M4331" s="12">
        <v>0</v>
      </c>
    </row>
    <row r="4332" spans="1:13" x14ac:dyDescent="0.35">
      <c r="A4332" s="11" t="str">
        <f t="shared" si="67"/>
        <v>CONSUMO PER CAPITA (kg ó litros por individuo)BrandyNOROESTE</v>
      </c>
      <c r="B4332" s="11" t="s">
        <v>120</v>
      </c>
      <c r="C4332" s="11" t="s">
        <v>150</v>
      </c>
      <c r="D4332" s="11" t="s">
        <v>8</v>
      </c>
      <c r="E4332" s="12">
        <v>4.66265580541098E-3</v>
      </c>
      <c r="F4332" s="12">
        <v>3.4739690333574201E-3</v>
      </c>
      <c r="G4332" s="12">
        <v>5.75161309207002E-3</v>
      </c>
      <c r="H4332" s="12">
        <v>1.74337670670034E-3</v>
      </c>
      <c r="I4332" s="12">
        <v>0</v>
      </c>
      <c r="J4332" s="12">
        <v>0</v>
      </c>
      <c r="K4332" s="12">
        <v>0</v>
      </c>
      <c r="L4332" s="12">
        <v>0</v>
      </c>
      <c r="M4332" s="12">
        <v>0</v>
      </c>
    </row>
    <row r="4333" spans="1:13" x14ac:dyDescent="0.35">
      <c r="A4333" s="11" t="str">
        <f t="shared" si="67"/>
        <v>CONSUMO PER CAPITA (kg ó litros por individuo)Brandy&lt;2MIL</v>
      </c>
      <c r="B4333" s="11" t="s">
        <v>120</v>
      </c>
      <c r="C4333" s="11" t="s">
        <v>150</v>
      </c>
      <c r="D4333" s="11" t="s">
        <v>9</v>
      </c>
      <c r="E4333" s="12">
        <v>0.13327854857157201</v>
      </c>
      <c r="F4333" s="12">
        <v>2.78600826434325E-3</v>
      </c>
      <c r="G4333" s="12">
        <v>8.2100685152801597E-3</v>
      </c>
      <c r="H4333" s="12" t="s">
        <v>213</v>
      </c>
      <c r="I4333" s="12">
        <v>0</v>
      </c>
      <c r="J4333" s="12">
        <v>0</v>
      </c>
      <c r="K4333" s="12">
        <v>0</v>
      </c>
      <c r="L4333" s="12">
        <v>0</v>
      </c>
      <c r="M4333" s="12">
        <v>0</v>
      </c>
    </row>
    <row r="4334" spans="1:13" x14ac:dyDescent="0.35">
      <c r="A4334" s="11" t="str">
        <f t="shared" si="67"/>
        <v>CONSUMO PER CAPITA (kg ó litros por individuo)Brandy2-5MIL</v>
      </c>
      <c r="B4334" s="11" t="s">
        <v>120</v>
      </c>
      <c r="C4334" s="11" t="s">
        <v>150</v>
      </c>
      <c r="D4334" s="11" t="s">
        <v>10</v>
      </c>
      <c r="E4334" s="12">
        <v>6.5522710706718799E-3</v>
      </c>
      <c r="F4334" s="12">
        <v>5.5325311202838101E-3</v>
      </c>
      <c r="G4334" s="12">
        <v>6.2782947696125102E-3</v>
      </c>
      <c r="H4334" s="12">
        <v>1.6561197494101101E-3</v>
      </c>
      <c r="I4334" s="12">
        <v>0</v>
      </c>
      <c r="J4334" s="12">
        <v>0</v>
      </c>
      <c r="K4334" s="12">
        <v>0</v>
      </c>
      <c r="L4334" s="12">
        <v>0</v>
      </c>
      <c r="M4334" s="12">
        <v>0</v>
      </c>
    </row>
    <row r="4335" spans="1:13" x14ac:dyDescent="0.35">
      <c r="A4335" s="11" t="str">
        <f t="shared" si="67"/>
        <v>CONSUMO PER CAPITA (kg ó litros por individuo)Brandy5-10MIL</v>
      </c>
      <c r="B4335" s="11" t="s">
        <v>120</v>
      </c>
      <c r="C4335" s="11" t="s">
        <v>150</v>
      </c>
      <c r="D4335" s="11" t="s">
        <v>11</v>
      </c>
      <c r="E4335" s="12">
        <v>3.3394593553106198E-3</v>
      </c>
      <c r="F4335" s="12">
        <v>7.9597012290295199E-2</v>
      </c>
      <c r="G4335" s="12">
        <v>1.03613977243472E-2</v>
      </c>
      <c r="H4335" s="12">
        <v>1.28704590827931E-2</v>
      </c>
      <c r="I4335" s="12">
        <v>0</v>
      </c>
      <c r="J4335" s="12">
        <v>0</v>
      </c>
      <c r="K4335" s="12">
        <v>0</v>
      </c>
      <c r="L4335" s="12">
        <v>0</v>
      </c>
      <c r="M4335" s="12">
        <v>0</v>
      </c>
    </row>
    <row r="4336" spans="1:13" x14ac:dyDescent="0.35">
      <c r="A4336" s="11" t="str">
        <f t="shared" si="67"/>
        <v>CONSUMO PER CAPITA (kg ó litros por individuo)Brandy10-30MIL</v>
      </c>
      <c r="B4336" s="11" t="s">
        <v>120</v>
      </c>
      <c r="C4336" s="11" t="s">
        <v>150</v>
      </c>
      <c r="D4336" s="11" t="s">
        <v>12</v>
      </c>
      <c r="E4336" s="12">
        <v>7.3157072839578697E-3</v>
      </c>
      <c r="F4336" s="12">
        <v>1.46457154824249E-2</v>
      </c>
      <c r="G4336" s="12">
        <v>7.2003036979029003E-3</v>
      </c>
      <c r="H4336" s="12">
        <v>1.3044950647698899E-2</v>
      </c>
      <c r="I4336" s="12">
        <v>0</v>
      </c>
      <c r="J4336" s="12">
        <v>0</v>
      </c>
      <c r="K4336" s="12">
        <v>0</v>
      </c>
      <c r="L4336" s="12">
        <v>0</v>
      </c>
      <c r="M4336" s="12">
        <v>0</v>
      </c>
    </row>
    <row r="4337" spans="1:13" x14ac:dyDescent="0.35">
      <c r="A4337" s="11" t="str">
        <f t="shared" si="67"/>
        <v>CONSUMO PER CAPITA (kg ó litros por individuo)Brandy30-100MIL</v>
      </c>
      <c r="B4337" s="11" t="s">
        <v>120</v>
      </c>
      <c r="C4337" s="11" t="s">
        <v>150</v>
      </c>
      <c r="D4337" s="11" t="s">
        <v>13</v>
      </c>
      <c r="E4337" s="12">
        <v>9.4061786731752701E-3</v>
      </c>
      <c r="F4337" s="12">
        <v>7.48480354997909E-3</v>
      </c>
      <c r="G4337" s="12">
        <v>9.5853258915967708E-3</v>
      </c>
      <c r="H4337" s="12">
        <v>4.4399899294957999E-3</v>
      </c>
      <c r="I4337" s="12">
        <v>0</v>
      </c>
      <c r="J4337" s="12">
        <v>0</v>
      </c>
      <c r="K4337" s="12">
        <v>0</v>
      </c>
      <c r="L4337" s="12">
        <v>0</v>
      </c>
      <c r="M4337" s="12">
        <v>0</v>
      </c>
    </row>
    <row r="4338" spans="1:13" x14ac:dyDescent="0.35">
      <c r="A4338" s="11" t="str">
        <f t="shared" si="67"/>
        <v>CONSUMO PER CAPITA (kg ó litros por individuo)Brandy100-200MIL</v>
      </c>
      <c r="B4338" s="11" t="s">
        <v>120</v>
      </c>
      <c r="C4338" s="11" t="s">
        <v>150</v>
      </c>
      <c r="D4338" s="11" t="s">
        <v>14</v>
      </c>
      <c r="E4338" s="12">
        <v>4.9856874499747302E-4</v>
      </c>
      <c r="F4338" s="12">
        <v>3.2352287022424102E-3</v>
      </c>
      <c r="G4338" s="12">
        <v>2.2301813579617301E-3</v>
      </c>
      <c r="H4338" s="12">
        <v>7.2255850216724404E-3</v>
      </c>
      <c r="I4338" s="12">
        <v>0</v>
      </c>
      <c r="J4338" s="12">
        <v>0</v>
      </c>
      <c r="K4338" s="12">
        <v>0</v>
      </c>
      <c r="L4338" s="12">
        <v>0</v>
      </c>
      <c r="M4338" s="12">
        <v>0</v>
      </c>
    </row>
    <row r="4339" spans="1:13" x14ac:dyDescent="0.35">
      <c r="A4339" s="11" t="str">
        <f t="shared" si="67"/>
        <v>CONSUMO PER CAPITA (kg ó litros por individuo)Brandy200-500MIL</v>
      </c>
      <c r="B4339" s="11" t="s">
        <v>120</v>
      </c>
      <c r="C4339" s="11" t="s">
        <v>150</v>
      </c>
      <c r="D4339" s="11" t="s">
        <v>15</v>
      </c>
      <c r="E4339" s="12">
        <v>2.5163325205283801E-2</v>
      </c>
      <c r="F4339" s="12">
        <v>2.9638756339984501E-2</v>
      </c>
      <c r="G4339" s="12">
        <v>2.08575349003862E-2</v>
      </c>
      <c r="H4339" s="12">
        <v>1.0946293514560701E-2</v>
      </c>
      <c r="I4339" s="12">
        <v>0</v>
      </c>
      <c r="J4339" s="12">
        <v>0</v>
      </c>
      <c r="K4339" s="12">
        <v>0</v>
      </c>
      <c r="L4339" s="12">
        <v>0</v>
      </c>
      <c r="M4339" s="12">
        <v>0</v>
      </c>
    </row>
    <row r="4340" spans="1:13" x14ac:dyDescent="0.35">
      <c r="A4340" s="11" t="str">
        <f t="shared" si="67"/>
        <v>CONSUMO PER CAPITA (kg ó litros por individuo)Brandy&gt;500MIL</v>
      </c>
      <c r="B4340" s="11" t="s">
        <v>120</v>
      </c>
      <c r="C4340" s="11" t="s">
        <v>150</v>
      </c>
      <c r="D4340" s="11" t="s">
        <v>16</v>
      </c>
      <c r="E4340" s="12">
        <v>7.1131075411034203E-3</v>
      </c>
      <c r="F4340" s="12">
        <v>1.29123888598716E-2</v>
      </c>
      <c r="G4340" s="12">
        <v>4.0280658689193201E-3</v>
      </c>
      <c r="H4340" s="12">
        <v>1.78668280491306E-3</v>
      </c>
      <c r="I4340" s="12">
        <v>0</v>
      </c>
      <c r="J4340" s="12">
        <v>0</v>
      </c>
      <c r="K4340" s="12">
        <v>0</v>
      </c>
      <c r="L4340" s="12">
        <v>0</v>
      </c>
      <c r="M4340" s="12">
        <v>0</v>
      </c>
    </row>
    <row r="4341" spans="1:13" x14ac:dyDescent="0.35">
      <c r="A4341" s="11" t="str">
        <f t="shared" si="67"/>
        <v>CONSUMO PER CAPITA (kg ó litros por individuo)BrandyDE 15 A 19 AÑOS</v>
      </c>
      <c r="B4341" s="11" t="s">
        <v>120</v>
      </c>
      <c r="C4341" s="11" t="s">
        <v>150</v>
      </c>
      <c r="D4341" s="11" t="s">
        <v>39</v>
      </c>
      <c r="E4341" s="12" t="s">
        <v>213</v>
      </c>
      <c r="F4341" s="12" t="s">
        <v>213</v>
      </c>
      <c r="G4341" s="12" t="s">
        <v>213</v>
      </c>
      <c r="H4341" s="12" t="s">
        <v>213</v>
      </c>
      <c r="I4341" s="12">
        <v>0</v>
      </c>
      <c r="J4341" s="12">
        <v>0</v>
      </c>
      <c r="K4341" s="12">
        <v>0</v>
      </c>
      <c r="L4341" s="12">
        <v>0</v>
      </c>
      <c r="M4341" s="12">
        <v>0</v>
      </c>
    </row>
    <row r="4342" spans="1:13" x14ac:dyDescent="0.35">
      <c r="A4342" s="11" t="str">
        <f t="shared" si="67"/>
        <v>CONSUMO PER CAPITA (kg ó litros por individuo)BrandyDE 20 A 24 AÑOS</v>
      </c>
      <c r="B4342" s="11" t="s">
        <v>120</v>
      </c>
      <c r="C4342" s="11" t="s">
        <v>150</v>
      </c>
      <c r="D4342" s="11" t="s">
        <v>40</v>
      </c>
      <c r="E4342" s="12">
        <v>1.68540265434277E-3</v>
      </c>
      <c r="F4342" s="12">
        <v>3.7153517616975301E-3</v>
      </c>
      <c r="G4342" s="12">
        <v>1.3582436855462999E-3</v>
      </c>
      <c r="H4342" s="12">
        <v>8.6177017861105204E-4</v>
      </c>
      <c r="I4342" s="12">
        <v>0</v>
      </c>
      <c r="J4342" s="12">
        <v>0</v>
      </c>
      <c r="K4342" s="12">
        <v>0</v>
      </c>
      <c r="L4342" s="12">
        <v>0</v>
      </c>
      <c r="M4342" s="12">
        <v>0</v>
      </c>
    </row>
    <row r="4343" spans="1:13" x14ac:dyDescent="0.35">
      <c r="A4343" s="11" t="str">
        <f t="shared" si="67"/>
        <v>CONSUMO PER CAPITA (kg ó litros por individuo)BrandyDE 25 A 34 AÑOS</v>
      </c>
      <c r="B4343" s="11" t="s">
        <v>120</v>
      </c>
      <c r="C4343" s="11" t="s">
        <v>150</v>
      </c>
      <c r="D4343" s="11" t="s">
        <v>41</v>
      </c>
      <c r="E4343" s="12">
        <v>2.37560977927306E-3</v>
      </c>
      <c r="F4343" s="12">
        <v>1.0920445788986501E-3</v>
      </c>
      <c r="G4343" s="12">
        <v>3.7634505522376798E-3</v>
      </c>
      <c r="H4343" s="12">
        <v>2.4016964170922302E-3</v>
      </c>
      <c r="I4343" s="12">
        <v>0</v>
      </c>
      <c r="J4343" s="12">
        <v>0</v>
      </c>
      <c r="K4343" s="12">
        <v>0</v>
      </c>
      <c r="L4343" s="12">
        <v>0</v>
      </c>
      <c r="M4343" s="12">
        <v>0</v>
      </c>
    </row>
    <row r="4344" spans="1:13" x14ac:dyDescent="0.35">
      <c r="A4344" s="11" t="str">
        <f t="shared" si="67"/>
        <v>CONSUMO PER CAPITA (kg ó litros por individuo)BrandyDE 35 A 49 AÑOS</v>
      </c>
      <c r="B4344" s="11" t="s">
        <v>120</v>
      </c>
      <c r="C4344" s="11" t="s">
        <v>150</v>
      </c>
      <c r="D4344" s="11" t="s">
        <v>42</v>
      </c>
      <c r="E4344" s="12">
        <v>9.9754350513601097E-4</v>
      </c>
      <c r="F4344" s="12">
        <v>3.7068192214036802E-3</v>
      </c>
      <c r="G4344" s="12">
        <v>2.7879785154510599E-3</v>
      </c>
      <c r="H4344" s="12">
        <v>1.5781687662551501E-3</v>
      </c>
      <c r="I4344" s="12">
        <v>0</v>
      </c>
      <c r="J4344" s="12">
        <v>0</v>
      </c>
      <c r="K4344" s="12">
        <v>0</v>
      </c>
      <c r="L4344" s="12">
        <v>0</v>
      </c>
      <c r="M4344" s="12">
        <v>0</v>
      </c>
    </row>
    <row r="4345" spans="1:13" x14ac:dyDescent="0.35">
      <c r="A4345" s="11" t="str">
        <f t="shared" si="67"/>
        <v>CONSUMO PER CAPITA (kg ó litros por individuo)BrandyDE 50 A 59 AÑOS</v>
      </c>
      <c r="B4345" s="11" t="s">
        <v>120</v>
      </c>
      <c r="C4345" s="11" t="s">
        <v>150</v>
      </c>
      <c r="D4345" s="11" t="s">
        <v>43</v>
      </c>
      <c r="E4345" s="12">
        <v>1.04918445692288E-2</v>
      </c>
      <c r="F4345" s="12">
        <v>1.8065452619332501E-2</v>
      </c>
      <c r="G4345" s="12">
        <v>2.26843795907299E-2</v>
      </c>
      <c r="H4345" s="12">
        <v>5.9304481270019702E-3</v>
      </c>
      <c r="I4345" s="12">
        <v>0</v>
      </c>
      <c r="J4345" s="12">
        <v>0</v>
      </c>
      <c r="K4345" s="12">
        <v>0</v>
      </c>
      <c r="L4345" s="12">
        <v>0</v>
      </c>
      <c r="M4345" s="12">
        <v>0</v>
      </c>
    </row>
    <row r="4346" spans="1:13" x14ac:dyDescent="0.35">
      <c r="A4346" s="11" t="str">
        <f t="shared" si="67"/>
        <v>CONSUMO PER CAPITA (kg ó litros por individuo)BrandyDE 60 A 75 AÑOS</v>
      </c>
      <c r="B4346" s="11" t="s">
        <v>120</v>
      </c>
      <c r="C4346" s="11" t="s">
        <v>150</v>
      </c>
      <c r="D4346" s="11" t="s">
        <v>44</v>
      </c>
      <c r="E4346" s="12">
        <v>6.1010935470952703E-2</v>
      </c>
      <c r="F4346" s="12">
        <v>5.5915582324207E-2</v>
      </c>
      <c r="G4346" s="12">
        <v>1.16448781207958E-2</v>
      </c>
      <c r="H4346" s="12">
        <v>2.10963139453101E-2</v>
      </c>
      <c r="I4346" s="12">
        <v>0</v>
      </c>
      <c r="J4346" s="12">
        <v>0</v>
      </c>
      <c r="K4346" s="12">
        <v>0</v>
      </c>
      <c r="L4346" s="12">
        <v>0</v>
      </c>
      <c r="M4346" s="12">
        <v>0</v>
      </c>
    </row>
    <row r="4347" spans="1:13" x14ac:dyDescent="0.35">
      <c r="A4347" s="11" t="str">
        <f t="shared" si="67"/>
        <v>CONSUMO PER CAPITA (kg ó litros por individuo)BrandyALTA Y MEDIA ALTA</v>
      </c>
      <c r="B4347" s="11" t="s">
        <v>120</v>
      </c>
      <c r="C4347" s="11" t="s">
        <v>150</v>
      </c>
      <c r="D4347" s="11" t="s">
        <v>17</v>
      </c>
      <c r="E4347" s="12">
        <v>1.1668037147302201E-2</v>
      </c>
      <c r="F4347" s="12">
        <v>4.2647219024976001E-2</v>
      </c>
      <c r="G4347" s="12">
        <v>1.2130922415669499E-2</v>
      </c>
      <c r="H4347" s="12">
        <v>8.99967590546508E-3</v>
      </c>
      <c r="I4347" s="12">
        <v>0</v>
      </c>
      <c r="J4347" s="12">
        <v>0</v>
      </c>
      <c r="K4347" s="12">
        <v>0</v>
      </c>
      <c r="L4347" s="12">
        <v>0</v>
      </c>
      <c r="M4347" s="12">
        <v>0</v>
      </c>
    </row>
    <row r="4348" spans="1:13" x14ac:dyDescent="0.35">
      <c r="A4348" s="11" t="str">
        <f t="shared" si="67"/>
        <v>CONSUMO PER CAPITA (kg ó litros por individuo)BrandyMEDIA</v>
      </c>
      <c r="B4348" s="11" t="s">
        <v>120</v>
      </c>
      <c r="C4348" s="11" t="s">
        <v>150</v>
      </c>
      <c r="D4348" s="11" t="s">
        <v>18</v>
      </c>
      <c r="E4348" s="12">
        <v>4.7519424199755304E-3</v>
      </c>
      <c r="F4348" s="12">
        <v>9.1086113986380904E-3</v>
      </c>
      <c r="G4348" s="12">
        <v>8.9786796907797093E-3</v>
      </c>
      <c r="H4348" s="12">
        <v>5.8319360399804497E-3</v>
      </c>
      <c r="I4348" s="12">
        <v>0</v>
      </c>
      <c r="J4348" s="12">
        <v>0</v>
      </c>
      <c r="K4348" s="12">
        <v>0</v>
      </c>
      <c r="L4348" s="12">
        <v>0</v>
      </c>
      <c r="M4348" s="12">
        <v>0</v>
      </c>
    </row>
    <row r="4349" spans="1:13" x14ac:dyDescent="0.35">
      <c r="A4349" s="11" t="str">
        <f t="shared" si="67"/>
        <v>CONSUMO PER CAPITA (kg ó litros por individuo)BrandyMEDIA BAJA</v>
      </c>
      <c r="B4349" s="11" t="s">
        <v>120</v>
      </c>
      <c r="C4349" s="11" t="s">
        <v>150</v>
      </c>
      <c r="D4349" s="11" t="s">
        <v>19</v>
      </c>
      <c r="E4349" s="12">
        <v>4.1665300990168699E-2</v>
      </c>
      <c r="F4349" s="12">
        <v>1.7348346638035E-2</v>
      </c>
      <c r="G4349" s="12">
        <v>5.9844718654112096E-3</v>
      </c>
      <c r="H4349" s="12">
        <v>3.39989844985405E-3</v>
      </c>
      <c r="I4349" s="12">
        <v>0</v>
      </c>
      <c r="J4349" s="12">
        <v>0</v>
      </c>
      <c r="K4349" s="12">
        <v>0</v>
      </c>
      <c r="L4349" s="12">
        <v>0</v>
      </c>
      <c r="M4349" s="12">
        <v>0</v>
      </c>
    </row>
    <row r="4350" spans="1:13" x14ac:dyDescent="0.35">
      <c r="A4350" s="11" t="str">
        <f t="shared" si="67"/>
        <v>CONSUMO PER CAPITA (kg ó litros por individuo)BrandyBAJA</v>
      </c>
      <c r="B4350" s="11" t="s">
        <v>120</v>
      </c>
      <c r="C4350" s="11" t="s">
        <v>150</v>
      </c>
      <c r="D4350" s="11" t="s">
        <v>20</v>
      </c>
      <c r="E4350" s="12">
        <v>6.8909320768288703E-3</v>
      </c>
      <c r="F4350" s="12">
        <v>4.9403946738001501E-3</v>
      </c>
      <c r="G4350" s="12">
        <v>7.6760189379441804E-3</v>
      </c>
      <c r="H4350" s="12">
        <v>1.1252458512315299E-2</v>
      </c>
      <c r="I4350" s="12">
        <v>0</v>
      </c>
      <c r="J4350" s="12">
        <v>0</v>
      </c>
      <c r="K4350" s="12">
        <v>0</v>
      </c>
      <c r="L4350" s="12">
        <v>0</v>
      </c>
      <c r="M4350" s="12">
        <v>0</v>
      </c>
    </row>
    <row r="4351" spans="1:13" x14ac:dyDescent="0.35">
      <c r="A4351" s="11" t="str">
        <f t="shared" si="67"/>
        <v>CONSUMO PER CAPITA (kg ó litros por individuo)BrandyHOMBRE</v>
      </c>
      <c r="B4351" s="11" t="s">
        <v>120</v>
      </c>
      <c r="C4351" s="11" t="s">
        <v>150</v>
      </c>
      <c r="D4351" s="11" t="s">
        <v>21</v>
      </c>
      <c r="E4351" s="12">
        <v>2.6434252672880701E-2</v>
      </c>
      <c r="F4351" s="12">
        <v>2.47113798338368E-2</v>
      </c>
      <c r="G4351" s="12">
        <v>1.07624761059028E-2</v>
      </c>
      <c r="H4351" s="12">
        <v>1.10226055161355E-2</v>
      </c>
      <c r="I4351" s="12">
        <v>0</v>
      </c>
      <c r="J4351" s="12">
        <v>0</v>
      </c>
      <c r="K4351" s="12">
        <v>0</v>
      </c>
      <c r="L4351" s="12">
        <v>0</v>
      </c>
      <c r="M4351" s="12">
        <v>0</v>
      </c>
    </row>
    <row r="4352" spans="1:13" x14ac:dyDescent="0.35">
      <c r="A4352" s="11" t="str">
        <f t="shared" si="67"/>
        <v>CONSUMO PER CAPITA (kg ó litros por individuo)BrandyMUJER</v>
      </c>
      <c r="B4352" s="11" t="s">
        <v>120</v>
      </c>
      <c r="C4352" s="11" t="s">
        <v>150</v>
      </c>
      <c r="D4352" s="11" t="s">
        <v>22</v>
      </c>
      <c r="E4352" s="12">
        <v>6.5447427113193299E-3</v>
      </c>
      <c r="F4352" s="12">
        <v>1.0727372587340101E-2</v>
      </c>
      <c r="G4352" s="12">
        <v>6.5001080577338699E-3</v>
      </c>
      <c r="H4352" s="12">
        <v>2.8706850397950401E-3</v>
      </c>
      <c r="I4352" s="12">
        <v>0</v>
      </c>
      <c r="J4352" s="12">
        <v>0</v>
      </c>
      <c r="K4352" s="12">
        <v>0</v>
      </c>
      <c r="L4352" s="12">
        <v>0</v>
      </c>
      <c r="M4352" s="12">
        <v>0</v>
      </c>
    </row>
    <row r="4353" spans="1:13" x14ac:dyDescent="0.35">
      <c r="A4353" s="11" t="str">
        <f t="shared" si="67"/>
        <v>CONSUMO PER CAPITA (kg ó litros por individuo)GinebraT.ESPAÑA</v>
      </c>
      <c r="B4353" s="11" t="s">
        <v>120</v>
      </c>
      <c r="C4353" s="11" t="s">
        <v>151</v>
      </c>
      <c r="D4353" s="11" t="s">
        <v>36</v>
      </c>
      <c r="E4353" s="12">
        <v>0.139193895330638</v>
      </c>
      <c r="F4353" s="12">
        <v>0.17466456448766501</v>
      </c>
      <c r="G4353" s="12">
        <v>0.18469568249954199</v>
      </c>
      <c r="H4353" s="12">
        <v>0.18122822240222999</v>
      </c>
      <c r="I4353" s="12">
        <v>0</v>
      </c>
      <c r="J4353" s="12">
        <v>0</v>
      </c>
      <c r="K4353" s="12">
        <v>0</v>
      </c>
      <c r="L4353" s="12">
        <v>0</v>
      </c>
      <c r="M4353" s="12">
        <v>0</v>
      </c>
    </row>
    <row r="4354" spans="1:13" x14ac:dyDescent="0.35">
      <c r="A4354" s="11" t="str">
        <f t="shared" si="67"/>
        <v>CONSUMO PER CAPITA (kg ó litros por individuo)GinebraBCN AM</v>
      </c>
      <c r="B4354" s="11" t="s">
        <v>120</v>
      </c>
      <c r="C4354" s="11" t="s">
        <v>151</v>
      </c>
      <c r="D4354" s="11" t="s">
        <v>1</v>
      </c>
      <c r="E4354" s="12">
        <v>6.5671518916509797E-2</v>
      </c>
      <c r="F4354" s="12">
        <v>0.128115343948949</v>
      </c>
      <c r="G4354" s="12">
        <v>0.10794214569784601</v>
      </c>
      <c r="H4354" s="12">
        <v>8.1087546494679696E-2</v>
      </c>
      <c r="I4354" s="12">
        <v>0</v>
      </c>
      <c r="J4354" s="12">
        <v>0</v>
      </c>
      <c r="K4354" s="12">
        <v>0</v>
      </c>
      <c r="L4354" s="12">
        <v>0</v>
      </c>
      <c r="M4354" s="12">
        <v>0</v>
      </c>
    </row>
    <row r="4355" spans="1:13" x14ac:dyDescent="0.35">
      <c r="A4355" s="11" t="str">
        <f t="shared" si="67"/>
        <v>CONSUMO PER CAPITA (kg ó litros por individuo)GinebraREST.CAT ARAGON</v>
      </c>
      <c r="B4355" s="11" t="s">
        <v>120</v>
      </c>
      <c r="C4355" s="11" t="s">
        <v>151</v>
      </c>
      <c r="D4355" s="11" t="s">
        <v>2</v>
      </c>
      <c r="E4355" s="12">
        <v>9.9781585533721698E-2</v>
      </c>
      <c r="F4355" s="12">
        <v>0.126953797951352</v>
      </c>
      <c r="G4355" s="12">
        <v>0.110907292186061</v>
      </c>
      <c r="H4355" s="12">
        <v>0.120569566714886</v>
      </c>
      <c r="I4355" s="12">
        <v>0</v>
      </c>
      <c r="J4355" s="12">
        <v>0</v>
      </c>
      <c r="K4355" s="12">
        <v>0</v>
      </c>
      <c r="L4355" s="12">
        <v>0</v>
      </c>
      <c r="M4355" s="12">
        <v>0</v>
      </c>
    </row>
    <row r="4356" spans="1:13" x14ac:dyDescent="0.35">
      <c r="A4356" s="11" t="str">
        <f t="shared" ref="A4356:A4419" si="68">B4356&amp;C4356&amp;D4356</f>
        <v>CONSUMO PER CAPITA (kg ó litros por individuo)GinebraLEVANTE</v>
      </c>
      <c r="B4356" s="11" t="s">
        <v>120</v>
      </c>
      <c r="C4356" s="11" t="s">
        <v>151</v>
      </c>
      <c r="D4356" s="11" t="s">
        <v>3</v>
      </c>
      <c r="E4356" s="12">
        <v>0.12851932412283301</v>
      </c>
      <c r="F4356" s="12">
        <v>0.13828695881518999</v>
      </c>
      <c r="G4356" s="12">
        <v>0.178631103763954</v>
      </c>
      <c r="H4356" s="12">
        <v>0.223899569977527</v>
      </c>
      <c r="I4356" s="12">
        <v>0</v>
      </c>
      <c r="J4356" s="12">
        <v>0</v>
      </c>
      <c r="K4356" s="12">
        <v>0</v>
      </c>
      <c r="L4356" s="12">
        <v>0</v>
      </c>
      <c r="M4356" s="12">
        <v>0</v>
      </c>
    </row>
    <row r="4357" spans="1:13" x14ac:dyDescent="0.35">
      <c r="A4357" s="11" t="str">
        <f t="shared" si="68"/>
        <v>CONSUMO PER CAPITA (kg ó litros por individuo)GinebraANDALUCIA</v>
      </c>
      <c r="B4357" s="11" t="s">
        <v>120</v>
      </c>
      <c r="C4357" s="11" t="s">
        <v>151</v>
      </c>
      <c r="D4357" s="11" t="s">
        <v>4</v>
      </c>
      <c r="E4357" s="12">
        <v>0.16921113664367499</v>
      </c>
      <c r="F4357" s="12">
        <v>0.22162492616698101</v>
      </c>
      <c r="G4357" s="12">
        <v>0.221829668371682</v>
      </c>
      <c r="H4357" s="12">
        <v>0.219845840469097</v>
      </c>
      <c r="I4357" s="12">
        <v>0</v>
      </c>
      <c r="J4357" s="12">
        <v>0</v>
      </c>
      <c r="K4357" s="12">
        <v>0</v>
      </c>
      <c r="L4357" s="12">
        <v>0</v>
      </c>
      <c r="M4357" s="12">
        <v>0</v>
      </c>
    </row>
    <row r="4358" spans="1:13" x14ac:dyDescent="0.35">
      <c r="A4358" s="11" t="str">
        <f t="shared" si="68"/>
        <v>CONSUMO PER CAPITA (kg ó litros por individuo)GinebraMDD AM</v>
      </c>
      <c r="B4358" s="11" t="s">
        <v>120</v>
      </c>
      <c r="C4358" s="11" t="s">
        <v>151</v>
      </c>
      <c r="D4358" s="11" t="s">
        <v>5</v>
      </c>
      <c r="E4358" s="12">
        <v>0.16105695988354801</v>
      </c>
      <c r="F4358" s="12">
        <v>0.201371949558005</v>
      </c>
      <c r="G4358" s="12">
        <v>0.16268152055760299</v>
      </c>
      <c r="H4358" s="12">
        <v>0.15351886566911499</v>
      </c>
      <c r="I4358" s="12">
        <v>0</v>
      </c>
      <c r="J4358" s="12">
        <v>0</v>
      </c>
      <c r="K4358" s="12">
        <v>0</v>
      </c>
      <c r="L4358" s="12">
        <v>0</v>
      </c>
      <c r="M4358" s="12">
        <v>0</v>
      </c>
    </row>
    <row r="4359" spans="1:13" x14ac:dyDescent="0.35">
      <c r="A4359" s="11" t="str">
        <f t="shared" si="68"/>
        <v>CONSUMO PER CAPITA (kg ó litros por individuo)GinebraRTO CENTRO</v>
      </c>
      <c r="B4359" s="11" t="s">
        <v>120</v>
      </c>
      <c r="C4359" s="11" t="s">
        <v>151</v>
      </c>
      <c r="D4359" s="11" t="s">
        <v>6</v>
      </c>
      <c r="E4359" s="12">
        <v>0.21791939182305101</v>
      </c>
      <c r="F4359" s="12">
        <v>0.20518986630991401</v>
      </c>
      <c r="G4359" s="12">
        <v>0.24145072581497601</v>
      </c>
      <c r="H4359" s="12">
        <v>0.18986433262979599</v>
      </c>
      <c r="I4359" s="12">
        <v>0</v>
      </c>
      <c r="J4359" s="12">
        <v>0</v>
      </c>
      <c r="K4359" s="12">
        <v>0</v>
      </c>
      <c r="L4359" s="12">
        <v>0</v>
      </c>
      <c r="M4359" s="12">
        <v>0</v>
      </c>
    </row>
    <row r="4360" spans="1:13" x14ac:dyDescent="0.35">
      <c r="A4360" s="11" t="str">
        <f t="shared" si="68"/>
        <v>CONSUMO PER CAPITA (kg ó litros por individuo)GinebraNORTE-CENTRO</v>
      </c>
      <c r="B4360" s="11" t="s">
        <v>120</v>
      </c>
      <c r="C4360" s="11" t="s">
        <v>151</v>
      </c>
      <c r="D4360" s="11" t="s">
        <v>7</v>
      </c>
      <c r="E4360" s="12">
        <v>0.11449996234510899</v>
      </c>
      <c r="F4360" s="12">
        <v>0.15697838779506501</v>
      </c>
      <c r="G4360" s="12">
        <v>0.21062231193449099</v>
      </c>
      <c r="H4360" s="12">
        <v>0.22354956413824101</v>
      </c>
      <c r="I4360" s="12">
        <v>0</v>
      </c>
      <c r="J4360" s="12">
        <v>0</v>
      </c>
      <c r="K4360" s="12">
        <v>0</v>
      </c>
      <c r="L4360" s="12">
        <v>0</v>
      </c>
      <c r="M4360" s="12">
        <v>0</v>
      </c>
    </row>
    <row r="4361" spans="1:13" x14ac:dyDescent="0.35">
      <c r="A4361" s="11" t="str">
        <f t="shared" si="68"/>
        <v>CONSUMO PER CAPITA (kg ó litros por individuo)GinebraNOROESTE</v>
      </c>
      <c r="B4361" s="11" t="s">
        <v>120</v>
      </c>
      <c r="C4361" s="11" t="s">
        <v>151</v>
      </c>
      <c r="D4361" s="11" t="s">
        <v>8</v>
      </c>
      <c r="E4361" s="12">
        <v>0.13322259096460901</v>
      </c>
      <c r="F4361" s="12">
        <v>0.19364845903790601</v>
      </c>
      <c r="G4361" s="12">
        <v>0.24408711454315801</v>
      </c>
      <c r="H4361" s="12">
        <v>0.200433679542877</v>
      </c>
      <c r="I4361" s="12">
        <v>0</v>
      </c>
      <c r="J4361" s="12">
        <v>0</v>
      </c>
      <c r="K4361" s="12">
        <v>0</v>
      </c>
      <c r="L4361" s="12">
        <v>0</v>
      </c>
      <c r="M4361" s="12">
        <v>0</v>
      </c>
    </row>
    <row r="4362" spans="1:13" x14ac:dyDescent="0.35">
      <c r="A4362" s="11" t="str">
        <f t="shared" si="68"/>
        <v>CONSUMO PER CAPITA (kg ó litros por individuo)Ginebra&lt;2MIL</v>
      </c>
      <c r="B4362" s="11" t="s">
        <v>120</v>
      </c>
      <c r="C4362" s="11" t="s">
        <v>151</v>
      </c>
      <c r="D4362" s="11" t="s">
        <v>9</v>
      </c>
      <c r="E4362" s="12">
        <v>0.24156866892961301</v>
      </c>
      <c r="F4362" s="12">
        <v>0.207012464263267</v>
      </c>
      <c r="G4362" s="12">
        <v>0.22822951590697299</v>
      </c>
      <c r="H4362" s="12">
        <v>0.16864947186244</v>
      </c>
      <c r="I4362" s="12">
        <v>0</v>
      </c>
      <c r="J4362" s="12">
        <v>0</v>
      </c>
      <c r="K4362" s="12">
        <v>0</v>
      </c>
      <c r="L4362" s="12">
        <v>0</v>
      </c>
      <c r="M4362" s="12">
        <v>0</v>
      </c>
    </row>
    <row r="4363" spans="1:13" x14ac:dyDescent="0.35">
      <c r="A4363" s="11" t="str">
        <f t="shared" si="68"/>
        <v>CONSUMO PER CAPITA (kg ó litros por individuo)Ginebra2-5MIL</v>
      </c>
      <c r="B4363" s="11" t="s">
        <v>120</v>
      </c>
      <c r="C4363" s="11" t="s">
        <v>151</v>
      </c>
      <c r="D4363" s="11" t="s">
        <v>10</v>
      </c>
      <c r="E4363" s="12">
        <v>0.11391471720954199</v>
      </c>
      <c r="F4363" s="12">
        <v>0.12858533869556901</v>
      </c>
      <c r="G4363" s="12">
        <v>0.183066025781223</v>
      </c>
      <c r="H4363" s="12">
        <v>0.165175465228835</v>
      </c>
      <c r="I4363" s="12">
        <v>0</v>
      </c>
      <c r="J4363" s="12">
        <v>0</v>
      </c>
      <c r="K4363" s="12">
        <v>0</v>
      </c>
      <c r="L4363" s="12">
        <v>0</v>
      </c>
      <c r="M4363" s="12">
        <v>0</v>
      </c>
    </row>
    <row r="4364" spans="1:13" x14ac:dyDescent="0.35">
      <c r="A4364" s="11" t="str">
        <f t="shared" si="68"/>
        <v>CONSUMO PER CAPITA (kg ó litros por individuo)Ginebra5-10MIL</v>
      </c>
      <c r="B4364" s="11" t="s">
        <v>120</v>
      </c>
      <c r="C4364" s="11" t="s">
        <v>151</v>
      </c>
      <c r="D4364" s="11" t="s">
        <v>11</v>
      </c>
      <c r="E4364" s="12">
        <v>0.15955930532232501</v>
      </c>
      <c r="F4364" s="12">
        <v>0.21386721616614801</v>
      </c>
      <c r="G4364" s="12">
        <v>0.15230764859783399</v>
      </c>
      <c r="H4364" s="12">
        <v>0.191005940607715</v>
      </c>
      <c r="I4364" s="12">
        <v>0</v>
      </c>
      <c r="J4364" s="12">
        <v>0</v>
      </c>
      <c r="K4364" s="12">
        <v>0</v>
      </c>
      <c r="L4364" s="12">
        <v>0</v>
      </c>
      <c r="M4364" s="12">
        <v>0</v>
      </c>
    </row>
    <row r="4365" spans="1:13" x14ac:dyDescent="0.35">
      <c r="A4365" s="11" t="str">
        <f t="shared" si="68"/>
        <v>CONSUMO PER CAPITA (kg ó litros por individuo)Ginebra10-30MIL</v>
      </c>
      <c r="B4365" s="11" t="s">
        <v>120</v>
      </c>
      <c r="C4365" s="11" t="s">
        <v>151</v>
      </c>
      <c r="D4365" s="11" t="s">
        <v>12</v>
      </c>
      <c r="E4365" s="12">
        <v>0.111667874872848</v>
      </c>
      <c r="F4365" s="12">
        <v>0.12589858732655501</v>
      </c>
      <c r="G4365" s="12">
        <v>0.16013917958401699</v>
      </c>
      <c r="H4365" s="12">
        <v>0.14980679531959101</v>
      </c>
      <c r="I4365" s="12">
        <v>0</v>
      </c>
      <c r="J4365" s="12">
        <v>0</v>
      </c>
      <c r="K4365" s="12">
        <v>0</v>
      </c>
      <c r="L4365" s="12">
        <v>0</v>
      </c>
      <c r="M4365" s="12">
        <v>0</v>
      </c>
    </row>
    <row r="4366" spans="1:13" x14ac:dyDescent="0.35">
      <c r="A4366" s="11" t="str">
        <f t="shared" si="68"/>
        <v>CONSUMO PER CAPITA (kg ó litros por individuo)Ginebra30-100MIL</v>
      </c>
      <c r="B4366" s="11" t="s">
        <v>120</v>
      </c>
      <c r="C4366" s="11" t="s">
        <v>151</v>
      </c>
      <c r="D4366" s="11" t="s">
        <v>13</v>
      </c>
      <c r="E4366" s="12">
        <v>0.111557863324507</v>
      </c>
      <c r="F4366" s="12">
        <v>0.17105865511794899</v>
      </c>
      <c r="G4366" s="12">
        <v>0.17452077563774401</v>
      </c>
      <c r="H4366" s="12">
        <v>0.176474433051833</v>
      </c>
      <c r="I4366" s="12">
        <v>0</v>
      </c>
      <c r="J4366" s="12">
        <v>0</v>
      </c>
      <c r="K4366" s="12">
        <v>0</v>
      </c>
      <c r="L4366" s="12">
        <v>0</v>
      </c>
      <c r="M4366" s="12">
        <v>0</v>
      </c>
    </row>
    <row r="4367" spans="1:13" x14ac:dyDescent="0.35">
      <c r="A4367" s="11" t="str">
        <f t="shared" si="68"/>
        <v>CONSUMO PER CAPITA (kg ó litros por individuo)Ginebra100-200MIL</v>
      </c>
      <c r="B4367" s="11" t="s">
        <v>120</v>
      </c>
      <c r="C4367" s="11" t="s">
        <v>151</v>
      </c>
      <c r="D4367" s="11" t="s">
        <v>14</v>
      </c>
      <c r="E4367" s="12">
        <v>0.21706105493081301</v>
      </c>
      <c r="F4367" s="12">
        <v>0.200697299207409</v>
      </c>
      <c r="G4367" s="12">
        <v>0.23304686577456499</v>
      </c>
      <c r="H4367" s="12">
        <v>0.201680908074442</v>
      </c>
      <c r="I4367" s="12">
        <v>0</v>
      </c>
      <c r="J4367" s="12">
        <v>0</v>
      </c>
      <c r="K4367" s="12">
        <v>0</v>
      </c>
      <c r="L4367" s="12">
        <v>0</v>
      </c>
      <c r="M4367" s="12">
        <v>0</v>
      </c>
    </row>
    <row r="4368" spans="1:13" x14ac:dyDescent="0.35">
      <c r="A4368" s="11" t="str">
        <f t="shared" si="68"/>
        <v>CONSUMO PER CAPITA (kg ó litros por individuo)Ginebra200-500MIL</v>
      </c>
      <c r="B4368" s="11" t="s">
        <v>120</v>
      </c>
      <c r="C4368" s="11" t="s">
        <v>151</v>
      </c>
      <c r="D4368" s="11" t="s">
        <v>15</v>
      </c>
      <c r="E4368" s="12">
        <v>0.113922430867524</v>
      </c>
      <c r="F4368" s="12">
        <v>0.154381450267007</v>
      </c>
      <c r="G4368" s="12">
        <v>0.23036050246341</v>
      </c>
      <c r="H4368" s="12">
        <v>0.25643043615434602</v>
      </c>
      <c r="I4368" s="12">
        <v>0</v>
      </c>
      <c r="J4368" s="12">
        <v>0</v>
      </c>
      <c r="K4368" s="12">
        <v>0</v>
      </c>
      <c r="L4368" s="12">
        <v>0</v>
      </c>
      <c r="M4368" s="12">
        <v>0</v>
      </c>
    </row>
    <row r="4369" spans="1:13" x14ac:dyDescent="0.35">
      <c r="A4369" s="11" t="str">
        <f t="shared" si="68"/>
        <v>CONSUMO PER CAPITA (kg ó litros por individuo)Ginebra&gt;500MIL</v>
      </c>
      <c r="B4369" s="11" t="s">
        <v>120</v>
      </c>
      <c r="C4369" s="11" t="s">
        <v>151</v>
      </c>
      <c r="D4369" s="11" t="s">
        <v>16</v>
      </c>
      <c r="E4369" s="12">
        <v>0.13866151236522001</v>
      </c>
      <c r="F4369" s="12">
        <v>0.218078806020372</v>
      </c>
      <c r="G4369" s="12">
        <v>0.161256613656724</v>
      </c>
      <c r="H4369" s="12">
        <v>0.15884373572242499</v>
      </c>
      <c r="I4369" s="12">
        <v>0</v>
      </c>
      <c r="J4369" s="12">
        <v>0</v>
      </c>
      <c r="K4369" s="12">
        <v>0</v>
      </c>
      <c r="L4369" s="12">
        <v>0</v>
      </c>
      <c r="M4369" s="12">
        <v>0</v>
      </c>
    </row>
    <row r="4370" spans="1:13" x14ac:dyDescent="0.35">
      <c r="A4370" s="11" t="str">
        <f t="shared" si="68"/>
        <v>CONSUMO PER CAPITA (kg ó litros por individuo)GinebraDE 15 A 19 AÑOS</v>
      </c>
      <c r="B4370" s="11" t="s">
        <v>120</v>
      </c>
      <c r="C4370" s="11" t="s">
        <v>151</v>
      </c>
      <c r="D4370" s="11" t="s">
        <v>39</v>
      </c>
      <c r="E4370" s="12">
        <v>8.8513978908684496E-2</v>
      </c>
      <c r="F4370" s="12">
        <v>0.121735504808933</v>
      </c>
      <c r="G4370" s="12">
        <v>4.6774501604440501E-2</v>
      </c>
      <c r="H4370" s="12">
        <v>4.0954302667759297E-2</v>
      </c>
      <c r="I4370" s="12">
        <v>0</v>
      </c>
      <c r="J4370" s="12">
        <v>0</v>
      </c>
      <c r="K4370" s="12">
        <v>0</v>
      </c>
      <c r="L4370" s="12">
        <v>0</v>
      </c>
      <c r="M4370" s="12">
        <v>0</v>
      </c>
    </row>
    <row r="4371" spans="1:13" x14ac:dyDescent="0.35">
      <c r="A4371" s="11" t="str">
        <f t="shared" si="68"/>
        <v>CONSUMO PER CAPITA (kg ó litros por individuo)GinebraDE 20 A 24 AÑOS</v>
      </c>
      <c r="B4371" s="11" t="s">
        <v>120</v>
      </c>
      <c r="C4371" s="11" t="s">
        <v>151</v>
      </c>
      <c r="D4371" s="11" t="s">
        <v>40</v>
      </c>
      <c r="E4371" s="12">
        <v>0.17168663163797601</v>
      </c>
      <c r="F4371" s="12">
        <v>0.13321837569161801</v>
      </c>
      <c r="G4371" s="12">
        <v>0.13417261179815901</v>
      </c>
      <c r="H4371" s="12">
        <v>0.13690612100292601</v>
      </c>
      <c r="I4371" s="12">
        <v>0</v>
      </c>
      <c r="J4371" s="12">
        <v>0</v>
      </c>
      <c r="K4371" s="12">
        <v>0</v>
      </c>
      <c r="L4371" s="12">
        <v>0</v>
      </c>
      <c r="M4371" s="12">
        <v>0</v>
      </c>
    </row>
    <row r="4372" spans="1:13" x14ac:dyDescent="0.35">
      <c r="A4372" s="11" t="str">
        <f t="shared" si="68"/>
        <v>CONSUMO PER CAPITA (kg ó litros por individuo)GinebraDE 25 A 34 AÑOS</v>
      </c>
      <c r="B4372" s="11" t="s">
        <v>120</v>
      </c>
      <c r="C4372" s="11" t="s">
        <v>151</v>
      </c>
      <c r="D4372" s="11" t="s">
        <v>41</v>
      </c>
      <c r="E4372" s="12">
        <v>0.18445402057089799</v>
      </c>
      <c r="F4372" s="12">
        <v>0.22590573031469</v>
      </c>
      <c r="G4372" s="12">
        <v>0.216314468988654</v>
      </c>
      <c r="H4372" s="12">
        <v>0.24027468601685401</v>
      </c>
      <c r="I4372" s="12">
        <v>0</v>
      </c>
      <c r="J4372" s="12">
        <v>0</v>
      </c>
      <c r="K4372" s="12">
        <v>0</v>
      </c>
      <c r="L4372" s="12">
        <v>0</v>
      </c>
      <c r="M4372" s="12">
        <v>0</v>
      </c>
    </row>
    <row r="4373" spans="1:13" x14ac:dyDescent="0.35">
      <c r="A4373" s="11" t="str">
        <f t="shared" si="68"/>
        <v>CONSUMO PER CAPITA (kg ó litros por individuo)GinebraDE 35 A 49 AÑOS</v>
      </c>
      <c r="B4373" s="11" t="s">
        <v>120</v>
      </c>
      <c r="C4373" s="11" t="s">
        <v>151</v>
      </c>
      <c r="D4373" s="11" t="s">
        <v>42</v>
      </c>
      <c r="E4373" s="12">
        <v>9.6942155447572606E-2</v>
      </c>
      <c r="F4373" s="12">
        <v>0.13494148753850699</v>
      </c>
      <c r="G4373" s="12">
        <v>0.166148049541543</v>
      </c>
      <c r="H4373" s="12">
        <v>0.13672678789291401</v>
      </c>
      <c r="I4373" s="12">
        <v>0</v>
      </c>
      <c r="J4373" s="12">
        <v>0</v>
      </c>
      <c r="K4373" s="12">
        <v>0</v>
      </c>
      <c r="L4373" s="12">
        <v>0</v>
      </c>
      <c r="M4373" s="12">
        <v>0</v>
      </c>
    </row>
    <row r="4374" spans="1:13" x14ac:dyDescent="0.35">
      <c r="A4374" s="11" t="str">
        <f t="shared" si="68"/>
        <v>CONSUMO PER CAPITA (kg ó litros por individuo)GinebraDE 50 A 59 AÑOS</v>
      </c>
      <c r="B4374" s="11" t="s">
        <v>120</v>
      </c>
      <c r="C4374" s="11" t="s">
        <v>151</v>
      </c>
      <c r="D4374" s="11" t="s">
        <v>43</v>
      </c>
      <c r="E4374" s="12">
        <v>0.174069822400957</v>
      </c>
      <c r="F4374" s="12">
        <v>0.20363194533201801</v>
      </c>
      <c r="G4374" s="12">
        <v>0.18612536282577299</v>
      </c>
      <c r="H4374" s="12">
        <v>0.210954866247614</v>
      </c>
      <c r="I4374" s="12">
        <v>0</v>
      </c>
      <c r="J4374" s="12">
        <v>0</v>
      </c>
      <c r="K4374" s="12">
        <v>0</v>
      </c>
      <c r="L4374" s="12">
        <v>0</v>
      </c>
      <c r="M4374" s="12">
        <v>0</v>
      </c>
    </row>
    <row r="4375" spans="1:13" x14ac:dyDescent="0.35">
      <c r="A4375" s="11" t="str">
        <f t="shared" si="68"/>
        <v>CONSUMO PER CAPITA (kg ó litros por individuo)GinebraDE 60 A 75 AÑOS</v>
      </c>
      <c r="B4375" s="11" t="s">
        <v>120</v>
      </c>
      <c r="C4375" s="11" t="s">
        <v>151</v>
      </c>
      <c r="D4375" s="11" t="s">
        <v>44</v>
      </c>
      <c r="E4375" s="12">
        <v>0.143437170256899</v>
      </c>
      <c r="F4375" s="12">
        <v>0.19782848917701501</v>
      </c>
      <c r="G4375" s="12">
        <v>0.24344460848163499</v>
      </c>
      <c r="H4375" s="12">
        <v>0.229974828831192</v>
      </c>
      <c r="I4375" s="12">
        <v>0</v>
      </c>
      <c r="J4375" s="12">
        <v>0</v>
      </c>
      <c r="K4375" s="12">
        <v>0</v>
      </c>
      <c r="L4375" s="12">
        <v>0</v>
      </c>
      <c r="M4375" s="12">
        <v>0</v>
      </c>
    </row>
    <row r="4376" spans="1:13" x14ac:dyDescent="0.35">
      <c r="A4376" s="11" t="str">
        <f t="shared" si="68"/>
        <v>CONSUMO PER CAPITA (kg ó litros por individuo)GinebraALTA Y MEDIA ALTA</v>
      </c>
      <c r="B4376" s="11" t="s">
        <v>120</v>
      </c>
      <c r="C4376" s="11" t="s">
        <v>151</v>
      </c>
      <c r="D4376" s="11" t="s">
        <v>17</v>
      </c>
      <c r="E4376" s="12">
        <v>0.197435538149488</v>
      </c>
      <c r="F4376" s="12">
        <v>0.25577409549343699</v>
      </c>
      <c r="G4376" s="12">
        <v>0.222984695301645</v>
      </c>
      <c r="H4376" s="12">
        <v>0.21634002578327799</v>
      </c>
      <c r="I4376" s="12">
        <v>0</v>
      </c>
      <c r="J4376" s="12">
        <v>0</v>
      </c>
      <c r="K4376" s="12">
        <v>0</v>
      </c>
      <c r="L4376" s="12">
        <v>0</v>
      </c>
      <c r="M4376" s="12">
        <v>0</v>
      </c>
    </row>
    <row r="4377" spans="1:13" x14ac:dyDescent="0.35">
      <c r="A4377" s="11" t="str">
        <f t="shared" si="68"/>
        <v>CONSUMO PER CAPITA (kg ó litros por individuo)GinebraMEDIA</v>
      </c>
      <c r="B4377" s="11" t="s">
        <v>120</v>
      </c>
      <c r="C4377" s="11" t="s">
        <v>151</v>
      </c>
      <c r="D4377" s="11" t="s">
        <v>18</v>
      </c>
      <c r="E4377" s="12">
        <v>0.121881505999099</v>
      </c>
      <c r="F4377" s="12">
        <v>0.17017929777705801</v>
      </c>
      <c r="G4377" s="12">
        <v>0.19082454841284299</v>
      </c>
      <c r="H4377" s="12">
        <v>0.203860053078355</v>
      </c>
      <c r="I4377" s="12">
        <v>0</v>
      </c>
      <c r="J4377" s="12">
        <v>0</v>
      </c>
      <c r="K4377" s="12">
        <v>0</v>
      </c>
      <c r="L4377" s="12">
        <v>0</v>
      </c>
      <c r="M4377" s="12">
        <v>0</v>
      </c>
    </row>
    <row r="4378" spans="1:13" x14ac:dyDescent="0.35">
      <c r="A4378" s="11" t="str">
        <f t="shared" si="68"/>
        <v>CONSUMO PER CAPITA (kg ó litros por individuo)GinebraMEDIA BAJA</v>
      </c>
      <c r="B4378" s="11" t="s">
        <v>120</v>
      </c>
      <c r="C4378" s="11" t="s">
        <v>151</v>
      </c>
      <c r="D4378" s="11" t="s">
        <v>19</v>
      </c>
      <c r="E4378" s="12">
        <v>0.112926970359019</v>
      </c>
      <c r="F4378" s="12">
        <v>0.150897310927572</v>
      </c>
      <c r="G4378" s="12">
        <v>0.17301399999945799</v>
      </c>
      <c r="H4378" s="12">
        <v>0.116625004111981</v>
      </c>
      <c r="I4378" s="12">
        <v>0</v>
      </c>
      <c r="J4378" s="12">
        <v>0</v>
      </c>
      <c r="K4378" s="12">
        <v>0</v>
      </c>
      <c r="L4378" s="12">
        <v>0</v>
      </c>
      <c r="M4378" s="12">
        <v>0</v>
      </c>
    </row>
    <row r="4379" spans="1:13" x14ac:dyDescent="0.35">
      <c r="A4379" s="11" t="str">
        <f t="shared" si="68"/>
        <v>CONSUMO PER CAPITA (kg ó litros por individuo)GinebraBAJA</v>
      </c>
      <c r="B4379" s="11" t="s">
        <v>120</v>
      </c>
      <c r="C4379" s="11" t="s">
        <v>151</v>
      </c>
      <c r="D4379" s="11" t="s">
        <v>20</v>
      </c>
      <c r="E4379" s="12">
        <v>0.14016083049327799</v>
      </c>
      <c r="F4379" s="12">
        <v>0.12448397522228601</v>
      </c>
      <c r="G4379" s="12">
        <v>0.14769731608122</v>
      </c>
      <c r="H4379" s="12">
        <v>0.19150624871167399</v>
      </c>
      <c r="I4379" s="12">
        <v>0</v>
      </c>
      <c r="J4379" s="12">
        <v>0</v>
      </c>
      <c r="K4379" s="12">
        <v>0</v>
      </c>
      <c r="L4379" s="12">
        <v>0</v>
      </c>
      <c r="M4379" s="12">
        <v>0</v>
      </c>
    </row>
    <row r="4380" spans="1:13" x14ac:dyDescent="0.35">
      <c r="A4380" s="11" t="str">
        <f t="shared" si="68"/>
        <v>CONSUMO PER CAPITA (kg ó litros por individuo)GinebraHOMBRE</v>
      </c>
      <c r="B4380" s="11" t="s">
        <v>120</v>
      </c>
      <c r="C4380" s="11" t="s">
        <v>151</v>
      </c>
      <c r="D4380" s="11" t="s">
        <v>21</v>
      </c>
      <c r="E4380" s="12">
        <v>0.15661169156711399</v>
      </c>
      <c r="F4380" s="12">
        <v>0.19266394325908301</v>
      </c>
      <c r="G4380" s="12">
        <v>0.19844155734542701</v>
      </c>
      <c r="H4380" s="12">
        <v>0.22764762558538301</v>
      </c>
      <c r="I4380" s="12">
        <v>0</v>
      </c>
      <c r="J4380" s="12">
        <v>0</v>
      </c>
      <c r="K4380" s="12">
        <v>0</v>
      </c>
      <c r="L4380" s="12">
        <v>0</v>
      </c>
      <c r="M4380" s="12">
        <v>0</v>
      </c>
    </row>
    <row r="4381" spans="1:13" x14ac:dyDescent="0.35">
      <c r="A4381" s="11" t="str">
        <f t="shared" si="68"/>
        <v>CONSUMO PER CAPITA (kg ó litros por individuo)GinebraMUJER</v>
      </c>
      <c r="B4381" s="11" t="s">
        <v>120</v>
      </c>
      <c r="C4381" s="11" t="s">
        <v>151</v>
      </c>
      <c r="D4381" s="11" t="s">
        <v>22</v>
      </c>
      <c r="E4381" s="12">
        <v>0.12206631020061</v>
      </c>
      <c r="F4381" s="12">
        <v>0.15693663704594901</v>
      </c>
      <c r="G4381" s="12">
        <v>0.17114623733770001</v>
      </c>
      <c r="H4381" s="12">
        <v>0.13554530134801501</v>
      </c>
      <c r="I4381" s="12">
        <v>0</v>
      </c>
      <c r="J4381" s="12">
        <v>0</v>
      </c>
      <c r="K4381" s="12">
        <v>0</v>
      </c>
      <c r="L4381" s="12">
        <v>0</v>
      </c>
      <c r="M4381" s="12">
        <v>0</v>
      </c>
    </row>
    <row r="4382" spans="1:13" x14ac:dyDescent="0.35">
      <c r="A4382" s="11" t="str">
        <f t="shared" si="68"/>
        <v>CONSUMO PER CAPITA (kg ó litros por individuo)RonT.ESPAÑA</v>
      </c>
      <c r="B4382" s="11" t="s">
        <v>120</v>
      </c>
      <c r="C4382" s="11" t="s">
        <v>152</v>
      </c>
      <c r="D4382" s="11" t="s">
        <v>36</v>
      </c>
      <c r="E4382" s="12">
        <v>7.8481773569391497E-2</v>
      </c>
      <c r="F4382" s="12">
        <v>0.132752472602438</v>
      </c>
      <c r="G4382" s="12">
        <v>0.10575587825706199</v>
      </c>
      <c r="H4382" s="12">
        <v>9.13425247766287E-2</v>
      </c>
      <c r="I4382" s="12">
        <v>0</v>
      </c>
      <c r="J4382" s="12">
        <v>0</v>
      </c>
      <c r="K4382" s="12">
        <v>0</v>
      </c>
      <c r="L4382" s="12">
        <v>0</v>
      </c>
      <c r="M4382" s="12">
        <v>0</v>
      </c>
    </row>
    <row r="4383" spans="1:13" x14ac:dyDescent="0.35">
      <c r="A4383" s="11" t="str">
        <f t="shared" si="68"/>
        <v>CONSUMO PER CAPITA (kg ó litros por individuo)RonBCN AM</v>
      </c>
      <c r="B4383" s="11" t="s">
        <v>120</v>
      </c>
      <c r="C4383" s="11" t="s">
        <v>152</v>
      </c>
      <c r="D4383" s="11" t="s">
        <v>1</v>
      </c>
      <c r="E4383" s="12">
        <v>2.6320645231134299E-2</v>
      </c>
      <c r="F4383" s="12">
        <v>2.8035750965933699E-2</v>
      </c>
      <c r="G4383" s="12">
        <v>2.1386737038769799E-2</v>
      </c>
      <c r="H4383" s="12">
        <v>3.2549080894452097E-2</v>
      </c>
      <c r="I4383" s="12">
        <v>0</v>
      </c>
      <c r="J4383" s="12">
        <v>0</v>
      </c>
      <c r="K4383" s="12">
        <v>0</v>
      </c>
      <c r="L4383" s="12">
        <v>0</v>
      </c>
      <c r="M4383" s="12">
        <v>0</v>
      </c>
    </row>
    <row r="4384" spans="1:13" x14ac:dyDescent="0.35">
      <c r="A4384" s="11" t="str">
        <f t="shared" si="68"/>
        <v>CONSUMO PER CAPITA (kg ó litros por individuo)RonREST.CAT ARAGON</v>
      </c>
      <c r="B4384" s="11" t="s">
        <v>120</v>
      </c>
      <c r="C4384" s="11" t="s">
        <v>152</v>
      </c>
      <c r="D4384" s="11" t="s">
        <v>2</v>
      </c>
      <c r="E4384" s="12">
        <v>7.4207908055100594E-2</v>
      </c>
      <c r="F4384" s="12">
        <v>5.8388710677288798E-2</v>
      </c>
      <c r="G4384" s="12">
        <v>5.1072276561038299E-2</v>
      </c>
      <c r="H4384" s="12">
        <v>4.5304424645286903E-2</v>
      </c>
      <c r="I4384" s="12">
        <v>0</v>
      </c>
      <c r="J4384" s="12">
        <v>0</v>
      </c>
      <c r="K4384" s="12">
        <v>0</v>
      </c>
      <c r="L4384" s="12">
        <v>0</v>
      </c>
      <c r="M4384" s="12">
        <v>0</v>
      </c>
    </row>
    <row r="4385" spans="1:13" x14ac:dyDescent="0.35">
      <c r="A4385" s="11" t="str">
        <f t="shared" si="68"/>
        <v>CONSUMO PER CAPITA (kg ó litros por individuo)RonLEVANTE</v>
      </c>
      <c r="B4385" s="11" t="s">
        <v>120</v>
      </c>
      <c r="C4385" s="11" t="s">
        <v>152</v>
      </c>
      <c r="D4385" s="11" t="s">
        <v>3</v>
      </c>
      <c r="E4385" s="12">
        <v>4.9311817610406802E-2</v>
      </c>
      <c r="F4385" s="12">
        <v>4.7313218124402999E-2</v>
      </c>
      <c r="G4385" s="12">
        <v>7.17881073943403E-2</v>
      </c>
      <c r="H4385" s="12">
        <v>5.7663152572367198E-2</v>
      </c>
      <c r="I4385" s="12">
        <v>0</v>
      </c>
      <c r="J4385" s="12">
        <v>0</v>
      </c>
      <c r="K4385" s="12">
        <v>0</v>
      </c>
      <c r="L4385" s="12">
        <v>0</v>
      </c>
      <c r="M4385" s="12">
        <v>0</v>
      </c>
    </row>
    <row r="4386" spans="1:13" x14ac:dyDescent="0.35">
      <c r="A4386" s="11" t="str">
        <f t="shared" si="68"/>
        <v>CONSUMO PER CAPITA (kg ó litros por individuo)RonANDALUCIA</v>
      </c>
      <c r="B4386" s="11" t="s">
        <v>120</v>
      </c>
      <c r="C4386" s="11" t="s">
        <v>152</v>
      </c>
      <c r="D4386" s="11" t="s">
        <v>4</v>
      </c>
      <c r="E4386" s="12">
        <v>0.107198125010264</v>
      </c>
      <c r="F4386" s="12">
        <v>0.18882587601020701</v>
      </c>
      <c r="G4386" s="12">
        <v>0.155494421989683</v>
      </c>
      <c r="H4386" s="12">
        <v>0.141439166845438</v>
      </c>
      <c r="I4386" s="12">
        <v>0</v>
      </c>
      <c r="J4386" s="12">
        <v>0</v>
      </c>
      <c r="K4386" s="12">
        <v>0</v>
      </c>
      <c r="L4386" s="12">
        <v>0</v>
      </c>
      <c r="M4386" s="12">
        <v>0</v>
      </c>
    </row>
    <row r="4387" spans="1:13" x14ac:dyDescent="0.35">
      <c r="A4387" s="11" t="str">
        <f t="shared" si="68"/>
        <v>CONSUMO PER CAPITA (kg ó litros por individuo)RonMDD AM</v>
      </c>
      <c r="B4387" s="11" t="s">
        <v>120</v>
      </c>
      <c r="C4387" s="11" t="s">
        <v>152</v>
      </c>
      <c r="D4387" s="11" t="s">
        <v>5</v>
      </c>
      <c r="E4387" s="12">
        <v>8.1696866255291503E-2</v>
      </c>
      <c r="F4387" s="12">
        <v>0.168285112710262</v>
      </c>
      <c r="G4387" s="12">
        <v>0.10911580688627701</v>
      </c>
      <c r="H4387" s="12">
        <v>0.105126627467876</v>
      </c>
      <c r="I4387" s="12">
        <v>0</v>
      </c>
      <c r="J4387" s="12">
        <v>0</v>
      </c>
      <c r="K4387" s="12">
        <v>0</v>
      </c>
      <c r="L4387" s="12">
        <v>0</v>
      </c>
      <c r="M4387" s="12">
        <v>0</v>
      </c>
    </row>
    <row r="4388" spans="1:13" x14ac:dyDescent="0.35">
      <c r="A4388" s="11" t="str">
        <f t="shared" si="68"/>
        <v>CONSUMO PER CAPITA (kg ó litros por individuo)RonRTO CENTRO</v>
      </c>
      <c r="B4388" s="11" t="s">
        <v>120</v>
      </c>
      <c r="C4388" s="11" t="s">
        <v>152</v>
      </c>
      <c r="D4388" s="11" t="s">
        <v>6</v>
      </c>
      <c r="E4388" s="12">
        <v>0.14751102555922399</v>
      </c>
      <c r="F4388" s="12">
        <v>0.42467199669592498</v>
      </c>
      <c r="G4388" s="12">
        <v>0.183904831259597</v>
      </c>
      <c r="H4388" s="12">
        <v>0.142786110173801</v>
      </c>
      <c r="I4388" s="12">
        <v>0</v>
      </c>
      <c r="J4388" s="12">
        <v>0</v>
      </c>
      <c r="K4388" s="12">
        <v>0</v>
      </c>
      <c r="L4388" s="12">
        <v>0</v>
      </c>
      <c r="M4388" s="12">
        <v>0</v>
      </c>
    </row>
    <row r="4389" spans="1:13" x14ac:dyDescent="0.35">
      <c r="A4389" s="11" t="str">
        <f t="shared" si="68"/>
        <v>CONSUMO PER CAPITA (kg ó litros por individuo)RonNORTE-CENTRO</v>
      </c>
      <c r="B4389" s="11" t="s">
        <v>120</v>
      </c>
      <c r="C4389" s="11" t="s">
        <v>152</v>
      </c>
      <c r="D4389" s="11" t="s">
        <v>7</v>
      </c>
      <c r="E4389" s="12">
        <v>5.67317773185688E-2</v>
      </c>
      <c r="F4389" s="12">
        <v>7.6729783608200194E-2</v>
      </c>
      <c r="G4389" s="12">
        <v>8.1268423837970394E-2</v>
      </c>
      <c r="H4389" s="12">
        <v>9.7307310925496604E-2</v>
      </c>
      <c r="I4389" s="12">
        <v>0</v>
      </c>
      <c r="J4389" s="12">
        <v>0</v>
      </c>
      <c r="K4389" s="12">
        <v>0</v>
      </c>
      <c r="L4389" s="12">
        <v>0</v>
      </c>
      <c r="M4389" s="12">
        <v>0</v>
      </c>
    </row>
    <row r="4390" spans="1:13" x14ac:dyDescent="0.35">
      <c r="A4390" s="11" t="str">
        <f t="shared" si="68"/>
        <v>CONSUMO PER CAPITA (kg ó litros por individuo)RonNOROESTE</v>
      </c>
      <c r="B4390" s="11" t="s">
        <v>120</v>
      </c>
      <c r="C4390" s="11" t="s">
        <v>152</v>
      </c>
      <c r="D4390" s="11" t="s">
        <v>8</v>
      </c>
      <c r="E4390" s="12">
        <v>6.9513567911168597E-2</v>
      </c>
      <c r="F4390" s="12">
        <v>6.9975203650428294E-2</v>
      </c>
      <c r="G4390" s="12">
        <v>0.15629785472188401</v>
      </c>
      <c r="H4390" s="12">
        <v>8.2579985538230205E-2</v>
      </c>
      <c r="I4390" s="12">
        <v>0</v>
      </c>
      <c r="J4390" s="12">
        <v>0</v>
      </c>
      <c r="K4390" s="12">
        <v>0</v>
      </c>
      <c r="L4390" s="12">
        <v>0</v>
      </c>
      <c r="M4390" s="12">
        <v>0</v>
      </c>
    </row>
    <row r="4391" spans="1:13" x14ac:dyDescent="0.35">
      <c r="A4391" s="11" t="str">
        <f t="shared" si="68"/>
        <v>CONSUMO PER CAPITA (kg ó litros por individuo)Ron&lt;2MIL</v>
      </c>
      <c r="B4391" s="11" t="s">
        <v>120</v>
      </c>
      <c r="C4391" s="11" t="s">
        <v>152</v>
      </c>
      <c r="D4391" s="11" t="s">
        <v>9</v>
      </c>
      <c r="E4391" s="12">
        <v>0.12051823055004</v>
      </c>
      <c r="F4391" s="12">
        <v>0.16518557152083799</v>
      </c>
      <c r="G4391" s="12">
        <v>0.1226920139225</v>
      </c>
      <c r="H4391" s="12">
        <v>0.129118991195073</v>
      </c>
      <c r="I4391" s="12">
        <v>0</v>
      </c>
      <c r="J4391" s="12">
        <v>0</v>
      </c>
      <c r="K4391" s="12">
        <v>0</v>
      </c>
      <c r="L4391" s="12">
        <v>0</v>
      </c>
      <c r="M4391" s="12">
        <v>0</v>
      </c>
    </row>
    <row r="4392" spans="1:13" x14ac:dyDescent="0.35">
      <c r="A4392" s="11" t="str">
        <f t="shared" si="68"/>
        <v>CONSUMO PER CAPITA (kg ó litros por individuo)Ron2-5MIL</v>
      </c>
      <c r="B4392" s="11" t="s">
        <v>120</v>
      </c>
      <c r="C4392" s="11" t="s">
        <v>152</v>
      </c>
      <c r="D4392" s="11" t="s">
        <v>10</v>
      </c>
      <c r="E4392" s="12">
        <v>5.0905726992149097E-2</v>
      </c>
      <c r="F4392" s="12">
        <v>7.6219034255630203E-2</v>
      </c>
      <c r="G4392" s="12">
        <v>0.15272783815020599</v>
      </c>
      <c r="H4392" s="12">
        <v>6.9212371667416103E-2</v>
      </c>
      <c r="I4392" s="12">
        <v>0</v>
      </c>
      <c r="J4392" s="12">
        <v>0</v>
      </c>
      <c r="K4392" s="12">
        <v>0</v>
      </c>
      <c r="L4392" s="12">
        <v>0</v>
      </c>
      <c r="M4392" s="12">
        <v>0</v>
      </c>
    </row>
    <row r="4393" spans="1:13" x14ac:dyDescent="0.35">
      <c r="A4393" s="11" t="str">
        <f t="shared" si="68"/>
        <v>CONSUMO PER CAPITA (kg ó litros por individuo)Ron5-10MIL</v>
      </c>
      <c r="B4393" s="11" t="s">
        <v>120</v>
      </c>
      <c r="C4393" s="11" t="s">
        <v>152</v>
      </c>
      <c r="D4393" s="11" t="s">
        <v>11</v>
      </c>
      <c r="E4393" s="12">
        <v>8.65441398918953E-2</v>
      </c>
      <c r="F4393" s="12">
        <v>0.117787605490122</v>
      </c>
      <c r="G4393" s="12">
        <v>8.5714204707005595E-2</v>
      </c>
      <c r="H4393" s="12">
        <v>8.8795890557384696E-2</v>
      </c>
      <c r="I4393" s="12">
        <v>0</v>
      </c>
      <c r="J4393" s="12">
        <v>0</v>
      </c>
      <c r="K4393" s="12">
        <v>0</v>
      </c>
      <c r="L4393" s="12">
        <v>0</v>
      </c>
      <c r="M4393" s="12">
        <v>0</v>
      </c>
    </row>
    <row r="4394" spans="1:13" x14ac:dyDescent="0.35">
      <c r="A4394" s="11" t="str">
        <f t="shared" si="68"/>
        <v>CONSUMO PER CAPITA (kg ó litros por individuo)Ron10-30MIL</v>
      </c>
      <c r="B4394" s="11" t="s">
        <v>120</v>
      </c>
      <c r="C4394" s="11" t="s">
        <v>152</v>
      </c>
      <c r="D4394" s="11" t="s">
        <v>12</v>
      </c>
      <c r="E4394" s="12">
        <v>8.1776376677152193E-2</v>
      </c>
      <c r="F4394" s="12">
        <v>0.201905517288578</v>
      </c>
      <c r="G4394" s="12">
        <v>0.110491690811682</v>
      </c>
      <c r="H4394" s="12">
        <v>6.0061498879721398E-2</v>
      </c>
      <c r="I4394" s="12">
        <v>0</v>
      </c>
      <c r="J4394" s="12">
        <v>0</v>
      </c>
      <c r="K4394" s="12">
        <v>0</v>
      </c>
      <c r="L4394" s="12">
        <v>0</v>
      </c>
      <c r="M4394" s="12">
        <v>0</v>
      </c>
    </row>
    <row r="4395" spans="1:13" x14ac:dyDescent="0.35">
      <c r="A4395" s="11" t="str">
        <f t="shared" si="68"/>
        <v>CONSUMO PER CAPITA (kg ó litros por individuo)Ron30-100MIL</v>
      </c>
      <c r="B4395" s="11" t="s">
        <v>120</v>
      </c>
      <c r="C4395" s="11" t="s">
        <v>152</v>
      </c>
      <c r="D4395" s="11" t="s">
        <v>13</v>
      </c>
      <c r="E4395" s="12">
        <v>5.8699608421795703E-2</v>
      </c>
      <c r="F4395" s="12">
        <v>0.15860798096239601</v>
      </c>
      <c r="G4395" s="12">
        <v>0.10214097452333799</v>
      </c>
      <c r="H4395" s="12">
        <v>6.7839320468979405E-2</v>
      </c>
      <c r="I4395" s="12">
        <v>0</v>
      </c>
      <c r="J4395" s="12">
        <v>0</v>
      </c>
      <c r="K4395" s="12">
        <v>0</v>
      </c>
      <c r="L4395" s="12">
        <v>0</v>
      </c>
      <c r="M4395" s="12">
        <v>0</v>
      </c>
    </row>
    <row r="4396" spans="1:13" x14ac:dyDescent="0.35">
      <c r="A4396" s="11" t="str">
        <f t="shared" si="68"/>
        <v>CONSUMO PER CAPITA (kg ó litros por individuo)Ron100-200MIL</v>
      </c>
      <c r="B4396" s="11" t="s">
        <v>120</v>
      </c>
      <c r="C4396" s="11" t="s">
        <v>152</v>
      </c>
      <c r="D4396" s="11" t="s">
        <v>14</v>
      </c>
      <c r="E4396" s="12">
        <v>9.2088816954564195E-2</v>
      </c>
      <c r="F4396" s="12">
        <v>7.5864933575996496E-2</v>
      </c>
      <c r="G4396" s="12">
        <v>0.10792505821029499</v>
      </c>
      <c r="H4396" s="12">
        <v>0.10981887048028099</v>
      </c>
      <c r="I4396" s="12">
        <v>0</v>
      </c>
      <c r="J4396" s="12">
        <v>0</v>
      </c>
      <c r="K4396" s="12">
        <v>0</v>
      </c>
      <c r="L4396" s="12">
        <v>0</v>
      </c>
      <c r="M4396" s="12">
        <v>0</v>
      </c>
    </row>
    <row r="4397" spans="1:13" x14ac:dyDescent="0.35">
      <c r="A4397" s="11" t="str">
        <f t="shared" si="68"/>
        <v>CONSUMO PER CAPITA (kg ó litros por individuo)Ron200-500MIL</v>
      </c>
      <c r="B4397" s="11" t="s">
        <v>120</v>
      </c>
      <c r="C4397" s="11" t="s">
        <v>152</v>
      </c>
      <c r="D4397" s="11" t="s">
        <v>15</v>
      </c>
      <c r="E4397" s="12">
        <v>8.8536777968821201E-2</v>
      </c>
      <c r="F4397" s="12">
        <v>8.8019375073278103E-2</v>
      </c>
      <c r="G4397" s="12">
        <v>8.7193691233051401E-2</v>
      </c>
      <c r="H4397" s="12">
        <v>0.14029299275531701</v>
      </c>
      <c r="I4397" s="12">
        <v>0</v>
      </c>
      <c r="J4397" s="12">
        <v>0</v>
      </c>
      <c r="K4397" s="12">
        <v>0</v>
      </c>
      <c r="L4397" s="12">
        <v>0</v>
      </c>
      <c r="M4397" s="12">
        <v>0</v>
      </c>
    </row>
    <row r="4398" spans="1:13" x14ac:dyDescent="0.35">
      <c r="A4398" s="11" t="str">
        <f t="shared" si="68"/>
        <v>CONSUMO PER CAPITA (kg ó litros por individuo)Ron&gt;500MIL</v>
      </c>
      <c r="B4398" s="11" t="s">
        <v>120</v>
      </c>
      <c r="C4398" s="11" t="s">
        <v>152</v>
      </c>
      <c r="D4398" s="11" t="s">
        <v>16</v>
      </c>
      <c r="E4398" s="12">
        <v>7.5135308310453397E-2</v>
      </c>
      <c r="F4398" s="12">
        <v>0.114406284489225</v>
      </c>
      <c r="G4398" s="12">
        <v>0.10255882864308</v>
      </c>
      <c r="H4398" s="12">
        <v>0.102189512141126</v>
      </c>
      <c r="I4398" s="12">
        <v>0</v>
      </c>
      <c r="J4398" s="12">
        <v>0</v>
      </c>
      <c r="K4398" s="12">
        <v>0</v>
      </c>
      <c r="L4398" s="12">
        <v>0</v>
      </c>
      <c r="M4398" s="12">
        <v>0</v>
      </c>
    </row>
    <row r="4399" spans="1:13" x14ac:dyDescent="0.35">
      <c r="A4399" s="11" t="str">
        <f t="shared" si="68"/>
        <v>CONSUMO PER CAPITA (kg ó litros por individuo)RonDE 15 A 19 AÑOS</v>
      </c>
      <c r="B4399" s="11" t="s">
        <v>120</v>
      </c>
      <c r="C4399" s="11" t="s">
        <v>152</v>
      </c>
      <c r="D4399" s="11" t="s">
        <v>39</v>
      </c>
      <c r="E4399" s="12">
        <v>2.0088891102915198E-2</v>
      </c>
      <c r="F4399" s="12">
        <v>0.21143056619817999</v>
      </c>
      <c r="G4399" s="12">
        <v>0.20384736987932001</v>
      </c>
      <c r="H4399" s="12">
        <v>4.7036750755194798E-2</v>
      </c>
      <c r="I4399" s="12">
        <v>0</v>
      </c>
      <c r="J4399" s="12">
        <v>0</v>
      </c>
      <c r="K4399" s="12">
        <v>0</v>
      </c>
      <c r="L4399" s="12">
        <v>0</v>
      </c>
      <c r="M4399" s="12">
        <v>0</v>
      </c>
    </row>
    <row r="4400" spans="1:13" x14ac:dyDescent="0.35">
      <c r="A4400" s="11" t="str">
        <f t="shared" si="68"/>
        <v>CONSUMO PER CAPITA (kg ó litros por individuo)RonDE 20 A 24 AÑOS</v>
      </c>
      <c r="B4400" s="11" t="s">
        <v>120</v>
      </c>
      <c r="C4400" s="11" t="s">
        <v>152</v>
      </c>
      <c r="D4400" s="11" t="s">
        <v>40</v>
      </c>
      <c r="E4400" s="12">
        <v>0.14824183563025101</v>
      </c>
      <c r="F4400" s="12">
        <v>0.18388186537633</v>
      </c>
      <c r="G4400" s="12">
        <v>0.13030179758756</v>
      </c>
      <c r="H4400" s="12">
        <v>0.18272265309461899</v>
      </c>
      <c r="I4400" s="12">
        <v>0</v>
      </c>
      <c r="J4400" s="12">
        <v>0</v>
      </c>
      <c r="K4400" s="12">
        <v>0</v>
      </c>
      <c r="L4400" s="12">
        <v>0</v>
      </c>
      <c r="M4400" s="12">
        <v>0</v>
      </c>
    </row>
    <row r="4401" spans="1:13" x14ac:dyDescent="0.35">
      <c r="A4401" s="11" t="str">
        <f t="shared" si="68"/>
        <v>CONSUMO PER CAPITA (kg ó litros por individuo)RonDE 25 A 34 AÑOS</v>
      </c>
      <c r="B4401" s="11" t="s">
        <v>120</v>
      </c>
      <c r="C4401" s="11" t="s">
        <v>152</v>
      </c>
      <c r="D4401" s="11" t="s">
        <v>41</v>
      </c>
      <c r="E4401" s="12">
        <v>9.3064387553004099E-2</v>
      </c>
      <c r="F4401" s="12">
        <v>0.12101095951421401</v>
      </c>
      <c r="G4401" s="12">
        <v>0.101118072263592</v>
      </c>
      <c r="H4401" s="12">
        <v>0.11065265230879399</v>
      </c>
      <c r="I4401" s="12">
        <v>0</v>
      </c>
      <c r="J4401" s="12">
        <v>0</v>
      </c>
      <c r="K4401" s="12">
        <v>0</v>
      </c>
      <c r="L4401" s="12">
        <v>0</v>
      </c>
      <c r="M4401" s="12">
        <v>0</v>
      </c>
    </row>
    <row r="4402" spans="1:13" x14ac:dyDescent="0.35">
      <c r="A4402" s="11" t="str">
        <f t="shared" si="68"/>
        <v>CONSUMO PER CAPITA (kg ó litros por individuo)RonDE 35 A 49 AÑOS</v>
      </c>
      <c r="B4402" s="11" t="s">
        <v>120</v>
      </c>
      <c r="C4402" s="11" t="s">
        <v>152</v>
      </c>
      <c r="D4402" s="11" t="s">
        <v>42</v>
      </c>
      <c r="E4402" s="12">
        <v>6.2824686772226093E-2</v>
      </c>
      <c r="F4402" s="12">
        <v>9.7831642889786102E-2</v>
      </c>
      <c r="G4402" s="12">
        <v>9.0835445070741205E-2</v>
      </c>
      <c r="H4402" s="12">
        <v>7.8920687507199605E-2</v>
      </c>
      <c r="I4402" s="12">
        <v>0</v>
      </c>
      <c r="J4402" s="12">
        <v>0</v>
      </c>
      <c r="K4402" s="12">
        <v>0</v>
      </c>
      <c r="L4402" s="12">
        <v>0</v>
      </c>
      <c r="M4402" s="12">
        <v>0</v>
      </c>
    </row>
    <row r="4403" spans="1:13" x14ac:dyDescent="0.35">
      <c r="A4403" s="11" t="str">
        <f t="shared" si="68"/>
        <v>CONSUMO PER CAPITA (kg ó litros por individuo)RonDE 50 A 59 AÑOS</v>
      </c>
      <c r="B4403" s="11" t="s">
        <v>120</v>
      </c>
      <c r="C4403" s="11" t="s">
        <v>152</v>
      </c>
      <c r="D4403" s="11" t="s">
        <v>43</v>
      </c>
      <c r="E4403" s="12">
        <v>7.7312952260315093E-2</v>
      </c>
      <c r="F4403" s="12">
        <v>0.179228363807696</v>
      </c>
      <c r="G4403" s="12">
        <v>9.3033239906418694E-2</v>
      </c>
      <c r="H4403" s="12">
        <v>8.9598676102006197E-2</v>
      </c>
      <c r="I4403" s="12">
        <v>0</v>
      </c>
      <c r="J4403" s="12">
        <v>0</v>
      </c>
      <c r="K4403" s="12">
        <v>0</v>
      </c>
      <c r="L4403" s="12">
        <v>0</v>
      </c>
      <c r="M4403" s="12">
        <v>0</v>
      </c>
    </row>
    <row r="4404" spans="1:13" x14ac:dyDescent="0.35">
      <c r="A4404" s="11" t="str">
        <f t="shared" si="68"/>
        <v>CONSUMO PER CAPITA (kg ó litros por individuo)RonDE 60 A 75 AÑOS</v>
      </c>
      <c r="B4404" s="11" t="s">
        <v>120</v>
      </c>
      <c r="C4404" s="11" t="s">
        <v>152</v>
      </c>
      <c r="D4404" s="11" t="s">
        <v>44</v>
      </c>
      <c r="E4404" s="12">
        <v>8.8982585157257599E-2</v>
      </c>
      <c r="F4404" s="12">
        <v>0.108468841238523</v>
      </c>
      <c r="G4404" s="12">
        <v>0.10272713729029299</v>
      </c>
      <c r="H4404" s="12">
        <v>8.2925806499261095E-2</v>
      </c>
      <c r="I4404" s="12">
        <v>0</v>
      </c>
      <c r="J4404" s="12">
        <v>0</v>
      </c>
      <c r="K4404" s="12">
        <v>0</v>
      </c>
      <c r="L4404" s="12">
        <v>0</v>
      </c>
      <c r="M4404" s="12">
        <v>0</v>
      </c>
    </row>
    <row r="4405" spans="1:13" x14ac:dyDescent="0.35">
      <c r="A4405" s="11" t="str">
        <f t="shared" si="68"/>
        <v>CONSUMO PER CAPITA (kg ó litros por individuo)RonALTA Y MEDIA ALTA</v>
      </c>
      <c r="B4405" s="11" t="s">
        <v>120</v>
      </c>
      <c r="C4405" s="11" t="s">
        <v>152</v>
      </c>
      <c r="D4405" s="11" t="s">
        <v>17</v>
      </c>
      <c r="E4405" s="12">
        <v>6.5990969465818602E-2</v>
      </c>
      <c r="F4405" s="12">
        <v>0.13877439395257399</v>
      </c>
      <c r="G4405" s="12">
        <v>0.129922179779355</v>
      </c>
      <c r="H4405" s="12">
        <v>8.8453003652560494E-2</v>
      </c>
      <c r="I4405" s="12">
        <v>0</v>
      </c>
      <c r="J4405" s="12">
        <v>0</v>
      </c>
      <c r="K4405" s="12">
        <v>0</v>
      </c>
      <c r="L4405" s="12">
        <v>0</v>
      </c>
      <c r="M4405" s="12">
        <v>0</v>
      </c>
    </row>
    <row r="4406" spans="1:13" x14ac:dyDescent="0.35">
      <c r="A4406" s="11" t="str">
        <f t="shared" si="68"/>
        <v>CONSUMO PER CAPITA (kg ó litros por individuo)RonMEDIA</v>
      </c>
      <c r="B4406" s="11" t="s">
        <v>120</v>
      </c>
      <c r="C4406" s="11" t="s">
        <v>152</v>
      </c>
      <c r="D4406" s="11" t="s">
        <v>18</v>
      </c>
      <c r="E4406" s="12">
        <v>7.5478170356876803E-2</v>
      </c>
      <c r="F4406" s="12">
        <v>0.115639846020462</v>
      </c>
      <c r="G4406" s="12">
        <v>0.102455994304699</v>
      </c>
      <c r="H4406" s="12">
        <v>8.5998136039037595E-2</v>
      </c>
      <c r="I4406" s="12">
        <v>0</v>
      </c>
      <c r="J4406" s="12">
        <v>0</v>
      </c>
      <c r="K4406" s="12">
        <v>0</v>
      </c>
      <c r="L4406" s="12">
        <v>0</v>
      </c>
      <c r="M4406" s="12">
        <v>0</v>
      </c>
    </row>
    <row r="4407" spans="1:13" x14ac:dyDescent="0.35">
      <c r="A4407" s="11" t="str">
        <f t="shared" si="68"/>
        <v>CONSUMO PER CAPITA (kg ó litros por individuo)RonMEDIA BAJA</v>
      </c>
      <c r="B4407" s="11" t="s">
        <v>120</v>
      </c>
      <c r="C4407" s="11" t="s">
        <v>152</v>
      </c>
      <c r="D4407" s="11" t="s">
        <v>19</v>
      </c>
      <c r="E4407" s="12">
        <v>7.7851067854512304E-2</v>
      </c>
      <c r="F4407" s="12">
        <v>9.8170226542763805E-2</v>
      </c>
      <c r="G4407" s="12">
        <v>8.1518364047188499E-2</v>
      </c>
      <c r="H4407" s="12">
        <v>9.5590622671851894E-2</v>
      </c>
      <c r="I4407" s="12">
        <v>0</v>
      </c>
      <c r="J4407" s="12">
        <v>0</v>
      </c>
      <c r="K4407" s="12">
        <v>0</v>
      </c>
      <c r="L4407" s="12">
        <v>0</v>
      </c>
      <c r="M4407" s="12">
        <v>0</v>
      </c>
    </row>
    <row r="4408" spans="1:13" x14ac:dyDescent="0.35">
      <c r="A4408" s="11" t="str">
        <f t="shared" si="68"/>
        <v>CONSUMO PER CAPITA (kg ó litros por individuo)RonBAJA</v>
      </c>
      <c r="B4408" s="11" t="s">
        <v>120</v>
      </c>
      <c r="C4408" s="11" t="s">
        <v>152</v>
      </c>
      <c r="D4408" s="11" t="s">
        <v>20</v>
      </c>
      <c r="E4408" s="12">
        <v>9.8421537526288294E-2</v>
      </c>
      <c r="F4408" s="12">
        <v>0.20236279336690299</v>
      </c>
      <c r="G4408" s="12">
        <v>0.117512308325668</v>
      </c>
      <c r="H4408" s="12">
        <v>9.7943026668702901E-2</v>
      </c>
      <c r="I4408" s="12">
        <v>0</v>
      </c>
      <c r="J4408" s="12">
        <v>0</v>
      </c>
      <c r="K4408" s="12">
        <v>0</v>
      </c>
      <c r="L4408" s="12">
        <v>0</v>
      </c>
      <c r="M4408" s="12">
        <v>0</v>
      </c>
    </row>
    <row r="4409" spans="1:13" x14ac:dyDescent="0.35">
      <c r="A4409" s="11" t="str">
        <f t="shared" si="68"/>
        <v>CONSUMO PER CAPITA (kg ó litros por individuo)RonHOMBRE</v>
      </c>
      <c r="B4409" s="11" t="s">
        <v>120</v>
      </c>
      <c r="C4409" s="11" t="s">
        <v>152</v>
      </c>
      <c r="D4409" s="11" t="s">
        <v>21</v>
      </c>
      <c r="E4409" s="12">
        <v>9.9185740888223906E-2</v>
      </c>
      <c r="F4409" s="12">
        <v>0.119035303471576</v>
      </c>
      <c r="G4409" s="12">
        <v>0.12170349295223799</v>
      </c>
      <c r="H4409" s="12">
        <v>0.1067970905274</v>
      </c>
      <c r="I4409" s="12">
        <v>0</v>
      </c>
      <c r="J4409" s="12">
        <v>0</v>
      </c>
      <c r="K4409" s="12">
        <v>0</v>
      </c>
      <c r="L4409" s="12">
        <v>0</v>
      </c>
      <c r="M4409" s="12">
        <v>0</v>
      </c>
    </row>
    <row r="4410" spans="1:13" x14ac:dyDescent="0.35">
      <c r="A4410" s="11" t="str">
        <f t="shared" si="68"/>
        <v>CONSUMO PER CAPITA (kg ó litros por individuo)RonMUJER</v>
      </c>
      <c r="B4410" s="11" t="s">
        <v>120</v>
      </c>
      <c r="C4410" s="11" t="s">
        <v>152</v>
      </c>
      <c r="D4410" s="11" t="s">
        <v>22</v>
      </c>
      <c r="E4410" s="12">
        <v>5.8122684723841599E-2</v>
      </c>
      <c r="F4410" s="12">
        <v>0.146262885636602</v>
      </c>
      <c r="G4410" s="12">
        <v>9.0036141447127793E-2</v>
      </c>
      <c r="H4410" s="12">
        <v>7.6133182981682201E-2</v>
      </c>
      <c r="I4410" s="12">
        <v>0</v>
      </c>
      <c r="J4410" s="12">
        <v>0</v>
      </c>
      <c r="K4410" s="12">
        <v>0</v>
      </c>
      <c r="L4410" s="12">
        <v>0</v>
      </c>
      <c r="M4410" s="12">
        <v>0</v>
      </c>
    </row>
    <row r="4411" spans="1:13" x14ac:dyDescent="0.35">
      <c r="A4411" s="11" t="str">
        <f t="shared" si="68"/>
        <v>CONSUMO PER CAPITA (kg ó litros por individuo)AnisT.ESPAÑA</v>
      </c>
      <c r="B4411" s="11" t="s">
        <v>120</v>
      </c>
      <c r="C4411" s="11" t="s">
        <v>153</v>
      </c>
      <c r="D4411" s="11" t="s">
        <v>36</v>
      </c>
      <c r="E4411" s="12">
        <v>1.04400640715259E-2</v>
      </c>
      <c r="F4411" s="12">
        <v>7.67080662053628E-3</v>
      </c>
      <c r="G4411" s="12">
        <v>9.0842984572876897E-3</v>
      </c>
      <c r="H4411" s="12">
        <v>7.6933369353678E-3</v>
      </c>
      <c r="I4411" s="12">
        <v>0</v>
      </c>
      <c r="J4411" s="12">
        <v>0</v>
      </c>
      <c r="K4411" s="12">
        <v>0</v>
      </c>
      <c r="L4411" s="12">
        <v>0</v>
      </c>
      <c r="M4411" s="12">
        <v>0</v>
      </c>
    </row>
    <row r="4412" spans="1:13" x14ac:dyDescent="0.35">
      <c r="A4412" s="11" t="str">
        <f t="shared" si="68"/>
        <v>CONSUMO PER CAPITA (kg ó litros por individuo)AnisBCN AM</v>
      </c>
      <c r="B4412" s="11" t="s">
        <v>120</v>
      </c>
      <c r="C4412" s="11" t="s">
        <v>153</v>
      </c>
      <c r="D4412" s="11" t="s">
        <v>1</v>
      </c>
      <c r="E4412" s="12">
        <v>8.9365722404942199E-4</v>
      </c>
      <c r="F4412" s="12">
        <v>9.9336620555805699E-4</v>
      </c>
      <c r="G4412" s="12">
        <v>4.7591489936648599E-4</v>
      </c>
      <c r="H4412" s="12">
        <v>1.8338265061735499E-3</v>
      </c>
      <c r="I4412" s="12">
        <v>0</v>
      </c>
      <c r="J4412" s="12">
        <v>0</v>
      </c>
      <c r="K4412" s="12">
        <v>0</v>
      </c>
      <c r="L4412" s="12">
        <v>0</v>
      </c>
      <c r="M4412" s="12">
        <v>0</v>
      </c>
    </row>
    <row r="4413" spans="1:13" x14ac:dyDescent="0.35">
      <c r="A4413" s="11" t="str">
        <f t="shared" si="68"/>
        <v>CONSUMO PER CAPITA (kg ó litros por individuo)AnisREST.CAT ARAGON</v>
      </c>
      <c r="B4413" s="11" t="s">
        <v>120</v>
      </c>
      <c r="C4413" s="11" t="s">
        <v>153</v>
      </c>
      <c r="D4413" s="11" t="s">
        <v>2</v>
      </c>
      <c r="E4413" s="12">
        <v>2.2734847603499602E-3</v>
      </c>
      <c r="F4413" s="12">
        <v>3.2783113343149701E-3</v>
      </c>
      <c r="G4413" s="12">
        <v>6.65901868706824E-3</v>
      </c>
      <c r="H4413" s="12">
        <v>1.44429149009357E-2</v>
      </c>
      <c r="I4413" s="12">
        <v>0</v>
      </c>
      <c r="J4413" s="12">
        <v>0</v>
      </c>
      <c r="K4413" s="12">
        <v>0</v>
      </c>
      <c r="L4413" s="12">
        <v>0</v>
      </c>
      <c r="M4413" s="12">
        <v>0</v>
      </c>
    </row>
    <row r="4414" spans="1:13" x14ac:dyDescent="0.35">
      <c r="A4414" s="11" t="str">
        <f t="shared" si="68"/>
        <v>CONSUMO PER CAPITA (kg ó litros por individuo)AnisLEVANTE</v>
      </c>
      <c r="B4414" s="11" t="s">
        <v>120</v>
      </c>
      <c r="C4414" s="11" t="s">
        <v>153</v>
      </c>
      <c r="D4414" s="11" t="s">
        <v>3</v>
      </c>
      <c r="E4414" s="12">
        <v>1.1823467161645999E-2</v>
      </c>
      <c r="F4414" s="12">
        <v>1.44582110546153E-2</v>
      </c>
      <c r="G4414" s="12">
        <v>2.0901466198501601E-2</v>
      </c>
      <c r="H4414" s="12">
        <v>6.6916052605007596E-3</v>
      </c>
      <c r="I4414" s="12">
        <v>0</v>
      </c>
      <c r="J4414" s="12">
        <v>0</v>
      </c>
      <c r="K4414" s="12">
        <v>0</v>
      </c>
      <c r="L4414" s="12">
        <v>0</v>
      </c>
      <c r="M4414" s="12">
        <v>0</v>
      </c>
    </row>
    <row r="4415" spans="1:13" x14ac:dyDescent="0.35">
      <c r="A4415" s="11" t="str">
        <f t="shared" si="68"/>
        <v>CONSUMO PER CAPITA (kg ó litros por individuo)AnisANDALUCIA</v>
      </c>
      <c r="B4415" s="11" t="s">
        <v>120</v>
      </c>
      <c r="C4415" s="11" t="s">
        <v>153</v>
      </c>
      <c r="D4415" s="11" t="s">
        <v>4</v>
      </c>
      <c r="E4415" s="12">
        <v>2.9075048463863301E-2</v>
      </c>
      <c r="F4415" s="12">
        <v>1.2394441505161899E-2</v>
      </c>
      <c r="G4415" s="12">
        <v>1.24539431497566E-2</v>
      </c>
      <c r="H4415" s="12">
        <v>1.15330832011847E-2</v>
      </c>
      <c r="I4415" s="12">
        <v>0</v>
      </c>
      <c r="J4415" s="12">
        <v>0</v>
      </c>
      <c r="K4415" s="12">
        <v>0</v>
      </c>
      <c r="L4415" s="12">
        <v>0</v>
      </c>
      <c r="M4415" s="12">
        <v>0</v>
      </c>
    </row>
    <row r="4416" spans="1:13" x14ac:dyDescent="0.35">
      <c r="A4416" s="11" t="str">
        <f t="shared" si="68"/>
        <v>CONSUMO PER CAPITA (kg ó litros por individuo)AnisMDD AM</v>
      </c>
      <c r="B4416" s="11" t="s">
        <v>120</v>
      </c>
      <c r="C4416" s="11" t="s">
        <v>153</v>
      </c>
      <c r="D4416" s="11" t="s">
        <v>5</v>
      </c>
      <c r="E4416" s="12">
        <v>6.50017241792087E-3</v>
      </c>
      <c r="F4416" s="12">
        <v>6.0748443903608203E-3</v>
      </c>
      <c r="G4416" s="12">
        <v>9.9942631052877193E-3</v>
      </c>
      <c r="H4416" s="12">
        <v>5.1632474946614101E-3</v>
      </c>
      <c r="I4416" s="12">
        <v>0</v>
      </c>
      <c r="J4416" s="12">
        <v>0</v>
      </c>
      <c r="K4416" s="12">
        <v>0</v>
      </c>
      <c r="L4416" s="12">
        <v>0</v>
      </c>
      <c r="M4416" s="12">
        <v>0</v>
      </c>
    </row>
    <row r="4417" spans="1:13" x14ac:dyDescent="0.35">
      <c r="A4417" s="11" t="str">
        <f t="shared" si="68"/>
        <v>CONSUMO PER CAPITA (kg ó litros por individuo)AnisRTO CENTRO</v>
      </c>
      <c r="B4417" s="11" t="s">
        <v>120</v>
      </c>
      <c r="C4417" s="11" t="s">
        <v>153</v>
      </c>
      <c r="D4417" s="11" t="s">
        <v>6</v>
      </c>
      <c r="E4417" s="12">
        <v>1.34668171243074E-2</v>
      </c>
      <c r="F4417" s="12">
        <v>1.4547804612634E-2</v>
      </c>
      <c r="G4417" s="12">
        <v>6.7457902105920401E-3</v>
      </c>
      <c r="H4417" s="12">
        <v>7.5915635492159296E-3</v>
      </c>
      <c r="I4417" s="12">
        <v>0</v>
      </c>
      <c r="J4417" s="12">
        <v>0</v>
      </c>
      <c r="K4417" s="12">
        <v>0</v>
      </c>
      <c r="L4417" s="12">
        <v>0</v>
      </c>
      <c r="M4417" s="12">
        <v>0</v>
      </c>
    </row>
    <row r="4418" spans="1:13" x14ac:dyDescent="0.35">
      <c r="A4418" s="11" t="str">
        <f t="shared" si="68"/>
        <v>CONSUMO PER CAPITA (kg ó litros por individuo)AnisNORTE-CENTRO</v>
      </c>
      <c r="B4418" s="11" t="s">
        <v>120</v>
      </c>
      <c r="C4418" s="11" t="s">
        <v>153</v>
      </c>
      <c r="D4418" s="11" t="s">
        <v>7</v>
      </c>
      <c r="E4418" s="12">
        <v>9.3982182779802398E-5</v>
      </c>
      <c r="F4418" s="12">
        <v>3.47850708931026E-5</v>
      </c>
      <c r="G4418" s="12">
        <v>1.6203607352262401E-3</v>
      </c>
      <c r="H4418" s="12">
        <v>4.7944202324424704E-3</v>
      </c>
      <c r="I4418" s="12">
        <v>0</v>
      </c>
      <c r="J4418" s="12">
        <v>0</v>
      </c>
      <c r="K4418" s="12">
        <v>0</v>
      </c>
      <c r="L4418" s="12">
        <v>0</v>
      </c>
      <c r="M4418" s="12">
        <v>0</v>
      </c>
    </row>
    <row r="4419" spans="1:13" x14ac:dyDescent="0.35">
      <c r="A4419" s="11" t="str">
        <f t="shared" si="68"/>
        <v>CONSUMO PER CAPITA (kg ó litros por individuo)AnisNOROESTE</v>
      </c>
      <c r="B4419" s="11" t="s">
        <v>120</v>
      </c>
      <c r="C4419" s="11" t="s">
        <v>153</v>
      </c>
      <c r="D4419" s="11" t="s">
        <v>8</v>
      </c>
      <c r="E4419" s="12">
        <v>1.06263311418451E-3</v>
      </c>
      <c r="F4419" s="12">
        <v>1.9049969402689501E-3</v>
      </c>
      <c r="G4419" s="12">
        <v>2.5533314777985601E-3</v>
      </c>
      <c r="H4419" s="12">
        <v>3.8614658637175E-3</v>
      </c>
      <c r="I4419" s="12">
        <v>0</v>
      </c>
      <c r="J4419" s="12">
        <v>0</v>
      </c>
      <c r="K4419" s="12">
        <v>0</v>
      </c>
      <c r="L4419" s="12">
        <v>0</v>
      </c>
      <c r="M4419" s="12">
        <v>0</v>
      </c>
    </row>
    <row r="4420" spans="1:13" x14ac:dyDescent="0.35">
      <c r="A4420" s="11" t="str">
        <f t="shared" ref="A4420:A4483" si="69">B4420&amp;C4420&amp;D4420</f>
        <v>CONSUMO PER CAPITA (kg ó litros por individuo)Anis&lt;2MIL</v>
      </c>
      <c r="B4420" s="11" t="s">
        <v>120</v>
      </c>
      <c r="C4420" s="11" t="s">
        <v>153</v>
      </c>
      <c r="D4420" s="11" t="s">
        <v>9</v>
      </c>
      <c r="E4420" s="12">
        <v>3.08920508361095E-3</v>
      </c>
      <c r="F4420" s="12">
        <v>6.4591590729971803E-3</v>
      </c>
      <c r="G4420" s="12">
        <v>2.8410490794367601E-3</v>
      </c>
      <c r="H4420" s="12">
        <v>1.14512611736048E-2</v>
      </c>
      <c r="I4420" s="12">
        <v>0</v>
      </c>
      <c r="J4420" s="12">
        <v>0</v>
      </c>
      <c r="K4420" s="12">
        <v>0</v>
      </c>
      <c r="L4420" s="12">
        <v>0</v>
      </c>
      <c r="M4420" s="12">
        <v>0</v>
      </c>
    </row>
    <row r="4421" spans="1:13" x14ac:dyDescent="0.35">
      <c r="A4421" s="11" t="str">
        <f t="shared" si="69"/>
        <v>CONSUMO PER CAPITA (kg ó litros por individuo)Anis2-5MIL</v>
      </c>
      <c r="B4421" s="11" t="s">
        <v>120</v>
      </c>
      <c r="C4421" s="11" t="s">
        <v>153</v>
      </c>
      <c r="D4421" s="11" t="s">
        <v>10</v>
      </c>
      <c r="E4421" s="12">
        <v>2.2370692022338498E-3</v>
      </c>
      <c r="F4421" s="12">
        <v>1.1260939917690799E-3</v>
      </c>
      <c r="G4421" s="12">
        <v>2.3010097004809802E-3</v>
      </c>
      <c r="H4421" s="12">
        <v>6.0020725607368899E-3</v>
      </c>
      <c r="I4421" s="12">
        <v>0</v>
      </c>
      <c r="J4421" s="12">
        <v>0</v>
      </c>
      <c r="K4421" s="12">
        <v>0</v>
      </c>
      <c r="L4421" s="12">
        <v>0</v>
      </c>
      <c r="M4421" s="12">
        <v>0</v>
      </c>
    </row>
    <row r="4422" spans="1:13" x14ac:dyDescent="0.35">
      <c r="A4422" s="11" t="str">
        <f t="shared" si="69"/>
        <v>CONSUMO PER CAPITA (kg ó litros por individuo)Anis5-10MIL</v>
      </c>
      <c r="B4422" s="11" t="s">
        <v>120</v>
      </c>
      <c r="C4422" s="11" t="s">
        <v>153</v>
      </c>
      <c r="D4422" s="11" t="s">
        <v>11</v>
      </c>
      <c r="E4422" s="12">
        <v>5.4999436175054497E-3</v>
      </c>
      <c r="F4422" s="12">
        <v>3.1163310457798599E-3</v>
      </c>
      <c r="G4422" s="12">
        <v>1.7157123998492801E-3</v>
      </c>
      <c r="H4422" s="12">
        <v>2.7834408546724598E-3</v>
      </c>
      <c r="I4422" s="12">
        <v>0</v>
      </c>
      <c r="J4422" s="12">
        <v>0</v>
      </c>
      <c r="K4422" s="12">
        <v>0</v>
      </c>
      <c r="L4422" s="12">
        <v>0</v>
      </c>
      <c r="M4422" s="12">
        <v>0</v>
      </c>
    </row>
    <row r="4423" spans="1:13" x14ac:dyDescent="0.35">
      <c r="A4423" s="11" t="str">
        <f t="shared" si="69"/>
        <v>CONSUMO PER CAPITA (kg ó litros por individuo)Anis10-30MIL</v>
      </c>
      <c r="B4423" s="11" t="s">
        <v>120</v>
      </c>
      <c r="C4423" s="11" t="s">
        <v>153</v>
      </c>
      <c r="D4423" s="11" t="s">
        <v>12</v>
      </c>
      <c r="E4423" s="12">
        <v>1.38235671403854E-2</v>
      </c>
      <c r="F4423" s="12">
        <v>1.22414518512913E-2</v>
      </c>
      <c r="G4423" s="12">
        <v>1.25862028404908E-2</v>
      </c>
      <c r="H4423" s="12">
        <v>4.8224819622082896E-3</v>
      </c>
      <c r="I4423" s="12">
        <v>0</v>
      </c>
      <c r="J4423" s="12">
        <v>0</v>
      </c>
      <c r="K4423" s="12">
        <v>0</v>
      </c>
      <c r="L4423" s="12">
        <v>0</v>
      </c>
      <c r="M4423" s="12">
        <v>0</v>
      </c>
    </row>
    <row r="4424" spans="1:13" x14ac:dyDescent="0.35">
      <c r="A4424" s="11" t="str">
        <f t="shared" si="69"/>
        <v>CONSUMO PER CAPITA (kg ó litros por individuo)Anis30-100MIL</v>
      </c>
      <c r="B4424" s="11" t="s">
        <v>120</v>
      </c>
      <c r="C4424" s="11" t="s">
        <v>153</v>
      </c>
      <c r="D4424" s="11" t="s">
        <v>13</v>
      </c>
      <c r="E4424" s="12">
        <v>6.1117524419745904E-3</v>
      </c>
      <c r="F4424" s="12">
        <v>1.03744099333513E-2</v>
      </c>
      <c r="G4424" s="12">
        <v>1.2858072849659299E-2</v>
      </c>
      <c r="H4424" s="12">
        <v>1.2272742574114299E-2</v>
      </c>
      <c r="I4424" s="12">
        <v>0</v>
      </c>
      <c r="J4424" s="12">
        <v>0</v>
      </c>
      <c r="K4424" s="12">
        <v>0</v>
      </c>
      <c r="L4424" s="12">
        <v>0</v>
      </c>
      <c r="M4424" s="12">
        <v>0</v>
      </c>
    </row>
    <row r="4425" spans="1:13" x14ac:dyDescent="0.35">
      <c r="A4425" s="11" t="str">
        <f t="shared" si="69"/>
        <v>CONSUMO PER CAPITA (kg ó litros por individuo)Anis100-200MIL</v>
      </c>
      <c r="B4425" s="11" t="s">
        <v>120</v>
      </c>
      <c r="C4425" s="11" t="s">
        <v>153</v>
      </c>
      <c r="D4425" s="11" t="s">
        <v>14</v>
      </c>
      <c r="E4425" s="12">
        <v>6.0460000504970997E-3</v>
      </c>
      <c r="F4425" s="12">
        <v>2.8744561879954001E-3</v>
      </c>
      <c r="G4425" s="12">
        <v>1.2029812229958E-2</v>
      </c>
      <c r="H4425" s="12">
        <v>6.1071342021197202E-4</v>
      </c>
      <c r="I4425" s="12">
        <v>0</v>
      </c>
      <c r="J4425" s="12">
        <v>0</v>
      </c>
      <c r="K4425" s="12">
        <v>0</v>
      </c>
      <c r="L4425" s="12">
        <v>0</v>
      </c>
      <c r="M4425" s="12">
        <v>0</v>
      </c>
    </row>
    <row r="4426" spans="1:13" x14ac:dyDescent="0.35">
      <c r="A4426" s="11" t="str">
        <f t="shared" si="69"/>
        <v>CONSUMO PER CAPITA (kg ó litros por individuo)Anis200-500MIL</v>
      </c>
      <c r="B4426" s="11" t="s">
        <v>120</v>
      </c>
      <c r="C4426" s="11" t="s">
        <v>153</v>
      </c>
      <c r="D4426" s="11" t="s">
        <v>15</v>
      </c>
      <c r="E4426" s="12">
        <v>4.3844540789758496E-3</v>
      </c>
      <c r="F4426" s="12">
        <v>4.9335465418337303E-3</v>
      </c>
      <c r="G4426" s="12">
        <v>5.9180651699175203E-3</v>
      </c>
      <c r="H4426" s="12">
        <v>1.47563997516906E-2</v>
      </c>
      <c r="I4426" s="12">
        <v>0</v>
      </c>
      <c r="J4426" s="12">
        <v>0</v>
      </c>
      <c r="K4426" s="12">
        <v>0</v>
      </c>
      <c r="L4426" s="12">
        <v>0</v>
      </c>
      <c r="M4426" s="12">
        <v>0</v>
      </c>
    </row>
    <row r="4427" spans="1:13" x14ac:dyDescent="0.35">
      <c r="A4427" s="11" t="str">
        <f t="shared" si="69"/>
        <v>CONSUMO PER CAPITA (kg ó litros por individuo)Anis&gt;500MIL</v>
      </c>
      <c r="B4427" s="11" t="s">
        <v>120</v>
      </c>
      <c r="C4427" s="11" t="s">
        <v>153</v>
      </c>
      <c r="D4427" s="11" t="s">
        <v>16</v>
      </c>
      <c r="E4427" s="12">
        <v>2.6975002803280398E-2</v>
      </c>
      <c r="F4427" s="12">
        <v>9.7114723757329904E-3</v>
      </c>
      <c r="G4427" s="12">
        <v>9.8876355230145593E-3</v>
      </c>
      <c r="H4427" s="12">
        <v>6.1391170700292597E-3</v>
      </c>
      <c r="I4427" s="12">
        <v>0</v>
      </c>
      <c r="J4427" s="12">
        <v>0</v>
      </c>
      <c r="K4427" s="12">
        <v>0</v>
      </c>
      <c r="L4427" s="12">
        <v>0</v>
      </c>
      <c r="M4427" s="12">
        <v>0</v>
      </c>
    </row>
    <row r="4428" spans="1:13" x14ac:dyDescent="0.35">
      <c r="A4428" s="11" t="str">
        <f t="shared" si="69"/>
        <v>CONSUMO PER CAPITA (kg ó litros por individuo)AnisDE 15 A 19 AÑOS</v>
      </c>
      <c r="B4428" s="11" t="s">
        <v>120</v>
      </c>
      <c r="C4428" s="11" t="s">
        <v>153</v>
      </c>
      <c r="D4428" s="11" t="s">
        <v>39</v>
      </c>
      <c r="E4428" s="12">
        <v>4.74367263989118E-3</v>
      </c>
      <c r="F4428" s="12" t="s">
        <v>213</v>
      </c>
      <c r="G4428" s="12" t="s">
        <v>213</v>
      </c>
      <c r="H4428" s="12">
        <v>1.9836151211645E-4</v>
      </c>
      <c r="I4428" s="12">
        <v>0</v>
      </c>
      <c r="J4428" s="12">
        <v>0</v>
      </c>
      <c r="K4428" s="12">
        <v>0</v>
      </c>
      <c r="L4428" s="12">
        <v>0</v>
      </c>
      <c r="M4428" s="12">
        <v>0</v>
      </c>
    </row>
    <row r="4429" spans="1:13" x14ac:dyDescent="0.35">
      <c r="A4429" s="11" t="str">
        <f t="shared" si="69"/>
        <v>CONSUMO PER CAPITA (kg ó litros por individuo)AnisDE 20 A 24 AÑOS</v>
      </c>
      <c r="B4429" s="11" t="s">
        <v>120</v>
      </c>
      <c r="C4429" s="11" t="s">
        <v>153</v>
      </c>
      <c r="D4429" s="11" t="s">
        <v>40</v>
      </c>
      <c r="E4429" s="12">
        <v>1.8483229153922601E-2</v>
      </c>
      <c r="F4429" s="12">
        <v>6.3424884699100599E-3</v>
      </c>
      <c r="G4429" s="12">
        <v>9.4579884987192192E-3</v>
      </c>
      <c r="H4429" s="12">
        <v>3.0883229147059699E-4</v>
      </c>
      <c r="I4429" s="12">
        <v>0</v>
      </c>
      <c r="J4429" s="12">
        <v>0</v>
      </c>
      <c r="K4429" s="12">
        <v>0</v>
      </c>
      <c r="L4429" s="12">
        <v>0</v>
      </c>
      <c r="M4429" s="12">
        <v>0</v>
      </c>
    </row>
    <row r="4430" spans="1:13" x14ac:dyDescent="0.35">
      <c r="A4430" s="11" t="str">
        <f t="shared" si="69"/>
        <v>CONSUMO PER CAPITA (kg ó litros por individuo)AnisDE 25 A 34 AÑOS</v>
      </c>
      <c r="B4430" s="11" t="s">
        <v>120</v>
      </c>
      <c r="C4430" s="11" t="s">
        <v>153</v>
      </c>
      <c r="D4430" s="11" t="s">
        <v>41</v>
      </c>
      <c r="E4430" s="12">
        <v>7.8647859500583003E-3</v>
      </c>
      <c r="F4430" s="12">
        <v>1.0398537047589199E-2</v>
      </c>
      <c r="G4430" s="12">
        <v>1.9564297573847599E-2</v>
      </c>
      <c r="H4430" s="12">
        <v>9.9334537618349806E-3</v>
      </c>
      <c r="I4430" s="12">
        <v>0</v>
      </c>
      <c r="J4430" s="12">
        <v>0</v>
      </c>
      <c r="K4430" s="12">
        <v>0</v>
      </c>
      <c r="L4430" s="12">
        <v>0</v>
      </c>
      <c r="M4430" s="12">
        <v>0</v>
      </c>
    </row>
    <row r="4431" spans="1:13" x14ac:dyDescent="0.35">
      <c r="A4431" s="11" t="str">
        <f t="shared" si="69"/>
        <v>CONSUMO PER CAPITA (kg ó litros por individuo)AnisDE 35 A 49 AÑOS</v>
      </c>
      <c r="B4431" s="11" t="s">
        <v>120</v>
      </c>
      <c r="C4431" s="11" t="s">
        <v>153</v>
      </c>
      <c r="D4431" s="11" t="s">
        <v>42</v>
      </c>
      <c r="E4431" s="12">
        <v>3.36844157520679E-3</v>
      </c>
      <c r="F4431" s="12">
        <v>7.9115816812000295E-3</v>
      </c>
      <c r="G4431" s="12">
        <v>7.4433354202243802E-3</v>
      </c>
      <c r="H4431" s="12">
        <v>2.8752558090570902E-3</v>
      </c>
      <c r="I4431" s="12">
        <v>0</v>
      </c>
      <c r="J4431" s="12">
        <v>0</v>
      </c>
      <c r="K4431" s="12">
        <v>0</v>
      </c>
      <c r="L4431" s="12">
        <v>0</v>
      </c>
      <c r="M4431" s="12">
        <v>0</v>
      </c>
    </row>
    <row r="4432" spans="1:13" x14ac:dyDescent="0.35">
      <c r="A4432" s="11" t="str">
        <f t="shared" si="69"/>
        <v>CONSUMO PER CAPITA (kg ó litros por individuo)AnisDE 50 A 59 AÑOS</v>
      </c>
      <c r="B4432" s="11" t="s">
        <v>120</v>
      </c>
      <c r="C4432" s="11" t="s">
        <v>153</v>
      </c>
      <c r="D4432" s="11" t="s">
        <v>43</v>
      </c>
      <c r="E4432" s="12">
        <v>1.7276305221891199E-2</v>
      </c>
      <c r="F4432" s="12">
        <v>1.23008094055123E-2</v>
      </c>
      <c r="G4432" s="12">
        <v>1.23729876517376E-2</v>
      </c>
      <c r="H4432" s="12">
        <v>9.3509950393398204E-3</v>
      </c>
      <c r="I4432" s="12">
        <v>0</v>
      </c>
      <c r="J4432" s="12">
        <v>0</v>
      </c>
      <c r="K4432" s="12">
        <v>0</v>
      </c>
      <c r="L4432" s="12">
        <v>0</v>
      </c>
      <c r="M4432" s="12">
        <v>0</v>
      </c>
    </row>
    <row r="4433" spans="1:13" x14ac:dyDescent="0.35">
      <c r="A4433" s="11" t="str">
        <f t="shared" si="69"/>
        <v>CONSUMO PER CAPITA (kg ó litros por individuo)AnisDE 60 A 75 AÑOS</v>
      </c>
      <c r="B4433" s="11" t="s">
        <v>120</v>
      </c>
      <c r="C4433" s="11" t="s">
        <v>153</v>
      </c>
      <c r="D4433" s="11" t="s">
        <v>44</v>
      </c>
      <c r="E4433" s="12">
        <v>1.52688714742643E-2</v>
      </c>
      <c r="F4433" s="12">
        <v>4.2461595936861404E-3</v>
      </c>
      <c r="G4433" s="12">
        <v>4.4768540492289401E-3</v>
      </c>
      <c r="H4433" s="12">
        <v>1.5330097975922E-2</v>
      </c>
      <c r="I4433" s="12">
        <v>0</v>
      </c>
      <c r="J4433" s="12">
        <v>0</v>
      </c>
      <c r="K4433" s="12">
        <v>0</v>
      </c>
      <c r="L4433" s="12">
        <v>0</v>
      </c>
      <c r="M4433" s="12">
        <v>0</v>
      </c>
    </row>
    <row r="4434" spans="1:13" x14ac:dyDescent="0.35">
      <c r="A4434" s="11" t="str">
        <f t="shared" si="69"/>
        <v>CONSUMO PER CAPITA (kg ó litros por individuo)AnisALTA Y MEDIA ALTA</v>
      </c>
      <c r="B4434" s="11" t="s">
        <v>120</v>
      </c>
      <c r="C4434" s="11" t="s">
        <v>153</v>
      </c>
      <c r="D4434" s="11" t="s">
        <v>17</v>
      </c>
      <c r="E4434" s="12">
        <v>6.7142649927033398E-3</v>
      </c>
      <c r="F4434" s="12">
        <v>3.6317909050209E-3</v>
      </c>
      <c r="G4434" s="12">
        <v>2.6586261321586099E-3</v>
      </c>
      <c r="H4434" s="12">
        <v>7.9731759118450395E-3</v>
      </c>
      <c r="I4434" s="12">
        <v>0</v>
      </c>
      <c r="J4434" s="12">
        <v>0</v>
      </c>
      <c r="K4434" s="12">
        <v>0</v>
      </c>
      <c r="L4434" s="12">
        <v>0</v>
      </c>
      <c r="M4434" s="12">
        <v>0</v>
      </c>
    </row>
    <row r="4435" spans="1:13" x14ac:dyDescent="0.35">
      <c r="A4435" s="11" t="str">
        <f t="shared" si="69"/>
        <v>CONSUMO PER CAPITA (kg ó litros por individuo)AnisMEDIA</v>
      </c>
      <c r="B4435" s="11" t="s">
        <v>120</v>
      </c>
      <c r="C4435" s="11" t="s">
        <v>153</v>
      </c>
      <c r="D4435" s="11" t="s">
        <v>18</v>
      </c>
      <c r="E4435" s="12">
        <v>5.79083887474394E-3</v>
      </c>
      <c r="F4435" s="12">
        <v>2.4970053808261602E-3</v>
      </c>
      <c r="G4435" s="12">
        <v>7.9484418800207703E-3</v>
      </c>
      <c r="H4435" s="12">
        <v>7.7240661976918697E-3</v>
      </c>
      <c r="I4435" s="12">
        <v>0</v>
      </c>
      <c r="J4435" s="12">
        <v>0</v>
      </c>
      <c r="K4435" s="12">
        <v>0</v>
      </c>
      <c r="L4435" s="12">
        <v>0</v>
      </c>
      <c r="M4435" s="12">
        <v>0</v>
      </c>
    </row>
    <row r="4436" spans="1:13" x14ac:dyDescent="0.35">
      <c r="A4436" s="11" t="str">
        <f t="shared" si="69"/>
        <v>CONSUMO PER CAPITA (kg ó litros por individuo)AnisMEDIA BAJA</v>
      </c>
      <c r="B4436" s="11" t="s">
        <v>120</v>
      </c>
      <c r="C4436" s="11" t="s">
        <v>153</v>
      </c>
      <c r="D4436" s="11" t="s">
        <v>19</v>
      </c>
      <c r="E4436" s="12">
        <v>1.11441390624493E-2</v>
      </c>
      <c r="F4436" s="12">
        <v>1.0619265859142199E-2</v>
      </c>
      <c r="G4436" s="12">
        <v>8.1244819085993895E-3</v>
      </c>
      <c r="H4436" s="12">
        <v>1.09332299965913E-2</v>
      </c>
      <c r="I4436" s="12">
        <v>0</v>
      </c>
      <c r="J4436" s="12">
        <v>0</v>
      </c>
      <c r="K4436" s="12">
        <v>0</v>
      </c>
      <c r="L4436" s="12">
        <v>0</v>
      </c>
      <c r="M4436" s="12">
        <v>0</v>
      </c>
    </row>
    <row r="4437" spans="1:13" x14ac:dyDescent="0.35">
      <c r="A4437" s="11" t="str">
        <f t="shared" si="69"/>
        <v>CONSUMO PER CAPITA (kg ó litros por individuo)AnisBAJA</v>
      </c>
      <c r="B4437" s="11" t="s">
        <v>120</v>
      </c>
      <c r="C4437" s="11" t="s">
        <v>153</v>
      </c>
      <c r="D4437" s="11" t="s">
        <v>20</v>
      </c>
      <c r="E4437" s="12">
        <v>2.1597135363939798E-2</v>
      </c>
      <c r="F4437" s="12">
        <v>1.6988123396973101E-2</v>
      </c>
      <c r="G4437" s="12">
        <v>1.94390386199862E-2</v>
      </c>
      <c r="H4437" s="12">
        <v>2.8939528354434601E-3</v>
      </c>
      <c r="I4437" s="12">
        <v>0</v>
      </c>
      <c r="J4437" s="12">
        <v>0</v>
      </c>
      <c r="K4437" s="12">
        <v>0</v>
      </c>
      <c r="L4437" s="12">
        <v>0</v>
      </c>
      <c r="M4437" s="12">
        <v>0</v>
      </c>
    </row>
    <row r="4438" spans="1:13" x14ac:dyDescent="0.35">
      <c r="A4438" s="11" t="str">
        <f t="shared" si="69"/>
        <v>CONSUMO PER CAPITA (kg ó litros por individuo)AnisHOMBRE</v>
      </c>
      <c r="B4438" s="11" t="s">
        <v>120</v>
      </c>
      <c r="C4438" s="11" t="s">
        <v>153</v>
      </c>
      <c r="D4438" s="11" t="s">
        <v>21</v>
      </c>
      <c r="E4438" s="12">
        <v>1.45763934538304E-2</v>
      </c>
      <c r="F4438" s="12">
        <v>7.9229595991358193E-3</v>
      </c>
      <c r="G4438" s="12">
        <v>8.3982045319812293E-3</v>
      </c>
      <c r="H4438" s="12">
        <v>7.5574314006081698E-3</v>
      </c>
      <c r="I4438" s="12">
        <v>0</v>
      </c>
      <c r="J4438" s="12">
        <v>0</v>
      </c>
      <c r="K4438" s="12">
        <v>0</v>
      </c>
      <c r="L4438" s="12">
        <v>0</v>
      </c>
      <c r="M4438" s="12">
        <v>0</v>
      </c>
    </row>
    <row r="4439" spans="1:13" x14ac:dyDescent="0.35">
      <c r="A4439" s="11" t="str">
        <f t="shared" si="69"/>
        <v>CONSUMO PER CAPITA (kg ó litros por individuo)AnisMUJER</v>
      </c>
      <c r="B4439" s="11" t="s">
        <v>120</v>
      </c>
      <c r="C4439" s="11" t="s">
        <v>153</v>
      </c>
      <c r="D4439" s="11" t="s">
        <v>22</v>
      </c>
      <c r="E4439" s="12">
        <v>6.3726295700177304E-3</v>
      </c>
      <c r="F4439" s="12">
        <v>7.4224594478000203E-3</v>
      </c>
      <c r="G4439" s="12">
        <v>9.7605915189048105E-3</v>
      </c>
      <c r="H4439" s="12">
        <v>7.8270835237218804E-3</v>
      </c>
      <c r="I4439" s="12">
        <v>0</v>
      </c>
      <c r="J4439" s="12">
        <v>0</v>
      </c>
      <c r="K4439" s="12">
        <v>0</v>
      </c>
      <c r="L4439" s="12">
        <v>0</v>
      </c>
      <c r="M4439" s="12">
        <v>0</v>
      </c>
    </row>
    <row r="4440" spans="1:13" x14ac:dyDescent="0.35">
      <c r="A4440" s="11" t="str">
        <f t="shared" si="69"/>
        <v>CONSUMO PER CAPITA (kg ó litros por individuo)Otras EspirituosasT.ESPAÑA</v>
      </c>
      <c r="B4440" s="11" t="s">
        <v>120</v>
      </c>
      <c r="C4440" s="11" t="s">
        <v>154</v>
      </c>
      <c r="D4440" s="11" t="s">
        <v>36</v>
      </c>
      <c r="E4440" s="11">
        <v>0.58613384083380204</v>
      </c>
      <c r="F4440" s="11">
        <v>0.93346346281729198</v>
      </c>
      <c r="G4440" s="11">
        <v>0.97824525490936798</v>
      </c>
      <c r="H4440" s="11">
        <v>0.88012412269052298</v>
      </c>
      <c r="I4440" s="11">
        <v>0</v>
      </c>
      <c r="J4440" s="11">
        <v>0</v>
      </c>
      <c r="K4440" s="11">
        <v>0</v>
      </c>
      <c r="L4440" s="11">
        <v>0</v>
      </c>
      <c r="M4440" s="11">
        <v>0</v>
      </c>
    </row>
    <row r="4441" spans="1:13" x14ac:dyDescent="0.35">
      <c r="A4441" s="11" t="str">
        <f t="shared" si="69"/>
        <v>CONSUMO PER CAPITA (kg ó litros por individuo)Otras EspirituosasBCN AM</v>
      </c>
      <c r="B4441" s="11" t="s">
        <v>120</v>
      </c>
      <c r="C4441" s="11" t="s">
        <v>154</v>
      </c>
      <c r="D4441" s="11" t="s">
        <v>1</v>
      </c>
      <c r="E4441" s="11">
        <v>0.71518275023769495</v>
      </c>
      <c r="F4441" s="11">
        <v>0.84946861411003205</v>
      </c>
      <c r="G4441" s="11">
        <v>0.78903201075294704</v>
      </c>
      <c r="H4441" s="11">
        <v>0.78662163010081398</v>
      </c>
      <c r="I4441" s="11">
        <v>0</v>
      </c>
      <c r="J4441" s="11">
        <v>0</v>
      </c>
      <c r="K4441" s="11">
        <v>0</v>
      </c>
      <c r="L4441" s="11">
        <v>0</v>
      </c>
      <c r="M4441" s="11">
        <v>0</v>
      </c>
    </row>
    <row r="4442" spans="1:13" x14ac:dyDescent="0.35">
      <c r="A4442" s="11" t="str">
        <f t="shared" si="69"/>
        <v>CONSUMO PER CAPITA (kg ó litros por individuo)Otras EspirituosasREST.CAT ARAGON</v>
      </c>
      <c r="B4442" s="11" t="s">
        <v>120</v>
      </c>
      <c r="C4442" s="11" t="s">
        <v>154</v>
      </c>
      <c r="D4442" s="11" t="s">
        <v>2</v>
      </c>
      <c r="E4442" s="11">
        <v>0.96183672232455897</v>
      </c>
      <c r="F4442" s="11">
        <v>1.50374140793499</v>
      </c>
      <c r="G4442" s="11">
        <v>1.2985680947325</v>
      </c>
      <c r="H4442" s="11">
        <v>1.1380848872489999</v>
      </c>
      <c r="I4442" s="11">
        <v>0</v>
      </c>
      <c r="J4442" s="11">
        <v>0</v>
      </c>
      <c r="K4442" s="11">
        <v>0</v>
      </c>
      <c r="L4442" s="11">
        <v>0</v>
      </c>
      <c r="M4442" s="11">
        <v>0</v>
      </c>
    </row>
    <row r="4443" spans="1:13" x14ac:dyDescent="0.35">
      <c r="A4443" s="11" t="str">
        <f t="shared" si="69"/>
        <v>CONSUMO PER CAPITA (kg ó litros por individuo)Otras EspirituosasLEVANTE</v>
      </c>
      <c r="B4443" s="11" t="s">
        <v>120</v>
      </c>
      <c r="C4443" s="11" t="s">
        <v>154</v>
      </c>
      <c r="D4443" s="11" t="s">
        <v>3</v>
      </c>
      <c r="E4443" s="11">
        <v>0.38959161129435299</v>
      </c>
      <c r="F4443" s="11">
        <v>1.09053540265982</v>
      </c>
      <c r="G4443" s="11">
        <v>1.2788818242406199</v>
      </c>
      <c r="H4443" s="11">
        <v>1.08301844920548</v>
      </c>
      <c r="I4443" s="11">
        <v>0</v>
      </c>
      <c r="J4443" s="11">
        <v>0</v>
      </c>
      <c r="K4443" s="11">
        <v>0</v>
      </c>
      <c r="L4443" s="11">
        <v>0</v>
      </c>
      <c r="M4443" s="11">
        <v>0</v>
      </c>
    </row>
    <row r="4444" spans="1:13" x14ac:dyDescent="0.35">
      <c r="A4444" s="11" t="str">
        <f t="shared" si="69"/>
        <v>CONSUMO PER CAPITA (kg ó litros por individuo)Otras EspirituosasANDALUCIA</v>
      </c>
      <c r="B4444" s="11" t="s">
        <v>120</v>
      </c>
      <c r="C4444" s="11" t="s">
        <v>154</v>
      </c>
      <c r="D4444" s="11" t="s">
        <v>4</v>
      </c>
      <c r="E4444" s="11">
        <v>0.46642864844128401</v>
      </c>
      <c r="F4444" s="11">
        <v>0.58210583605044497</v>
      </c>
      <c r="G4444" s="11">
        <v>0.73900072589740795</v>
      </c>
      <c r="H4444" s="11">
        <v>0.62412263466468698</v>
      </c>
      <c r="I4444" s="11">
        <v>0</v>
      </c>
      <c r="J4444" s="11">
        <v>0</v>
      </c>
      <c r="K4444" s="11">
        <v>0</v>
      </c>
      <c r="L4444" s="11">
        <v>0</v>
      </c>
      <c r="M4444" s="11">
        <v>0</v>
      </c>
    </row>
    <row r="4445" spans="1:13" x14ac:dyDescent="0.35">
      <c r="A4445" s="11" t="str">
        <f t="shared" si="69"/>
        <v>CONSUMO PER CAPITA (kg ó litros por individuo)Otras EspirituosasMDD AM</v>
      </c>
      <c r="B4445" s="11" t="s">
        <v>120</v>
      </c>
      <c r="C4445" s="11" t="s">
        <v>154</v>
      </c>
      <c r="D4445" s="11" t="s">
        <v>5</v>
      </c>
      <c r="E4445" s="11">
        <v>0.69968221538808395</v>
      </c>
      <c r="F4445" s="11">
        <v>0.88619403129042895</v>
      </c>
      <c r="G4445" s="11">
        <v>1.00297997083864</v>
      </c>
      <c r="H4445" s="11">
        <v>0.95801442431388495</v>
      </c>
      <c r="I4445" s="11">
        <v>0</v>
      </c>
      <c r="J4445" s="11">
        <v>0</v>
      </c>
      <c r="K4445" s="11">
        <v>0</v>
      </c>
      <c r="L4445" s="11">
        <v>0</v>
      </c>
      <c r="M4445" s="11">
        <v>0</v>
      </c>
    </row>
    <row r="4446" spans="1:13" x14ac:dyDescent="0.35">
      <c r="A4446" s="11" t="str">
        <f t="shared" si="69"/>
        <v>CONSUMO PER CAPITA (kg ó litros por individuo)Otras EspirituosasRTO CENTRO</v>
      </c>
      <c r="B4446" s="11" t="s">
        <v>120</v>
      </c>
      <c r="C4446" s="11" t="s">
        <v>154</v>
      </c>
      <c r="D4446" s="11" t="s">
        <v>6</v>
      </c>
      <c r="E4446" s="11">
        <v>0.44422332688738297</v>
      </c>
      <c r="F4446" s="11">
        <v>1.16698115812891</v>
      </c>
      <c r="G4446" s="11">
        <v>0.75660215332181102</v>
      </c>
      <c r="H4446" s="11">
        <v>0.72074041052292104</v>
      </c>
      <c r="I4446" s="11">
        <v>0</v>
      </c>
      <c r="J4446" s="11">
        <v>0</v>
      </c>
      <c r="K4446" s="11">
        <v>0</v>
      </c>
      <c r="L4446" s="11">
        <v>0</v>
      </c>
      <c r="M4446" s="11">
        <v>0</v>
      </c>
    </row>
    <row r="4447" spans="1:13" x14ac:dyDescent="0.35">
      <c r="A4447" s="11" t="str">
        <f t="shared" si="69"/>
        <v>CONSUMO PER CAPITA (kg ó litros por individuo)Otras EspirituosasNORTE-CENTRO</v>
      </c>
      <c r="B4447" s="11" t="s">
        <v>120</v>
      </c>
      <c r="C4447" s="11" t="s">
        <v>154</v>
      </c>
      <c r="D4447" s="11" t="s">
        <v>7</v>
      </c>
      <c r="E4447" s="11">
        <v>0.55724588285399801</v>
      </c>
      <c r="F4447" s="11">
        <v>0.69491527764223904</v>
      </c>
      <c r="G4447" s="11">
        <v>0.92401560642656599</v>
      </c>
      <c r="H4447" s="11">
        <v>0.89435104579473002</v>
      </c>
      <c r="I4447" s="11">
        <v>0</v>
      </c>
      <c r="J4447" s="11">
        <v>0</v>
      </c>
      <c r="K4447" s="11">
        <v>0</v>
      </c>
      <c r="L4447" s="11">
        <v>0</v>
      </c>
      <c r="M4447" s="11">
        <v>0</v>
      </c>
    </row>
    <row r="4448" spans="1:13" x14ac:dyDescent="0.35">
      <c r="A4448" s="11" t="str">
        <f t="shared" si="69"/>
        <v>CONSUMO PER CAPITA (kg ó litros por individuo)Otras EspirituosasNOROESTE</v>
      </c>
      <c r="B4448" s="11" t="s">
        <v>120</v>
      </c>
      <c r="C4448" s="11" t="s">
        <v>154</v>
      </c>
      <c r="D4448" s="11" t="s">
        <v>8</v>
      </c>
      <c r="E4448" s="11">
        <v>0.53124709536291004</v>
      </c>
      <c r="F4448" s="11">
        <v>0.80314119049119803</v>
      </c>
      <c r="G4448" s="11">
        <v>0.98849918223689703</v>
      </c>
      <c r="H4448" s="11">
        <v>0.86959122187775495</v>
      </c>
      <c r="I4448" s="11">
        <v>0</v>
      </c>
      <c r="J4448" s="11">
        <v>0</v>
      </c>
      <c r="K4448" s="11">
        <v>0</v>
      </c>
      <c r="L4448" s="11">
        <v>0</v>
      </c>
      <c r="M4448" s="11">
        <v>0</v>
      </c>
    </row>
    <row r="4449" spans="1:13" x14ac:dyDescent="0.35">
      <c r="A4449" s="11" t="str">
        <f t="shared" si="69"/>
        <v>CONSUMO PER CAPITA (kg ó litros por individuo)Otras Espirituosas&lt;2MIL</v>
      </c>
      <c r="B4449" s="11" t="s">
        <v>120</v>
      </c>
      <c r="C4449" s="11" t="s">
        <v>154</v>
      </c>
      <c r="D4449" s="11" t="s">
        <v>9</v>
      </c>
      <c r="E4449" s="11">
        <v>0.93578313031110705</v>
      </c>
      <c r="F4449" s="11">
        <v>2.3488712897990198</v>
      </c>
      <c r="G4449" s="11">
        <v>2.1862413390647402</v>
      </c>
      <c r="H4449" s="11">
        <v>1.58466386245694</v>
      </c>
      <c r="I4449" s="11">
        <v>0</v>
      </c>
      <c r="J4449" s="11">
        <v>0</v>
      </c>
      <c r="K4449" s="11">
        <v>0</v>
      </c>
      <c r="L4449" s="11">
        <v>0</v>
      </c>
      <c r="M4449" s="11">
        <v>0</v>
      </c>
    </row>
    <row r="4450" spans="1:13" x14ac:dyDescent="0.35">
      <c r="A4450" s="11" t="str">
        <f t="shared" si="69"/>
        <v>CONSUMO PER CAPITA (kg ó litros por individuo)Otras Espirituosas2-5MIL</v>
      </c>
      <c r="B4450" s="11" t="s">
        <v>120</v>
      </c>
      <c r="C4450" s="11" t="s">
        <v>154</v>
      </c>
      <c r="D4450" s="11" t="s">
        <v>10</v>
      </c>
      <c r="E4450" s="11">
        <v>0.332414862007957</v>
      </c>
      <c r="F4450" s="11">
        <v>0.43434951807769201</v>
      </c>
      <c r="G4450" s="11">
        <v>0.53188841878420801</v>
      </c>
      <c r="H4450" s="11">
        <v>0.45000845756553398</v>
      </c>
      <c r="I4450" s="11">
        <v>0</v>
      </c>
      <c r="J4450" s="11">
        <v>0</v>
      </c>
      <c r="K4450" s="11">
        <v>0</v>
      </c>
      <c r="L4450" s="11">
        <v>0</v>
      </c>
      <c r="M4450" s="11">
        <v>0</v>
      </c>
    </row>
    <row r="4451" spans="1:13" x14ac:dyDescent="0.35">
      <c r="A4451" s="11" t="str">
        <f t="shared" si="69"/>
        <v>CONSUMO PER CAPITA (kg ó litros por individuo)Otras Espirituosas5-10MIL</v>
      </c>
      <c r="B4451" s="11" t="s">
        <v>120</v>
      </c>
      <c r="C4451" s="11" t="s">
        <v>154</v>
      </c>
      <c r="D4451" s="11" t="s">
        <v>11</v>
      </c>
      <c r="E4451" s="11">
        <v>0.39567463096330402</v>
      </c>
      <c r="F4451" s="11">
        <v>0.52779678156030696</v>
      </c>
      <c r="G4451" s="11">
        <v>0.66222588093229895</v>
      </c>
      <c r="H4451" s="11">
        <v>0.59691522992645496</v>
      </c>
      <c r="I4451" s="11">
        <v>0</v>
      </c>
      <c r="J4451" s="11">
        <v>0</v>
      </c>
      <c r="K4451" s="11">
        <v>0</v>
      </c>
      <c r="L4451" s="11">
        <v>0</v>
      </c>
      <c r="M4451" s="11">
        <v>0</v>
      </c>
    </row>
    <row r="4452" spans="1:13" x14ac:dyDescent="0.35">
      <c r="A4452" s="11" t="str">
        <f t="shared" si="69"/>
        <v>CONSUMO PER CAPITA (kg ó litros por individuo)Otras Espirituosas10-30MIL</v>
      </c>
      <c r="B4452" s="11" t="s">
        <v>120</v>
      </c>
      <c r="C4452" s="11" t="s">
        <v>154</v>
      </c>
      <c r="D4452" s="11" t="s">
        <v>12</v>
      </c>
      <c r="E4452" s="11">
        <v>0.58768714772650699</v>
      </c>
      <c r="F4452" s="11">
        <v>0.97458404905265605</v>
      </c>
      <c r="G4452" s="11">
        <v>0.73689339255706099</v>
      </c>
      <c r="H4452" s="11">
        <v>0.79109613993500705</v>
      </c>
      <c r="I4452" s="11">
        <v>0</v>
      </c>
      <c r="J4452" s="11">
        <v>0</v>
      </c>
      <c r="K4452" s="11">
        <v>0</v>
      </c>
      <c r="L4452" s="11">
        <v>0</v>
      </c>
      <c r="M4452" s="11">
        <v>0</v>
      </c>
    </row>
    <row r="4453" spans="1:13" x14ac:dyDescent="0.35">
      <c r="A4453" s="11" t="str">
        <f t="shared" si="69"/>
        <v>CONSUMO PER CAPITA (kg ó litros por individuo)Otras Espirituosas30-100MIL</v>
      </c>
      <c r="B4453" s="11" t="s">
        <v>120</v>
      </c>
      <c r="C4453" s="11" t="s">
        <v>154</v>
      </c>
      <c r="D4453" s="11" t="s">
        <v>13</v>
      </c>
      <c r="E4453" s="11">
        <v>0.463295925147995</v>
      </c>
      <c r="F4453" s="11">
        <v>1.0451494434923401</v>
      </c>
      <c r="G4453" s="11">
        <v>1.14322969532097</v>
      </c>
      <c r="H4453" s="11">
        <v>0.82293563773401102</v>
      </c>
      <c r="I4453" s="11">
        <v>0</v>
      </c>
      <c r="J4453" s="11">
        <v>0</v>
      </c>
      <c r="K4453" s="11">
        <v>0</v>
      </c>
      <c r="L4453" s="11">
        <v>0</v>
      </c>
      <c r="M4453" s="11">
        <v>0</v>
      </c>
    </row>
    <row r="4454" spans="1:13" x14ac:dyDescent="0.35">
      <c r="A4454" s="11" t="str">
        <f t="shared" si="69"/>
        <v>CONSUMO PER CAPITA (kg ó litros por individuo)Otras Espirituosas100-200MIL</v>
      </c>
      <c r="B4454" s="11" t="s">
        <v>120</v>
      </c>
      <c r="C4454" s="11" t="s">
        <v>154</v>
      </c>
      <c r="D4454" s="11" t="s">
        <v>14</v>
      </c>
      <c r="E4454" s="11">
        <v>0.54819672357704297</v>
      </c>
      <c r="F4454" s="11">
        <v>0.71667703888240797</v>
      </c>
      <c r="G4454" s="11">
        <v>0.86179250299559396</v>
      </c>
      <c r="H4454" s="11">
        <v>0.73045115167640595</v>
      </c>
      <c r="I4454" s="11">
        <v>0</v>
      </c>
      <c r="J4454" s="11">
        <v>0</v>
      </c>
      <c r="K4454" s="11">
        <v>0</v>
      </c>
      <c r="L4454" s="11">
        <v>0</v>
      </c>
      <c r="M4454" s="11">
        <v>0</v>
      </c>
    </row>
    <row r="4455" spans="1:13" x14ac:dyDescent="0.35">
      <c r="A4455" s="11" t="str">
        <f t="shared" si="69"/>
        <v>CONSUMO PER CAPITA (kg ó litros por individuo)Otras Espirituosas200-500MIL</v>
      </c>
      <c r="B4455" s="11" t="s">
        <v>120</v>
      </c>
      <c r="C4455" s="11" t="s">
        <v>154</v>
      </c>
      <c r="D4455" s="11" t="s">
        <v>15</v>
      </c>
      <c r="E4455" s="11">
        <v>0.65972737487905697</v>
      </c>
      <c r="F4455" s="11">
        <v>0.71561115607788595</v>
      </c>
      <c r="G4455" s="11">
        <v>0.98482671615013095</v>
      </c>
      <c r="H4455" s="11">
        <v>1.2204918586717</v>
      </c>
      <c r="I4455" s="11">
        <v>0</v>
      </c>
      <c r="J4455" s="11">
        <v>0</v>
      </c>
      <c r="K4455" s="11">
        <v>0</v>
      </c>
      <c r="L4455" s="11">
        <v>0</v>
      </c>
      <c r="M4455" s="11">
        <v>0</v>
      </c>
    </row>
    <row r="4456" spans="1:13" x14ac:dyDescent="0.35">
      <c r="A4456" s="11" t="str">
        <f t="shared" si="69"/>
        <v>CONSUMO PER CAPITA (kg ó litros por individuo)Otras Espirituosas&gt;500MIL</v>
      </c>
      <c r="B4456" s="11" t="s">
        <v>120</v>
      </c>
      <c r="C4456" s="11" t="s">
        <v>154</v>
      </c>
      <c r="D4456" s="11" t="s">
        <v>16</v>
      </c>
      <c r="E4456" s="11">
        <v>0.76407546831917805</v>
      </c>
      <c r="F4456" s="11">
        <v>0.95367809587504704</v>
      </c>
      <c r="G4456" s="11">
        <v>1.0099817764821499</v>
      </c>
      <c r="H4456" s="11">
        <v>0.94463667262292195</v>
      </c>
      <c r="I4456" s="11">
        <v>0</v>
      </c>
      <c r="J4456" s="11">
        <v>0</v>
      </c>
      <c r="K4456" s="11">
        <v>0</v>
      </c>
      <c r="L4456" s="11">
        <v>0</v>
      </c>
      <c r="M4456" s="11">
        <v>0</v>
      </c>
    </row>
    <row r="4457" spans="1:13" x14ac:dyDescent="0.35">
      <c r="A4457" s="11" t="str">
        <f t="shared" si="69"/>
        <v>CONSUMO PER CAPITA (kg ó litros por individuo)Otras EspirituosasDE 15 A 19 AÑOS</v>
      </c>
      <c r="B4457" s="11" t="s">
        <v>120</v>
      </c>
      <c r="C4457" s="11" t="s">
        <v>154</v>
      </c>
      <c r="D4457" s="11" t="s">
        <v>39</v>
      </c>
      <c r="E4457" s="11">
        <v>0.395818431241723</v>
      </c>
      <c r="F4457" s="11">
        <v>0.86303721241268905</v>
      </c>
      <c r="G4457" s="11">
        <v>0.43047320637244202</v>
      </c>
      <c r="H4457" s="11">
        <v>0.22297778028218501</v>
      </c>
      <c r="I4457" s="11">
        <v>0</v>
      </c>
      <c r="J4457" s="11">
        <v>0</v>
      </c>
      <c r="K4457" s="11">
        <v>0</v>
      </c>
      <c r="L4457" s="11">
        <v>0</v>
      </c>
      <c r="M4457" s="11">
        <v>0</v>
      </c>
    </row>
    <row r="4458" spans="1:13" x14ac:dyDescent="0.35">
      <c r="A4458" s="11" t="str">
        <f t="shared" si="69"/>
        <v>CONSUMO PER CAPITA (kg ó litros por individuo)Otras EspirituosasDE 20 A 24 AÑOS</v>
      </c>
      <c r="B4458" s="11" t="s">
        <v>120</v>
      </c>
      <c r="C4458" s="11" t="s">
        <v>154</v>
      </c>
      <c r="D4458" s="11" t="s">
        <v>40</v>
      </c>
      <c r="E4458" s="11">
        <v>0.78310955314277797</v>
      </c>
      <c r="F4458" s="11">
        <v>1.1094307585616301</v>
      </c>
      <c r="G4458" s="11">
        <v>0.76405537414857105</v>
      </c>
      <c r="H4458" s="11">
        <v>0.77736839957280202</v>
      </c>
      <c r="I4458" s="11">
        <v>0</v>
      </c>
      <c r="J4458" s="11">
        <v>0</v>
      </c>
      <c r="K4458" s="11">
        <v>0</v>
      </c>
      <c r="L4458" s="11">
        <v>0</v>
      </c>
      <c r="M4458" s="11">
        <v>0</v>
      </c>
    </row>
    <row r="4459" spans="1:13" x14ac:dyDescent="0.35">
      <c r="A4459" s="11" t="str">
        <f t="shared" si="69"/>
        <v>CONSUMO PER CAPITA (kg ó litros por individuo)Otras EspirituosasDE 25 A 34 AÑOS</v>
      </c>
      <c r="B4459" s="11" t="s">
        <v>120</v>
      </c>
      <c r="C4459" s="11" t="s">
        <v>154</v>
      </c>
      <c r="D4459" s="11" t="s">
        <v>41</v>
      </c>
      <c r="E4459" s="11">
        <v>0.71713117125538295</v>
      </c>
      <c r="F4459" s="11">
        <v>1.12480971648657</v>
      </c>
      <c r="G4459" s="11">
        <v>1.1735568749087499</v>
      </c>
      <c r="H4459" s="11">
        <v>1.11359834079871</v>
      </c>
      <c r="I4459" s="11">
        <v>0</v>
      </c>
      <c r="J4459" s="11">
        <v>0</v>
      </c>
      <c r="K4459" s="11">
        <v>0</v>
      </c>
      <c r="L4459" s="11">
        <v>0</v>
      </c>
      <c r="M4459" s="11">
        <v>0</v>
      </c>
    </row>
    <row r="4460" spans="1:13" x14ac:dyDescent="0.35">
      <c r="A4460" s="11" t="str">
        <f t="shared" si="69"/>
        <v>CONSUMO PER CAPITA (kg ó litros por individuo)Otras EspirituosasDE 35 A 49 AÑOS</v>
      </c>
      <c r="B4460" s="11" t="s">
        <v>120</v>
      </c>
      <c r="C4460" s="11" t="s">
        <v>154</v>
      </c>
      <c r="D4460" s="11" t="s">
        <v>42</v>
      </c>
      <c r="E4460" s="11">
        <v>0.41139678564300403</v>
      </c>
      <c r="F4460" s="11">
        <v>0.60710529185237305</v>
      </c>
      <c r="G4460" s="11">
        <v>0.66594289241267202</v>
      </c>
      <c r="H4460" s="11">
        <v>0.70419659419139202</v>
      </c>
      <c r="I4460" s="11">
        <v>0</v>
      </c>
      <c r="J4460" s="11">
        <v>0</v>
      </c>
      <c r="K4460" s="11">
        <v>0</v>
      </c>
      <c r="L4460" s="11">
        <v>0</v>
      </c>
      <c r="M4460" s="11">
        <v>0</v>
      </c>
    </row>
    <row r="4461" spans="1:13" x14ac:dyDescent="0.35">
      <c r="A4461" s="11" t="str">
        <f t="shared" si="69"/>
        <v>CONSUMO PER CAPITA (kg ó litros por individuo)Otras EspirituosasDE 50 A 59 AÑOS</v>
      </c>
      <c r="B4461" s="11" t="s">
        <v>120</v>
      </c>
      <c r="C4461" s="11" t="s">
        <v>154</v>
      </c>
      <c r="D4461" s="11" t="s">
        <v>43</v>
      </c>
      <c r="E4461" s="11">
        <v>0.78704995098330099</v>
      </c>
      <c r="F4461" s="11">
        <v>1.56605037565046</v>
      </c>
      <c r="G4461" s="11">
        <v>1.20946275543631</v>
      </c>
      <c r="H4461" s="11">
        <v>1.15495384979285</v>
      </c>
      <c r="I4461" s="11">
        <v>0</v>
      </c>
      <c r="J4461" s="11">
        <v>0</v>
      </c>
      <c r="K4461" s="11">
        <v>0</v>
      </c>
      <c r="L4461" s="11">
        <v>0</v>
      </c>
      <c r="M4461" s="11">
        <v>0</v>
      </c>
    </row>
    <row r="4462" spans="1:13" x14ac:dyDescent="0.35">
      <c r="A4462" s="11" t="str">
        <f t="shared" si="69"/>
        <v>CONSUMO PER CAPITA (kg ó litros por individuo)Otras EspirituosasDE 60 A 75 AÑOS</v>
      </c>
      <c r="B4462" s="11" t="s">
        <v>120</v>
      </c>
      <c r="C4462" s="11" t="s">
        <v>154</v>
      </c>
      <c r="D4462" s="11" t="s">
        <v>44</v>
      </c>
      <c r="E4462" s="11">
        <v>0.56682115432941504</v>
      </c>
      <c r="F4462" s="11">
        <v>0.669040613367337</v>
      </c>
      <c r="G4462" s="11">
        <v>1.28631022510788</v>
      </c>
      <c r="H4462" s="11">
        <v>0.94698128862190001</v>
      </c>
      <c r="I4462" s="11">
        <v>0</v>
      </c>
      <c r="J4462" s="11">
        <v>0</v>
      </c>
      <c r="K4462" s="11">
        <v>0</v>
      </c>
      <c r="L4462" s="11">
        <v>0</v>
      </c>
      <c r="M4462" s="11">
        <v>0</v>
      </c>
    </row>
    <row r="4463" spans="1:13" x14ac:dyDescent="0.35">
      <c r="A4463" s="11" t="str">
        <f t="shared" si="69"/>
        <v>CONSUMO PER CAPITA (kg ó litros por individuo)Otras EspirituosasALTA Y MEDIA ALTA</v>
      </c>
      <c r="B4463" s="11" t="s">
        <v>120</v>
      </c>
      <c r="C4463" s="11" t="s">
        <v>154</v>
      </c>
      <c r="D4463" s="11" t="s">
        <v>17</v>
      </c>
      <c r="E4463" s="11">
        <v>0.55756182034936497</v>
      </c>
      <c r="F4463" s="11">
        <v>0.72671438718591996</v>
      </c>
      <c r="G4463" s="11">
        <v>0.73497247478274896</v>
      </c>
      <c r="H4463" s="11">
        <v>0.77805738468489805</v>
      </c>
      <c r="I4463" s="11">
        <v>0</v>
      </c>
      <c r="J4463" s="11">
        <v>0</v>
      </c>
      <c r="K4463" s="11">
        <v>0</v>
      </c>
      <c r="L4463" s="11">
        <v>0</v>
      </c>
      <c r="M4463" s="11">
        <v>0</v>
      </c>
    </row>
    <row r="4464" spans="1:13" x14ac:dyDescent="0.35">
      <c r="A4464" s="11" t="str">
        <f t="shared" si="69"/>
        <v>CONSUMO PER CAPITA (kg ó litros por individuo)Otras EspirituosasMEDIA</v>
      </c>
      <c r="B4464" s="11" t="s">
        <v>120</v>
      </c>
      <c r="C4464" s="11" t="s">
        <v>154</v>
      </c>
      <c r="D4464" s="11" t="s">
        <v>18</v>
      </c>
      <c r="E4464" s="11">
        <v>0.67077248773204901</v>
      </c>
      <c r="F4464" s="11">
        <v>1.2292365440447099</v>
      </c>
      <c r="G4464" s="11">
        <v>1.31310976292461</v>
      </c>
      <c r="H4464" s="11">
        <v>0.984374742442094</v>
      </c>
      <c r="I4464" s="11">
        <v>0</v>
      </c>
      <c r="J4464" s="11">
        <v>0</v>
      </c>
      <c r="K4464" s="11">
        <v>0</v>
      </c>
      <c r="L4464" s="11">
        <v>0</v>
      </c>
      <c r="M4464" s="11">
        <v>0</v>
      </c>
    </row>
    <row r="4465" spans="1:13" x14ac:dyDescent="0.35">
      <c r="A4465" s="11" t="str">
        <f t="shared" si="69"/>
        <v>CONSUMO PER CAPITA (kg ó litros por individuo)Otras EspirituosasMEDIA BAJA</v>
      </c>
      <c r="B4465" s="11" t="s">
        <v>120</v>
      </c>
      <c r="C4465" s="11" t="s">
        <v>154</v>
      </c>
      <c r="D4465" s="11" t="s">
        <v>19</v>
      </c>
      <c r="E4465" s="11">
        <v>0.45934151167535903</v>
      </c>
      <c r="F4465" s="11">
        <v>0.69225357674091503</v>
      </c>
      <c r="G4465" s="11">
        <v>0.75604076260423703</v>
      </c>
      <c r="H4465" s="11">
        <v>0.72796027909136396</v>
      </c>
      <c r="I4465" s="11">
        <v>0</v>
      </c>
      <c r="J4465" s="11">
        <v>0</v>
      </c>
      <c r="K4465" s="11">
        <v>0</v>
      </c>
      <c r="L4465" s="11">
        <v>0</v>
      </c>
      <c r="M4465" s="11">
        <v>0</v>
      </c>
    </row>
    <row r="4466" spans="1:13" x14ac:dyDescent="0.35">
      <c r="A4466" s="11" t="str">
        <f t="shared" si="69"/>
        <v>CONSUMO PER CAPITA (kg ó litros por individuo)Otras EspirituosasBAJA</v>
      </c>
      <c r="B4466" s="11" t="s">
        <v>120</v>
      </c>
      <c r="C4466" s="11" t="s">
        <v>154</v>
      </c>
      <c r="D4466" s="11" t="s">
        <v>20</v>
      </c>
      <c r="E4466" s="11">
        <v>0.64739920331182998</v>
      </c>
      <c r="F4466" s="11">
        <v>0.98637466876716196</v>
      </c>
      <c r="G4466" s="11">
        <v>0.97812713423031505</v>
      </c>
      <c r="H4466" s="11">
        <v>1.02324635625701</v>
      </c>
      <c r="I4466" s="11">
        <v>0</v>
      </c>
      <c r="J4466" s="11">
        <v>0</v>
      </c>
      <c r="K4466" s="11">
        <v>0</v>
      </c>
      <c r="L4466" s="11">
        <v>0</v>
      </c>
      <c r="M4466" s="11">
        <v>0</v>
      </c>
    </row>
    <row r="4467" spans="1:13" x14ac:dyDescent="0.35">
      <c r="A4467" s="11" t="str">
        <f t="shared" si="69"/>
        <v>CONSUMO PER CAPITA (kg ó litros por individuo)Otras EspirituosasHOMBRE</v>
      </c>
      <c r="B4467" s="11" t="s">
        <v>120</v>
      </c>
      <c r="C4467" s="11" t="s">
        <v>154</v>
      </c>
      <c r="D4467" s="11" t="s">
        <v>21</v>
      </c>
      <c r="E4467" s="11">
        <v>0.57436210501698004</v>
      </c>
      <c r="F4467" s="11">
        <v>0.81499250402576895</v>
      </c>
      <c r="G4467" s="11">
        <v>0.87555809817408004</v>
      </c>
      <c r="H4467" s="11">
        <v>0.77588112205777104</v>
      </c>
      <c r="I4467" s="11">
        <v>0</v>
      </c>
      <c r="J4467" s="11">
        <v>0</v>
      </c>
      <c r="K4467" s="11">
        <v>0</v>
      </c>
      <c r="L4467" s="11">
        <v>0</v>
      </c>
      <c r="M4467" s="11">
        <v>0</v>
      </c>
    </row>
    <row r="4468" spans="1:13" x14ac:dyDescent="0.35">
      <c r="A4468" s="11" t="str">
        <f t="shared" si="69"/>
        <v>CONSUMO PER CAPITA (kg ó litros por individuo)Otras EspirituosasMUJER</v>
      </c>
      <c r="B4468" s="11" t="s">
        <v>120</v>
      </c>
      <c r="C4468" s="11" t="s">
        <v>154</v>
      </c>
      <c r="D4468" s="11" t="s">
        <v>22</v>
      </c>
      <c r="E4468" s="11">
        <v>0.59770909388290105</v>
      </c>
      <c r="F4468" s="11">
        <v>1.05014764512388</v>
      </c>
      <c r="G4468" s="11">
        <v>1.0794646579387699</v>
      </c>
      <c r="H4468" s="11">
        <v>0.98271369320929103</v>
      </c>
      <c r="I4468" s="11">
        <v>0</v>
      </c>
      <c r="J4468" s="11">
        <v>0</v>
      </c>
      <c r="K4468" s="11">
        <v>0</v>
      </c>
      <c r="L4468" s="11">
        <v>0</v>
      </c>
      <c r="M4468" s="11">
        <v>0</v>
      </c>
    </row>
    <row r="4469" spans="1:13" x14ac:dyDescent="0.35">
      <c r="A4469" s="11" t="str">
        <f t="shared" si="69"/>
        <v>CONSUMO PER CAPITA (kg ó litros por individuo)T.Zumo+Horchata+MostoT.ESPAÑA</v>
      </c>
      <c r="B4469" s="11" t="s">
        <v>120</v>
      </c>
      <c r="C4469" s="11" t="s">
        <v>155</v>
      </c>
      <c r="D4469" s="11" t="s">
        <v>36</v>
      </c>
      <c r="E4469" s="11">
        <v>1.2213933538911099</v>
      </c>
      <c r="F4469" s="11">
        <v>1.1618958276114999</v>
      </c>
      <c r="G4469" s="11">
        <v>1.27766944075916</v>
      </c>
      <c r="H4469" s="11">
        <v>1.27794671598502</v>
      </c>
      <c r="I4469" s="11">
        <v>0</v>
      </c>
      <c r="J4469" s="11">
        <v>0</v>
      </c>
      <c r="K4469" s="11">
        <v>0</v>
      </c>
      <c r="L4469" s="11">
        <v>0</v>
      </c>
      <c r="M4469" s="11">
        <v>0</v>
      </c>
    </row>
    <row r="4470" spans="1:13" x14ac:dyDescent="0.35">
      <c r="A4470" s="11" t="str">
        <f t="shared" si="69"/>
        <v>CONSUMO PER CAPITA (kg ó litros por individuo)T.Zumo+Horchata+MostoBCN AM</v>
      </c>
      <c r="B4470" s="11" t="s">
        <v>120</v>
      </c>
      <c r="C4470" s="11" t="s">
        <v>155</v>
      </c>
      <c r="D4470" s="11" t="s">
        <v>1</v>
      </c>
      <c r="E4470" s="11">
        <v>1.4704275310963699</v>
      </c>
      <c r="F4470" s="11">
        <v>1.26484092866414</v>
      </c>
      <c r="G4470" s="11">
        <v>1.73914143002232</v>
      </c>
      <c r="H4470" s="11">
        <v>1.5736830992253801</v>
      </c>
      <c r="I4470" s="11">
        <v>0</v>
      </c>
      <c r="J4470" s="11">
        <v>0</v>
      </c>
      <c r="K4470" s="11">
        <v>0</v>
      </c>
      <c r="L4470" s="11">
        <v>0</v>
      </c>
      <c r="M4470" s="11">
        <v>0</v>
      </c>
    </row>
    <row r="4471" spans="1:13" x14ac:dyDescent="0.35">
      <c r="A4471" s="11" t="str">
        <f t="shared" si="69"/>
        <v>CONSUMO PER CAPITA (kg ó litros por individuo)T.Zumo+Horchata+MostoREST.CAT ARAGON</v>
      </c>
      <c r="B4471" s="11" t="s">
        <v>120</v>
      </c>
      <c r="C4471" s="11" t="s">
        <v>155</v>
      </c>
      <c r="D4471" s="11" t="s">
        <v>2</v>
      </c>
      <c r="E4471" s="11">
        <v>0.78396661983166804</v>
      </c>
      <c r="F4471" s="11">
        <v>0.68030210206627795</v>
      </c>
      <c r="G4471" s="11">
        <v>0.71617499005979002</v>
      </c>
      <c r="H4471" s="11">
        <v>0.76755369091972903</v>
      </c>
      <c r="I4471" s="11">
        <v>0</v>
      </c>
      <c r="J4471" s="11">
        <v>0</v>
      </c>
      <c r="K4471" s="11">
        <v>0</v>
      </c>
      <c r="L4471" s="11">
        <v>0</v>
      </c>
      <c r="M4471" s="11">
        <v>0</v>
      </c>
    </row>
    <row r="4472" spans="1:13" x14ac:dyDescent="0.35">
      <c r="A4472" s="11" t="str">
        <f t="shared" si="69"/>
        <v>CONSUMO PER CAPITA (kg ó litros por individuo)T.Zumo+Horchata+MostoLEVANTE</v>
      </c>
      <c r="B4472" s="11" t="s">
        <v>120</v>
      </c>
      <c r="C4472" s="11" t="s">
        <v>155</v>
      </c>
      <c r="D4472" s="11" t="s">
        <v>3</v>
      </c>
      <c r="E4472" s="11">
        <v>1.10501584129018</v>
      </c>
      <c r="F4472" s="11">
        <v>1.00320568273858</v>
      </c>
      <c r="G4472" s="11">
        <v>1.02240023355218</v>
      </c>
      <c r="H4472" s="11">
        <v>0.88889083471540398</v>
      </c>
      <c r="I4472" s="11">
        <v>0</v>
      </c>
      <c r="J4472" s="11">
        <v>0</v>
      </c>
      <c r="K4472" s="11">
        <v>0</v>
      </c>
      <c r="L4472" s="11">
        <v>0</v>
      </c>
      <c r="M4472" s="11">
        <v>0</v>
      </c>
    </row>
    <row r="4473" spans="1:13" x14ac:dyDescent="0.35">
      <c r="A4473" s="11" t="str">
        <f t="shared" si="69"/>
        <v>CONSUMO PER CAPITA (kg ó litros por individuo)T.Zumo+Horchata+MostoANDALUCIA</v>
      </c>
      <c r="B4473" s="11" t="s">
        <v>120</v>
      </c>
      <c r="C4473" s="11" t="s">
        <v>155</v>
      </c>
      <c r="D4473" s="11" t="s">
        <v>4</v>
      </c>
      <c r="E4473" s="11">
        <v>1.1588651696036001</v>
      </c>
      <c r="F4473" s="11">
        <v>1.1756495690731901</v>
      </c>
      <c r="G4473" s="11">
        <v>1.1795342056117399</v>
      </c>
      <c r="H4473" s="11">
        <v>1.1100721160937701</v>
      </c>
      <c r="I4473" s="11">
        <v>0</v>
      </c>
      <c r="J4473" s="11">
        <v>0</v>
      </c>
      <c r="K4473" s="11">
        <v>0</v>
      </c>
      <c r="L4473" s="11">
        <v>0</v>
      </c>
      <c r="M4473" s="11">
        <v>0</v>
      </c>
    </row>
    <row r="4474" spans="1:13" x14ac:dyDescent="0.35">
      <c r="A4474" s="11" t="str">
        <f t="shared" si="69"/>
        <v>CONSUMO PER CAPITA (kg ó litros por individuo)T.Zumo+Horchata+MostoMDD AM</v>
      </c>
      <c r="B4474" s="11" t="s">
        <v>120</v>
      </c>
      <c r="C4474" s="11" t="s">
        <v>155</v>
      </c>
      <c r="D4474" s="11" t="s">
        <v>5</v>
      </c>
      <c r="E4474" s="11">
        <v>0.98094588800452798</v>
      </c>
      <c r="F4474" s="11">
        <v>0.910328619384704</v>
      </c>
      <c r="G4474" s="11">
        <v>1.2174103269802099</v>
      </c>
      <c r="H4474" s="11">
        <v>1.2731804305315799</v>
      </c>
      <c r="I4474" s="11">
        <v>0</v>
      </c>
      <c r="J4474" s="11">
        <v>0</v>
      </c>
      <c r="K4474" s="11">
        <v>0</v>
      </c>
      <c r="L4474" s="11">
        <v>0</v>
      </c>
      <c r="M4474" s="11">
        <v>0</v>
      </c>
    </row>
    <row r="4475" spans="1:13" x14ac:dyDescent="0.35">
      <c r="A4475" s="11" t="str">
        <f t="shared" si="69"/>
        <v>CONSUMO PER CAPITA (kg ó litros por individuo)T.Zumo+Horchata+MostoRTO CENTRO</v>
      </c>
      <c r="B4475" s="11" t="s">
        <v>120</v>
      </c>
      <c r="C4475" s="11" t="s">
        <v>155</v>
      </c>
      <c r="D4475" s="11" t="s">
        <v>6</v>
      </c>
      <c r="E4475" s="11">
        <v>1.1153655487672001</v>
      </c>
      <c r="F4475" s="11">
        <v>1.1623189734975901</v>
      </c>
      <c r="G4475" s="11">
        <v>1.1959029975395601</v>
      </c>
      <c r="H4475" s="11">
        <v>1.1517990376131699</v>
      </c>
      <c r="I4475" s="11">
        <v>0</v>
      </c>
      <c r="J4475" s="11">
        <v>0</v>
      </c>
      <c r="K4475" s="11">
        <v>0</v>
      </c>
      <c r="L4475" s="11">
        <v>0</v>
      </c>
      <c r="M4475" s="11">
        <v>0</v>
      </c>
    </row>
    <row r="4476" spans="1:13" x14ac:dyDescent="0.35">
      <c r="A4476" s="11" t="str">
        <f t="shared" si="69"/>
        <v>CONSUMO PER CAPITA (kg ó litros por individuo)T.Zumo+Horchata+MostoNORTE-CENTRO</v>
      </c>
      <c r="B4476" s="11" t="s">
        <v>120</v>
      </c>
      <c r="C4476" s="11" t="s">
        <v>155</v>
      </c>
      <c r="D4476" s="11" t="s">
        <v>7</v>
      </c>
      <c r="E4476" s="11">
        <v>2.0811484102521001</v>
      </c>
      <c r="F4476" s="11">
        <v>2.05823280053046</v>
      </c>
      <c r="G4476" s="11">
        <v>2.0875905681457501</v>
      </c>
      <c r="H4476" s="11">
        <v>2.1676484657466299</v>
      </c>
      <c r="I4476" s="11">
        <v>0</v>
      </c>
      <c r="J4476" s="11">
        <v>0</v>
      </c>
      <c r="K4476" s="11">
        <v>0</v>
      </c>
      <c r="L4476" s="11">
        <v>0</v>
      </c>
      <c r="M4476" s="11">
        <v>0</v>
      </c>
    </row>
    <row r="4477" spans="1:13" x14ac:dyDescent="0.35">
      <c r="A4477" s="11" t="str">
        <f t="shared" si="69"/>
        <v>CONSUMO PER CAPITA (kg ó litros por individuo)T.Zumo+Horchata+MostoNOROESTE</v>
      </c>
      <c r="B4477" s="11" t="s">
        <v>120</v>
      </c>
      <c r="C4477" s="11" t="s">
        <v>155</v>
      </c>
      <c r="D4477" s="11" t="s">
        <v>8</v>
      </c>
      <c r="E4477" s="11">
        <v>1.49725038099184</v>
      </c>
      <c r="F4477" s="11">
        <v>1.4347466561126601</v>
      </c>
      <c r="G4477" s="11">
        <v>1.6056249762785499</v>
      </c>
      <c r="H4477" s="11">
        <v>1.9904116985498601</v>
      </c>
      <c r="I4477" s="11">
        <v>0</v>
      </c>
      <c r="J4477" s="11">
        <v>0</v>
      </c>
      <c r="K4477" s="11">
        <v>0</v>
      </c>
      <c r="L4477" s="11">
        <v>0</v>
      </c>
      <c r="M4477" s="11">
        <v>0</v>
      </c>
    </row>
    <row r="4478" spans="1:13" x14ac:dyDescent="0.35">
      <c r="A4478" s="11" t="str">
        <f t="shared" si="69"/>
        <v>CONSUMO PER CAPITA (kg ó litros por individuo)T.Zumo+Horchata+Mosto&lt;2MIL</v>
      </c>
      <c r="B4478" s="11" t="s">
        <v>120</v>
      </c>
      <c r="C4478" s="11" t="s">
        <v>155</v>
      </c>
      <c r="D4478" s="11" t="s">
        <v>9</v>
      </c>
      <c r="E4478" s="11">
        <v>1.06702844337019</v>
      </c>
      <c r="F4478" s="11">
        <v>0.83490988256645704</v>
      </c>
      <c r="G4478" s="11">
        <v>0.94575279753096397</v>
      </c>
      <c r="H4478" s="11">
        <v>0.984480776500959</v>
      </c>
      <c r="I4478" s="11">
        <v>0</v>
      </c>
      <c r="J4478" s="11">
        <v>0</v>
      </c>
      <c r="K4478" s="11">
        <v>0</v>
      </c>
      <c r="L4478" s="11">
        <v>0</v>
      </c>
      <c r="M4478" s="11">
        <v>0</v>
      </c>
    </row>
    <row r="4479" spans="1:13" x14ac:dyDescent="0.35">
      <c r="A4479" s="11" t="str">
        <f t="shared" si="69"/>
        <v>CONSUMO PER CAPITA (kg ó litros por individuo)T.Zumo+Horchata+Mosto2-5MIL</v>
      </c>
      <c r="B4479" s="11" t="s">
        <v>120</v>
      </c>
      <c r="C4479" s="11" t="s">
        <v>155</v>
      </c>
      <c r="D4479" s="11" t="s">
        <v>10</v>
      </c>
      <c r="E4479" s="11">
        <v>0.92345101238071703</v>
      </c>
      <c r="F4479" s="11">
        <v>0.71568239427205904</v>
      </c>
      <c r="G4479" s="11">
        <v>0.97624037463965996</v>
      </c>
      <c r="H4479" s="11">
        <v>0.93311790850581999</v>
      </c>
      <c r="I4479" s="11">
        <v>0</v>
      </c>
      <c r="J4479" s="11">
        <v>0</v>
      </c>
      <c r="K4479" s="11">
        <v>0</v>
      </c>
      <c r="L4479" s="11">
        <v>0</v>
      </c>
      <c r="M4479" s="11">
        <v>0</v>
      </c>
    </row>
    <row r="4480" spans="1:13" x14ac:dyDescent="0.35">
      <c r="A4480" s="11" t="str">
        <f t="shared" si="69"/>
        <v>CONSUMO PER CAPITA (kg ó litros por individuo)T.Zumo+Horchata+Mosto5-10MIL</v>
      </c>
      <c r="B4480" s="11" t="s">
        <v>120</v>
      </c>
      <c r="C4480" s="11" t="s">
        <v>155</v>
      </c>
      <c r="D4480" s="11" t="s">
        <v>11</v>
      </c>
      <c r="E4480" s="11">
        <v>1.15962261301148</v>
      </c>
      <c r="F4480" s="11">
        <v>1.2758327608301201</v>
      </c>
      <c r="G4480" s="11">
        <v>1.0995966159175401</v>
      </c>
      <c r="H4480" s="11">
        <v>0.847725281337665</v>
      </c>
      <c r="I4480" s="11">
        <v>0</v>
      </c>
      <c r="J4480" s="11">
        <v>0</v>
      </c>
      <c r="K4480" s="11">
        <v>0</v>
      </c>
      <c r="L4480" s="11">
        <v>0</v>
      </c>
      <c r="M4480" s="11">
        <v>0</v>
      </c>
    </row>
    <row r="4481" spans="1:13" x14ac:dyDescent="0.35">
      <c r="A4481" s="11" t="str">
        <f t="shared" si="69"/>
        <v>CONSUMO PER CAPITA (kg ó litros por individuo)T.Zumo+Horchata+Mosto10-30MIL</v>
      </c>
      <c r="B4481" s="11" t="s">
        <v>120</v>
      </c>
      <c r="C4481" s="11" t="s">
        <v>155</v>
      </c>
      <c r="D4481" s="11" t="s">
        <v>12</v>
      </c>
      <c r="E4481" s="11">
        <v>1.1322079813819099</v>
      </c>
      <c r="F4481" s="11">
        <v>1.1598301812102001</v>
      </c>
      <c r="G4481" s="11">
        <v>1.18567308506353</v>
      </c>
      <c r="H4481" s="11">
        <v>1.3613976537257799</v>
      </c>
      <c r="I4481" s="11">
        <v>0</v>
      </c>
      <c r="J4481" s="11">
        <v>0</v>
      </c>
      <c r="K4481" s="11">
        <v>0</v>
      </c>
      <c r="L4481" s="11">
        <v>0</v>
      </c>
      <c r="M4481" s="11">
        <v>0</v>
      </c>
    </row>
    <row r="4482" spans="1:13" x14ac:dyDescent="0.35">
      <c r="A4482" s="11" t="str">
        <f t="shared" si="69"/>
        <v>CONSUMO PER CAPITA (kg ó litros por individuo)T.Zumo+Horchata+Mosto30-100MIL</v>
      </c>
      <c r="B4482" s="11" t="s">
        <v>120</v>
      </c>
      <c r="C4482" s="11" t="s">
        <v>155</v>
      </c>
      <c r="D4482" s="11" t="s">
        <v>13</v>
      </c>
      <c r="E4482" s="11">
        <v>1.2107721262393001</v>
      </c>
      <c r="F4482" s="11">
        <v>1.28166960414802</v>
      </c>
      <c r="G4482" s="11">
        <v>1.40219606997897</v>
      </c>
      <c r="H4482" s="11">
        <v>1.36173331908288</v>
      </c>
      <c r="I4482" s="11">
        <v>0</v>
      </c>
      <c r="J4482" s="11">
        <v>0</v>
      </c>
      <c r="K4482" s="11">
        <v>0</v>
      </c>
      <c r="L4482" s="11">
        <v>0</v>
      </c>
      <c r="M4482" s="11">
        <v>0</v>
      </c>
    </row>
    <row r="4483" spans="1:13" x14ac:dyDescent="0.35">
      <c r="A4483" s="11" t="str">
        <f t="shared" si="69"/>
        <v>CONSUMO PER CAPITA (kg ó litros por individuo)T.Zumo+Horchata+Mosto100-200MIL</v>
      </c>
      <c r="B4483" s="11" t="s">
        <v>120</v>
      </c>
      <c r="C4483" s="11" t="s">
        <v>155</v>
      </c>
      <c r="D4483" s="11" t="s">
        <v>14</v>
      </c>
      <c r="E4483" s="11">
        <v>1.2832916661723901</v>
      </c>
      <c r="F4483" s="11">
        <v>1.23096456925196</v>
      </c>
      <c r="G4483" s="11">
        <v>1.28450533229269</v>
      </c>
      <c r="H4483" s="11">
        <v>1.4061692289534999</v>
      </c>
      <c r="I4483" s="11">
        <v>0</v>
      </c>
      <c r="J4483" s="11">
        <v>0</v>
      </c>
      <c r="K4483" s="11">
        <v>0</v>
      </c>
      <c r="L4483" s="11">
        <v>0</v>
      </c>
      <c r="M4483" s="11">
        <v>0</v>
      </c>
    </row>
    <row r="4484" spans="1:13" x14ac:dyDescent="0.35">
      <c r="A4484" s="11" t="str">
        <f t="shared" ref="A4484:A4547" si="70">B4484&amp;C4484&amp;D4484</f>
        <v>CONSUMO PER CAPITA (kg ó litros por individuo)T.Zumo+Horchata+Mosto200-500MIL</v>
      </c>
      <c r="B4484" s="11" t="s">
        <v>120</v>
      </c>
      <c r="C4484" s="11" t="s">
        <v>155</v>
      </c>
      <c r="D4484" s="11" t="s">
        <v>15</v>
      </c>
      <c r="E4484" s="11">
        <v>1.6010700005928</v>
      </c>
      <c r="F4484" s="11">
        <v>1.48134747108044</v>
      </c>
      <c r="G4484" s="11">
        <v>1.4719723981170301</v>
      </c>
      <c r="H4484" s="11">
        <v>1.4874288595513501</v>
      </c>
      <c r="I4484" s="11">
        <v>0</v>
      </c>
      <c r="J4484" s="11">
        <v>0</v>
      </c>
      <c r="K4484" s="11">
        <v>0</v>
      </c>
      <c r="L4484" s="11">
        <v>0</v>
      </c>
      <c r="M4484" s="11">
        <v>0</v>
      </c>
    </row>
    <row r="4485" spans="1:13" x14ac:dyDescent="0.35">
      <c r="A4485" s="11" t="str">
        <f t="shared" si="70"/>
        <v>CONSUMO PER CAPITA (kg ó litros por individuo)T.Zumo+Horchata+Mosto&gt;500MIL</v>
      </c>
      <c r="B4485" s="11" t="s">
        <v>120</v>
      </c>
      <c r="C4485" s="11" t="s">
        <v>155</v>
      </c>
      <c r="D4485" s="11" t="s">
        <v>16</v>
      </c>
      <c r="E4485" s="11">
        <v>1.2134698369058701</v>
      </c>
      <c r="F4485" s="11">
        <v>0.98179718161509799</v>
      </c>
      <c r="G4485" s="11">
        <v>1.4022877121502599</v>
      </c>
      <c r="H4485" s="11">
        <v>1.3051492071662101</v>
      </c>
      <c r="I4485" s="11">
        <v>0</v>
      </c>
      <c r="J4485" s="11">
        <v>0</v>
      </c>
      <c r="K4485" s="11">
        <v>0</v>
      </c>
      <c r="L4485" s="11">
        <v>0</v>
      </c>
      <c r="M4485" s="11">
        <v>0</v>
      </c>
    </row>
    <row r="4486" spans="1:13" x14ac:dyDescent="0.35">
      <c r="A4486" s="11" t="str">
        <f t="shared" si="70"/>
        <v>CONSUMO PER CAPITA (kg ó litros por individuo)T.Zumo+Horchata+MostoDE 15 A 19 AÑOS</v>
      </c>
      <c r="B4486" s="11" t="s">
        <v>120</v>
      </c>
      <c r="C4486" s="11" t="s">
        <v>155</v>
      </c>
      <c r="D4486" s="11" t="s">
        <v>39</v>
      </c>
      <c r="E4486" s="11">
        <v>0.54387719766430798</v>
      </c>
      <c r="F4486" s="11">
        <v>0.74403379254818203</v>
      </c>
      <c r="G4486" s="11">
        <v>0.24543167599156199</v>
      </c>
      <c r="H4486" s="11">
        <v>0.44829259358923701</v>
      </c>
      <c r="I4486" s="11">
        <v>0</v>
      </c>
      <c r="J4486" s="11">
        <v>0</v>
      </c>
      <c r="K4486" s="11">
        <v>0</v>
      </c>
      <c r="L4486" s="11">
        <v>0</v>
      </c>
      <c r="M4486" s="11">
        <v>0</v>
      </c>
    </row>
    <row r="4487" spans="1:13" x14ac:dyDescent="0.35">
      <c r="A4487" s="11" t="str">
        <f t="shared" si="70"/>
        <v>CONSUMO PER CAPITA (kg ó litros por individuo)T.Zumo+Horchata+MostoDE 20 A 24 AÑOS</v>
      </c>
      <c r="B4487" s="11" t="s">
        <v>120</v>
      </c>
      <c r="C4487" s="11" t="s">
        <v>155</v>
      </c>
      <c r="D4487" s="11" t="s">
        <v>40</v>
      </c>
      <c r="E4487" s="11">
        <v>0.84043499101979302</v>
      </c>
      <c r="F4487" s="11">
        <v>0.77803296022094304</v>
      </c>
      <c r="G4487" s="11">
        <v>0.76240475485572301</v>
      </c>
      <c r="H4487" s="11">
        <v>0.710164773925552</v>
      </c>
      <c r="I4487" s="11">
        <v>0</v>
      </c>
      <c r="J4487" s="11">
        <v>0</v>
      </c>
      <c r="K4487" s="11">
        <v>0</v>
      </c>
      <c r="L4487" s="11">
        <v>0</v>
      </c>
      <c r="M4487" s="11">
        <v>0</v>
      </c>
    </row>
    <row r="4488" spans="1:13" x14ac:dyDescent="0.35">
      <c r="A4488" s="11" t="str">
        <f t="shared" si="70"/>
        <v>CONSUMO PER CAPITA (kg ó litros por individuo)T.Zumo+Horchata+MostoDE 25 A 34 AÑOS</v>
      </c>
      <c r="B4488" s="11" t="s">
        <v>120</v>
      </c>
      <c r="C4488" s="11" t="s">
        <v>155</v>
      </c>
      <c r="D4488" s="11" t="s">
        <v>41</v>
      </c>
      <c r="E4488" s="11">
        <v>0.87834704208740999</v>
      </c>
      <c r="F4488" s="11">
        <v>0.774005607606572</v>
      </c>
      <c r="G4488" s="11">
        <v>0.74774988951890298</v>
      </c>
      <c r="H4488" s="11">
        <v>0.70943260461962299</v>
      </c>
      <c r="I4488" s="11">
        <v>0</v>
      </c>
      <c r="J4488" s="11">
        <v>0</v>
      </c>
      <c r="K4488" s="11">
        <v>0</v>
      </c>
      <c r="L4488" s="11">
        <v>0</v>
      </c>
      <c r="M4488" s="11">
        <v>0</v>
      </c>
    </row>
    <row r="4489" spans="1:13" x14ac:dyDescent="0.35">
      <c r="A4489" s="11" t="str">
        <f t="shared" si="70"/>
        <v>CONSUMO PER CAPITA (kg ó litros por individuo)T.Zumo+Horchata+MostoDE 35 A 49 AÑOS</v>
      </c>
      <c r="B4489" s="11" t="s">
        <v>120</v>
      </c>
      <c r="C4489" s="11" t="s">
        <v>155</v>
      </c>
      <c r="D4489" s="11" t="s">
        <v>42</v>
      </c>
      <c r="E4489" s="11">
        <v>1.0769764688944701</v>
      </c>
      <c r="F4489" s="11">
        <v>1.0850456971250699</v>
      </c>
      <c r="G4489" s="11">
        <v>1.1572532750926501</v>
      </c>
      <c r="H4489" s="11">
        <v>1.0177129743005</v>
      </c>
      <c r="I4489" s="11">
        <v>0</v>
      </c>
      <c r="J4489" s="11">
        <v>0</v>
      </c>
      <c r="K4489" s="11">
        <v>0</v>
      </c>
      <c r="L4489" s="11">
        <v>0</v>
      </c>
      <c r="M4489" s="11">
        <v>0</v>
      </c>
    </row>
    <row r="4490" spans="1:13" x14ac:dyDescent="0.35">
      <c r="A4490" s="11" t="str">
        <f t="shared" si="70"/>
        <v>CONSUMO PER CAPITA (kg ó litros por individuo)T.Zumo+Horchata+MostoDE 50 A 59 AÑOS</v>
      </c>
      <c r="B4490" s="11" t="s">
        <v>120</v>
      </c>
      <c r="C4490" s="11" t="s">
        <v>155</v>
      </c>
      <c r="D4490" s="11" t="s">
        <v>43</v>
      </c>
      <c r="E4490" s="11">
        <v>1.43541797905992</v>
      </c>
      <c r="F4490" s="11">
        <v>1.5093757473861</v>
      </c>
      <c r="G4490" s="11">
        <v>1.6853615335268499</v>
      </c>
      <c r="H4490" s="11">
        <v>1.83597746986027</v>
      </c>
      <c r="I4490" s="11">
        <v>0</v>
      </c>
      <c r="J4490" s="11">
        <v>0</v>
      </c>
      <c r="K4490" s="11">
        <v>0</v>
      </c>
      <c r="L4490" s="11">
        <v>0</v>
      </c>
      <c r="M4490" s="11">
        <v>0</v>
      </c>
    </row>
    <row r="4491" spans="1:13" x14ac:dyDescent="0.35">
      <c r="A4491" s="11" t="str">
        <f t="shared" si="70"/>
        <v>CONSUMO PER CAPITA (kg ó litros por individuo)T.Zumo+Horchata+MostoDE 60 A 75 AÑOS</v>
      </c>
      <c r="B4491" s="11" t="s">
        <v>120</v>
      </c>
      <c r="C4491" s="11" t="s">
        <v>155</v>
      </c>
      <c r="D4491" s="11" t="s">
        <v>44</v>
      </c>
      <c r="E4491" s="11">
        <v>1.7675714907211</v>
      </c>
      <c r="F4491" s="11">
        <v>1.4457929518038799</v>
      </c>
      <c r="G4491" s="11">
        <v>1.86379921230273</v>
      </c>
      <c r="H4491" s="11">
        <v>1.8924976011080801</v>
      </c>
      <c r="I4491" s="11">
        <v>0</v>
      </c>
      <c r="J4491" s="11">
        <v>0</v>
      </c>
      <c r="K4491" s="11">
        <v>0</v>
      </c>
      <c r="L4491" s="11">
        <v>0</v>
      </c>
      <c r="M4491" s="11">
        <v>0</v>
      </c>
    </row>
    <row r="4492" spans="1:13" x14ac:dyDescent="0.35">
      <c r="A4492" s="11" t="str">
        <f t="shared" si="70"/>
        <v>CONSUMO PER CAPITA (kg ó litros por individuo)T.Zumo+Horchata+MostoALTA Y MEDIA ALTA</v>
      </c>
      <c r="B4492" s="11" t="s">
        <v>120</v>
      </c>
      <c r="C4492" s="11" t="s">
        <v>155</v>
      </c>
      <c r="D4492" s="11" t="s">
        <v>17</v>
      </c>
      <c r="E4492" s="11">
        <v>1.35894946574623</v>
      </c>
      <c r="F4492" s="11">
        <v>1.36214024473517</v>
      </c>
      <c r="G4492" s="11">
        <v>1.3343092839239501</v>
      </c>
      <c r="H4492" s="11">
        <v>1.4024351828477799</v>
      </c>
      <c r="I4492" s="11">
        <v>0</v>
      </c>
      <c r="J4492" s="11">
        <v>0</v>
      </c>
      <c r="K4492" s="11">
        <v>0</v>
      </c>
      <c r="L4492" s="11">
        <v>0</v>
      </c>
      <c r="M4492" s="11">
        <v>0</v>
      </c>
    </row>
    <row r="4493" spans="1:13" x14ac:dyDescent="0.35">
      <c r="A4493" s="11" t="str">
        <f t="shared" si="70"/>
        <v>CONSUMO PER CAPITA (kg ó litros por individuo)T.Zumo+Horchata+MostoMEDIA</v>
      </c>
      <c r="B4493" s="11" t="s">
        <v>120</v>
      </c>
      <c r="C4493" s="11" t="s">
        <v>155</v>
      </c>
      <c r="D4493" s="11" t="s">
        <v>18</v>
      </c>
      <c r="E4493" s="11">
        <v>1.21928473092488</v>
      </c>
      <c r="F4493" s="11">
        <v>1.00044162798519</v>
      </c>
      <c r="G4493" s="11">
        <v>1.1353573081731201</v>
      </c>
      <c r="H4493" s="11">
        <v>1.13707783504436</v>
      </c>
      <c r="I4493" s="11">
        <v>0</v>
      </c>
      <c r="J4493" s="11">
        <v>0</v>
      </c>
      <c r="K4493" s="11">
        <v>0</v>
      </c>
      <c r="L4493" s="11">
        <v>0</v>
      </c>
      <c r="M4493" s="11">
        <v>0</v>
      </c>
    </row>
    <row r="4494" spans="1:13" x14ac:dyDescent="0.35">
      <c r="A4494" s="11" t="str">
        <f t="shared" si="70"/>
        <v>CONSUMO PER CAPITA (kg ó litros por individuo)T.Zumo+Horchata+MostoMEDIA BAJA</v>
      </c>
      <c r="B4494" s="11" t="s">
        <v>120</v>
      </c>
      <c r="C4494" s="11" t="s">
        <v>155</v>
      </c>
      <c r="D4494" s="11" t="s">
        <v>19</v>
      </c>
      <c r="E4494" s="11">
        <v>1.07832273533169</v>
      </c>
      <c r="F4494" s="11">
        <v>1.1626115289602399</v>
      </c>
      <c r="G4494" s="11">
        <v>1.5217558025411999</v>
      </c>
      <c r="H4494" s="11">
        <v>1.272569950491</v>
      </c>
      <c r="I4494" s="11">
        <v>0</v>
      </c>
      <c r="J4494" s="11">
        <v>0</v>
      </c>
      <c r="K4494" s="11">
        <v>0</v>
      </c>
      <c r="L4494" s="11">
        <v>0</v>
      </c>
      <c r="M4494" s="11">
        <v>0</v>
      </c>
    </row>
    <row r="4495" spans="1:13" x14ac:dyDescent="0.35">
      <c r="A4495" s="11" t="str">
        <f t="shared" si="70"/>
        <v>CONSUMO PER CAPITA (kg ó litros por individuo)T.Zumo+Horchata+MostoBAJA</v>
      </c>
      <c r="B4495" s="11" t="s">
        <v>120</v>
      </c>
      <c r="C4495" s="11" t="s">
        <v>155</v>
      </c>
      <c r="D4495" s="11" t="s">
        <v>20</v>
      </c>
      <c r="E4495" s="11">
        <v>1.26874692973843</v>
      </c>
      <c r="F4495" s="11">
        <v>1.2140852607277799</v>
      </c>
      <c r="G4495" s="11">
        <v>1.1264097493813401</v>
      </c>
      <c r="H4495" s="11">
        <v>1.3883061448743499</v>
      </c>
      <c r="I4495" s="11">
        <v>0</v>
      </c>
      <c r="J4495" s="11">
        <v>0</v>
      </c>
      <c r="K4495" s="11">
        <v>0</v>
      </c>
      <c r="L4495" s="11">
        <v>0</v>
      </c>
      <c r="M4495" s="11">
        <v>0</v>
      </c>
    </row>
    <row r="4496" spans="1:13" x14ac:dyDescent="0.35">
      <c r="A4496" s="11" t="str">
        <f t="shared" si="70"/>
        <v>CONSUMO PER CAPITA (kg ó litros por individuo)T.Zumo+Horchata+MostoHOMBRE</v>
      </c>
      <c r="B4496" s="11" t="s">
        <v>120</v>
      </c>
      <c r="C4496" s="11" t="s">
        <v>155</v>
      </c>
      <c r="D4496" s="11" t="s">
        <v>21</v>
      </c>
      <c r="E4496" s="11">
        <v>1.2068739050481501</v>
      </c>
      <c r="F4496" s="11">
        <v>1.17814804910112</v>
      </c>
      <c r="G4496" s="11">
        <v>1.32967245684338</v>
      </c>
      <c r="H4496" s="11">
        <v>1.3634851755108199</v>
      </c>
      <c r="I4496" s="11">
        <v>0</v>
      </c>
      <c r="J4496" s="11">
        <v>0</v>
      </c>
      <c r="K4496" s="11">
        <v>0</v>
      </c>
      <c r="L4496" s="11">
        <v>0</v>
      </c>
      <c r="M4496" s="11">
        <v>0</v>
      </c>
    </row>
    <row r="4497" spans="1:13" x14ac:dyDescent="0.35">
      <c r="A4497" s="11" t="str">
        <f t="shared" si="70"/>
        <v>CONSUMO PER CAPITA (kg ó litros por individuo)T.Zumo+Horchata+MostoMUJER</v>
      </c>
      <c r="B4497" s="11" t="s">
        <v>120</v>
      </c>
      <c r="C4497" s="11" t="s">
        <v>155</v>
      </c>
      <c r="D4497" s="11" t="s">
        <v>22</v>
      </c>
      <c r="E4497" s="11">
        <v>1.2356698788254299</v>
      </c>
      <c r="F4497" s="11">
        <v>1.1458886725648101</v>
      </c>
      <c r="G4497" s="11">
        <v>1.22640935414925</v>
      </c>
      <c r="H4497" s="11">
        <v>1.1937666672504099</v>
      </c>
      <c r="I4497" s="11">
        <v>0</v>
      </c>
      <c r="J4497" s="11">
        <v>0</v>
      </c>
      <c r="K4497" s="11">
        <v>0</v>
      </c>
      <c r="L4497" s="11">
        <v>0</v>
      </c>
      <c r="M4497" s="11">
        <v>0</v>
      </c>
    </row>
    <row r="4498" spans="1:13" x14ac:dyDescent="0.35">
      <c r="A4498" s="11" t="str">
        <f t="shared" si="70"/>
        <v>CONSUMO PER CAPITA (kg ó litros por individuo)Agua EnvasadaT.ESPAÑA</v>
      </c>
      <c r="B4498" s="11" t="s">
        <v>120</v>
      </c>
      <c r="C4498" s="11" t="s">
        <v>156</v>
      </c>
      <c r="D4498" s="11" t="s">
        <v>36</v>
      </c>
      <c r="E4498" s="11">
        <v>16.6208524681265</v>
      </c>
      <c r="F4498" s="11">
        <v>16.228299395940699</v>
      </c>
      <c r="G4498" s="11">
        <v>18.418803633878401</v>
      </c>
      <c r="H4498" s="11">
        <v>17.6286654097803</v>
      </c>
      <c r="I4498" s="11">
        <v>0</v>
      </c>
      <c r="J4498" s="11">
        <v>0</v>
      </c>
      <c r="K4498" s="11">
        <v>0</v>
      </c>
      <c r="L4498" s="11">
        <v>0</v>
      </c>
      <c r="M4498" s="11">
        <v>0</v>
      </c>
    </row>
    <row r="4499" spans="1:13" x14ac:dyDescent="0.35">
      <c r="A4499" s="11" t="str">
        <f t="shared" si="70"/>
        <v>CONSUMO PER CAPITA (kg ó litros por individuo)Agua EnvasadaBCN AM</v>
      </c>
      <c r="B4499" s="11" t="s">
        <v>120</v>
      </c>
      <c r="C4499" s="11" t="s">
        <v>156</v>
      </c>
      <c r="D4499" s="11" t="s">
        <v>1</v>
      </c>
      <c r="E4499" s="11">
        <v>17.372933416355501</v>
      </c>
      <c r="F4499" s="11">
        <v>19.948401976658399</v>
      </c>
      <c r="G4499" s="11">
        <v>22.363270226612499</v>
      </c>
      <c r="H4499" s="11">
        <v>23.941915974072501</v>
      </c>
      <c r="I4499" s="11">
        <v>0</v>
      </c>
      <c r="J4499" s="11">
        <v>0</v>
      </c>
      <c r="K4499" s="11">
        <v>0</v>
      </c>
      <c r="L4499" s="11">
        <v>0</v>
      </c>
      <c r="M4499" s="11">
        <v>0</v>
      </c>
    </row>
    <row r="4500" spans="1:13" x14ac:dyDescent="0.35">
      <c r="A4500" s="11" t="str">
        <f t="shared" si="70"/>
        <v>CONSUMO PER CAPITA (kg ó litros por individuo)Agua EnvasadaREST.CAT ARAGON</v>
      </c>
      <c r="B4500" s="11" t="s">
        <v>120</v>
      </c>
      <c r="C4500" s="11" t="s">
        <v>156</v>
      </c>
      <c r="D4500" s="11" t="s">
        <v>2</v>
      </c>
      <c r="E4500" s="11">
        <v>18.085236502531401</v>
      </c>
      <c r="F4500" s="11">
        <v>17.269580331875101</v>
      </c>
      <c r="G4500" s="11">
        <v>20.3923382375263</v>
      </c>
      <c r="H4500" s="11">
        <v>20.668815052542399</v>
      </c>
      <c r="I4500" s="11">
        <v>0</v>
      </c>
      <c r="J4500" s="11">
        <v>0</v>
      </c>
      <c r="K4500" s="11">
        <v>0</v>
      </c>
      <c r="L4500" s="11">
        <v>0</v>
      </c>
      <c r="M4500" s="11">
        <v>0</v>
      </c>
    </row>
    <row r="4501" spans="1:13" x14ac:dyDescent="0.35">
      <c r="A4501" s="11" t="str">
        <f t="shared" si="70"/>
        <v>CONSUMO PER CAPITA (kg ó litros por individuo)Agua EnvasadaLEVANTE</v>
      </c>
      <c r="B4501" s="11" t="s">
        <v>120</v>
      </c>
      <c r="C4501" s="11" t="s">
        <v>156</v>
      </c>
      <c r="D4501" s="11" t="s">
        <v>3</v>
      </c>
      <c r="E4501" s="11">
        <v>20.007492848410301</v>
      </c>
      <c r="F4501" s="11">
        <v>20.196342234480699</v>
      </c>
      <c r="G4501" s="11">
        <v>19.900588685210501</v>
      </c>
      <c r="H4501" s="11">
        <v>19.5019606009166</v>
      </c>
      <c r="I4501" s="11">
        <v>0</v>
      </c>
      <c r="J4501" s="11">
        <v>0</v>
      </c>
      <c r="K4501" s="11">
        <v>0</v>
      </c>
      <c r="L4501" s="11">
        <v>0</v>
      </c>
      <c r="M4501" s="11">
        <v>0</v>
      </c>
    </row>
    <row r="4502" spans="1:13" x14ac:dyDescent="0.35">
      <c r="A4502" s="11" t="str">
        <f t="shared" si="70"/>
        <v>CONSUMO PER CAPITA (kg ó litros por individuo)Agua EnvasadaANDALUCIA</v>
      </c>
      <c r="B4502" s="11" t="s">
        <v>120</v>
      </c>
      <c r="C4502" s="11" t="s">
        <v>156</v>
      </c>
      <c r="D4502" s="11" t="s">
        <v>4</v>
      </c>
      <c r="E4502" s="11">
        <v>15.709267843473199</v>
      </c>
      <c r="F4502" s="11">
        <v>12.9714425369216</v>
      </c>
      <c r="G4502" s="11">
        <v>14.201674706080199</v>
      </c>
      <c r="H4502" s="11">
        <v>11.694033362270099</v>
      </c>
      <c r="I4502" s="11">
        <v>0</v>
      </c>
      <c r="J4502" s="11">
        <v>0</v>
      </c>
      <c r="K4502" s="11">
        <v>0</v>
      </c>
      <c r="L4502" s="11">
        <v>0</v>
      </c>
      <c r="M4502" s="11">
        <v>0</v>
      </c>
    </row>
    <row r="4503" spans="1:13" x14ac:dyDescent="0.35">
      <c r="A4503" s="11" t="str">
        <f t="shared" si="70"/>
        <v>CONSUMO PER CAPITA (kg ó litros por individuo)Agua EnvasadaMDD AM</v>
      </c>
      <c r="B4503" s="11" t="s">
        <v>120</v>
      </c>
      <c r="C4503" s="11" t="s">
        <v>156</v>
      </c>
      <c r="D4503" s="11" t="s">
        <v>5</v>
      </c>
      <c r="E4503" s="11">
        <v>10.7664565970752</v>
      </c>
      <c r="F4503" s="11">
        <v>12.526138159263599</v>
      </c>
      <c r="G4503" s="11">
        <v>16.157268817430001</v>
      </c>
      <c r="H4503" s="11">
        <v>14.403344588883799</v>
      </c>
      <c r="I4503" s="11">
        <v>0</v>
      </c>
      <c r="J4503" s="11">
        <v>0</v>
      </c>
      <c r="K4503" s="11">
        <v>0</v>
      </c>
      <c r="L4503" s="11">
        <v>0</v>
      </c>
      <c r="M4503" s="11">
        <v>0</v>
      </c>
    </row>
    <row r="4504" spans="1:13" x14ac:dyDescent="0.35">
      <c r="A4504" s="11" t="str">
        <f t="shared" si="70"/>
        <v>CONSUMO PER CAPITA (kg ó litros por individuo)Agua EnvasadaRTO CENTRO</v>
      </c>
      <c r="B4504" s="11" t="s">
        <v>120</v>
      </c>
      <c r="C4504" s="11" t="s">
        <v>156</v>
      </c>
      <c r="D4504" s="11" t="s">
        <v>6</v>
      </c>
      <c r="E4504" s="11">
        <v>14.0295226148036</v>
      </c>
      <c r="F4504" s="11">
        <v>15.721893110940201</v>
      </c>
      <c r="G4504" s="11">
        <v>19.5532949164845</v>
      </c>
      <c r="H4504" s="11">
        <v>15.029514235260001</v>
      </c>
      <c r="I4504" s="11">
        <v>0</v>
      </c>
      <c r="J4504" s="11">
        <v>0</v>
      </c>
      <c r="K4504" s="11">
        <v>0</v>
      </c>
      <c r="L4504" s="11">
        <v>0</v>
      </c>
      <c r="M4504" s="11">
        <v>0</v>
      </c>
    </row>
    <row r="4505" spans="1:13" x14ac:dyDescent="0.35">
      <c r="A4505" s="11" t="str">
        <f t="shared" si="70"/>
        <v>CONSUMO PER CAPITA (kg ó litros por individuo)Agua EnvasadaNORTE-CENTRO</v>
      </c>
      <c r="B4505" s="11" t="s">
        <v>120</v>
      </c>
      <c r="C4505" s="11" t="s">
        <v>156</v>
      </c>
      <c r="D4505" s="11" t="s">
        <v>7</v>
      </c>
      <c r="E4505" s="11">
        <v>14.940551473187099</v>
      </c>
      <c r="F4505" s="11">
        <v>14.269878096655299</v>
      </c>
      <c r="G4505" s="11">
        <v>15.723403405040401</v>
      </c>
      <c r="H4505" s="11">
        <v>15.1378981877042</v>
      </c>
      <c r="I4505" s="11">
        <v>0</v>
      </c>
      <c r="J4505" s="11">
        <v>0</v>
      </c>
      <c r="K4505" s="11">
        <v>0</v>
      </c>
      <c r="L4505" s="11">
        <v>0</v>
      </c>
      <c r="M4505" s="11">
        <v>0</v>
      </c>
    </row>
    <row r="4506" spans="1:13" x14ac:dyDescent="0.35">
      <c r="A4506" s="11" t="str">
        <f t="shared" si="70"/>
        <v>CONSUMO PER CAPITA (kg ó litros por individuo)Agua EnvasadaNOROESTE</v>
      </c>
      <c r="B4506" s="11" t="s">
        <v>120</v>
      </c>
      <c r="C4506" s="11" t="s">
        <v>156</v>
      </c>
      <c r="D4506" s="11" t="s">
        <v>8</v>
      </c>
      <c r="E4506" s="11">
        <v>23.048683896234099</v>
      </c>
      <c r="F4506" s="11">
        <v>19.5415172102601</v>
      </c>
      <c r="G4506" s="11">
        <v>23.427367211742901</v>
      </c>
      <c r="H4506" s="11">
        <v>27.030223655159102</v>
      </c>
      <c r="I4506" s="11">
        <v>0</v>
      </c>
      <c r="J4506" s="11">
        <v>0</v>
      </c>
      <c r="K4506" s="11">
        <v>0</v>
      </c>
      <c r="L4506" s="11">
        <v>0</v>
      </c>
      <c r="M4506" s="11">
        <v>0</v>
      </c>
    </row>
    <row r="4507" spans="1:13" x14ac:dyDescent="0.35">
      <c r="A4507" s="11" t="str">
        <f t="shared" si="70"/>
        <v>CONSUMO PER CAPITA (kg ó litros por individuo)Agua Envasada&lt;2MIL</v>
      </c>
      <c r="B4507" s="11" t="s">
        <v>120</v>
      </c>
      <c r="C4507" s="11" t="s">
        <v>156</v>
      </c>
      <c r="D4507" s="11" t="s">
        <v>9</v>
      </c>
      <c r="E4507" s="11">
        <v>17.707977945944499</v>
      </c>
      <c r="F4507" s="11">
        <v>17.704003556776801</v>
      </c>
      <c r="G4507" s="11">
        <v>19.2022386158079</v>
      </c>
      <c r="H4507" s="11">
        <v>19.133735012860701</v>
      </c>
      <c r="I4507" s="11">
        <v>0</v>
      </c>
      <c r="J4507" s="11">
        <v>0</v>
      </c>
      <c r="K4507" s="11">
        <v>0</v>
      </c>
      <c r="L4507" s="11">
        <v>0</v>
      </c>
      <c r="M4507" s="11">
        <v>0</v>
      </c>
    </row>
    <row r="4508" spans="1:13" x14ac:dyDescent="0.35">
      <c r="A4508" s="11" t="str">
        <f t="shared" si="70"/>
        <v>CONSUMO PER CAPITA (kg ó litros por individuo)Agua Envasada2-5MIL</v>
      </c>
      <c r="B4508" s="11" t="s">
        <v>120</v>
      </c>
      <c r="C4508" s="11" t="s">
        <v>156</v>
      </c>
      <c r="D4508" s="11" t="s">
        <v>10</v>
      </c>
      <c r="E4508" s="11">
        <v>11.8508153673835</v>
      </c>
      <c r="F4508" s="11">
        <v>9.4288546741508892</v>
      </c>
      <c r="G4508" s="11">
        <v>12.8290608078728</v>
      </c>
      <c r="H4508" s="11">
        <v>12.2424476387704</v>
      </c>
      <c r="I4508" s="11">
        <v>0</v>
      </c>
      <c r="J4508" s="11">
        <v>0</v>
      </c>
      <c r="K4508" s="11">
        <v>0</v>
      </c>
      <c r="L4508" s="11">
        <v>0</v>
      </c>
      <c r="M4508" s="11">
        <v>0</v>
      </c>
    </row>
    <row r="4509" spans="1:13" x14ac:dyDescent="0.35">
      <c r="A4509" s="11" t="str">
        <f t="shared" si="70"/>
        <v>CONSUMO PER CAPITA (kg ó litros por individuo)Agua Envasada5-10MIL</v>
      </c>
      <c r="B4509" s="11" t="s">
        <v>120</v>
      </c>
      <c r="C4509" s="11" t="s">
        <v>156</v>
      </c>
      <c r="D4509" s="11" t="s">
        <v>11</v>
      </c>
      <c r="E4509" s="11">
        <v>16.841182166812299</v>
      </c>
      <c r="F4509" s="11">
        <v>19.143336286650001</v>
      </c>
      <c r="G4509" s="11">
        <v>23.393974027944498</v>
      </c>
      <c r="H4509" s="11">
        <v>19.180641468293899</v>
      </c>
      <c r="I4509" s="11">
        <v>0</v>
      </c>
      <c r="J4509" s="11">
        <v>0</v>
      </c>
      <c r="K4509" s="11">
        <v>0</v>
      </c>
      <c r="L4509" s="11">
        <v>0</v>
      </c>
      <c r="M4509" s="11">
        <v>0</v>
      </c>
    </row>
    <row r="4510" spans="1:13" x14ac:dyDescent="0.35">
      <c r="A4510" s="11" t="str">
        <f t="shared" si="70"/>
        <v>CONSUMO PER CAPITA (kg ó litros por individuo)Agua Envasada10-30MIL</v>
      </c>
      <c r="B4510" s="11" t="s">
        <v>120</v>
      </c>
      <c r="C4510" s="11" t="s">
        <v>156</v>
      </c>
      <c r="D4510" s="11" t="s">
        <v>12</v>
      </c>
      <c r="E4510" s="11">
        <v>19.812846716225</v>
      </c>
      <c r="F4510" s="11">
        <v>18.748566830568201</v>
      </c>
      <c r="G4510" s="11">
        <v>19.397066130511799</v>
      </c>
      <c r="H4510" s="11">
        <v>19.888551530272998</v>
      </c>
      <c r="I4510" s="11">
        <v>0</v>
      </c>
      <c r="J4510" s="11">
        <v>0</v>
      </c>
      <c r="K4510" s="11">
        <v>0</v>
      </c>
      <c r="L4510" s="11">
        <v>0</v>
      </c>
      <c r="M4510" s="11">
        <v>0</v>
      </c>
    </row>
    <row r="4511" spans="1:13" x14ac:dyDescent="0.35">
      <c r="A4511" s="11" t="str">
        <f t="shared" si="70"/>
        <v>CONSUMO PER CAPITA (kg ó litros por individuo)Agua Envasada30-100MIL</v>
      </c>
      <c r="B4511" s="11" t="s">
        <v>120</v>
      </c>
      <c r="C4511" s="11" t="s">
        <v>156</v>
      </c>
      <c r="D4511" s="11" t="s">
        <v>13</v>
      </c>
      <c r="E4511" s="11">
        <v>16.149876118512399</v>
      </c>
      <c r="F4511" s="11">
        <v>15.284518195986999</v>
      </c>
      <c r="G4511" s="11">
        <v>15.953597278054101</v>
      </c>
      <c r="H4511" s="11">
        <v>14.9767589570456</v>
      </c>
      <c r="I4511" s="11">
        <v>0</v>
      </c>
      <c r="J4511" s="11">
        <v>0</v>
      </c>
      <c r="K4511" s="11">
        <v>0</v>
      </c>
      <c r="L4511" s="11">
        <v>0</v>
      </c>
      <c r="M4511" s="11">
        <v>0</v>
      </c>
    </row>
    <row r="4512" spans="1:13" x14ac:dyDescent="0.35">
      <c r="A4512" s="11" t="str">
        <f t="shared" si="70"/>
        <v>CONSUMO PER CAPITA (kg ó litros por individuo)Agua Envasada100-200MIL</v>
      </c>
      <c r="B4512" s="11" t="s">
        <v>120</v>
      </c>
      <c r="C4512" s="11" t="s">
        <v>156</v>
      </c>
      <c r="D4512" s="11" t="s">
        <v>14</v>
      </c>
      <c r="E4512" s="11">
        <v>14.488554131480001</v>
      </c>
      <c r="F4512" s="11">
        <v>14.9982673053184</v>
      </c>
      <c r="G4512" s="11">
        <v>16.892646075360201</v>
      </c>
      <c r="H4512" s="11">
        <v>14.7308227001179</v>
      </c>
      <c r="I4512" s="11">
        <v>0</v>
      </c>
      <c r="J4512" s="11">
        <v>0</v>
      </c>
      <c r="K4512" s="11">
        <v>0</v>
      </c>
      <c r="L4512" s="11">
        <v>0</v>
      </c>
      <c r="M4512" s="11">
        <v>0</v>
      </c>
    </row>
    <row r="4513" spans="1:13" x14ac:dyDescent="0.35">
      <c r="A4513" s="11" t="str">
        <f t="shared" si="70"/>
        <v>CONSUMO PER CAPITA (kg ó litros por individuo)Agua Envasada200-500MIL</v>
      </c>
      <c r="B4513" s="11" t="s">
        <v>120</v>
      </c>
      <c r="C4513" s="11" t="s">
        <v>156</v>
      </c>
      <c r="D4513" s="11" t="s">
        <v>15</v>
      </c>
      <c r="E4513" s="11">
        <v>16.213959315375401</v>
      </c>
      <c r="F4513" s="11">
        <v>14.0518861605499</v>
      </c>
      <c r="G4513" s="11">
        <v>17.485681398860201</v>
      </c>
      <c r="H4513" s="11">
        <v>20.3187225010196</v>
      </c>
      <c r="I4513" s="11">
        <v>0</v>
      </c>
      <c r="J4513" s="11">
        <v>0</v>
      </c>
      <c r="K4513" s="11">
        <v>0</v>
      </c>
      <c r="L4513" s="11">
        <v>0</v>
      </c>
      <c r="M4513" s="11">
        <v>0</v>
      </c>
    </row>
    <row r="4514" spans="1:13" x14ac:dyDescent="0.35">
      <c r="A4514" s="11" t="str">
        <f t="shared" si="70"/>
        <v>CONSUMO PER CAPITA (kg ó litros por individuo)Agua Envasada&gt;500MIL</v>
      </c>
      <c r="B4514" s="11" t="s">
        <v>120</v>
      </c>
      <c r="C4514" s="11" t="s">
        <v>156</v>
      </c>
      <c r="D4514" s="11" t="s">
        <v>16</v>
      </c>
      <c r="E4514" s="11">
        <v>16.673808355668999</v>
      </c>
      <c r="F4514" s="11">
        <v>17.777747426092098</v>
      </c>
      <c r="G4514" s="11">
        <v>21.387486903227</v>
      </c>
      <c r="H4514" s="11">
        <v>18.977307645930701</v>
      </c>
      <c r="I4514" s="11">
        <v>0</v>
      </c>
      <c r="J4514" s="11">
        <v>0</v>
      </c>
      <c r="K4514" s="11">
        <v>0</v>
      </c>
      <c r="L4514" s="11">
        <v>0</v>
      </c>
      <c r="M4514" s="11">
        <v>0</v>
      </c>
    </row>
    <row r="4515" spans="1:13" x14ac:dyDescent="0.35">
      <c r="A4515" s="11" t="str">
        <f t="shared" si="70"/>
        <v>CONSUMO PER CAPITA (kg ó litros por individuo)Agua EnvasadaDE 15 A 19 AÑOS</v>
      </c>
      <c r="B4515" s="11" t="s">
        <v>120</v>
      </c>
      <c r="C4515" s="11" t="s">
        <v>156</v>
      </c>
      <c r="D4515" s="11" t="s">
        <v>39</v>
      </c>
      <c r="E4515" s="11">
        <v>8.5835225359716993</v>
      </c>
      <c r="F4515" s="11">
        <v>7.4383279188090103</v>
      </c>
      <c r="G4515" s="11">
        <v>8.4618307215825794</v>
      </c>
      <c r="H4515" s="11">
        <v>6.81511035476254</v>
      </c>
      <c r="I4515" s="11">
        <v>0</v>
      </c>
      <c r="J4515" s="11">
        <v>0</v>
      </c>
      <c r="K4515" s="11">
        <v>0</v>
      </c>
      <c r="L4515" s="11">
        <v>0</v>
      </c>
      <c r="M4515" s="11">
        <v>0</v>
      </c>
    </row>
    <row r="4516" spans="1:13" x14ac:dyDescent="0.35">
      <c r="A4516" s="11" t="str">
        <f t="shared" si="70"/>
        <v>CONSUMO PER CAPITA (kg ó litros por individuo)Agua EnvasadaDE 20 A 24 AÑOS</v>
      </c>
      <c r="B4516" s="11" t="s">
        <v>120</v>
      </c>
      <c r="C4516" s="11" t="s">
        <v>156</v>
      </c>
      <c r="D4516" s="11" t="s">
        <v>40</v>
      </c>
      <c r="E4516" s="11">
        <v>10.0872341320581</v>
      </c>
      <c r="F4516" s="11">
        <v>6.9632667132602499</v>
      </c>
      <c r="G4516" s="11">
        <v>5.9969972754072396</v>
      </c>
      <c r="H4516" s="11">
        <v>6.68332010811522</v>
      </c>
      <c r="I4516" s="11">
        <v>0</v>
      </c>
      <c r="J4516" s="11">
        <v>0</v>
      </c>
      <c r="K4516" s="11">
        <v>0</v>
      </c>
      <c r="L4516" s="11">
        <v>0</v>
      </c>
      <c r="M4516" s="11">
        <v>0</v>
      </c>
    </row>
    <row r="4517" spans="1:13" x14ac:dyDescent="0.35">
      <c r="A4517" s="11" t="str">
        <f t="shared" si="70"/>
        <v>CONSUMO PER CAPITA (kg ó litros por individuo)Agua EnvasadaDE 25 A 34 AÑOS</v>
      </c>
      <c r="B4517" s="11" t="s">
        <v>120</v>
      </c>
      <c r="C4517" s="11" t="s">
        <v>156</v>
      </c>
      <c r="D4517" s="11" t="s">
        <v>41</v>
      </c>
      <c r="E4517" s="11">
        <v>8.8237655202137599</v>
      </c>
      <c r="F4517" s="11">
        <v>10.0319924659817</v>
      </c>
      <c r="G4517" s="11">
        <v>8.8796151511598005</v>
      </c>
      <c r="H4517" s="11">
        <v>8.7409718991326102</v>
      </c>
      <c r="I4517" s="11">
        <v>0</v>
      </c>
      <c r="J4517" s="11">
        <v>0</v>
      </c>
      <c r="K4517" s="11">
        <v>0</v>
      </c>
      <c r="L4517" s="11">
        <v>0</v>
      </c>
      <c r="M4517" s="11">
        <v>0</v>
      </c>
    </row>
    <row r="4518" spans="1:13" x14ac:dyDescent="0.35">
      <c r="A4518" s="11" t="str">
        <f t="shared" si="70"/>
        <v>CONSUMO PER CAPITA (kg ó litros por individuo)Agua EnvasadaDE 35 A 49 AÑOS</v>
      </c>
      <c r="B4518" s="11" t="s">
        <v>120</v>
      </c>
      <c r="C4518" s="11" t="s">
        <v>156</v>
      </c>
      <c r="D4518" s="11" t="s">
        <v>42</v>
      </c>
      <c r="E4518" s="11">
        <v>17.598223799649801</v>
      </c>
      <c r="F4518" s="11">
        <v>17.3487524379515</v>
      </c>
      <c r="G4518" s="11">
        <v>18.759894735309899</v>
      </c>
      <c r="H4518" s="11">
        <v>16.7182875082488</v>
      </c>
      <c r="I4518" s="11">
        <v>0</v>
      </c>
      <c r="J4518" s="11">
        <v>0</v>
      </c>
      <c r="K4518" s="11">
        <v>0</v>
      </c>
      <c r="L4518" s="11">
        <v>0</v>
      </c>
      <c r="M4518" s="11">
        <v>0</v>
      </c>
    </row>
    <row r="4519" spans="1:13" x14ac:dyDescent="0.35">
      <c r="A4519" s="11" t="str">
        <f t="shared" si="70"/>
        <v>CONSUMO PER CAPITA (kg ó litros por individuo)Agua EnvasadaDE 50 A 59 AÑOS</v>
      </c>
      <c r="B4519" s="11" t="s">
        <v>120</v>
      </c>
      <c r="C4519" s="11" t="s">
        <v>156</v>
      </c>
      <c r="D4519" s="11" t="s">
        <v>43</v>
      </c>
      <c r="E4519" s="11">
        <v>19.734530189402498</v>
      </c>
      <c r="F4519" s="11">
        <v>21.344764998763502</v>
      </c>
      <c r="G4519" s="11">
        <v>22.403308487634298</v>
      </c>
      <c r="H4519" s="11">
        <v>22.4089272724365</v>
      </c>
      <c r="I4519" s="11">
        <v>0</v>
      </c>
      <c r="J4519" s="11">
        <v>0</v>
      </c>
      <c r="K4519" s="11">
        <v>0</v>
      </c>
      <c r="L4519" s="11">
        <v>0</v>
      </c>
      <c r="M4519" s="11">
        <v>0</v>
      </c>
    </row>
    <row r="4520" spans="1:13" x14ac:dyDescent="0.35">
      <c r="A4520" s="11" t="str">
        <f t="shared" si="70"/>
        <v>CONSUMO PER CAPITA (kg ó litros por individuo)Agua EnvasadaDE 60 A 75 AÑOS</v>
      </c>
      <c r="B4520" s="11" t="s">
        <v>120</v>
      </c>
      <c r="C4520" s="11" t="s">
        <v>156</v>
      </c>
      <c r="D4520" s="11" t="s">
        <v>44</v>
      </c>
      <c r="E4520" s="11">
        <v>21.885431725804001</v>
      </c>
      <c r="F4520" s="11">
        <v>19.528164401628899</v>
      </c>
      <c r="G4520" s="11">
        <v>26.9598815407562</v>
      </c>
      <c r="H4520" s="11">
        <v>26.641704855859299</v>
      </c>
      <c r="I4520" s="11">
        <v>0</v>
      </c>
      <c r="J4520" s="11">
        <v>0</v>
      </c>
      <c r="K4520" s="11">
        <v>0</v>
      </c>
      <c r="L4520" s="11">
        <v>0</v>
      </c>
      <c r="M4520" s="11">
        <v>0</v>
      </c>
    </row>
    <row r="4521" spans="1:13" x14ac:dyDescent="0.35">
      <c r="A4521" s="11" t="str">
        <f t="shared" si="70"/>
        <v>CONSUMO PER CAPITA (kg ó litros por individuo)Agua EnvasadaALTA Y MEDIA ALTA</v>
      </c>
      <c r="B4521" s="11" t="s">
        <v>120</v>
      </c>
      <c r="C4521" s="11" t="s">
        <v>156</v>
      </c>
      <c r="D4521" s="11" t="s">
        <v>17</v>
      </c>
      <c r="E4521" s="11">
        <v>17.715880928675801</v>
      </c>
      <c r="F4521" s="11">
        <v>20.624074699792398</v>
      </c>
      <c r="G4521" s="11">
        <v>21.2737310305018</v>
      </c>
      <c r="H4521" s="11">
        <v>19.311900114536702</v>
      </c>
      <c r="I4521" s="11">
        <v>0</v>
      </c>
      <c r="J4521" s="11">
        <v>0</v>
      </c>
      <c r="K4521" s="11">
        <v>0</v>
      </c>
      <c r="L4521" s="11">
        <v>0</v>
      </c>
      <c r="M4521" s="11">
        <v>0</v>
      </c>
    </row>
    <row r="4522" spans="1:13" x14ac:dyDescent="0.35">
      <c r="A4522" s="11" t="str">
        <f t="shared" si="70"/>
        <v>CONSUMO PER CAPITA (kg ó litros por individuo)Agua EnvasadaMEDIA</v>
      </c>
      <c r="B4522" s="11" t="s">
        <v>120</v>
      </c>
      <c r="C4522" s="11" t="s">
        <v>156</v>
      </c>
      <c r="D4522" s="11" t="s">
        <v>18</v>
      </c>
      <c r="E4522" s="11">
        <v>15.683475554461699</v>
      </c>
      <c r="F4522" s="11">
        <v>15.7974915578642</v>
      </c>
      <c r="G4522" s="11">
        <v>19.2492461625089</v>
      </c>
      <c r="H4522" s="11">
        <v>19.157170869803402</v>
      </c>
      <c r="I4522" s="11">
        <v>0</v>
      </c>
      <c r="J4522" s="11">
        <v>0</v>
      </c>
      <c r="K4522" s="11">
        <v>0</v>
      </c>
      <c r="L4522" s="11">
        <v>0</v>
      </c>
      <c r="M4522" s="11">
        <v>0</v>
      </c>
    </row>
    <row r="4523" spans="1:13" x14ac:dyDescent="0.35">
      <c r="A4523" s="11" t="str">
        <f t="shared" si="70"/>
        <v>CONSUMO PER CAPITA (kg ó litros por individuo)Agua EnvasadaMEDIA BAJA</v>
      </c>
      <c r="B4523" s="11" t="s">
        <v>120</v>
      </c>
      <c r="C4523" s="11" t="s">
        <v>156</v>
      </c>
      <c r="D4523" s="11" t="s">
        <v>19</v>
      </c>
      <c r="E4523" s="11">
        <v>18.419215769277798</v>
      </c>
      <c r="F4523" s="11">
        <v>14.1563858251833</v>
      </c>
      <c r="G4523" s="11">
        <v>17.416680298409702</v>
      </c>
      <c r="H4523" s="11">
        <v>18.3400041347988</v>
      </c>
      <c r="I4523" s="11">
        <v>0</v>
      </c>
      <c r="J4523" s="11">
        <v>0</v>
      </c>
      <c r="K4523" s="11">
        <v>0</v>
      </c>
      <c r="L4523" s="11">
        <v>0</v>
      </c>
      <c r="M4523" s="11">
        <v>0</v>
      </c>
    </row>
    <row r="4524" spans="1:13" x14ac:dyDescent="0.35">
      <c r="A4524" s="11" t="str">
        <f t="shared" si="70"/>
        <v>CONSUMO PER CAPITA (kg ó litros por individuo)Agua EnvasadaBAJA</v>
      </c>
      <c r="B4524" s="11" t="s">
        <v>120</v>
      </c>
      <c r="C4524" s="11" t="s">
        <v>156</v>
      </c>
      <c r="D4524" s="11" t="s">
        <v>20</v>
      </c>
      <c r="E4524" s="11">
        <v>14.5319542375225</v>
      </c>
      <c r="F4524" s="11">
        <v>14.896352375149</v>
      </c>
      <c r="G4524" s="11">
        <v>15.201154883490499</v>
      </c>
      <c r="H4524" s="11">
        <v>12.147222927111899</v>
      </c>
      <c r="I4524" s="11">
        <v>0</v>
      </c>
      <c r="J4524" s="11">
        <v>0</v>
      </c>
      <c r="K4524" s="11">
        <v>0</v>
      </c>
      <c r="L4524" s="11">
        <v>0</v>
      </c>
      <c r="M4524" s="11">
        <v>0</v>
      </c>
    </row>
    <row r="4525" spans="1:13" x14ac:dyDescent="0.35">
      <c r="A4525" s="11" t="str">
        <f t="shared" si="70"/>
        <v>CONSUMO PER CAPITA (kg ó litros por individuo)Agua EnvasadaHOMBRE</v>
      </c>
      <c r="B4525" s="11" t="s">
        <v>120</v>
      </c>
      <c r="C4525" s="11" t="s">
        <v>156</v>
      </c>
      <c r="D4525" s="11" t="s">
        <v>21</v>
      </c>
      <c r="E4525" s="11">
        <v>19.010801201154301</v>
      </c>
      <c r="F4525" s="11">
        <v>19.171636912592302</v>
      </c>
      <c r="G4525" s="11">
        <v>21.790311684304601</v>
      </c>
      <c r="H4525" s="11">
        <v>19.4905779837785</v>
      </c>
      <c r="I4525" s="11">
        <v>0</v>
      </c>
      <c r="J4525" s="11">
        <v>0</v>
      </c>
      <c r="K4525" s="11">
        <v>0</v>
      </c>
      <c r="L4525" s="11">
        <v>0</v>
      </c>
      <c r="M4525" s="11">
        <v>0</v>
      </c>
    </row>
    <row r="4526" spans="1:13" x14ac:dyDescent="0.35">
      <c r="A4526" s="11" t="str">
        <f t="shared" si="70"/>
        <v>CONSUMO PER CAPITA (kg ó litros por individuo)Agua EnvasadaMUJER</v>
      </c>
      <c r="B4526" s="11" t="s">
        <v>120</v>
      </c>
      <c r="C4526" s="11" t="s">
        <v>156</v>
      </c>
      <c r="D4526" s="11" t="s">
        <v>22</v>
      </c>
      <c r="E4526" s="11">
        <v>14.270721278344899</v>
      </c>
      <c r="F4526" s="11">
        <v>13.3293533913836</v>
      </c>
      <c r="G4526" s="11">
        <v>15.0954543707456</v>
      </c>
      <c r="H4526" s="11">
        <v>15.796298551006201</v>
      </c>
      <c r="I4526" s="11">
        <v>0</v>
      </c>
      <c r="J4526" s="11">
        <v>0</v>
      </c>
      <c r="K4526" s="11">
        <v>0</v>
      </c>
      <c r="L4526" s="11">
        <v>0</v>
      </c>
      <c r="M4526" s="11">
        <v>0</v>
      </c>
    </row>
    <row r="4527" spans="1:13" x14ac:dyDescent="0.35">
      <c r="A4527" s="11" t="str">
        <f t="shared" si="70"/>
        <v>CONSUMO PER CAPITA (kg ó litros por individuo)Bebidas RefrescantesT.ESPAÑA</v>
      </c>
      <c r="B4527" s="11" t="s">
        <v>120</v>
      </c>
      <c r="C4527" s="11" t="s">
        <v>157</v>
      </c>
      <c r="D4527" s="11" t="s">
        <v>36</v>
      </c>
      <c r="E4527" s="11">
        <v>10.087408776050101</v>
      </c>
      <c r="F4527" s="11">
        <v>10.1708505216797</v>
      </c>
      <c r="G4527" s="11">
        <v>10.357304406393</v>
      </c>
      <c r="H4527" s="11">
        <v>10.067406400998401</v>
      </c>
      <c r="I4527" s="11">
        <v>0</v>
      </c>
      <c r="J4527" s="11">
        <v>0</v>
      </c>
      <c r="K4527" s="11">
        <v>0</v>
      </c>
      <c r="L4527" s="11">
        <v>0</v>
      </c>
      <c r="M4527" s="11">
        <v>0</v>
      </c>
    </row>
    <row r="4528" spans="1:13" x14ac:dyDescent="0.35">
      <c r="A4528" s="11" t="str">
        <f t="shared" si="70"/>
        <v>CONSUMO PER CAPITA (kg ó litros por individuo)Bebidas RefrescantesBCN AM</v>
      </c>
      <c r="B4528" s="11" t="s">
        <v>120</v>
      </c>
      <c r="C4528" s="11" t="s">
        <v>157</v>
      </c>
      <c r="D4528" s="11" t="s">
        <v>1</v>
      </c>
      <c r="E4528" s="11">
        <v>9.0278334525199195</v>
      </c>
      <c r="F4528" s="11">
        <v>9.0681539327625096</v>
      </c>
      <c r="G4528" s="11">
        <v>9.7559171408215306</v>
      </c>
      <c r="H4528" s="11">
        <v>10.141180410319301</v>
      </c>
      <c r="I4528" s="11">
        <v>0</v>
      </c>
      <c r="J4528" s="11">
        <v>0</v>
      </c>
      <c r="K4528" s="11">
        <v>0</v>
      </c>
      <c r="L4528" s="11">
        <v>0</v>
      </c>
      <c r="M4528" s="11">
        <v>0</v>
      </c>
    </row>
    <row r="4529" spans="1:13" x14ac:dyDescent="0.35">
      <c r="A4529" s="11" t="str">
        <f t="shared" si="70"/>
        <v>CONSUMO PER CAPITA (kg ó litros por individuo)Bebidas RefrescantesREST.CAT ARAGON</v>
      </c>
      <c r="B4529" s="11" t="s">
        <v>120</v>
      </c>
      <c r="C4529" s="11" t="s">
        <v>157</v>
      </c>
      <c r="D4529" s="11" t="s">
        <v>2</v>
      </c>
      <c r="E4529" s="11">
        <v>7.7819253833738902</v>
      </c>
      <c r="F4529" s="11">
        <v>8.0574653995096508</v>
      </c>
      <c r="G4529" s="11">
        <v>8.2755189003033394</v>
      </c>
      <c r="H4529" s="11">
        <v>9.0009204895167105</v>
      </c>
      <c r="I4529" s="11">
        <v>0</v>
      </c>
      <c r="J4529" s="11">
        <v>0</v>
      </c>
      <c r="K4529" s="11">
        <v>0</v>
      </c>
      <c r="L4529" s="11">
        <v>0</v>
      </c>
      <c r="M4529" s="11">
        <v>0</v>
      </c>
    </row>
    <row r="4530" spans="1:13" x14ac:dyDescent="0.35">
      <c r="A4530" s="11" t="str">
        <f t="shared" si="70"/>
        <v>CONSUMO PER CAPITA (kg ó litros por individuo)Bebidas RefrescantesLEVANTE</v>
      </c>
      <c r="B4530" s="11" t="s">
        <v>120</v>
      </c>
      <c r="C4530" s="11" t="s">
        <v>157</v>
      </c>
      <c r="D4530" s="11" t="s">
        <v>3</v>
      </c>
      <c r="E4530" s="11">
        <v>9.0355464040117504</v>
      </c>
      <c r="F4530" s="11">
        <v>10.526421289683</v>
      </c>
      <c r="G4530" s="11">
        <v>10.841743968872599</v>
      </c>
      <c r="H4530" s="11">
        <v>10.7153701227281</v>
      </c>
      <c r="I4530" s="11">
        <v>0</v>
      </c>
      <c r="J4530" s="11">
        <v>0</v>
      </c>
      <c r="K4530" s="11">
        <v>0</v>
      </c>
      <c r="L4530" s="11">
        <v>0</v>
      </c>
      <c r="M4530" s="11">
        <v>0</v>
      </c>
    </row>
    <row r="4531" spans="1:13" x14ac:dyDescent="0.35">
      <c r="A4531" s="11" t="str">
        <f t="shared" si="70"/>
        <v>CONSUMO PER CAPITA (kg ó litros por individuo)Bebidas RefrescantesANDALUCIA</v>
      </c>
      <c r="B4531" s="11" t="s">
        <v>120</v>
      </c>
      <c r="C4531" s="11" t="s">
        <v>157</v>
      </c>
      <c r="D4531" s="11" t="s">
        <v>4</v>
      </c>
      <c r="E4531" s="11">
        <v>10.7224926113753</v>
      </c>
      <c r="F4531" s="11">
        <v>10.396417861846899</v>
      </c>
      <c r="G4531" s="11">
        <v>11.299623957990001</v>
      </c>
      <c r="H4531" s="11">
        <v>10.007872090435299</v>
      </c>
      <c r="I4531" s="11">
        <v>0</v>
      </c>
      <c r="J4531" s="11">
        <v>0</v>
      </c>
      <c r="K4531" s="11">
        <v>0</v>
      </c>
      <c r="L4531" s="11">
        <v>0</v>
      </c>
      <c r="M4531" s="11">
        <v>0</v>
      </c>
    </row>
    <row r="4532" spans="1:13" x14ac:dyDescent="0.35">
      <c r="A4532" s="11" t="str">
        <f t="shared" si="70"/>
        <v>CONSUMO PER CAPITA (kg ó litros por individuo)Bebidas RefrescantesMDD AM</v>
      </c>
      <c r="B4532" s="11" t="s">
        <v>120</v>
      </c>
      <c r="C4532" s="11" t="s">
        <v>157</v>
      </c>
      <c r="D4532" s="11" t="s">
        <v>5</v>
      </c>
      <c r="E4532" s="11">
        <v>11.032241351041799</v>
      </c>
      <c r="F4532" s="11">
        <v>12.1997369821392</v>
      </c>
      <c r="G4532" s="11">
        <v>12.617003753809101</v>
      </c>
      <c r="H4532" s="11">
        <v>11.441924480895601</v>
      </c>
      <c r="I4532" s="11">
        <v>0</v>
      </c>
      <c r="J4532" s="11">
        <v>0</v>
      </c>
      <c r="K4532" s="11">
        <v>0</v>
      </c>
      <c r="L4532" s="11">
        <v>0</v>
      </c>
      <c r="M4532" s="11">
        <v>0</v>
      </c>
    </row>
    <row r="4533" spans="1:13" x14ac:dyDescent="0.35">
      <c r="A4533" s="11" t="str">
        <f t="shared" si="70"/>
        <v>CONSUMO PER CAPITA (kg ó litros por individuo)Bebidas RefrescantesRTO CENTRO</v>
      </c>
      <c r="B4533" s="11" t="s">
        <v>120</v>
      </c>
      <c r="C4533" s="11" t="s">
        <v>157</v>
      </c>
      <c r="D4533" s="11" t="s">
        <v>6</v>
      </c>
      <c r="E4533" s="11">
        <v>14.4572460224634</v>
      </c>
      <c r="F4533" s="11">
        <v>14.9899210023795</v>
      </c>
      <c r="G4533" s="11">
        <v>12.1880932496585</v>
      </c>
      <c r="H4533" s="11">
        <v>11.4072603966457</v>
      </c>
      <c r="I4533" s="11">
        <v>0</v>
      </c>
      <c r="J4533" s="11">
        <v>0</v>
      </c>
      <c r="K4533" s="11">
        <v>0</v>
      </c>
      <c r="L4533" s="11">
        <v>0</v>
      </c>
      <c r="M4533" s="11">
        <v>0</v>
      </c>
    </row>
    <row r="4534" spans="1:13" x14ac:dyDescent="0.35">
      <c r="A4534" s="11" t="str">
        <f t="shared" si="70"/>
        <v>CONSUMO PER CAPITA (kg ó litros por individuo)Bebidas RefrescantesNORTE-CENTRO</v>
      </c>
      <c r="B4534" s="11" t="s">
        <v>120</v>
      </c>
      <c r="C4534" s="11" t="s">
        <v>157</v>
      </c>
      <c r="D4534" s="11" t="s">
        <v>7</v>
      </c>
      <c r="E4534" s="11">
        <v>10.6568578092155</v>
      </c>
      <c r="F4534" s="11">
        <v>8.0983305439436801</v>
      </c>
      <c r="G4534" s="11">
        <v>8.7754425761064798</v>
      </c>
      <c r="H4534" s="11">
        <v>7.4639405729909996</v>
      </c>
      <c r="I4534" s="11">
        <v>0</v>
      </c>
      <c r="J4534" s="11">
        <v>0</v>
      </c>
      <c r="K4534" s="11">
        <v>0</v>
      </c>
      <c r="L4534" s="11">
        <v>0</v>
      </c>
      <c r="M4534" s="11">
        <v>0</v>
      </c>
    </row>
    <row r="4535" spans="1:13" x14ac:dyDescent="0.35">
      <c r="A4535" s="11" t="str">
        <f t="shared" si="70"/>
        <v>CONSUMO PER CAPITA (kg ó litros por individuo)Bebidas RefrescantesNOROESTE</v>
      </c>
      <c r="B4535" s="11" t="s">
        <v>120</v>
      </c>
      <c r="C4535" s="11" t="s">
        <v>157</v>
      </c>
      <c r="D4535" s="11" t="s">
        <v>8</v>
      </c>
      <c r="E4535" s="11">
        <v>8.3425557779912207</v>
      </c>
      <c r="F4535" s="11">
        <v>7.3807661984882396</v>
      </c>
      <c r="G4535" s="11">
        <v>7.38120670820103</v>
      </c>
      <c r="H4535" s="11">
        <v>9.7628416726105307</v>
      </c>
      <c r="I4535" s="11">
        <v>0</v>
      </c>
      <c r="J4535" s="11">
        <v>0</v>
      </c>
      <c r="K4535" s="11">
        <v>0</v>
      </c>
      <c r="L4535" s="11">
        <v>0</v>
      </c>
      <c r="M4535" s="11">
        <v>0</v>
      </c>
    </row>
    <row r="4536" spans="1:13" x14ac:dyDescent="0.35">
      <c r="A4536" s="11" t="str">
        <f t="shared" si="70"/>
        <v>CONSUMO PER CAPITA (kg ó litros por individuo)Bebidas Refrescantes&lt;2MIL</v>
      </c>
      <c r="B4536" s="11" t="s">
        <v>120</v>
      </c>
      <c r="C4536" s="11" t="s">
        <v>157</v>
      </c>
      <c r="D4536" s="11" t="s">
        <v>9</v>
      </c>
      <c r="E4536" s="11">
        <v>14.785200515780099</v>
      </c>
      <c r="F4536" s="11">
        <v>11.5332059132227</v>
      </c>
      <c r="G4536" s="11">
        <v>9.7909723879135502</v>
      </c>
      <c r="H4536" s="11">
        <v>9.6913342852364508</v>
      </c>
      <c r="I4536" s="11">
        <v>0</v>
      </c>
      <c r="J4536" s="11">
        <v>0</v>
      </c>
      <c r="K4536" s="11">
        <v>0</v>
      </c>
      <c r="L4536" s="11">
        <v>0</v>
      </c>
      <c r="M4536" s="11">
        <v>0</v>
      </c>
    </row>
    <row r="4537" spans="1:13" x14ac:dyDescent="0.35">
      <c r="A4537" s="11" t="str">
        <f t="shared" si="70"/>
        <v>CONSUMO PER CAPITA (kg ó litros por individuo)Bebidas Refrescantes2-5MIL</v>
      </c>
      <c r="B4537" s="11" t="s">
        <v>120</v>
      </c>
      <c r="C4537" s="11" t="s">
        <v>157</v>
      </c>
      <c r="D4537" s="11" t="s">
        <v>10</v>
      </c>
      <c r="E4537" s="11">
        <v>9.5799426910584007</v>
      </c>
      <c r="F4537" s="11">
        <v>7.5991933335511304</v>
      </c>
      <c r="G4537" s="11">
        <v>9.1447830968745496</v>
      </c>
      <c r="H4537" s="11">
        <v>8.3142644690588607</v>
      </c>
      <c r="I4537" s="11">
        <v>0</v>
      </c>
      <c r="J4537" s="11">
        <v>0</v>
      </c>
      <c r="K4537" s="11">
        <v>0</v>
      </c>
      <c r="L4537" s="11">
        <v>0</v>
      </c>
      <c r="M4537" s="11">
        <v>0</v>
      </c>
    </row>
    <row r="4538" spans="1:13" x14ac:dyDescent="0.35">
      <c r="A4538" s="11" t="str">
        <f t="shared" si="70"/>
        <v>CONSUMO PER CAPITA (kg ó litros por individuo)Bebidas Refrescantes5-10MIL</v>
      </c>
      <c r="B4538" s="11" t="s">
        <v>120</v>
      </c>
      <c r="C4538" s="11" t="s">
        <v>157</v>
      </c>
      <c r="D4538" s="11" t="s">
        <v>11</v>
      </c>
      <c r="E4538" s="11">
        <v>8.6981183082487199</v>
      </c>
      <c r="F4538" s="11">
        <v>9.1891035761957909</v>
      </c>
      <c r="G4538" s="11">
        <v>10.593463312737001</v>
      </c>
      <c r="H4538" s="11">
        <v>9.7064523929168605</v>
      </c>
      <c r="I4538" s="11">
        <v>0</v>
      </c>
      <c r="J4538" s="11">
        <v>0</v>
      </c>
      <c r="K4538" s="11">
        <v>0</v>
      </c>
      <c r="L4538" s="11">
        <v>0</v>
      </c>
      <c r="M4538" s="11">
        <v>0</v>
      </c>
    </row>
    <row r="4539" spans="1:13" x14ac:dyDescent="0.35">
      <c r="A4539" s="11" t="str">
        <f t="shared" si="70"/>
        <v>CONSUMO PER CAPITA (kg ó litros por individuo)Bebidas Refrescantes10-30MIL</v>
      </c>
      <c r="B4539" s="11" t="s">
        <v>120</v>
      </c>
      <c r="C4539" s="11" t="s">
        <v>157</v>
      </c>
      <c r="D4539" s="11" t="s">
        <v>12</v>
      </c>
      <c r="E4539" s="11">
        <v>9.5905615929252495</v>
      </c>
      <c r="F4539" s="11">
        <v>10.170302503898499</v>
      </c>
      <c r="G4539" s="11">
        <v>9.3505539485082103</v>
      </c>
      <c r="H4539" s="11">
        <v>9.8638949867485799</v>
      </c>
      <c r="I4539" s="11">
        <v>0</v>
      </c>
      <c r="J4539" s="11">
        <v>0</v>
      </c>
      <c r="K4539" s="11">
        <v>0</v>
      </c>
      <c r="L4539" s="11">
        <v>0</v>
      </c>
      <c r="M4539" s="11">
        <v>0</v>
      </c>
    </row>
    <row r="4540" spans="1:13" x14ac:dyDescent="0.35">
      <c r="A4540" s="11" t="str">
        <f t="shared" si="70"/>
        <v>CONSUMO PER CAPITA (kg ó litros por individuo)Bebidas Refrescantes30-100MIL</v>
      </c>
      <c r="B4540" s="11" t="s">
        <v>120</v>
      </c>
      <c r="C4540" s="11" t="s">
        <v>157</v>
      </c>
      <c r="D4540" s="11" t="s">
        <v>13</v>
      </c>
      <c r="E4540" s="11">
        <v>10.1236089901891</v>
      </c>
      <c r="F4540" s="11">
        <v>10.1406382228078</v>
      </c>
      <c r="G4540" s="11">
        <v>10.311932706514</v>
      </c>
      <c r="H4540" s="11">
        <v>9.5945948932448601</v>
      </c>
      <c r="I4540" s="11">
        <v>0</v>
      </c>
      <c r="J4540" s="11">
        <v>0</v>
      </c>
      <c r="K4540" s="11">
        <v>0</v>
      </c>
      <c r="L4540" s="11">
        <v>0</v>
      </c>
      <c r="M4540" s="11">
        <v>0</v>
      </c>
    </row>
    <row r="4541" spans="1:13" x14ac:dyDescent="0.35">
      <c r="A4541" s="11" t="str">
        <f t="shared" si="70"/>
        <v>CONSUMO PER CAPITA (kg ó litros por individuo)Bebidas Refrescantes100-200MIL</v>
      </c>
      <c r="B4541" s="11" t="s">
        <v>120</v>
      </c>
      <c r="C4541" s="11" t="s">
        <v>157</v>
      </c>
      <c r="D4541" s="11" t="s">
        <v>14</v>
      </c>
      <c r="E4541" s="11">
        <v>9.0469492453189506</v>
      </c>
      <c r="F4541" s="11">
        <v>9.6543456532399894</v>
      </c>
      <c r="G4541" s="11">
        <v>10.665530675782099</v>
      </c>
      <c r="H4541" s="11">
        <v>8.8611143125576692</v>
      </c>
      <c r="I4541" s="11">
        <v>0</v>
      </c>
      <c r="J4541" s="11">
        <v>0</v>
      </c>
      <c r="K4541" s="11">
        <v>0</v>
      </c>
      <c r="L4541" s="11">
        <v>0</v>
      </c>
      <c r="M4541" s="11">
        <v>0</v>
      </c>
    </row>
    <row r="4542" spans="1:13" x14ac:dyDescent="0.35">
      <c r="A4542" s="11" t="str">
        <f t="shared" si="70"/>
        <v>CONSUMO PER CAPITA (kg ó litros por individuo)Bebidas Refrescantes200-500MIL</v>
      </c>
      <c r="B4542" s="11" t="s">
        <v>120</v>
      </c>
      <c r="C4542" s="11" t="s">
        <v>157</v>
      </c>
      <c r="D4542" s="11" t="s">
        <v>15</v>
      </c>
      <c r="E4542" s="11">
        <v>9.3337809906659608</v>
      </c>
      <c r="F4542" s="11">
        <v>10.0150371928924</v>
      </c>
      <c r="G4542" s="11">
        <v>9.9867740158021707</v>
      </c>
      <c r="H4542" s="11">
        <v>10.874012908334199</v>
      </c>
      <c r="I4542" s="11">
        <v>0</v>
      </c>
      <c r="J4542" s="11">
        <v>0</v>
      </c>
      <c r="K4542" s="11">
        <v>0</v>
      </c>
      <c r="L4542" s="11">
        <v>0</v>
      </c>
      <c r="M4542" s="11">
        <v>0</v>
      </c>
    </row>
    <row r="4543" spans="1:13" x14ac:dyDescent="0.35">
      <c r="A4543" s="11" t="str">
        <f t="shared" si="70"/>
        <v>CONSUMO PER CAPITA (kg ó litros por individuo)Bebidas Refrescantes&gt;500MIL</v>
      </c>
      <c r="B4543" s="11" t="s">
        <v>120</v>
      </c>
      <c r="C4543" s="11" t="s">
        <v>157</v>
      </c>
      <c r="D4543" s="11" t="s">
        <v>16</v>
      </c>
      <c r="E4543" s="11">
        <v>10.9817300587713</v>
      </c>
      <c r="F4543" s="11">
        <v>11.644856768481301</v>
      </c>
      <c r="G4543" s="11">
        <v>12.1267534946489</v>
      </c>
      <c r="H4543" s="11">
        <v>11.9682131742163</v>
      </c>
      <c r="I4543" s="11">
        <v>0</v>
      </c>
      <c r="J4543" s="11">
        <v>0</v>
      </c>
      <c r="K4543" s="11">
        <v>0</v>
      </c>
      <c r="L4543" s="11">
        <v>0</v>
      </c>
      <c r="M4543" s="11">
        <v>0</v>
      </c>
    </row>
    <row r="4544" spans="1:13" x14ac:dyDescent="0.35">
      <c r="A4544" s="11" t="str">
        <f t="shared" si="70"/>
        <v>CONSUMO PER CAPITA (kg ó litros por individuo)Bebidas RefrescantesDE 15 A 19 AÑOS</v>
      </c>
      <c r="B4544" s="11" t="s">
        <v>120</v>
      </c>
      <c r="C4544" s="11" t="s">
        <v>157</v>
      </c>
      <c r="D4544" s="11" t="s">
        <v>39</v>
      </c>
      <c r="E4544" s="11">
        <v>9.3255462302816596</v>
      </c>
      <c r="F4544" s="11">
        <v>6.9944956630106701</v>
      </c>
      <c r="G4544" s="11">
        <v>7.3940072232815499</v>
      </c>
      <c r="H4544" s="11">
        <v>8.58366579404729</v>
      </c>
      <c r="I4544" s="11">
        <v>0</v>
      </c>
      <c r="J4544" s="11">
        <v>0</v>
      </c>
      <c r="K4544" s="11">
        <v>0</v>
      </c>
      <c r="L4544" s="11">
        <v>0</v>
      </c>
      <c r="M4544" s="11">
        <v>0</v>
      </c>
    </row>
    <row r="4545" spans="1:13" x14ac:dyDescent="0.35">
      <c r="A4545" s="11" t="str">
        <f t="shared" si="70"/>
        <v>CONSUMO PER CAPITA (kg ó litros por individuo)Bebidas RefrescantesDE 20 A 24 AÑOS</v>
      </c>
      <c r="B4545" s="11" t="s">
        <v>120</v>
      </c>
      <c r="C4545" s="11" t="s">
        <v>157</v>
      </c>
      <c r="D4545" s="11" t="s">
        <v>40</v>
      </c>
      <c r="E4545" s="11">
        <v>10.8592180309935</v>
      </c>
      <c r="F4545" s="11">
        <v>8.0213480574483302</v>
      </c>
      <c r="G4545" s="11">
        <v>7.2741110701112497</v>
      </c>
      <c r="H4545" s="11">
        <v>7.3959512251085799</v>
      </c>
      <c r="I4545" s="11">
        <v>0</v>
      </c>
      <c r="J4545" s="11">
        <v>0</v>
      </c>
      <c r="K4545" s="11">
        <v>0</v>
      </c>
      <c r="L4545" s="11">
        <v>0</v>
      </c>
      <c r="M4545" s="11">
        <v>0</v>
      </c>
    </row>
    <row r="4546" spans="1:13" x14ac:dyDescent="0.35">
      <c r="A4546" s="11" t="str">
        <f t="shared" si="70"/>
        <v>CONSUMO PER CAPITA (kg ó litros por individuo)Bebidas RefrescantesDE 25 A 34 AÑOS</v>
      </c>
      <c r="B4546" s="11" t="s">
        <v>120</v>
      </c>
      <c r="C4546" s="11" t="s">
        <v>157</v>
      </c>
      <c r="D4546" s="11" t="s">
        <v>41</v>
      </c>
      <c r="E4546" s="11">
        <v>8.8394942346343601</v>
      </c>
      <c r="F4546" s="11">
        <v>8.5261250566105709</v>
      </c>
      <c r="G4546" s="11">
        <v>7.6134664926494304</v>
      </c>
      <c r="H4546" s="11">
        <v>7.0743593342029296</v>
      </c>
      <c r="I4546" s="11">
        <v>0</v>
      </c>
      <c r="J4546" s="11">
        <v>0</v>
      </c>
      <c r="K4546" s="11">
        <v>0</v>
      </c>
      <c r="L4546" s="11">
        <v>0</v>
      </c>
      <c r="M4546" s="11">
        <v>0</v>
      </c>
    </row>
    <row r="4547" spans="1:13" x14ac:dyDescent="0.35">
      <c r="A4547" s="11" t="str">
        <f t="shared" si="70"/>
        <v>CONSUMO PER CAPITA (kg ó litros por individuo)Bebidas RefrescantesDE 35 A 49 AÑOS</v>
      </c>
      <c r="B4547" s="11" t="s">
        <v>120</v>
      </c>
      <c r="C4547" s="11" t="s">
        <v>157</v>
      </c>
      <c r="D4547" s="11" t="s">
        <v>42</v>
      </c>
      <c r="E4547" s="11">
        <v>10.909249229284899</v>
      </c>
      <c r="F4547" s="11">
        <v>11.4100385957938</v>
      </c>
      <c r="G4547" s="11">
        <v>11.571229038341</v>
      </c>
      <c r="H4547" s="11">
        <v>10.424568383837601</v>
      </c>
      <c r="I4547" s="11">
        <v>0</v>
      </c>
      <c r="J4547" s="11">
        <v>0</v>
      </c>
      <c r="K4547" s="11">
        <v>0</v>
      </c>
      <c r="L4547" s="11">
        <v>0</v>
      </c>
      <c r="M4547" s="11">
        <v>0</v>
      </c>
    </row>
    <row r="4548" spans="1:13" x14ac:dyDescent="0.35">
      <c r="A4548" s="11" t="str">
        <f t="shared" ref="A4548:A4611" si="71">B4548&amp;C4548&amp;D4548</f>
        <v>CONSUMO PER CAPITA (kg ó litros por individuo)Bebidas RefrescantesDE 50 A 59 AÑOS</v>
      </c>
      <c r="B4548" s="11" t="s">
        <v>120</v>
      </c>
      <c r="C4548" s="11" t="s">
        <v>157</v>
      </c>
      <c r="D4548" s="11" t="s">
        <v>43</v>
      </c>
      <c r="E4548" s="11">
        <v>11.614671996181</v>
      </c>
      <c r="F4548" s="11">
        <v>13.044631525889599</v>
      </c>
      <c r="G4548" s="11">
        <v>11.560714955927301</v>
      </c>
      <c r="H4548" s="11">
        <v>12.141906286333599</v>
      </c>
      <c r="I4548" s="11">
        <v>0</v>
      </c>
      <c r="J4548" s="11">
        <v>0</v>
      </c>
      <c r="K4548" s="11">
        <v>0</v>
      </c>
      <c r="L4548" s="11">
        <v>0</v>
      </c>
      <c r="M4548" s="11">
        <v>0</v>
      </c>
    </row>
    <row r="4549" spans="1:13" x14ac:dyDescent="0.35">
      <c r="A4549" s="11" t="str">
        <f t="shared" si="71"/>
        <v>CONSUMO PER CAPITA (kg ó litros por individuo)Bebidas RefrescantesDE 60 A 75 AÑOS</v>
      </c>
      <c r="B4549" s="11" t="s">
        <v>120</v>
      </c>
      <c r="C4549" s="11" t="s">
        <v>157</v>
      </c>
      <c r="D4549" s="11" t="s">
        <v>44</v>
      </c>
      <c r="E4549" s="11">
        <v>8.4358111829663809</v>
      </c>
      <c r="F4549" s="11">
        <v>8.6259758635758796</v>
      </c>
      <c r="G4549" s="11">
        <v>11.2084324677019</v>
      </c>
      <c r="H4549" s="11">
        <v>10.923363201386</v>
      </c>
      <c r="I4549" s="11">
        <v>0</v>
      </c>
      <c r="J4549" s="11">
        <v>0</v>
      </c>
      <c r="K4549" s="11">
        <v>0</v>
      </c>
      <c r="L4549" s="11">
        <v>0</v>
      </c>
      <c r="M4549" s="11">
        <v>0</v>
      </c>
    </row>
    <row r="4550" spans="1:13" x14ac:dyDescent="0.35">
      <c r="A4550" s="11" t="str">
        <f t="shared" si="71"/>
        <v>CONSUMO PER CAPITA (kg ó litros por individuo)Bebidas RefrescantesALTA Y MEDIA ALTA</v>
      </c>
      <c r="B4550" s="11" t="s">
        <v>120</v>
      </c>
      <c r="C4550" s="11" t="s">
        <v>157</v>
      </c>
      <c r="D4550" s="11" t="s">
        <v>17</v>
      </c>
      <c r="E4550" s="11">
        <v>10.4966902898545</v>
      </c>
      <c r="F4550" s="11">
        <v>11.073141017807099</v>
      </c>
      <c r="G4550" s="11">
        <v>10.6591285283367</v>
      </c>
      <c r="H4550" s="11">
        <v>10.256523380243699</v>
      </c>
      <c r="I4550" s="11">
        <v>0</v>
      </c>
      <c r="J4550" s="11">
        <v>0</v>
      </c>
      <c r="K4550" s="11">
        <v>0</v>
      </c>
      <c r="L4550" s="11">
        <v>0</v>
      </c>
      <c r="M4550" s="11">
        <v>0</v>
      </c>
    </row>
    <row r="4551" spans="1:13" x14ac:dyDescent="0.35">
      <c r="A4551" s="11" t="str">
        <f t="shared" si="71"/>
        <v>CONSUMO PER CAPITA (kg ó litros por individuo)Bebidas RefrescantesMEDIA</v>
      </c>
      <c r="B4551" s="11" t="s">
        <v>120</v>
      </c>
      <c r="C4551" s="11" t="s">
        <v>157</v>
      </c>
      <c r="D4551" s="11" t="s">
        <v>18</v>
      </c>
      <c r="E4551" s="11">
        <v>9.4260100628331092</v>
      </c>
      <c r="F4551" s="11">
        <v>9.4550611335551693</v>
      </c>
      <c r="G4551" s="11">
        <v>9.4770423391740195</v>
      </c>
      <c r="H4551" s="11">
        <v>9.3971453906682392</v>
      </c>
      <c r="I4551" s="11">
        <v>0</v>
      </c>
      <c r="J4551" s="11">
        <v>0</v>
      </c>
      <c r="K4551" s="11">
        <v>0</v>
      </c>
      <c r="L4551" s="11">
        <v>0</v>
      </c>
      <c r="M4551" s="11">
        <v>0</v>
      </c>
    </row>
    <row r="4552" spans="1:13" x14ac:dyDescent="0.35">
      <c r="A4552" s="11" t="str">
        <f t="shared" si="71"/>
        <v>CONSUMO PER CAPITA (kg ó litros por individuo)Bebidas RefrescantesMEDIA BAJA</v>
      </c>
      <c r="B4552" s="11" t="s">
        <v>120</v>
      </c>
      <c r="C4552" s="11" t="s">
        <v>157</v>
      </c>
      <c r="D4552" s="11" t="s">
        <v>19</v>
      </c>
      <c r="E4552" s="11">
        <v>9.4249313913411505</v>
      </c>
      <c r="F4552" s="11">
        <v>9.6258563408918398</v>
      </c>
      <c r="G4552" s="11">
        <v>10.373854542876799</v>
      </c>
      <c r="H4552" s="11">
        <v>9.6084897752113498</v>
      </c>
      <c r="I4552" s="11">
        <v>0</v>
      </c>
      <c r="J4552" s="11">
        <v>0</v>
      </c>
      <c r="K4552" s="11">
        <v>0</v>
      </c>
      <c r="L4552" s="11">
        <v>0</v>
      </c>
      <c r="M4552" s="11">
        <v>0</v>
      </c>
    </row>
    <row r="4553" spans="1:13" x14ac:dyDescent="0.35">
      <c r="A4553" s="11" t="str">
        <f t="shared" si="71"/>
        <v>CONSUMO PER CAPITA (kg ó litros por individuo)Bebidas RefrescantesBAJA</v>
      </c>
      <c r="B4553" s="11" t="s">
        <v>120</v>
      </c>
      <c r="C4553" s="11" t="s">
        <v>157</v>
      </c>
      <c r="D4553" s="11" t="s">
        <v>20</v>
      </c>
      <c r="E4553" s="11">
        <v>11.6781354985894</v>
      </c>
      <c r="F4553" s="11">
        <v>11.1321870169864</v>
      </c>
      <c r="G4553" s="11">
        <v>11.5016850082036</v>
      </c>
      <c r="H4553" s="11">
        <v>11.6360883865625</v>
      </c>
      <c r="I4553" s="11">
        <v>0</v>
      </c>
      <c r="J4553" s="11">
        <v>0</v>
      </c>
      <c r="K4553" s="11">
        <v>0</v>
      </c>
      <c r="L4553" s="11">
        <v>0</v>
      </c>
      <c r="M4553" s="11">
        <v>0</v>
      </c>
    </row>
    <row r="4554" spans="1:13" x14ac:dyDescent="0.35">
      <c r="A4554" s="11" t="str">
        <f t="shared" si="71"/>
        <v>CONSUMO PER CAPITA (kg ó litros por individuo)Bebidas RefrescantesHOMBRE</v>
      </c>
      <c r="B4554" s="11" t="s">
        <v>120</v>
      </c>
      <c r="C4554" s="11" t="s">
        <v>157</v>
      </c>
      <c r="D4554" s="11" t="s">
        <v>21</v>
      </c>
      <c r="E4554" s="11">
        <v>9.3884178329351204</v>
      </c>
      <c r="F4554" s="11">
        <v>10.072988780864</v>
      </c>
      <c r="G4554" s="11">
        <v>10.8762241242176</v>
      </c>
      <c r="H4554" s="11">
        <v>10.6412407066959</v>
      </c>
      <c r="I4554" s="11">
        <v>0</v>
      </c>
      <c r="J4554" s="11">
        <v>0</v>
      </c>
      <c r="K4554" s="11">
        <v>0</v>
      </c>
      <c r="L4554" s="11">
        <v>0</v>
      </c>
      <c r="M4554" s="11">
        <v>0</v>
      </c>
    </row>
    <row r="4555" spans="1:13" x14ac:dyDescent="0.35">
      <c r="A4555" s="11" t="str">
        <f t="shared" si="71"/>
        <v>CONSUMO PER CAPITA (kg ó litros por individuo)Bebidas RefrescantesMUJER</v>
      </c>
      <c r="B4555" s="11" t="s">
        <v>120</v>
      </c>
      <c r="C4555" s="11" t="s">
        <v>157</v>
      </c>
      <c r="D4555" s="11" t="s">
        <v>22</v>
      </c>
      <c r="E4555" s="11">
        <v>10.7747597512063</v>
      </c>
      <c r="F4555" s="11">
        <v>10.267236960991101</v>
      </c>
      <c r="G4555" s="11">
        <v>9.8458001831583104</v>
      </c>
      <c r="H4555" s="11">
        <v>9.5026823297524494</v>
      </c>
      <c r="I4555" s="11">
        <v>0</v>
      </c>
      <c r="J4555" s="11">
        <v>0</v>
      </c>
      <c r="K4555" s="11">
        <v>0</v>
      </c>
      <c r="L4555" s="11">
        <v>0</v>
      </c>
      <c r="M4555" s="11">
        <v>0</v>
      </c>
    </row>
    <row r="4556" spans="1:13" x14ac:dyDescent="0.35">
      <c r="A4556" s="11" t="str">
        <f t="shared" si="71"/>
        <v>CONSUMO PER CAPITA (kg ó litros por individuo)ColasT.ESPAÑA</v>
      </c>
      <c r="B4556" s="11" t="s">
        <v>120</v>
      </c>
      <c r="C4556" s="11" t="s">
        <v>158</v>
      </c>
      <c r="D4556" s="11" t="s">
        <v>36</v>
      </c>
      <c r="E4556" s="11">
        <v>5.9338535555715204</v>
      </c>
      <c r="F4556" s="11">
        <v>6.1594763591498101</v>
      </c>
      <c r="G4556" s="11">
        <v>5.5194080420055203</v>
      </c>
      <c r="H4556" s="11">
        <v>5.3417400129654196</v>
      </c>
      <c r="I4556" s="11">
        <v>0</v>
      </c>
      <c r="J4556" s="11">
        <v>0</v>
      </c>
      <c r="K4556" s="11">
        <v>0</v>
      </c>
      <c r="L4556" s="11">
        <v>0</v>
      </c>
      <c r="M4556" s="11">
        <v>0</v>
      </c>
    </row>
    <row r="4557" spans="1:13" x14ac:dyDescent="0.35">
      <c r="A4557" s="11" t="str">
        <f t="shared" si="71"/>
        <v>CONSUMO PER CAPITA (kg ó litros por individuo)ColasBCN AM</v>
      </c>
      <c r="B4557" s="11" t="s">
        <v>120</v>
      </c>
      <c r="C4557" s="11" t="s">
        <v>158</v>
      </c>
      <c r="D4557" s="11" t="s">
        <v>1</v>
      </c>
      <c r="E4557" s="11">
        <v>6.1056360360711697</v>
      </c>
      <c r="F4557" s="11">
        <v>5.9447291513988603</v>
      </c>
      <c r="G4557" s="11">
        <v>5.5043776372919604</v>
      </c>
      <c r="H4557" s="11">
        <v>6.0203743797709501</v>
      </c>
      <c r="I4557" s="11">
        <v>0</v>
      </c>
      <c r="J4557" s="11">
        <v>0</v>
      </c>
      <c r="K4557" s="11">
        <v>0</v>
      </c>
      <c r="L4557" s="11">
        <v>0</v>
      </c>
      <c r="M4557" s="11">
        <v>0</v>
      </c>
    </row>
    <row r="4558" spans="1:13" x14ac:dyDescent="0.35">
      <c r="A4558" s="11" t="str">
        <f t="shared" si="71"/>
        <v>CONSUMO PER CAPITA (kg ó litros por individuo)ColasREST.CAT ARAGON</v>
      </c>
      <c r="B4558" s="11" t="s">
        <v>120</v>
      </c>
      <c r="C4558" s="11" t="s">
        <v>158</v>
      </c>
      <c r="D4558" s="11" t="s">
        <v>2</v>
      </c>
      <c r="E4558" s="11">
        <v>4.9612440619998104</v>
      </c>
      <c r="F4558" s="11">
        <v>4.94295478836999</v>
      </c>
      <c r="G4558" s="11">
        <v>5.0391181890452499</v>
      </c>
      <c r="H4558" s="11">
        <v>5.3325304225939796</v>
      </c>
      <c r="I4558" s="11">
        <v>0</v>
      </c>
      <c r="J4558" s="11">
        <v>0</v>
      </c>
      <c r="K4558" s="11">
        <v>0</v>
      </c>
      <c r="L4558" s="11">
        <v>0</v>
      </c>
      <c r="M4558" s="11">
        <v>0</v>
      </c>
    </row>
    <row r="4559" spans="1:13" x14ac:dyDescent="0.35">
      <c r="A4559" s="11" t="str">
        <f t="shared" si="71"/>
        <v>CONSUMO PER CAPITA (kg ó litros por individuo)ColasLEVANTE</v>
      </c>
      <c r="B4559" s="11" t="s">
        <v>120</v>
      </c>
      <c r="C4559" s="11" t="s">
        <v>158</v>
      </c>
      <c r="D4559" s="11" t="s">
        <v>3</v>
      </c>
      <c r="E4559" s="11">
        <v>5.8285323992936604</v>
      </c>
      <c r="F4559" s="11">
        <v>6.7064401989024098</v>
      </c>
      <c r="G4559" s="11">
        <v>5.8234728432826399</v>
      </c>
      <c r="H4559" s="11">
        <v>5.2798849459331603</v>
      </c>
      <c r="I4559" s="11">
        <v>0</v>
      </c>
      <c r="J4559" s="11">
        <v>0</v>
      </c>
      <c r="K4559" s="11">
        <v>0</v>
      </c>
      <c r="L4559" s="11">
        <v>0</v>
      </c>
      <c r="M4559" s="11">
        <v>0</v>
      </c>
    </row>
    <row r="4560" spans="1:13" x14ac:dyDescent="0.35">
      <c r="A4560" s="11" t="str">
        <f t="shared" si="71"/>
        <v>CONSUMO PER CAPITA (kg ó litros por individuo)ColasANDALUCIA</v>
      </c>
      <c r="B4560" s="11" t="s">
        <v>120</v>
      </c>
      <c r="C4560" s="11" t="s">
        <v>158</v>
      </c>
      <c r="D4560" s="11" t="s">
        <v>4</v>
      </c>
      <c r="E4560" s="11">
        <v>6.18072292924239</v>
      </c>
      <c r="F4560" s="11">
        <v>6.1871574370300104</v>
      </c>
      <c r="G4560" s="11">
        <v>5.5473177858408702</v>
      </c>
      <c r="H4560" s="11">
        <v>5.4819873078983496</v>
      </c>
      <c r="I4560" s="11">
        <v>0</v>
      </c>
      <c r="J4560" s="11">
        <v>0</v>
      </c>
      <c r="K4560" s="11">
        <v>0</v>
      </c>
      <c r="L4560" s="11">
        <v>0</v>
      </c>
      <c r="M4560" s="11">
        <v>0</v>
      </c>
    </row>
    <row r="4561" spans="1:13" x14ac:dyDescent="0.35">
      <c r="A4561" s="11" t="str">
        <f t="shared" si="71"/>
        <v>CONSUMO PER CAPITA (kg ó litros por individuo)ColasMDD AM</v>
      </c>
      <c r="B4561" s="11" t="s">
        <v>120</v>
      </c>
      <c r="C4561" s="11" t="s">
        <v>158</v>
      </c>
      <c r="D4561" s="11" t="s">
        <v>5</v>
      </c>
      <c r="E4561" s="11">
        <v>7.1906044943542202</v>
      </c>
      <c r="F4561" s="11">
        <v>8.0346385996176295</v>
      </c>
      <c r="G4561" s="11">
        <v>7.9957713879489098</v>
      </c>
      <c r="H4561" s="11">
        <v>7.12905184598959</v>
      </c>
      <c r="I4561" s="11">
        <v>0</v>
      </c>
      <c r="J4561" s="11">
        <v>0</v>
      </c>
      <c r="K4561" s="11">
        <v>0</v>
      </c>
      <c r="L4561" s="11">
        <v>0</v>
      </c>
      <c r="M4561" s="11">
        <v>0</v>
      </c>
    </row>
    <row r="4562" spans="1:13" x14ac:dyDescent="0.35">
      <c r="A4562" s="11" t="str">
        <f t="shared" si="71"/>
        <v>CONSUMO PER CAPITA (kg ó litros por individuo)ColasRTO CENTRO</v>
      </c>
      <c r="B4562" s="11" t="s">
        <v>120</v>
      </c>
      <c r="C4562" s="11" t="s">
        <v>158</v>
      </c>
      <c r="D4562" s="11" t="s">
        <v>6</v>
      </c>
      <c r="E4562" s="11">
        <v>8.0989840161988695</v>
      </c>
      <c r="F4562" s="11">
        <v>8.4114104154702591</v>
      </c>
      <c r="G4562" s="11">
        <v>5.7833712744917696</v>
      </c>
      <c r="H4562" s="11">
        <v>5.2340292496299003</v>
      </c>
      <c r="I4562" s="11">
        <v>0</v>
      </c>
      <c r="J4562" s="11">
        <v>0</v>
      </c>
      <c r="K4562" s="11">
        <v>0</v>
      </c>
      <c r="L4562" s="11">
        <v>0</v>
      </c>
      <c r="M4562" s="11">
        <v>0</v>
      </c>
    </row>
    <row r="4563" spans="1:13" x14ac:dyDescent="0.35">
      <c r="A4563" s="11" t="str">
        <f t="shared" si="71"/>
        <v>CONSUMO PER CAPITA (kg ó litros por individuo)ColasNORTE-CENTRO</v>
      </c>
      <c r="B4563" s="11" t="s">
        <v>120</v>
      </c>
      <c r="C4563" s="11" t="s">
        <v>158</v>
      </c>
      <c r="D4563" s="11" t="s">
        <v>7</v>
      </c>
      <c r="E4563" s="11">
        <v>4.6723465116674499</v>
      </c>
      <c r="F4563" s="11">
        <v>4.6191589275018199</v>
      </c>
      <c r="G4563" s="11">
        <v>3.9257976460035202</v>
      </c>
      <c r="H4563" s="11">
        <v>3.17012063119823</v>
      </c>
      <c r="I4563" s="11">
        <v>0</v>
      </c>
      <c r="J4563" s="11">
        <v>0</v>
      </c>
      <c r="K4563" s="11">
        <v>0</v>
      </c>
      <c r="L4563" s="11">
        <v>0</v>
      </c>
      <c r="M4563" s="11">
        <v>0</v>
      </c>
    </row>
    <row r="4564" spans="1:13" x14ac:dyDescent="0.35">
      <c r="A4564" s="11" t="str">
        <f t="shared" si="71"/>
        <v>CONSUMO PER CAPITA (kg ó litros por individuo)ColasNOROESTE</v>
      </c>
      <c r="B4564" s="11" t="s">
        <v>120</v>
      </c>
      <c r="C4564" s="11" t="s">
        <v>158</v>
      </c>
      <c r="D4564" s="11" t="s">
        <v>8</v>
      </c>
      <c r="E4564" s="11">
        <v>4.00677863946974</v>
      </c>
      <c r="F4564" s="11">
        <v>3.6180181223607999</v>
      </c>
      <c r="G4564" s="11">
        <v>3.3119890025977701</v>
      </c>
      <c r="H4564" s="11">
        <v>4.1158967062773302</v>
      </c>
      <c r="I4564" s="11">
        <v>0</v>
      </c>
      <c r="J4564" s="11">
        <v>0</v>
      </c>
      <c r="K4564" s="11">
        <v>0</v>
      </c>
      <c r="L4564" s="11">
        <v>0</v>
      </c>
      <c r="M4564" s="11">
        <v>0</v>
      </c>
    </row>
    <row r="4565" spans="1:13" x14ac:dyDescent="0.35">
      <c r="A4565" s="11" t="str">
        <f t="shared" si="71"/>
        <v>CONSUMO PER CAPITA (kg ó litros por individuo)Colas&lt;2MIL</v>
      </c>
      <c r="B4565" s="11" t="s">
        <v>120</v>
      </c>
      <c r="C4565" s="11" t="s">
        <v>158</v>
      </c>
      <c r="D4565" s="11" t="s">
        <v>9</v>
      </c>
      <c r="E4565" s="11">
        <v>6.3232647482237301</v>
      </c>
      <c r="F4565" s="11">
        <v>6.26574053960071</v>
      </c>
      <c r="G4565" s="11">
        <v>5.40944270470838</v>
      </c>
      <c r="H4565" s="11">
        <v>5.6400957207364604</v>
      </c>
      <c r="I4565" s="11">
        <v>0</v>
      </c>
      <c r="J4565" s="11">
        <v>0</v>
      </c>
      <c r="K4565" s="11">
        <v>0</v>
      </c>
      <c r="L4565" s="11">
        <v>0</v>
      </c>
      <c r="M4565" s="11">
        <v>0</v>
      </c>
    </row>
    <row r="4566" spans="1:13" x14ac:dyDescent="0.35">
      <c r="A4566" s="11" t="str">
        <f t="shared" si="71"/>
        <v>CONSUMO PER CAPITA (kg ó litros por individuo)Colas2-5MIL</v>
      </c>
      <c r="B4566" s="11" t="s">
        <v>120</v>
      </c>
      <c r="C4566" s="11" t="s">
        <v>158</v>
      </c>
      <c r="D4566" s="11" t="s">
        <v>10</v>
      </c>
      <c r="E4566" s="11">
        <v>5.4497180791778703</v>
      </c>
      <c r="F4566" s="11">
        <v>4.60683408169744</v>
      </c>
      <c r="G4566" s="11">
        <v>4.6323499605411298</v>
      </c>
      <c r="H4566" s="11">
        <v>4.1781854089368098</v>
      </c>
      <c r="I4566" s="11">
        <v>0</v>
      </c>
      <c r="J4566" s="11">
        <v>0</v>
      </c>
      <c r="K4566" s="11">
        <v>0</v>
      </c>
      <c r="L4566" s="11">
        <v>0</v>
      </c>
      <c r="M4566" s="11">
        <v>0</v>
      </c>
    </row>
    <row r="4567" spans="1:13" x14ac:dyDescent="0.35">
      <c r="A4567" s="11" t="str">
        <f t="shared" si="71"/>
        <v>CONSUMO PER CAPITA (kg ó litros por individuo)Colas5-10MIL</v>
      </c>
      <c r="B4567" s="11" t="s">
        <v>120</v>
      </c>
      <c r="C4567" s="11" t="s">
        <v>158</v>
      </c>
      <c r="D4567" s="11" t="s">
        <v>11</v>
      </c>
      <c r="E4567" s="11">
        <v>5.0779067712854902</v>
      </c>
      <c r="F4567" s="11">
        <v>5.8023411849425104</v>
      </c>
      <c r="G4567" s="11">
        <v>5.2892461139087796</v>
      </c>
      <c r="H4567" s="11">
        <v>5.3262623040755699</v>
      </c>
      <c r="I4567" s="11">
        <v>0</v>
      </c>
      <c r="J4567" s="11">
        <v>0</v>
      </c>
      <c r="K4567" s="11">
        <v>0</v>
      </c>
      <c r="L4567" s="11">
        <v>0</v>
      </c>
      <c r="M4567" s="11">
        <v>0</v>
      </c>
    </row>
    <row r="4568" spans="1:13" x14ac:dyDescent="0.35">
      <c r="A4568" s="11" t="str">
        <f t="shared" si="71"/>
        <v>CONSUMO PER CAPITA (kg ó litros por individuo)Colas10-30MIL</v>
      </c>
      <c r="B4568" s="11" t="s">
        <v>120</v>
      </c>
      <c r="C4568" s="11" t="s">
        <v>158</v>
      </c>
      <c r="D4568" s="11" t="s">
        <v>12</v>
      </c>
      <c r="E4568" s="11">
        <v>5.7673473840010896</v>
      </c>
      <c r="F4568" s="11">
        <v>5.9801888307023097</v>
      </c>
      <c r="G4568" s="11">
        <v>4.6391042011562602</v>
      </c>
      <c r="H4568" s="11">
        <v>4.4570497172400199</v>
      </c>
      <c r="I4568" s="11">
        <v>0</v>
      </c>
      <c r="J4568" s="11">
        <v>0</v>
      </c>
      <c r="K4568" s="11">
        <v>0</v>
      </c>
      <c r="L4568" s="11">
        <v>0</v>
      </c>
      <c r="M4568" s="11">
        <v>0</v>
      </c>
    </row>
    <row r="4569" spans="1:13" x14ac:dyDescent="0.35">
      <c r="A4569" s="11" t="str">
        <f t="shared" si="71"/>
        <v>CONSUMO PER CAPITA (kg ó litros por individuo)Colas30-100MIL</v>
      </c>
      <c r="B4569" s="11" t="s">
        <v>120</v>
      </c>
      <c r="C4569" s="11" t="s">
        <v>158</v>
      </c>
      <c r="D4569" s="11" t="s">
        <v>13</v>
      </c>
      <c r="E4569" s="11">
        <v>5.8496748444122</v>
      </c>
      <c r="F4569" s="11">
        <v>6.2250926632486099</v>
      </c>
      <c r="G4569" s="11">
        <v>5.92187359003875</v>
      </c>
      <c r="H4569" s="11">
        <v>5.4132577504742301</v>
      </c>
      <c r="I4569" s="11">
        <v>0</v>
      </c>
      <c r="J4569" s="11">
        <v>0</v>
      </c>
      <c r="K4569" s="11">
        <v>0</v>
      </c>
      <c r="L4569" s="11">
        <v>0</v>
      </c>
      <c r="M4569" s="11">
        <v>0</v>
      </c>
    </row>
    <row r="4570" spans="1:13" x14ac:dyDescent="0.35">
      <c r="A4570" s="11" t="str">
        <f t="shared" si="71"/>
        <v>CONSUMO PER CAPITA (kg ó litros por individuo)Colas100-200MIL</v>
      </c>
      <c r="B4570" s="11" t="s">
        <v>120</v>
      </c>
      <c r="C4570" s="11" t="s">
        <v>158</v>
      </c>
      <c r="D4570" s="11" t="s">
        <v>14</v>
      </c>
      <c r="E4570" s="11">
        <v>5.7256418501752702</v>
      </c>
      <c r="F4570" s="11">
        <v>5.6510999036072196</v>
      </c>
      <c r="G4570" s="11">
        <v>4.92465745945122</v>
      </c>
      <c r="H4570" s="11">
        <v>4.6655096629206296</v>
      </c>
      <c r="I4570" s="11">
        <v>0</v>
      </c>
      <c r="J4570" s="11">
        <v>0</v>
      </c>
      <c r="K4570" s="11">
        <v>0</v>
      </c>
      <c r="L4570" s="11">
        <v>0</v>
      </c>
      <c r="M4570" s="11">
        <v>0</v>
      </c>
    </row>
    <row r="4571" spans="1:13" x14ac:dyDescent="0.35">
      <c r="A4571" s="11" t="str">
        <f t="shared" si="71"/>
        <v>CONSUMO PER CAPITA (kg ó litros por individuo)Colas200-500MIL</v>
      </c>
      <c r="B4571" s="11" t="s">
        <v>120</v>
      </c>
      <c r="C4571" s="11" t="s">
        <v>158</v>
      </c>
      <c r="D4571" s="11" t="s">
        <v>15</v>
      </c>
      <c r="E4571" s="11">
        <v>5.1739703780562003</v>
      </c>
      <c r="F4571" s="11">
        <v>5.6003197929325603</v>
      </c>
      <c r="G4571" s="11">
        <v>5.0205102014521898</v>
      </c>
      <c r="H4571" s="11">
        <v>5.4414878481102402</v>
      </c>
      <c r="I4571" s="11">
        <v>0</v>
      </c>
      <c r="J4571" s="11">
        <v>0</v>
      </c>
      <c r="K4571" s="11">
        <v>0</v>
      </c>
      <c r="L4571" s="11">
        <v>0</v>
      </c>
      <c r="M4571" s="11">
        <v>0</v>
      </c>
    </row>
    <row r="4572" spans="1:13" x14ac:dyDescent="0.35">
      <c r="A4572" s="11" t="str">
        <f t="shared" si="71"/>
        <v>CONSUMO PER CAPITA (kg ó litros por individuo)Colas&gt;500MIL</v>
      </c>
      <c r="B4572" s="11" t="s">
        <v>120</v>
      </c>
      <c r="C4572" s="11" t="s">
        <v>158</v>
      </c>
      <c r="D4572" s="11" t="s">
        <v>16</v>
      </c>
      <c r="E4572" s="11">
        <v>7.3493591899330397</v>
      </c>
      <c r="F4572" s="11">
        <v>7.7313199050633798</v>
      </c>
      <c r="G4572" s="11">
        <v>7.1995906934395597</v>
      </c>
      <c r="H4572" s="11">
        <v>6.8959550210296703</v>
      </c>
      <c r="I4572" s="11">
        <v>0</v>
      </c>
      <c r="J4572" s="11">
        <v>0</v>
      </c>
      <c r="K4572" s="11">
        <v>0</v>
      </c>
      <c r="L4572" s="11">
        <v>0</v>
      </c>
      <c r="M4572" s="11">
        <v>0</v>
      </c>
    </row>
    <row r="4573" spans="1:13" x14ac:dyDescent="0.35">
      <c r="A4573" s="11" t="str">
        <f t="shared" si="71"/>
        <v>CONSUMO PER CAPITA (kg ó litros por individuo)ColasDE 15 A 19 AÑOS</v>
      </c>
      <c r="B4573" s="11" t="s">
        <v>120</v>
      </c>
      <c r="C4573" s="11" t="s">
        <v>158</v>
      </c>
      <c r="D4573" s="11" t="s">
        <v>39</v>
      </c>
      <c r="E4573" s="11">
        <v>2.6402156635237199</v>
      </c>
      <c r="F4573" s="11">
        <v>3.1840155429672299</v>
      </c>
      <c r="G4573" s="11">
        <v>3.4852808238628601</v>
      </c>
      <c r="H4573" s="11">
        <v>3.0573467943349799</v>
      </c>
      <c r="I4573" s="11">
        <v>0</v>
      </c>
      <c r="J4573" s="11">
        <v>0</v>
      </c>
      <c r="K4573" s="11">
        <v>0</v>
      </c>
      <c r="L4573" s="11">
        <v>0</v>
      </c>
      <c r="M4573" s="11">
        <v>0</v>
      </c>
    </row>
    <row r="4574" spans="1:13" x14ac:dyDescent="0.35">
      <c r="A4574" s="11" t="str">
        <f t="shared" si="71"/>
        <v>CONSUMO PER CAPITA (kg ó litros por individuo)ColasDE 20 A 24 AÑOS</v>
      </c>
      <c r="B4574" s="11" t="s">
        <v>120</v>
      </c>
      <c r="C4574" s="11" t="s">
        <v>158</v>
      </c>
      <c r="D4574" s="11" t="s">
        <v>40</v>
      </c>
      <c r="E4574" s="11">
        <v>5.9814917225419197</v>
      </c>
      <c r="F4574" s="11">
        <v>4.21583339684872</v>
      </c>
      <c r="G4574" s="11">
        <v>3.0187663394219402</v>
      </c>
      <c r="H4574" s="11">
        <v>3.9315361383609901</v>
      </c>
      <c r="I4574" s="11">
        <v>0</v>
      </c>
      <c r="J4574" s="11">
        <v>0</v>
      </c>
      <c r="K4574" s="11">
        <v>0</v>
      </c>
      <c r="L4574" s="11">
        <v>0</v>
      </c>
      <c r="M4574" s="11">
        <v>0</v>
      </c>
    </row>
    <row r="4575" spans="1:13" x14ac:dyDescent="0.35">
      <c r="A4575" s="11" t="str">
        <f t="shared" si="71"/>
        <v>CONSUMO PER CAPITA (kg ó litros por individuo)ColasDE 25 A 34 AÑOS</v>
      </c>
      <c r="B4575" s="11" t="s">
        <v>120</v>
      </c>
      <c r="C4575" s="11" t="s">
        <v>158</v>
      </c>
      <c r="D4575" s="11" t="s">
        <v>41</v>
      </c>
      <c r="E4575" s="11">
        <v>5.7048476709462204</v>
      </c>
      <c r="F4575" s="11">
        <v>5.6728412895936904</v>
      </c>
      <c r="G4575" s="11">
        <v>4.3295576277352197</v>
      </c>
      <c r="H4575" s="11">
        <v>3.6890927019980602</v>
      </c>
      <c r="I4575" s="11">
        <v>0</v>
      </c>
      <c r="J4575" s="11">
        <v>0</v>
      </c>
      <c r="K4575" s="11">
        <v>0</v>
      </c>
      <c r="L4575" s="11">
        <v>0</v>
      </c>
      <c r="M4575" s="11">
        <v>0</v>
      </c>
    </row>
    <row r="4576" spans="1:13" x14ac:dyDescent="0.35">
      <c r="A4576" s="11" t="str">
        <f t="shared" si="71"/>
        <v>CONSUMO PER CAPITA (kg ó litros por individuo)ColasDE 35 A 49 AÑOS</v>
      </c>
      <c r="B4576" s="11" t="s">
        <v>120</v>
      </c>
      <c r="C4576" s="11" t="s">
        <v>158</v>
      </c>
      <c r="D4576" s="11" t="s">
        <v>42</v>
      </c>
      <c r="E4576" s="11">
        <v>6.92450331008021</v>
      </c>
      <c r="F4576" s="11">
        <v>7.0311057586475103</v>
      </c>
      <c r="G4576" s="11">
        <v>6.4092404266884699</v>
      </c>
      <c r="H4576" s="11">
        <v>5.9213018949970397</v>
      </c>
      <c r="I4576" s="11">
        <v>0</v>
      </c>
      <c r="J4576" s="11">
        <v>0</v>
      </c>
      <c r="K4576" s="11">
        <v>0</v>
      </c>
      <c r="L4576" s="11">
        <v>0</v>
      </c>
      <c r="M4576" s="11">
        <v>0</v>
      </c>
    </row>
    <row r="4577" spans="1:13" x14ac:dyDescent="0.35">
      <c r="A4577" s="11" t="str">
        <f t="shared" si="71"/>
        <v>CONSUMO PER CAPITA (kg ó litros por individuo)ColasDE 50 A 59 AÑOS</v>
      </c>
      <c r="B4577" s="11" t="s">
        <v>120</v>
      </c>
      <c r="C4577" s="11" t="s">
        <v>158</v>
      </c>
      <c r="D4577" s="11" t="s">
        <v>43</v>
      </c>
      <c r="E4577" s="11">
        <v>7.4211845031682602</v>
      </c>
      <c r="F4577" s="11">
        <v>8.4977667645058297</v>
      </c>
      <c r="G4577" s="11">
        <v>6.7457879045527198</v>
      </c>
      <c r="H4577" s="11">
        <v>6.7614021804379103</v>
      </c>
      <c r="I4577" s="11">
        <v>0</v>
      </c>
      <c r="J4577" s="11">
        <v>0</v>
      </c>
      <c r="K4577" s="11">
        <v>0</v>
      </c>
      <c r="L4577" s="11">
        <v>0</v>
      </c>
      <c r="M4577" s="11">
        <v>0</v>
      </c>
    </row>
    <row r="4578" spans="1:13" x14ac:dyDescent="0.35">
      <c r="A4578" s="11" t="str">
        <f t="shared" si="71"/>
        <v>CONSUMO PER CAPITA (kg ó litros por individuo)ColasDE 60 A 75 AÑOS</v>
      </c>
      <c r="B4578" s="11" t="s">
        <v>120</v>
      </c>
      <c r="C4578" s="11" t="s">
        <v>158</v>
      </c>
      <c r="D4578" s="11" t="s">
        <v>44</v>
      </c>
      <c r="E4578" s="11">
        <v>4.3890887225227297</v>
      </c>
      <c r="F4578" s="11">
        <v>4.7151758189878201</v>
      </c>
      <c r="G4578" s="11">
        <v>5.3654403563297199</v>
      </c>
      <c r="H4578" s="11">
        <v>5.5232459621867003</v>
      </c>
      <c r="I4578" s="11">
        <v>0</v>
      </c>
      <c r="J4578" s="11">
        <v>0</v>
      </c>
      <c r="K4578" s="11">
        <v>0</v>
      </c>
      <c r="L4578" s="11">
        <v>0</v>
      </c>
      <c r="M4578" s="11">
        <v>0</v>
      </c>
    </row>
    <row r="4579" spans="1:13" x14ac:dyDescent="0.35">
      <c r="A4579" s="11" t="str">
        <f t="shared" si="71"/>
        <v>CONSUMO PER CAPITA (kg ó litros por individuo)ColasALTA Y MEDIA ALTA</v>
      </c>
      <c r="B4579" s="11" t="s">
        <v>120</v>
      </c>
      <c r="C4579" s="11" t="s">
        <v>158</v>
      </c>
      <c r="D4579" s="11" t="s">
        <v>17</v>
      </c>
      <c r="E4579" s="11">
        <v>5.8636951183412904</v>
      </c>
      <c r="F4579" s="11">
        <v>6.7146243623020299</v>
      </c>
      <c r="G4579" s="11">
        <v>5.90520150156987</v>
      </c>
      <c r="H4579" s="11">
        <v>5.7774959822731002</v>
      </c>
      <c r="I4579" s="11">
        <v>0</v>
      </c>
      <c r="J4579" s="11">
        <v>0</v>
      </c>
      <c r="K4579" s="11">
        <v>0</v>
      </c>
      <c r="L4579" s="11">
        <v>0</v>
      </c>
      <c r="M4579" s="11">
        <v>0</v>
      </c>
    </row>
    <row r="4580" spans="1:13" x14ac:dyDescent="0.35">
      <c r="A4580" s="11" t="str">
        <f t="shared" si="71"/>
        <v>CONSUMO PER CAPITA (kg ó litros por individuo)ColasMEDIA</v>
      </c>
      <c r="B4580" s="11" t="s">
        <v>120</v>
      </c>
      <c r="C4580" s="11" t="s">
        <v>158</v>
      </c>
      <c r="D4580" s="11" t="s">
        <v>18</v>
      </c>
      <c r="E4580" s="11">
        <v>5.76006652022906</v>
      </c>
      <c r="F4580" s="11">
        <v>6.0552733193442796</v>
      </c>
      <c r="G4580" s="11">
        <v>5.4720006909664596</v>
      </c>
      <c r="H4580" s="11">
        <v>5.3452326587772996</v>
      </c>
      <c r="I4580" s="11">
        <v>0</v>
      </c>
      <c r="J4580" s="11">
        <v>0</v>
      </c>
      <c r="K4580" s="11">
        <v>0</v>
      </c>
      <c r="L4580" s="11">
        <v>0</v>
      </c>
      <c r="M4580" s="11">
        <v>0</v>
      </c>
    </row>
    <row r="4581" spans="1:13" x14ac:dyDescent="0.35">
      <c r="A4581" s="11" t="str">
        <f t="shared" si="71"/>
        <v>CONSUMO PER CAPITA (kg ó litros por individuo)ColasMEDIA BAJA</v>
      </c>
      <c r="B4581" s="11" t="s">
        <v>120</v>
      </c>
      <c r="C4581" s="11" t="s">
        <v>158</v>
      </c>
      <c r="D4581" s="11" t="s">
        <v>19</v>
      </c>
      <c r="E4581" s="11">
        <v>5.6787966331688402</v>
      </c>
      <c r="F4581" s="11">
        <v>5.7258535018324901</v>
      </c>
      <c r="G4581" s="11">
        <v>5.3938624061987603</v>
      </c>
      <c r="H4581" s="11">
        <v>4.9677875147978297</v>
      </c>
      <c r="I4581" s="11">
        <v>0</v>
      </c>
      <c r="J4581" s="11">
        <v>0</v>
      </c>
      <c r="K4581" s="11">
        <v>0</v>
      </c>
      <c r="L4581" s="11">
        <v>0</v>
      </c>
      <c r="M4581" s="11">
        <v>0</v>
      </c>
    </row>
    <row r="4582" spans="1:13" x14ac:dyDescent="0.35">
      <c r="A4582" s="11" t="str">
        <f t="shared" si="71"/>
        <v>CONSUMO PER CAPITA (kg ó litros por individuo)ColasBAJA</v>
      </c>
      <c r="B4582" s="11" t="s">
        <v>120</v>
      </c>
      <c r="C4582" s="11" t="s">
        <v>158</v>
      </c>
      <c r="D4582" s="11" t="s">
        <v>20</v>
      </c>
      <c r="E4582" s="11">
        <v>6.66136793932447</v>
      </c>
      <c r="F4582" s="11">
        <v>6.3103895631315803</v>
      </c>
      <c r="G4582" s="11">
        <v>5.3434082672467698</v>
      </c>
      <c r="H4582" s="11">
        <v>5.3605644007273998</v>
      </c>
      <c r="I4582" s="11">
        <v>0</v>
      </c>
      <c r="J4582" s="11">
        <v>0</v>
      </c>
      <c r="K4582" s="11">
        <v>0</v>
      </c>
      <c r="L4582" s="11">
        <v>0</v>
      </c>
      <c r="M4582" s="11">
        <v>0</v>
      </c>
    </row>
    <row r="4583" spans="1:13" x14ac:dyDescent="0.35">
      <c r="A4583" s="11" t="str">
        <f t="shared" si="71"/>
        <v>CONSUMO PER CAPITA (kg ó litros por individuo)ColasHOMBRE</v>
      </c>
      <c r="B4583" s="11" t="s">
        <v>120</v>
      </c>
      <c r="C4583" s="11" t="s">
        <v>158</v>
      </c>
      <c r="D4583" s="11" t="s">
        <v>21</v>
      </c>
      <c r="E4583" s="11">
        <v>5.5958583243793703</v>
      </c>
      <c r="F4583" s="11">
        <v>6.0734398691294897</v>
      </c>
      <c r="G4583" s="11">
        <v>5.8580671395488002</v>
      </c>
      <c r="H4583" s="11">
        <v>5.6683911314637001</v>
      </c>
      <c r="I4583" s="11">
        <v>0</v>
      </c>
      <c r="J4583" s="11">
        <v>0</v>
      </c>
      <c r="K4583" s="11">
        <v>0</v>
      </c>
      <c r="L4583" s="11">
        <v>0</v>
      </c>
      <c r="M4583" s="11">
        <v>0</v>
      </c>
    </row>
    <row r="4584" spans="1:13" x14ac:dyDescent="0.35">
      <c r="A4584" s="11" t="str">
        <f t="shared" si="71"/>
        <v>CONSUMO PER CAPITA (kg ó litros por individuo)ColasMUJER</v>
      </c>
      <c r="B4584" s="11" t="s">
        <v>120</v>
      </c>
      <c r="C4584" s="11" t="s">
        <v>158</v>
      </c>
      <c r="D4584" s="11" t="s">
        <v>22</v>
      </c>
      <c r="E4584" s="11">
        <v>6.2662201848893497</v>
      </c>
      <c r="F4584" s="11">
        <v>6.2442121154655199</v>
      </c>
      <c r="G4584" s="11">
        <v>5.18558580145862</v>
      </c>
      <c r="H4584" s="11">
        <v>5.0202699128105897</v>
      </c>
      <c r="I4584" s="11">
        <v>0</v>
      </c>
      <c r="J4584" s="11">
        <v>0</v>
      </c>
      <c r="K4584" s="11">
        <v>0</v>
      </c>
      <c r="L4584" s="11">
        <v>0</v>
      </c>
      <c r="M4584" s="11">
        <v>0</v>
      </c>
    </row>
    <row r="4585" spans="1:13" x14ac:dyDescent="0.35">
      <c r="A4585" s="11" t="str">
        <f t="shared" si="71"/>
        <v>CONSUMO PER CAPITA (kg ó litros por individuo)Cola RegularT.ESPAÑA</v>
      </c>
      <c r="B4585" s="11" t="s">
        <v>120</v>
      </c>
      <c r="C4585" s="11" t="s">
        <v>159</v>
      </c>
      <c r="D4585" s="11" t="s">
        <v>36</v>
      </c>
      <c r="E4585" s="11">
        <v>2.9948797860778802</v>
      </c>
      <c r="F4585" s="11">
        <v>3.0652960735919099</v>
      </c>
      <c r="G4585" s="11">
        <v>2.52057265705885</v>
      </c>
      <c r="H4585" s="11">
        <v>2.4431212400289999</v>
      </c>
      <c r="I4585" s="11">
        <v>0</v>
      </c>
      <c r="J4585" s="11">
        <v>0</v>
      </c>
      <c r="K4585" s="11">
        <v>0</v>
      </c>
      <c r="L4585" s="11">
        <v>0</v>
      </c>
      <c r="M4585" s="11">
        <v>0</v>
      </c>
    </row>
    <row r="4586" spans="1:13" x14ac:dyDescent="0.35">
      <c r="A4586" s="11" t="str">
        <f t="shared" si="71"/>
        <v>CONSUMO PER CAPITA (kg ó litros por individuo)Cola RegularBCN AM</v>
      </c>
      <c r="B4586" s="11" t="s">
        <v>120</v>
      </c>
      <c r="C4586" s="11" t="s">
        <v>159</v>
      </c>
      <c r="D4586" s="11" t="s">
        <v>1</v>
      </c>
      <c r="E4586" s="11">
        <v>2.4433117583813901</v>
      </c>
      <c r="F4586" s="11">
        <v>2.6170980833172801</v>
      </c>
      <c r="G4586" s="11">
        <v>1.72333400719979</v>
      </c>
      <c r="H4586" s="11">
        <v>1.68898782450086</v>
      </c>
      <c r="I4586" s="11">
        <v>0</v>
      </c>
      <c r="J4586" s="11">
        <v>0</v>
      </c>
      <c r="K4586" s="11">
        <v>0</v>
      </c>
      <c r="L4586" s="11">
        <v>0</v>
      </c>
      <c r="M4586" s="11">
        <v>0</v>
      </c>
    </row>
    <row r="4587" spans="1:13" x14ac:dyDescent="0.35">
      <c r="A4587" s="11" t="str">
        <f t="shared" si="71"/>
        <v>CONSUMO PER CAPITA (kg ó litros por individuo)Cola RegularREST.CAT ARAGON</v>
      </c>
      <c r="B4587" s="11" t="s">
        <v>120</v>
      </c>
      <c r="C4587" s="11" t="s">
        <v>159</v>
      </c>
      <c r="D4587" s="11" t="s">
        <v>2</v>
      </c>
      <c r="E4587" s="11">
        <v>2.4681757464407799</v>
      </c>
      <c r="F4587" s="11">
        <v>2.7066984331273298</v>
      </c>
      <c r="G4587" s="11">
        <v>2.4749544220155899</v>
      </c>
      <c r="H4587" s="11">
        <v>2.92917417030865</v>
      </c>
      <c r="I4587" s="11">
        <v>0</v>
      </c>
      <c r="J4587" s="11">
        <v>0</v>
      </c>
      <c r="K4587" s="11">
        <v>0</v>
      </c>
      <c r="L4587" s="11">
        <v>0</v>
      </c>
      <c r="M4587" s="11">
        <v>0</v>
      </c>
    </row>
    <row r="4588" spans="1:13" x14ac:dyDescent="0.35">
      <c r="A4588" s="11" t="str">
        <f t="shared" si="71"/>
        <v>CONSUMO PER CAPITA (kg ó litros por individuo)Cola RegularLEVANTE</v>
      </c>
      <c r="B4588" s="11" t="s">
        <v>120</v>
      </c>
      <c r="C4588" s="11" t="s">
        <v>159</v>
      </c>
      <c r="D4588" s="11" t="s">
        <v>3</v>
      </c>
      <c r="E4588" s="11">
        <v>2.9098089091395201</v>
      </c>
      <c r="F4588" s="11">
        <v>3.4020831026587</v>
      </c>
      <c r="G4588" s="11">
        <v>2.6989306963023898</v>
      </c>
      <c r="H4588" s="11">
        <v>2.4982780874575501</v>
      </c>
      <c r="I4588" s="11">
        <v>0</v>
      </c>
      <c r="J4588" s="11">
        <v>0</v>
      </c>
      <c r="K4588" s="11">
        <v>0</v>
      </c>
      <c r="L4588" s="11">
        <v>0</v>
      </c>
      <c r="M4588" s="11">
        <v>0</v>
      </c>
    </row>
    <row r="4589" spans="1:13" x14ac:dyDescent="0.35">
      <c r="A4589" s="11" t="str">
        <f t="shared" si="71"/>
        <v>CONSUMO PER CAPITA (kg ó litros por individuo)Cola RegularANDALUCIA</v>
      </c>
      <c r="B4589" s="11" t="s">
        <v>120</v>
      </c>
      <c r="C4589" s="11" t="s">
        <v>159</v>
      </c>
      <c r="D4589" s="11" t="s">
        <v>4</v>
      </c>
      <c r="E4589" s="11">
        <v>3.30463127350956</v>
      </c>
      <c r="F4589" s="11">
        <v>3.0619325965759199</v>
      </c>
      <c r="G4589" s="11">
        <v>2.6627085537515098</v>
      </c>
      <c r="H4589" s="11">
        <v>2.4562677139897202</v>
      </c>
      <c r="I4589" s="11">
        <v>0</v>
      </c>
      <c r="J4589" s="11">
        <v>0</v>
      </c>
      <c r="K4589" s="11">
        <v>0</v>
      </c>
      <c r="L4589" s="11">
        <v>0</v>
      </c>
      <c r="M4589" s="11">
        <v>0</v>
      </c>
    </row>
    <row r="4590" spans="1:13" x14ac:dyDescent="0.35">
      <c r="A4590" s="11" t="str">
        <f t="shared" si="71"/>
        <v>CONSUMO PER CAPITA (kg ó litros por individuo)Cola RegularMDD AM</v>
      </c>
      <c r="B4590" s="11" t="s">
        <v>120</v>
      </c>
      <c r="C4590" s="11" t="s">
        <v>159</v>
      </c>
      <c r="D4590" s="11" t="s">
        <v>5</v>
      </c>
      <c r="E4590" s="11">
        <v>2.89166918488222</v>
      </c>
      <c r="F4590" s="11">
        <v>3.6195991736089499</v>
      </c>
      <c r="G4590" s="11">
        <v>3.4392135584953198</v>
      </c>
      <c r="H4590" s="11">
        <v>3.0490571779078399</v>
      </c>
      <c r="I4590" s="11">
        <v>0</v>
      </c>
      <c r="J4590" s="11">
        <v>0</v>
      </c>
      <c r="K4590" s="11">
        <v>0</v>
      </c>
      <c r="L4590" s="11">
        <v>0</v>
      </c>
      <c r="M4590" s="11">
        <v>0</v>
      </c>
    </row>
    <row r="4591" spans="1:13" x14ac:dyDescent="0.35">
      <c r="A4591" s="11" t="str">
        <f t="shared" si="71"/>
        <v>CONSUMO PER CAPITA (kg ó litros por individuo)Cola RegularRTO CENTRO</v>
      </c>
      <c r="B4591" s="11" t="s">
        <v>120</v>
      </c>
      <c r="C4591" s="11" t="s">
        <v>159</v>
      </c>
      <c r="D4591" s="11" t="s">
        <v>6</v>
      </c>
      <c r="E4591" s="11">
        <v>4.5307136334597997</v>
      </c>
      <c r="F4591" s="11">
        <v>4.1367808227737903</v>
      </c>
      <c r="G4591" s="11">
        <v>2.5519354713529498</v>
      </c>
      <c r="H4591" s="11">
        <v>2.7108268389767001</v>
      </c>
      <c r="I4591" s="11">
        <v>0</v>
      </c>
      <c r="J4591" s="11">
        <v>0</v>
      </c>
      <c r="K4591" s="11">
        <v>0</v>
      </c>
      <c r="L4591" s="11">
        <v>0</v>
      </c>
      <c r="M4591" s="11">
        <v>0</v>
      </c>
    </row>
    <row r="4592" spans="1:13" x14ac:dyDescent="0.35">
      <c r="A4592" s="11" t="str">
        <f t="shared" si="71"/>
        <v>CONSUMO PER CAPITA (kg ó litros por individuo)Cola RegularNORTE-CENTRO</v>
      </c>
      <c r="B4592" s="11" t="s">
        <v>120</v>
      </c>
      <c r="C4592" s="11" t="s">
        <v>159</v>
      </c>
      <c r="D4592" s="11" t="s">
        <v>7</v>
      </c>
      <c r="E4592" s="11">
        <v>3.1275790482602002</v>
      </c>
      <c r="F4592" s="11">
        <v>2.7973982653254201</v>
      </c>
      <c r="G4592" s="11">
        <v>2.2736501568585399</v>
      </c>
      <c r="H4592" s="11">
        <v>1.63658141436107</v>
      </c>
      <c r="I4592" s="11">
        <v>0</v>
      </c>
      <c r="J4592" s="11">
        <v>0</v>
      </c>
      <c r="K4592" s="11">
        <v>0</v>
      </c>
      <c r="L4592" s="11">
        <v>0</v>
      </c>
      <c r="M4592" s="11">
        <v>0</v>
      </c>
    </row>
    <row r="4593" spans="1:13" x14ac:dyDescent="0.35">
      <c r="A4593" s="11" t="str">
        <f t="shared" si="71"/>
        <v>CONSUMO PER CAPITA (kg ó litros por individuo)Cola RegularNOROESTE</v>
      </c>
      <c r="B4593" s="11" t="s">
        <v>120</v>
      </c>
      <c r="C4593" s="11" t="s">
        <v>159</v>
      </c>
      <c r="D4593" s="11" t="s">
        <v>8</v>
      </c>
      <c r="E4593" s="11">
        <v>2.20421196028179</v>
      </c>
      <c r="F4593" s="11">
        <v>1.83060961805999</v>
      </c>
      <c r="G4593" s="11">
        <v>1.63613468209139</v>
      </c>
      <c r="H4593" s="11">
        <v>2.0343816789924598</v>
      </c>
      <c r="I4593" s="11">
        <v>0</v>
      </c>
      <c r="J4593" s="11">
        <v>0</v>
      </c>
      <c r="K4593" s="11">
        <v>0</v>
      </c>
      <c r="L4593" s="11">
        <v>0</v>
      </c>
      <c r="M4593" s="11">
        <v>0</v>
      </c>
    </row>
    <row r="4594" spans="1:13" x14ac:dyDescent="0.35">
      <c r="A4594" s="11" t="str">
        <f t="shared" si="71"/>
        <v>CONSUMO PER CAPITA (kg ó litros por individuo)Cola Regular&lt;2MIL</v>
      </c>
      <c r="B4594" s="11" t="s">
        <v>120</v>
      </c>
      <c r="C4594" s="11" t="s">
        <v>159</v>
      </c>
      <c r="D4594" s="11" t="s">
        <v>9</v>
      </c>
      <c r="E4594" s="11">
        <v>3.8687076114662</v>
      </c>
      <c r="F4594" s="11">
        <v>4.15234766719467</v>
      </c>
      <c r="G4594" s="11">
        <v>3.41935685939491</v>
      </c>
      <c r="H4594" s="11">
        <v>3.9343763420821198</v>
      </c>
      <c r="I4594" s="11">
        <v>0</v>
      </c>
      <c r="J4594" s="11">
        <v>0</v>
      </c>
      <c r="K4594" s="11">
        <v>0</v>
      </c>
      <c r="L4594" s="11">
        <v>0</v>
      </c>
      <c r="M4594" s="11">
        <v>0</v>
      </c>
    </row>
    <row r="4595" spans="1:13" x14ac:dyDescent="0.35">
      <c r="A4595" s="11" t="str">
        <f t="shared" si="71"/>
        <v>CONSUMO PER CAPITA (kg ó litros por individuo)Cola Regular2-5MIL</v>
      </c>
      <c r="B4595" s="11" t="s">
        <v>120</v>
      </c>
      <c r="C4595" s="11" t="s">
        <v>159</v>
      </c>
      <c r="D4595" s="11" t="s">
        <v>10</v>
      </c>
      <c r="E4595" s="11">
        <v>2.77002375690356</v>
      </c>
      <c r="F4595" s="11">
        <v>2.6006281513227698</v>
      </c>
      <c r="G4595" s="11">
        <v>2.8094257123303201</v>
      </c>
      <c r="H4595" s="11">
        <v>2.2294058000638799</v>
      </c>
      <c r="I4595" s="11">
        <v>0</v>
      </c>
      <c r="J4595" s="11">
        <v>0</v>
      </c>
      <c r="K4595" s="11">
        <v>0</v>
      </c>
      <c r="L4595" s="11">
        <v>0</v>
      </c>
      <c r="M4595" s="11">
        <v>0</v>
      </c>
    </row>
    <row r="4596" spans="1:13" x14ac:dyDescent="0.35">
      <c r="A4596" s="11" t="str">
        <f t="shared" si="71"/>
        <v>CONSUMO PER CAPITA (kg ó litros por individuo)Cola Regular5-10MIL</v>
      </c>
      <c r="B4596" s="11" t="s">
        <v>120</v>
      </c>
      <c r="C4596" s="11" t="s">
        <v>159</v>
      </c>
      <c r="D4596" s="11" t="s">
        <v>11</v>
      </c>
      <c r="E4596" s="11">
        <v>3.14206621649907</v>
      </c>
      <c r="F4596" s="11">
        <v>3.0502759012034999</v>
      </c>
      <c r="G4596" s="11">
        <v>2.69768626623395</v>
      </c>
      <c r="H4596" s="11">
        <v>2.9039207022633402</v>
      </c>
      <c r="I4596" s="11">
        <v>0</v>
      </c>
      <c r="J4596" s="11">
        <v>0</v>
      </c>
      <c r="K4596" s="11">
        <v>0</v>
      </c>
      <c r="L4596" s="11">
        <v>0</v>
      </c>
      <c r="M4596" s="11">
        <v>0</v>
      </c>
    </row>
    <row r="4597" spans="1:13" x14ac:dyDescent="0.35">
      <c r="A4597" s="11" t="str">
        <f t="shared" si="71"/>
        <v>CONSUMO PER CAPITA (kg ó litros por individuo)Cola Regular10-30MIL</v>
      </c>
      <c r="B4597" s="11" t="s">
        <v>120</v>
      </c>
      <c r="C4597" s="11" t="s">
        <v>159</v>
      </c>
      <c r="D4597" s="11" t="s">
        <v>12</v>
      </c>
      <c r="E4597" s="11">
        <v>3.1529117227729802</v>
      </c>
      <c r="F4597" s="11">
        <v>3.0329143814036299</v>
      </c>
      <c r="G4597" s="11">
        <v>1.98656966694072</v>
      </c>
      <c r="H4597" s="11">
        <v>1.92423212384828</v>
      </c>
      <c r="I4597" s="11">
        <v>0</v>
      </c>
      <c r="J4597" s="11">
        <v>0</v>
      </c>
      <c r="K4597" s="11">
        <v>0</v>
      </c>
      <c r="L4597" s="11">
        <v>0</v>
      </c>
      <c r="M4597" s="11">
        <v>0</v>
      </c>
    </row>
    <row r="4598" spans="1:13" x14ac:dyDescent="0.35">
      <c r="A4598" s="11" t="str">
        <f t="shared" si="71"/>
        <v>CONSUMO PER CAPITA (kg ó litros por individuo)Cola Regular30-100MIL</v>
      </c>
      <c r="B4598" s="11" t="s">
        <v>120</v>
      </c>
      <c r="C4598" s="11" t="s">
        <v>159</v>
      </c>
      <c r="D4598" s="11" t="s">
        <v>13</v>
      </c>
      <c r="E4598" s="11">
        <v>2.6661446236097399</v>
      </c>
      <c r="F4598" s="11">
        <v>2.7816165844481899</v>
      </c>
      <c r="G4598" s="11">
        <v>2.5223346552463801</v>
      </c>
      <c r="H4598" s="11">
        <v>2.0835710219946102</v>
      </c>
      <c r="I4598" s="11">
        <v>0</v>
      </c>
      <c r="J4598" s="11">
        <v>0</v>
      </c>
      <c r="K4598" s="11">
        <v>0</v>
      </c>
      <c r="L4598" s="11">
        <v>0</v>
      </c>
      <c r="M4598" s="11">
        <v>0</v>
      </c>
    </row>
    <row r="4599" spans="1:13" x14ac:dyDescent="0.35">
      <c r="A4599" s="11" t="str">
        <f t="shared" si="71"/>
        <v>CONSUMO PER CAPITA (kg ó litros por individuo)Cola Regular100-200MIL</v>
      </c>
      <c r="B4599" s="11" t="s">
        <v>120</v>
      </c>
      <c r="C4599" s="11" t="s">
        <v>159</v>
      </c>
      <c r="D4599" s="11" t="s">
        <v>14</v>
      </c>
      <c r="E4599" s="11">
        <v>3.0612662437685301</v>
      </c>
      <c r="F4599" s="11">
        <v>2.8790727231225199</v>
      </c>
      <c r="G4599" s="11">
        <v>2.0814249045204498</v>
      </c>
      <c r="H4599" s="11">
        <v>2.11025369479957</v>
      </c>
      <c r="I4599" s="11">
        <v>0</v>
      </c>
      <c r="J4599" s="11">
        <v>0</v>
      </c>
      <c r="K4599" s="11">
        <v>0</v>
      </c>
      <c r="L4599" s="11">
        <v>0</v>
      </c>
      <c r="M4599" s="11">
        <v>0</v>
      </c>
    </row>
    <row r="4600" spans="1:13" x14ac:dyDescent="0.35">
      <c r="A4600" s="11" t="str">
        <f t="shared" si="71"/>
        <v>CONSUMO PER CAPITA (kg ó litros por individuo)Cola Regular200-500MIL</v>
      </c>
      <c r="B4600" s="11" t="s">
        <v>120</v>
      </c>
      <c r="C4600" s="11" t="s">
        <v>159</v>
      </c>
      <c r="D4600" s="11" t="s">
        <v>15</v>
      </c>
      <c r="E4600" s="11">
        <v>2.6171012039603498</v>
      </c>
      <c r="F4600" s="11">
        <v>2.7820525522964399</v>
      </c>
      <c r="G4600" s="11">
        <v>2.2221264202256199</v>
      </c>
      <c r="H4600" s="11">
        <v>2.4829500121024202</v>
      </c>
      <c r="I4600" s="11">
        <v>0</v>
      </c>
      <c r="J4600" s="11">
        <v>0</v>
      </c>
      <c r="K4600" s="11">
        <v>0</v>
      </c>
      <c r="L4600" s="11">
        <v>0</v>
      </c>
      <c r="M4600" s="11">
        <v>0</v>
      </c>
    </row>
    <row r="4601" spans="1:13" x14ac:dyDescent="0.35">
      <c r="A4601" s="11" t="str">
        <f t="shared" si="71"/>
        <v>CONSUMO PER CAPITA (kg ó litros por individuo)Cola Regular&gt;500MIL</v>
      </c>
      <c r="B4601" s="11" t="s">
        <v>120</v>
      </c>
      <c r="C4601" s="11" t="s">
        <v>159</v>
      </c>
      <c r="D4601" s="11" t="s">
        <v>16</v>
      </c>
      <c r="E4601" s="11">
        <v>3.1650956724314501</v>
      </c>
      <c r="F4601" s="11">
        <v>3.5683278638251701</v>
      </c>
      <c r="G4601" s="11">
        <v>3.0541193183422299</v>
      </c>
      <c r="H4601" s="11">
        <v>2.9352720249573299</v>
      </c>
      <c r="I4601" s="11">
        <v>0</v>
      </c>
      <c r="J4601" s="11">
        <v>0</v>
      </c>
      <c r="K4601" s="11">
        <v>0</v>
      </c>
      <c r="L4601" s="11">
        <v>0</v>
      </c>
      <c r="M4601" s="11">
        <v>0</v>
      </c>
    </row>
    <row r="4602" spans="1:13" x14ac:dyDescent="0.35">
      <c r="A4602" s="11" t="str">
        <f t="shared" si="71"/>
        <v>CONSUMO PER CAPITA (kg ó litros por individuo)Cola RegularDE 15 A 19 AÑOS</v>
      </c>
      <c r="B4602" s="11" t="s">
        <v>120</v>
      </c>
      <c r="C4602" s="11" t="s">
        <v>159</v>
      </c>
      <c r="D4602" s="11" t="s">
        <v>39</v>
      </c>
      <c r="E4602" s="11">
        <v>2.1029665690647499</v>
      </c>
      <c r="F4602" s="11">
        <v>2.06342300392369</v>
      </c>
      <c r="G4602" s="11">
        <v>2.5490277990113199</v>
      </c>
      <c r="H4602" s="11">
        <v>2.1719093490758699</v>
      </c>
      <c r="I4602" s="11">
        <v>0</v>
      </c>
      <c r="J4602" s="11">
        <v>0</v>
      </c>
      <c r="K4602" s="11">
        <v>0</v>
      </c>
      <c r="L4602" s="11">
        <v>0</v>
      </c>
      <c r="M4602" s="11">
        <v>0</v>
      </c>
    </row>
    <row r="4603" spans="1:13" x14ac:dyDescent="0.35">
      <c r="A4603" s="11" t="str">
        <f t="shared" si="71"/>
        <v>CONSUMO PER CAPITA (kg ó litros por individuo)Cola RegularDE 20 A 24 AÑOS</v>
      </c>
      <c r="B4603" s="11" t="s">
        <v>120</v>
      </c>
      <c r="C4603" s="11" t="s">
        <v>159</v>
      </c>
      <c r="D4603" s="11" t="s">
        <v>40</v>
      </c>
      <c r="E4603" s="11">
        <v>4.15607595762265</v>
      </c>
      <c r="F4603" s="11">
        <v>2.8334211523455601</v>
      </c>
      <c r="G4603" s="11">
        <v>1.51618046249747</v>
      </c>
      <c r="H4603" s="11">
        <v>2.1493463998372802</v>
      </c>
      <c r="I4603" s="11">
        <v>0</v>
      </c>
      <c r="J4603" s="11">
        <v>0</v>
      </c>
      <c r="K4603" s="11">
        <v>0</v>
      </c>
      <c r="L4603" s="11">
        <v>0</v>
      </c>
      <c r="M4603" s="11">
        <v>0</v>
      </c>
    </row>
    <row r="4604" spans="1:13" x14ac:dyDescent="0.35">
      <c r="A4604" s="11" t="str">
        <f t="shared" si="71"/>
        <v>CONSUMO PER CAPITA (kg ó litros por individuo)Cola RegularDE 25 A 34 AÑOS</v>
      </c>
      <c r="B4604" s="11" t="s">
        <v>120</v>
      </c>
      <c r="C4604" s="11" t="s">
        <v>159</v>
      </c>
      <c r="D4604" s="11" t="s">
        <v>41</v>
      </c>
      <c r="E4604" s="11">
        <v>3.3216087117124999</v>
      </c>
      <c r="F4604" s="11">
        <v>2.8673111926759698</v>
      </c>
      <c r="G4604" s="11">
        <v>1.8619071326332799</v>
      </c>
      <c r="H4604" s="11">
        <v>1.7003073584352899</v>
      </c>
      <c r="I4604" s="11">
        <v>0</v>
      </c>
      <c r="J4604" s="11">
        <v>0</v>
      </c>
      <c r="K4604" s="11">
        <v>0</v>
      </c>
      <c r="L4604" s="11">
        <v>0</v>
      </c>
      <c r="M4604" s="11">
        <v>0</v>
      </c>
    </row>
    <row r="4605" spans="1:13" x14ac:dyDescent="0.35">
      <c r="A4605" s="11" t="str">
        <f t="shared" si="71"/>
        <v>CONSUMO PER CAPITA (kg ó litros por individuo)Cola RegularDE 35 A 49 AÑOS</v>
      </c>
      <c r="B4605" s="11" t="s">
        <v>120</v>
      </c>
      <c r="C4605" s="11" t="s">
        <v>159</v>
      </c>
      <c r="D4605" s="11" t="s">
        <v>42</v>
      </c>
      <c r="E4605" s="11">
        <v>3.2137436515634801</v>
      </c>
      <c r="F4605" s="11">
        <v>3.3049586890052498</v>
      </c>
      <c r="G4605" s="11">
        <v>2.7089958832696102</v>
      </c>
      <c r="H4605" s="11">
        <v>2.53241236138336</v>
      </c>
      <c r="I4605" s="11">
        <v>0</v>
      </c>
      <c r="J4605" s="11">
        <v>0</v>
      </c>
      <c r="K4605" s="11">
        <v>0</v>
      </c>
      <c r="L4605" s="11">
        <v>0</v>
      </c>
      <c r="M4605" s="11">
        <v>0</v>
      </c>
    </row>
    <row r="4606" spans="1:13" x14ac:dyDescent="0.35">
      <c r="A4606" s="11" t="str">
        <f t="shared" si="71"/>
        <v>CONSUMO PER CAPITA (kg ó litros por individuo)Cola RegularDE 50 A 59 AÑOS</v>
      </c>
      <c r="B4606" s="11" t="s">
        <v>120</v>
      </c>
      <c r="C4606" s="11" t="s">
        <v>159</v>
      </c>
      <c r="D4606" s="11" t="s">
        <v>43</v>
      </c>
      <c r="E4606" s="11">
        <v>3.66675375046036</v>
      </c>
      <c r="F4606" s="11">
        <v>4.3895078126298497</v>
      </c>
      <c r="G4606" s="11">
        <v>2.8674418053878501</v>
      </c>
      <c r="H4606" s="11">
        <v>3.04480210021155</v>
      </c>
      <c r="I4606" s="11">
        <v>0</v>
      </c>
      <c r="J4606" s="11">
        <v>0</v>
      </c>
      <c r="K4606" s="11">
        <v>0</v>
      </c>
      <c r="L4606" s="11">
        <v>0</v>
      </c>
      <c r="M4606" s="11">
        <v>0</v>
      </c>
    </row>
    <row r="4607" spans="1:13" x14ac:dyDescent="0.35">
      <c r="A4607" s="11" t="str">
        <f t="shared" si="71"/>
        <v>CONSUMO PER CAPITA (kg ó litros por individuo)Cola RegularDE 60 A 75 AÑOS</v>
      </c>
      <c r="B4607" s="11" t="s">
        <v>120</v>
      </c>
      <c r="C4607" s="11" t="s">
        <v>159</v>
      </c>
      <c r="D4607" s="11" t="s">
        <v>44</v>
      </c>
      <c r="E4607" s="11">
        <v>1.82759228981064</v>
      </c>
      <c r="F4607" s="11">
        <v>2.083530289434</v>
      </c>
      <c r="G4607" s="11">
        <v>2.6639179616419599</v>
      </c>
      <c r="H4607" s="11">
        <v>2.4422161408471701</v>
      </c>
      <c r="I4607" s="11">
        <v>0</v>
      </c>
      <c r="J4607" s="11">
        <v>0</v>
      </c>
      <c r="K4607" s="11">
        <v>0</v>
      </c>
      <c r="L4607" s="11">
        <v>0</v>
      </c>
      <c r="M4607" s="11">
        <v>0</v>
      </c>
    </row>
    <row r="4608" spans="1:13" x14ac:dyDescent="0.35">
      <c r="A4608" s="11" t="str">
        <f t="shared" si="71"/>
        <v>CONSUMO PER CAPITA (kg ó litros por individuo)Cola RegularALTA Y MEDIA ALTA</v>
      </c>
      <c r="B4608" s="11" t="s">
        <v>120</v>
      </c>
      <c r="C4608" s="11" t="s">
        <v>159</v>
      </c>
      <c r="D4608" s="11" t="s">
        <v>17</v>
      </c>
      <c r="E4608" s="11">
        <v>2.4774424906594001</v>
      </c>
      <c r="F4608" s="11">
        <v>2.6075829442840099</v>
      </c>
      <c r="G4608" s="11">
        <v>2.1265941089551199</v>
      </c>
      <c r="H4608" s="11">
        <v>1.9789562772507601</v>
      </c>
      <c r="I4608" s="11">
        <v>0</v>
      </c>
      <c r="J4608" s="11">
        <v>0</v>
      </c>
      <c r="K4608" s="11">
        <v>0</v>
      </c>
      <c r="L4608" s="11">
        <v>0</v>
      </c>
      <c r="M4608" s="11">
        <v>0</v>
      </c>
    </row>
    <row r="4609" spans="1:13" x14ac:dyDescent="0.35">
      <c r="A4609" s="11" t="str">
        <f t="shared" si="71"/>
        <v>CONSUMO PER CAPITA (kg ó litros por individuo)Cola RegularMEDIA</v>
      </c>
      <c r="B4609" s="11" t="s">
        <v>120</v>
      </c>
      <c r="C4609" s="11" t="s">
        <v>159</v>
      </c>
      <c r="D4609" s="11" t="s">
        <v>18</v>
      </c>
      <c r="E4609" s="11">
        <v>2.5608339909365601</v>
      </c>
      <c r="F4609" s="11">
        <v>2.7289679229900301</v>
      </c>
      <c r="G4609" s="11">
        <v>2.3481541441431002</v>
      </c>
      <c r="H4609" s="11">
        <v>2.3767660416824299</v>
      </c>
      <c r="I4609" s="11">
        <v>0</v>
      </c>
      <c r="J4609" s="11">
        <v>0</v>
      </c>
      <c r="K4609" s="11">
        <v>0</v>
      </c>
      <c r="L4609" s="11">
        <v>0</v>
      </c>
      <c r="M4609" s="11">
        <v>0</v>
      </c>
    </row>
    <row r="4610" spans="1:13" x14ac:dyDescent="0.35">
      <c r="A4610" s="11" t="str">
        <f t="shared" si="71"/>
        <v>CONSUMO PER CAPITA (kg ó litros por individuo)Cola RegularMEDIA BAJA</v>
      </c>
      <c r="B4610" s="11" t="s">
        <v>120</v>
      </c>
      <c r="C4610" s="11" t="s">
        <v>159</v>
      </c>
      <c r="D4610" s="11" t="s">
        <v>19</v>
      </c>
      <c r="E4610" s="11">
        <v>3.1143385228845002</v>
      </c>
      <c r="F4610" s="11">
        <v>3.1189479891756799</v>
      </c>
      <c r="G4610" s="11">
        <v>2.2927173591616699</v>
      </c>
      <c r="H4610" s="11">
        <v>2.0136879823467901</v>
      </c>
      <c r="I4610" s="11">
        <v>0</v>
      </c>
      <c r="J4610" s="11">
        <v>0</v>
      </c>
      <c r="K4610" s="11">
        <v>0</v>
      </c>
      <c r="L4610" s="11">
        <v>0</v>
      </c>
      <c r="M4610" s="11">
        <v>0</v>
      </c>
    </row>
    <row r="4611" spans="1:13" x14ac:dyDescent="0.35">
      <c r="A4611" s="11" t="str">
        <f t="shared" si="71"/>
        <v>CONSUMO PER CAPITA (kg ó litros por individuo)Cola RegularBAJA</v>
      </c>
      <c r="B4611" s="11" t="s">
        <v>120</v>
      </c>
      <c r="C4611" s="11" t="s">
        <v>159</v>
      </c>
      <c r="D4611" s="11" t="s">
        <v>20</v>
      </c>
      <c r="E4611" s="11">
        <v>4.1514925588214204</v>
      </c>
      <c r="F4611" s="11">
        <v>4.0758390661187001</v>
      </c>
      <c r="G4611" s="11">
        <v>3.5600442611186298</v>
      </c>
      <c r="H4611" s="11">
        <v>3.6635325468404498</v>
      </c>
      <c r="I4611" s="11">
        <v>0</v>
      </c>
      <c r="J4611" s="11">
        <v>0</v>
      </c>
      <c r="K4611" s="11">
        <v>0</v>
      </c>
      <c r="L4611" s="11">
        <v>0</v>
      </c>
      <c r="M4611" s="11">
        <v>0</v>
      </c>
    </row>
    <row r="4612" spans="1:13" x14ac:dyDescent="0.35">
      <c r="A4612" s="11" t="str">
        <f t="shared" ref="A4612:A4675" si="72">B4612&amp;C4612&amp;D4612</f>
        <v>CONSUMO PER CAPITA (kg ó litros por individuo)Cola RegularHOMBRE</v>
      </c>
      <c r="B4612" s="11" t="s">
        <v>120</v>
      </c>
      <c r="C4612" s="11" t="s">
        <v>159</v>
      </c>
      <c r="D4612" s="11" t="s">
        <v>21</v>
      </c>
      <c r="E4612" s="11">
        <v>2.95693538679232</v>
      </c>
      <c r="F4612" s="11">
        <v>3.13710281993276</v>
      </c>
      <c r="G4612" s="11">
        <v>2.7558863946493499</v>
      </c>
      <c r="H4612" s="11">
        <v>2.6616940185030802</v>
      </c>
      <c r="I4612" s="11">
        <v>0</v>
      </c>
      <c r="J4612" s="11">
        <v>0</v>
      </c>
      <c r="K4612" s="11">
        <v>0</v>
      </c>
      <c r="L4612" s="11">
        <v>0</v>
      </c>
      <c r="M4612" s="11">
        <v>0</v>
      </c>
    </row>
    <row r="4613" spans="1:13" x14ac:dyDescent="0.35">
      <c r="A4613" s="11" t="str">
        <f t="shared" si="72"/>
        <v>CONSUMO PER CAPITA (kg ó litros por individuo)Cola RegularMUJER</v>
      </c>
      <c r="B4613" s="11" t="s">
        <v>120</v>
      </c>
      <c r="C4613" s="11" t="s">
        <v>159</v>
      </c>
      <c r="D4613" s="11" t="s">
        <v>22</v>
      </c>
      <c r="E4613" s="11">
        <v>3.0321906421676199</v>
      </c>
      <c r="F4613" s="11">
        <v>2.9945697298402698</v>
      </c>
      <c r="G4613" s="11">
        <v>2.2886199544363901</v>
      </c>
      <c r="H4613" s="11">
        <v>2.2280172500250202</v>
      </c>
      <c r="I4613" s="11">
        <v>0</v>
      </c>
      <c r="J4613" s="11">
        <v>0</v>
      </c>
      <c r="K4613" s="11">
        <v>0</v>
      </c>
      <c r="L4613" s="11">
        <v>0</v>
      </c>
      <c r="M4613" s="11">
        <v>0</v>
      </c>
    </row>
    <row r="4614" spans="1:13" x14ac:dyDescent="0.35">
      <c r="A4614" s="11" t="str">
        <f t="shared" si="72"/>
        <v>CONSUMO PER CAPITA (kg ó litros por individuo)Light/ZeroT.ESPAÑA</v>
      </c>
      <c r="B4614" s="11" t="s">
        <v>120</v>
      </c>
      <c r="C4614" s="11" t="s">
        <v>160</v>
      </c>
      <c r="D4614" s="11" t="s">
        <v>36</v>
      </c>
      <c r="E4614" s="11">
        <v>2.92947127501251</v>
      </c>
      <c r="F4614" s="11">
        <v>3.0941808083106701</v>
      </c>
      <c r="G4614" s="11">
        <v>2.9988356511957699</v>
      </c>
      <c r="H4614" s="11">
        <v>2.8986190826929401</v>
      </c>
      <c r="I4614" s="11">
        <v>0</v>
      </c>
      <c r="J4614" s="11">
        <v>0</v>
      </c>
      <c r="K4614" s="11">
        <v>0</v>
      </c>
      <c r="L4614" s="11">
        <v>0</v>
      </c>
      <c r="M4614" s="11">
        <v>0</v>
      </c>
    </row>
    <row r="4615" spans="1:13" x14ac:dyDescent="0.35">
      <c r="A4615" s="11" t="str">
        <f t="shared" si="72"/>
        <v>CONSUMO PER CAPITA (kg ó litros por individuo)Light/ZeroBCN AM</v>
      </c>
      <c r="B4615" s="11" t="s">
        <v>120</v>
      </c>
      <c r="C4615" s="11" t="s">
        <v>160</v>
      </c>
      <c r="D4615" s="11" t="s">
        <v>1</v>
      </c>
      <c r="E4615" s="11">
        <v>3.6445203095616301</v>
      </c>
      <c r="F4615" s="11">
        <v>3.32763166510132</v>
      </c>
      <c r="G4615" s="11">
        <v>3.7810426733768301</v>
      </c>
      <c r="H4615" s="11">
        <v>4.3313838564275304</v>
      </c>
      <c r="I4615" s="11">
        <v>0</v>
      </c>
      <c r="J4615" s="11">
        <v>0</v>
      </c>
      <c r="K4615" s="11">
        <v>0</v>
      </c>
      <c r="L4615" s="11">
        <v>0</v>
      </c>
      <c r="M4615" s="11">
        <v>0</v>
      </c>
    </row>
    <row r="4616" spans="1:13" x14ac:dyDescent="0.35">
      <c r="A4616" s="11" t="str">
        <f t="shared" si="72"/>
        <v>CONSUMO PER CAPITA (kg ó litros por individuo)Light/ZeroREST.CAT ARAGON</v>
      </c>
      <c r="B4616" s="11" t="s">
        <v>120</v>
      </c>
      <c r="C4616" s="11" t="s">
        <v>160</v>
      </c>
      <c r="D4616" s="11" t="s">
        <v>2</v>
      </c>
      <c r="E4616" s="11">
        <v>2.4884025045582798</v>
      </c>
      <c r="F4616" s="11">
        <v>2.2362557810208301</v>
      </c>
      <c r="G4616" s="11">
        <v>2.56416326038803</v>
      </c>
      <c r="H4616" s="11">
        <v>2.40335598228625</v>
      </c>
      <c r="I4616" s="11">
        <v>0</v>
      </c>
      <c r="J4616" s="11">
        <v>0</v>
      </c>
      <c r="K4616" s="11">
        <v>0</v>
      </c>
      <c r="L4616" s="11">
        <v>0</v>
      </c>
      <c r="M4616" s="11">
        <v>0</v>
      </c>
    </row>
    <row r="4617" spans="1:13" x14ac:dyDescent="0.35">
      <c r="A4617" s="11" t="str">
        <f t="shared" si="72"/>
        <v>CONSUMO PER CAPITA (kg ó litros por individuo)Light/ZeroLEVANTE</v>
      </c>
      <c r="B4617" s="11" t="s">
        <v>120</v>
      </c>
      <c r="C4617" s="11" t="s">
        <v>160</v>
      </c>
      <c r="D4617" s="11" t="s">
        <v>3</v>
      </c>
      <c r="E4617" s="11">
        <v>2.9036105690529501</v>
      </c>
      <c r="F4617" s="11">
        <v>3.3043567298489802</v>
      </c>
      <c r="G4617" s="11">
        <v>3.1245419539550499</v>
      </c>
      <c r="H4617" s="11">
        <v>2.7816054996108699</v>
      </c>
      <c r="I4617" s="11">
        <v>0</v>
      </c>
      <c r="J4617" s="11">
        <v>0</v>
      </c>
      <c r="K4617" s="11">
        <v>0</v>
      </c>
      <c r="L4617" s="11">
        <v>0</v>
      </c>
      <c r="M4617" s="11">
        <v>0</v>
      </c>
    </row>
    <row r="4618" spans="1:13" x14ac:dyDescent="0.35">
      <c r="A4618" s="11" t="str">
        <f t="shared" si="72"/>
        <v>CONSUMO PER CAPITA (kg ó litros por individuo)Light/ZeroANDALUCIA</v>
      </c>
      <c r="B4618" s="11" t="s">
        <v>120</v>
      </c>
      <c r="C4618" s="11" t="s">
        <v>160</v>
      </c>
      <c r="D4618" s="11" t="s">
        <v>4</v>
      </c>
      <c r="E4618" s="11">
        <v>2.8634066882601799</v>
      </c>
      <c r="F4618" s="11">
        <v>3.12522561757878</v>
      </c>
      <c r="G4618" s="11">
        <v>2.8846092206337799</v>
      </c>
      <c r="H4618" s="11">
        <v>3.0257195994617798</v>
      </c>
      <c r="I4618" s="11">
        <v>0</v>
      </c>
      <c r="J4618" s="11">
        <v>0</v>
      </c>
      <c r="K4618" s="11">
        <v>0</v>
      </c>
      <c r="L4618" s="11">
        <v>0</v>
      </c>
      <c r="M4618" s="11">
        <v>0</v>
      </c>
    </row>
    <row r="4619" spans="1:13" x14ac:dyDescent="0.35">
      <c r="A4619" s="11" t="str">
        <f t="shared" si="72"/>
        <v>CONSUMO PER CAPITA (kg ó litros por individuo)Light/ZeroMDD AM</v>
      </c>
      <c r="B4619" s="11" t="s">
        <v>120</v>
      </c>
      <c r="C4619" s="11" t="s">
        <v>160</v>
      </c>
      <c r="D4619" s="11" t="s">
        <v>5</v>
      </c>
      <c r="E4619" s="11">
        <v>4.2899725450698796</v>
      </c>
      <c r="F4619" s="11">
        <v>4.4150386320416404</v>
      </c>
      <c r="G4619" s="11">
        <v>4.5565570959339698</v>
      </c>
      <c r="H4619" s="11">
        <v>4.0799937884896904</v>
      </c>
      <c r="I4619" s="11">
        <v>0</v>
      </c>
      <c r="J4619" s="11">
        <v>0</v>
      </c>
      <c r="K4619" s="11">
        <v>0</v>
      </c>
      <c r="L4619" s="11">
        <v>0</v>
      </c>
      <c r="M4619" s="11">
        <v>0</v>
      </c>
    </row>
    <row r="4620" spans="1:13" x14ac:dyDescent="0.35">
      <c r="A4620" s="11" t="str">
        <f t="shared" si="72"/>
        <v>CONSUMO PER CAPITA (kg ó litros por individuo)Light/ZeroRTO CENTRO</v>
      </c>
      <c r="B4620" s="11" t="s">
        <v>120</v>
      </c>
      <c r="C4620" s="11" t="s">
        <v>160</v>
      </c>
      <c r="D4620" s="11" t="s">
        <v>6</v>
      </c>
      <c r="E4620" s="11">
        <v>3.5627499080703702</v>
      </c>
      <c r="F4620" s="11">
        <v>4.2746317792600497</v>
      </c>
      <c r="G4620" s="11">
        <v>3.2314350816603099</v>
      </c>
      <c r="H4620" s="11">
        <v>2.52320254960877</v>
      </c>
      <c r="I4620" s="11">
        <v>0</v>
      </c>
      <c r="J4620" s="11">
        <v>0</v>
      </c>
      <c r="K4620" s="11">
        <v>0</v>
      </c>
      <c r="L4620" s="11">
        <v>0</v>
      </c>
      <c r="M4620" s="11">
        <v>0</v>
      </c>
    </row>
    <row r="4621" spans="1:13" x14ac:dyDescent="0.35">
      <c r="A4621" s="11" t="str">
        <f t="shared" si="72"/>
        <v>CONSUMO PER CAPITA (kg ó litros por individuo)Light/ZeroNORTE-CENTRO</v>
      </c>
      <c r="B4621" s="11" t="s">
        <v>120</v>
      </c>
      <c r="C4621" s="11" t="s">
        <v>160</v>
      </c>
      <c r="D4621" s="11" t="s">
        <v>7</v>
      </c>
      <c r="E4621" s="11">
        <v>1.5389069437518801</v>
      </c>
      <c r="F4621" s="11">
        <v>1.82176184793437</v>
      </c>
      <c r="G4621" s="11">
        <v>1.65214672621415</v>
      </c>
      <c r="H4621" s="11">
        <v>1.5335386716417501</v>
      </c>
      <c r="I4621" s="11">
        <v>0</v>
      </c>
      <c r="J4621" s="11">
        <v>0</v>
      </c>
      <c r="K4621" s="11">
        <v>0</v>
      </c>
      <c r="L4621" s="11">
        <v>0</v>
      </c>
      <c r="M4621" s="11">
        <v>0</v>
      </c>
    </row>
    <row r="4622" spans="1:13" x14ac:dyDescent="0.35">
      <c r="A4622" s="11" t="str">
        <f t="shared" si="72"/>
        <v>CONSUMO PER CAPITA (kg ó litros por individuo)Light/ZeroNOROESTE</v>
      </c>
      <c r="B4622" s="11" t="s">
        <v>120</v>
      </c>
      <c r="C4622" s="11" t="s">
        <v>160</v>
      </c>
      <c r="D4622" s="11" t="s">
        <v>8</v>
      </c>
      <c r="E4622" s="11">
        <v>1.8025671457977099</v>
      </c>
      <c r="F4622" s="11">
        <v>1.78740784297418</v>
      </c>
      <c r="G4622" s="11">
        <v>1.67585259118778</v>
      </c>
      <c r="H4622" s="11">
        <v>2.0815146534323299</v>
      </c>
      <c r="I4622" s="11">
        <v>0</v>
      </c>
      <c r="J4622" s="11">
        <v>0</v>
      </c>
      <c r="K4622" s="11">
        <v>0</v>
      </c>
      <c r="L4622" s="11">
        <v>0</v>
      </c>
      <c r="M4622" s="11">
        <v>0</v>
      </c>
    </row>
    <row r="4623" spans="1:13" x14ac:dyDescent="0.35">
      <c r="A4623" s="11" t="str">
        <f t="shared" si="72"/>
        <v>CONSUMO PER CAPITA (kg ó litros por individuo)Light/Zero&lt;2MIL</v>
      </c>
      <c r="B4623" s="11" t="s">
        <v>120</v>
      </c>
      <c r="C4623" s="11" t="s">
        <v>160</v>
      </c>
      <c r="D4623" s="11" t="s">
        <v>9</v>
      </c>
      <c r="E4623" s="11">
        <v>2.4545541842018799</v>
      </c>
      <c r="F4623" s="11">
        <v>2.1133926823012801</v>
      </c>
      <c r="G4623" s="11">
        <v>1.99008638958315</v>
      </c>
      <c r="H4623" s="11">
        <v>1.70572040833021</v>
      </c>
      <c r="I4623" s="11">
        <v>0</v>
      </c>
      <c r="J4623" s="11">
        <v>0</v>
      </c>
      <c r="K4623" s="11">
        <v>0</v>
      </c>
      <c r="L4623" s="11">
        <v>0</v>
      </c>
      <c r="M4623" s="11">
        <v>0</v>
      </c>
    </row>
    <row r="4624" spans="1:13" x14ac:dyDescent="0.35">
      <c r="A4624" s="11" t="str">
        <f t="shared" si="72"/>
        <v>CONSUMO PER CAPITA (kg ó litros por individuo)Light/Zero2-5MIL</v>
      </c>
      <c r="B4624" s="11" t="s">
        <v>120</v>
      </c>
      <c r="C4624" s="11" t="s">
        <v>160</v>
      </c>
      <c r="D4624" s="11" t="s">
        <v>10</v>
      </c>
      <c r="E4624" s="11">
        <v>2.6645712653371998</v>
      </c>
      <c r="F4624" s="11">
        <v>2.0062050740750998</v>
      </c>
      <c r="G4624" s="11">
        <v>1.82292499351639</v>
      </c>
      <c r="H4624" s="11">
        <v>1.9487811266608399</v>
      </c>
      <c r="I4624" s="11">
        <v>0</v>
      </c>
      <c r="J4624" s="11">
        <v>0</v>
      </c>
      <c r="K4624" s="11">
        <v>0</v>
      </c>
      <c r="L4624" s="11">
        <v>0</v>
      </c>
      <c r="M4624" s="11">
        <v>0</v>
      </c>
    </row>
    <row r="4625" spans="1:13" x14ac:dyDescent="0.35">
      <c r="A4625" s="11" t="str">
        <f t="shared" si="72"/>
        <v>CONSUMO PER CAPITA (kg ó litros por individuo)Light/Zero5-10MIL</v>
      </c>
      <c r="B4625" s="11" t="s">
        <v>120</v>
      </c>
      <c r="C4625" s="11" t="s">
        <v>160</v>
      </c>
      <c r="D4625" s="11" t="s">
        <v>11</v>
      </c>
      <c r="E4625" s="11">
        <v>1.93428324769701</v>
      </c>
      <c r="F4625" s="11">
        <v>2.7520623574358698</v>
      </c>
      <c r="G4625" s="11">
        <v>2.5915571722921098</v>
      </c>
      <c r="H4625" s="11">
        <v>2.4223413138019398</v>
      </c>
      <c r="I4625" s="11">
        <v>0</v>
      </c>
      <c r="J4625" s="11">
        <v>0</v>
      </c>
      <c r="K4625" s="11">
        <v>0</v>
      </c>
      <c r="L4625" s="11">
        <v>0</v>
      </c>
      <c r="M4625" s="11">
        <v>0</v>
      </c>
    </row>
    <row r="4626" spans="1:13" x14ac:dyDescent="0.35">
      <c r="A4626" s="11" t="str">
        <f t="shared" si="72"/>
        <v>CONSUMO PER CAPITA (kg ó litros por individuo)Light/Zero10-30MIL</v>
      </c>
      <c r="B4626" s="11" t="s">
        <v>120</v>
      </c>
      <c r="C4626" s="11" t="s">
        <v>160</v>
      </c>
      <c r="D4626" s="11" t="s">
        <v>12</v>
      </c>
      <c r="E4626" s="11">
        <v>2.6068099949591801</v>
      </c>
      <c r="F4626" s="11">
        <v>2.9472740400283999</v>
      </c>
      <c r="G4626" s="11">
        <v>2.65253363606814</v>
      </c>
      <c r="H4626" s="11">
        <v>2.5328172644018001</v>
      </c>
      <c r="I4626" s="11">
        <v>0</v>
      </c>
      <c r="J4626" s="11">
        <v>0</v>
      </c>
      <c r="K4626" s="11">
        <v>0</v>
      </c>
      <c r="L4626" s="11">
        <v>0</v>
      </c>
      <c r="M4626" s="11">
        <v>0</v>
      </c>
    </row>
    <row r="4627" spans="1:13" x14ac:dyDescent="0.35">
      <c r="A4627" s="11" t="str">
        <f t="shared" si="72"/>
        <v>CONSUMO PER CAPITA (kg ó litros por individuo)Light/Zero30-100MIL</v>
      </c>
      <c r="B4627" s="11" t="s">
        <v>120</v>
      </c>
      <c r="C4627" s="11" t="s">
        <v>160</v>
      </c>
      <c r="D4627" s="11" t="s">
        <v>13</v>
      </c>
      <c r="E4627" s="11">
        <v>3.1669131434853299</v>
      </c>
      <c r="F4627" s="11">
        <v>3.4434762382409798</v>
      </c>
      <c r="G4627" s="11">
        <v>3.3995385040772201</v>
      </c>
      <c r="H4627" s="11">
        <v>3.3296872220222302</v>
      </c>
      <c r="I4627" s="11">
        <v>0</v>
      </c>
      <c r="J4627" s="11">
        <v>0</v>
      </c>
      <c r="K4627" s="11">
        <v>0</v>
      </c>
      <c r="L4627" s="11">
        <v>0</v>
      </c>
      <c r="M4627" s="11">
        <v>0</v>
      </c>
    </row>
    <row r="4628" spans="1:13" x14ac:dyDescent="0.35">
      <c r="A4628" s="11" t="str">
        <f t="shared" si="72"/>
        <v>CONSUMO PER CAPITA (kg ó litros por individuo)Light/Zero100-200MIL</v>
      </c>
      <c r="B4628" s="11" t="s">
        <v>120</v>
      </c>
      <c r="C4628" s="11" t="s">
        <v>160</v>
      </c>
      <c r="D4628" s="11" t="s">
        <v>14</v>
      </c>
      <c r="E4628" s="11">
        <v>2.6607406072440001</v>
      </c>
      <c r="F4628" s="11">
        <v>2.7720271307701299</v>
      </c>
      <c r="G4628" s="11">
        <v>2.8432332201869199</v>
      </c>
      <c r="H4628" s="11">
        <v>2.55525614687966</v>
      </c>
      <c r="I4628" s="11">
        <v>0</v>
      </c>
      <c r="J4628" s="11">
        <v>0</v>
      </c>
      <c r="K4628" s="11">
        <v>0</v>
      </c>
      <c r="L4628" s="11">
        <v>0</v>
      </c>
      <c r="M4628" s="11">
        <v>0</v>
      </c>
    </row>
    <row r="4629" spans="1:13" x14ac:dyDescent="0.35">
      <c r="A4629" s="11" t="str">
        <f t="shared" si="72"/>
        <v>CONSUMO PER CAPITA (kg ó litros por individuo)Light/Zero200-500MIL</v>
      </c>
      <c r="B4629" s="11" t="s">
        <v>120</v>
      </c>
      <c r="C4629" s="11" t="s">
        <v>160</v>
      </c>
      <c r="D4629" s="11" t="s">
        <v>15</v>
      </c>
      <c r="E4629" s="11">
        <v>2.5382764595372</v>
      </c>
      <c r="F4629" s="11">
        <v>2.8182684386289099</v>
      </c>
      <c r="G4629" s="11">
        <v>2.7983826990462601</v>
      </c>
      <c r="H4629" s="11">
        <v>2.9585378247872098</v>
      </c>
      <c r="I4629" s="11">
        <v>0</v>
      </c>
      <c r="J4629" s="11">
        <v>0</v>
      </c>
      <c r="K4629" s="11">
        <v>0</v>
      </c>
      <c r="L4629" s="11">
        <v>0</v>
      </c>
      <c r="M4629" s="11">
        <v>0</v>
      </c>
    </row>
    <row r="4630" spans="1:13" x14ac:dyDescent="0.35">
      <c r="A4630" s="11" t="str">
        <f t="shared" si="72"/>
        <v>CONSUMO PER CAPITA (kg ó litros por individuo)Light/Zero&gt;500MIL</v>
      </c>
      <c r="B4630" s="11" t="s">
        <v>120</v>
      </c>
      <c r="C4630" s="11" t="s">
        <v>160</v>
      </c>
      <c r="D4630" s="11" t="s">
        <v>16</v>
      </c>
      <c r="E4630" s="11">
        <v>4.1794942635480297</v>
      </c>
      <c r="F4630" s="11">
        <v>4.1629916090606596</v>
      </c>
      <c r="G4630" s="11">
        <v>4.14547215361232</v>
      </c>
      <c r="H4630" s="11">
        <v>3.9606837749819399</v>
      </c>
      <c r="I4630" s="11">
        <v>0</v>
      </c>
      <c r="J4630" s="11">
        <v>0</v>
      </c>
      <c r="K4630" s="11">
        <v>0</v>
      </c>
      <c r="L4630" s="11">
        <v>0</v>
      </c>
      <c r="M4630" s="11">
        <v>0</v>
      </c>
    </row>
    <row r="4631" spans="1:13" x14ac:dyDescent="0.35">
      <c r="A4631" s="11" t="str">
        <f t="shared" si="72"/>
        <v>CONSUMO PER CAPITA (kg ó litros por individuo)Light/ZeroDE 15 A 19 AÑOS</v>
      </c>
      <c r="B4631" s="11" t="s">
        <v>120</v>
      </c>
      <c r="C4631" s="11" t="s">
        <v>160</v>
      </c>
      <c r="D4631" s="11" t="s">
        <v>39</v>
      </c>
      <c r="E4631" s="11">
        <v>0.53724899140414695</v>
      </c>
      <c r="F4631" s="11">
        <v>1.12059252131121</v>
      </c>
      <c r="G4631" s="11">
        <v>0.93625402159512905</v>
      </c>
      <c r="H4631" s="11">
        <v>0.88543706717850801</v>
      </c>
      <c r="I4631" s="11">
        <v>0</v>
      </c>
      <c r="J4631" s="11">
        <v>0</v>
      </c>
      <c r="K4631" s="11">
        <v>0</v>
      </c>
      <c r="L4631" s="11">
        <v>0</v>
      </c>
      <c r="M4631" s="11">
        <v>0</v>
      </c>
    </row>
    <row r="4632" spans="1:13" x14ac:dyDescent="0.35">
      <c r="A4632" s="11" t="str">
        <f t="shared" si="72"/>
        <v>CONSUMO PER CAPITA (kg ó litros por individuo)Light/ZeroDE 20 A 24 AÑOS</v>
      </c>
      <c r="B4632" s="11" t="s">
        <v>120</v>
      </c>
      <c r="C4632" s="11" t="s">
        <v>160</v>
      </c>
      <c r="D4632" s="11" t="s">
        <v>40</v>
      </c>
      <c r="E4632" s="11">
        <v>1.7869960886759499</v>
      </c>
      <c r="F4632" s="11">
        <v>1.38241391681176</v>
      </c>
      <c r="G4632" s="11">
        <v>1.50258665803306</v>
      </c>
      <c r="H4632" s="11">
        <v>1.7821907657671201</v>
      </c>
      <c r="I4632" s="11">
        <v>0</v>
      </c>
      <c r="J4632" s="11">
        <v>0</v>
      </c>
      <c r="K4632" s="11">
        <v>0</v>
      </c>
      <c r="L4632" s="11">
        <v>0</v>
      </c>
      <c r="M4632" s="11">
        <v>0</v>
      </c>
    </row>
    <row r="4633" spans="1:13" x14ac:dyDescent="0.35">
      <c r="A4633" s="11" t="str">
        <f t="shared" si="72"/>
        <v>CONSUMO PER CAPITA (kg ó litros por individuo)Light/ZeroDE 25 A 34 AÑOS</v>
      </c>
      <c r="B4633" s="11" t="s">
        <v>120</v>
      </c>
      <c r="C4633" s="11" t="s">
        <v>160</v>
      </c>
      <c r="D4633" s="11" t="s">
        <v>41</v>
      </c>
      <c r="E4633" s="11">
        <v>2.3630736480254599</v>
      </c>
      <c r="F4633" s="11">
        <v>2.8055314792856598</v>
      </c>
      <c r="G4633" s="11">
        <v>2.4676502355178598</v>
      </c>
      <c r="H4633" s="11">
        <v>1.9887851772274501</v>
      </c>
      <c r="I4633" s="11">
        <v>0</v>
      </c>
      <c r="J4633" s="11">
        <v>0</v>
      </c>
      <c r="K4633" s="11">
        <v>0</v>
      </c>
      <c r="L4633" s="11">
        <v>0</v>
      </c>
      <c r="M4633" s="11">
        <v>0</v>
      </c>
    </row>
    <row r="4634" spans="1:13" x14ac:dyDescent="0.35">
      <c r="A4634" s="11" t="str">
        <f t="shared" si="72"/>
        <v>CONSUMO PER CAPITA (kg ó litros por individuo)Light/ZeroDE 35 A 49 AÑOS</v>
      </c>
      <c r="B4634" s="11" t="s">
        <v>120</v>
      </c>
      <c r="C4634" s="11" t="s">
        <v>160</v>
      </c>
      <c r="D4634" s="11" t="s">
        <v>42</v>
      </c>
      <c r="E4634" s="11">
        <v>3.7071525879879301</v>
      </c>
      <c r="F4634" s="11">
        <v>3.7261479996223201</v>
      </c>
      <c r="G4634" s="11">
        <v>3.7002449539837499</v>
      </c>
      <c r="H4634" s="11">
        <v>3.3888897016547901</v>
      </c>
      <c r="I4634" s="11">
        <v>0</v>
      </c>
      <c r="J4634" s="11">
        <v>0</v>
      </c>
      <c r="K4634" s="11">
        <v>0</v>
      </c>
      <c r="L4634" s="11">
        <v>0</v>
      </c>
      <c r="M4634" s="11">
        <v>0</v>
      </c>
    </row>
    <row r="4635" spans="1:13" x14ac:dyDescent="0.35">
      <c r="A4635" s="11" t="str">
        <f t="shared" si="72"/>
        <v>CONSUMO PER CAPITA (kg ó litros por individuo)Light/ZeroDE 50 A 59 AÑOS</v>
      </c>
      <c r="B4635" s="11" t="s">
        <v>120</v>
      </c>
      <c r="C4635" s="11" t="s">
        <v>160</v>
      </c>
      <c r="D4635" s="11" t="s">
        <v>43</v>
      </c>
      <c r="E4635" s="11">
        <v>3.7439643590403402</v>
      </c>
      <c r="F4635" s="11">
        <v>4.1082604689499496</v>
      </c>
      <c r="G4635" s="11">
        <v>3.8783473671292699</v>
      </c>
      <c r="H4635" s="11">
        <v>3.71660018250188</v>
      </c>
      <c r="I4635" s="11">
        <v>0</v>
      </c>
      <c r="J4635" s="11">
        <v>0</v>
      </c>
      <c r="K4635" s="11">
        <v>0</v>
      </c>
      <c r="L4635" s="11">
        <v>0</v>
      </c>
      <c r="M4635" s="11">
        <v>0</v>
      </c>
    </row>
    <row r="4636" spans="1:13" x14ac:dyDescent="0.35">
      <c r="A4636" s="11" t="str">
        <f t="shared" si="72"/>
        <v>CONSUMO PER CAPITA (kg ó litros por individuo)Light/ZeroDE 60 A 75 AÑOS</v>
      </c>
      <c r="B4636" s="11" t="s">
        <v>120</v>
      </c>
      <c r="C4636" s="11" t="s">
        <v>160</v>
      </c>
      <c r="D4636" s="11" t="s">
        <v>44</v>
      </c>
      <c r="E4636" s="11">
        <v>2.55710736770276</v>
      </c>
      <c r="F4636" s="11">
        <v>2.6316462433798602</v>
      </c>
      <c r="G4636" s="11">
        <v>2.7015226280562801</v>
      </c>
      <c r="H4636" s="11">
        <v>3.0810300573651399</v>
      </c>
      <c r="I4636" s="11">
        <v>0</v>
      </c>
      <c r="J4636" s="11">
        <v>0</v>
      </c>
      <c r="K4636" s="11">
        <v>0</v>
      </c>
      <c r="L4636" s="11">
        <v>0</v>
      </c>
      <c r="M4636" s="11">
        <v>0</v>
      </c>
    </row>
    <row r="4637" spans="1:13" x14ac:dyDescent="0.35">
      <c r="A4637" s="11" t="str">
        <f t="shared" si="72"/>
        <v>CONSUMO PER CAPITA (kg ó litros por individuo)Light/ZeroALTA Y MEDIA ALTA</v>
      </c>
      <c r="B4637" s="11" t="s">
        <v>120</v>
      </c>
      <c r="C4637" s="11" t="s">
        <v>160</v>
      </c>
      <c r="D4637" s="11" t="s">
        <v>17</v>
      </c>
      <c r="E4637" s="11">
        <v>3.3789101121207898</v>
      </c>
      <c r="F4637" s="11">
        <v>4.1070407545389704</v>
      </c>
      <c r="G4637" s="11">
        <v>3.7786069723551998</v>
      </c>
      <c r="H4637" s="11">
        <v>3.79853945958686</v>
      </c>
      <c r="I4637" s="11">
        <v>0</v>
      </c>
      <c r="J4637" s="11">
        <v>0</v>
      </c>
      <c r="K4637" s="11">
        <v>0</v>
      </c>
      <c r="L4637" s="11">
        <v>0</v>
      </c>
      <c r="M4637" s="11">
        <v>0</v>
      </c>
    </row>
    <row r="4638" spans="1:13" x14ac:dyDescent="0.35">
      <c r="A4638" s="11" t="str">
        <f t="shared" si="72"/>
        <v>CONSUMO PER CAPITA (kg ó litros por individuo)Light/ZeroMEDIA</v>
      </c>
      <c r="B4638" s="11" t="s">
        <v>120</v>
      </c>
      <c r="C4638" s="11" t="s">
        <v>160</v>
      </c>
      <c r="D4638" s="11" t="s">
        <v>18</v>
      </c>
      <c r="E4638" s="11">
        <v>3.1938952304616901</v>
      </c>
      <c r="F4638" s="11">
        <v>3.3263056513932199</v>
      </c>
      <c r="G4638" s="11">
        <v>3.1238462596796701</v>
      </c>
      <c r="H4638" s="11">
        <v>2.9684657710694999</v>
      </c>
      <c r="I4638" s="11">
        <v>0</v>
      </c>
      <c r="J4638" s="11">
        <v>0</v>
      </c>
      <c r="K4638" s="11">
        <v>0</v>
      </c>
      <c r="L4638" s="11">
        <v>0</v>
      </c>
      <c r="M4638" s="11">
        <v>0</v>
      </c>
    </row>
    <row r="4639" spans="1:13" x14ac:dyDescent="0.35">
      <c r="A4639" s="11" t="str">
        <f t="shared" si="72"/>
        <v>CONSUMO PER CAPITA (kg ó litros por individuo)Light/ZeroMEDIA BAJA</v>
      </c>
      <c r="B4639" s="11" t="s">
        <v>120</v>
      </c>
      <c r="C4639" s="11" t="s">
        <v>160</v>
      </c>
      <c r="D4639" s="11" t="s">
        <v>19</v>
      </c>
      <c r="E4639" s="11">
        <v>2.55867870444404</v>
      </c>
      <c r="F4639" s="11">
        <v>2.6069056058232301</v>
      </c>
      <c r="G4639" s="11">
        <v>3.1011455432369401</v>
      </c>
      <c r="H4639" s="11">
        <v>2.95409962574452</v>
      </c>
      <c r="I4639" s="11">
        <v>0</v>
      </c>
      <c r="J4639" s="11">
        <v>0</v>
      </c>
      <c r="K4639" s="11">
        <v>0</v>
      </c>
      <c r="L4639" s="11">
        <v>0</v>
      </c>
      <c r="M4639" s="11">
        <v>0</v>
      </c>
    </row>
    <row r="4640" spans="1:13" x14ac:dyDescent="0.35">
      <c r="A4640" s="11" t="str">
        <f t="shared" si="72"/>
        <v>CONSUMO PER CAPITA (kg ó litros por individuo)Light/ZeroBAJA</v>
      </c>
      <c r="B4640" s="11" t="s">
        <v>120</v>
      </c>
      <c r="C4640" s="11" t="s">
        <v>160</v>
      </c>
      <c r="D4640" s="11" t="s">
        <v>20</v>
      </c>
      <c r="E4640" s="11">
        <v>2.48569769675017</v>
      </c>
      <c r="F4640" s="11">
        <v>2.2345507176711998</v>
      </c>
      <c r="G4640" s="11">
        <v>1.7833633334621</v>
      </c>
      <c r="H4640" s="11">
        <v>1.69703136301168</v>
      </c>
      <c r="I4640" s="11">
        <v>0</v>
      </c>
      <c r="J4640" s="11">
        <v>0</v>
      </c>
      <c r="K4640" s="11">
        <v>0</v>
      </c>
      <c r="L4640" s="11">
        <v>0</v>
      </c>
      <c r="M4640" s="11">
        <v>0</v>
      </c>
    </row>
    <row r="4641" spans="1:13" x14ac:dyDescent="0.35">
      <c r="A4641" s="11" t="str">
        <f t="shared" si="72"/>
        <v>CONSUMO PER CAPITA (kg ó litros por individuo)Light/ZeroHOMBRE</v>
      </c>
      <c r="B4641" s="11" t="s">
        <v>120</v>
      </c>
      <c r="C4641" s="11" t="s">
        <v>160</v>
      </c>
      <c r="D4641" s="11" t="s">
        <v>21</v>
      </c>
      <c r="E4641" s="11">
        <v>2.63484552829535</v>
      </c>
      <c r="F4641" s="11">
        <v>2.9363398369381599</v>
      </c>
      <c r="G4641" s="11">
        <v>3.10218124201264</v>
      </c>
      <c r="H4641" s="11">
        <v>3.0066975551513599</v>
      </c>
      <c r="I4641" s="11">
        <v>0</v>
      </c>
      <c r="J4641" s="11">
        <v>0</v>
      </c>
      <c r="K4641" s="11">
        <v>0</v>
      </c>
      <c r="L4641" s="11">
        <v>0</v>
      </c>
      <c r="M4641" s="11">
        <v>0</v>
      </c>
    </row>
    <row r="4642" spans="1:13" x14ac:dyDescent="0.35">
      <c r="A4642" s="11" t="str">
        <f t="shared" si="72"/>
        <v>CONSUMO PER CAPITA (kg ó litros por individuo)Light/ZeroMUJER</v>
      </c>
      <c r="B4642" s="11" t="s">
        <v>120</v>
      </c>
      <c r="C4642" s="11" t="s">
        <v>160</v>
      </c>
      <c r="D4642" s="11" t="s">
        <v>22</v>
      </c>
      <c r="E4642" s="11">
        <v>3.2191903990908202</v>
      </c>
      <c r="F4642" s="11">
        <v>3.2496414507307101</v>
      </c>
      <c r="G4642" s="11">
        <v>2.8969675005743798</v>
      </c>
      <c r="H4642" s="11">
        <v>2.7922550706902798</v>
      </c>
      <c r="I4642" s="11">
        <v>0</v>
      </c>
      <c r="J4642" s="11">
        <v>0</v>
      </c>
      <c r="K4642" s="11">
        <v>0</v>
      </c>
      <c r="L4642" s="11">
        <v>0</v>
      </c>
      <c r="M4642" s="11">
        <v>0</v>
      </c>
    </row>
    <row r="4643" spans="1:13" x14ac:dyDescent="0.35">
      <c r="A4643" s="11" t="str">
        <f t="shared" si="72"/>
        <v>CONSUMO PER CAPITA (kg ó litros por individuo)Otra Variedad ColaT.ESPAÑA</v>
      </c>
      <c r="B4643" s="11" t="s">
        <v>120</v>
      </c>
      <c r="C4643" s="11" t="s">
        <v>161</v>
      </c>
      <c r="D4643" s="11" t="s">
        <v>36</v>
      </c>
      <c r="E4643" s="11">
        <v>9.5019616866337097E-3</v>
      </c>
      <c r="F4643" s="11" t="s">
        <v>213</v>
      </c>
      <c r="G4643" s="11" t="s">
        <v>213</v>
      </c>
      <c r="H4643" s="11" t="s">
        <v>213</v>
      </c>
      <c r="I4643" s="11">
        <v>0</v>
      </c>
      <c r="J4643" s="11">
        <v>0</v>
      </c>
      <c r="K4643" s="11">
        <v>0</v>
      </c>
      <c r="L4643" s="11">
        <v>0</v>
      </c>
      <c r="M4643" s="11">
        <v>0</v>
      </c>
    </row>
    <row r="4644" spans="1:13" x14ac:dyDescent="0.35">
      <c r="A4644" s="11" t="str">
        <f t="shared" si="72"/>
        <v>CONSUMO PER CAPITA (kg ó litros por individuo)Otra Variedad ColaBCN AM</v>
      </c>
      <c r="B4644" s="11" t="s">
        <v>120</v>
      </c>
      <c r="C4644" s="11" t="s">
        <v>161</v>
      </c>
      <c r="D4644" s="11" t="s">
        <v>1</v>
      </c>
      <c r="E4644" s="11">
        <v>1.78053359111973E-2</v>
      </c>
      <c r="F4644" s="11" t="s">
        <v>213</v>
      </c>
      <c r="G4644" s="11" t="s">
        <v>213</v>
      </c>
      <c r="H4644" s="11" t="s">
        <v>213</v>
      </c>
      <c r="I4644" s="11">
        <v>0</v>
      </c>
      <c r="J4644" s="11">
        <v>0</v>
      </c>
      <c r="K4644" s="11">
        <v>0</v>
      </c>
      <c r="L4644" s="11">
        <v>0</v>
      </c>
      <c r="M4644" s="11">
        <v>0</v>
      </c>
    </row>
    <row r="4645" spans="1:13" x14ac:dyDescent="0.35">
      <c r="A4645" s="11" t="str">
        <f t="shared" si="72"/>
        <v>CONSUMO PER CAPITA (kg ó litros por individuo)Otra Variedad ColaREST.CAT ARAGON</v>
      </c>
      <c r="B4645" s="11" t="s">
        <v>120</v>
      </c>
      <c r="C4645" s="11" t="s">
        <v>161</v>
      </c>
      <c r="D4645" s="11" t="s">
        <v>2</v>
      </c>
      <c r="E4645" s="11">
        <v>4.6654505497541899E-3</v>
      </c>
      <c r="F4645" s="11" t="s">
        <v>213</v>
      </c>
      <c r="G4645" s="11" t="s">
        <v>213</v>
      </c>
      <c r="H4645" s="11" t="s">
        <v>213</v>
      </c>
      <c r="I4645" s="11">
        <v>0</v>
      </c>
      <c r="J4645" s="11">
        <v>0</v>
      </c>
      <c r="K4645" s="11">
        <v>0</v>
      </c>
      <c r="L4645" s="11">
        <v>0</v>
      </c>
      <c r="M4645" s="11">
        <v>0</v>
      </c>
    </row>
    <row r="4646" spans="1:13" x14ac:dyDescent="0.35">
      <c r="A4646" s="11" t="str">
        <f t="shared" si="72"/>
        <v>CONSUMO PER CAPITA (kg ó litros por individuo)Otra Variedad ColaLEVANTE</v>
      </c>
      <c r="B4646" s="11" t="s">
        <v>120</v>
      </c>
      <c r="C4646" s="11" t="s">
        <v>161</v>
      </c>
      <c r="D4646" s="11" t="s">
        <v>3</v>
      </c>
      <c r="E4646" s="11">
        <v>1.5113426403641699E-2</v>
      </c>
      <c r="F4646" s="11" t="s">
        <v>213</v>
      </c>
      <c r="G4646" s="11" t="s">
        <v>213</v>
      </c>
      <c r="H4646" s="11" t="s">
        <v>213</v>
      </c>
      <c r="I4646" s="11">
        <v>0</v>
      </c>
      <c r="J4646" s="11">
        <v>0</v>
      </c>
      <c r="K4646" s="11">
        <v>0</v>
      </c>
      <c r="L4646" s="11">
        <v>0</v>
      </c>
      <c r="M4646" s="11">
        <v>0</v>
      </c>
    </row>
    <row r="4647" spans="1:13" x14ac:dyDescent="0.35">
      <c r="A4647" s="11" t="str">
        <f t="shared" si="72"/>
        <v>CONSUMO PER CAPITA (kg ó litros por individuo)Otra Variedad ColaANDALUCIA</v>
      </c>
      <c r="B4647" s="11" t="s">
        <v>120</v>
      </c>
      <c r="C4647" s="11" t="s">
        <v>161</v>
      </c>
      <c r="D4647" s="11" t="s">
        <v>4</v>
      </c>
      <c r="E4647" s="11">
        <v>1.26857343692493E-2</v>
      </c>
      <c r="F4647" s="11" t="s">
        <v>213</v>
      </c>
      <c r="G4647" s="11" t="s">
        <v>213</v>
      </c>
      <c r="H4647" s="11" t="s">
        <v>213</v>
      </c>
      <c r="I4647" s="11">
        <v>0</v>
      </c>
      <c r="J4647" s="11">
        <v>0</v>
      </c>
      <c r="K4647" s="11">
        <v>0</v>
      </c>
      <c r="L4647" s="11">
        <v>0</v>
      </c>
      <c r="M4647" s="11">
        <v>0</v>
      </c>
    </row>
    <row r="4648" spans="1:13" x14ac:dyDescent="0.35">
      <c r="A4648" s="11" t="str">
        <f t="shared" si="72"/>
        <v>CONSUMO PER CAPITA (kg ó litros por individuo)Otra Variedad ColaMDD AM</v>
      </c>
      <c r="B4648" s="11" t="s">
        <v>120</v>
      </c>
      <c r="C4648" s="11" t="s">
        <v>161</v>
      </c>
      <c r="D4648" s="11" t="s">
        <v>5</v>
      </c>
      <c r="E4648" s="11">
        <v>8.9631567598759503E-3</v>
      </c>
      <c r="F4648" s="11" t="s">
        <v>213</v>
      </c>
      <c r="G4648" s="11" t="s">
        <v>213</v>
      </c>
      <c r="H4648" s="11" t="s">
        <v>213</v>
      </c>
      <c r="I4648" s="11">
        <v>0</v>
      </c>
      <c r="J4648" s="11">
        <v>0</v>
      </c>
      <c r="K4648" s="11">
        <v>0</v>
      </c>
      <c r="L4648" s="11">
        <v>0</v>
      </c>
      <c r="M4648" s="11">
        <v>0</v>
      </c>
    </row>
    <row r="4649" spans="1:13" x14ac:dyDescent="0.35">
      <c r="A4649" s="11" t="str">
        <f t="shared" si="72"/>
        <v>CONSUMO PER CAPITA (kg ó litros por individuo)Otra Variedad ColaRTO CENTRO</v>
      </c>
      <c r="B4649" s="11" t="s">
        <v>120</v>
      </c>
      <c r="C4649" s="11" t="s">
        <v>161</v>
      </c>
      <c r="D4649" s="11" t="s">
        <v>6</v>
      </c>
      <c r="E4649" s="11">
        <v>5.5210500252329802E-3</v>
      </c>
      <c r="F4649" s="11" t="s">
        <v>213</v>
      </c>
      <c r="G4649" s="11" t="s">
        <v>213</v>
      </c>
      <c r="H4649" s="11" t="s">
        <v>213</v>
      </c>
      <c r="I4649" s="11">
        <v>0</v>
      </c>
      <c r="J4649" s="11">
        <v>0</v>
      </c>
      <c r="K4649" s="11">
        <v>0</v>
      </c>
      <c r="L4649" s="11">
        <v>0</v>
      </c>
      <c r="M4649" s="11">
        <v>0</v>
      </c>
    </row>
    <row r="4650" spans="1:13" x14ac:dyDescent="0.35">
      <c r="A4650" s="11" t="str">
        <f t="shared" si="72"/>
        <v>CONSUMO PER CAPITA (kg ó litros por individuo)Otra Variedad ColaNORTE-CENTRO</v>
      </c>
      <c r="B4650" s="11" t="s">
        <v>120</v>
      </c>
      <c r="C4650" s="11" t="s">
        <v>161</v>
      </c>
      <c r="D4650" s="11" t="s">
        <v>7</v>
      </c>
      <c r="E4650" s="11">
        <v>5.86126508876985E-3</v>
      </c>
      <c r="F4650" s="11" t="s">
        <v>213</v>
      </c>
      <c r="G4650" s="11" t="s">
        <v>213</v>
      </c>
      <c r="H4650" s="11" t="s">
        <v>213</v>
      </c>
      <c r="I4650" s="11">
        <v>0</v>
      </c>
      <c r="J4650" s="11">
        <v>0</v>
      </c>
      <c r="K4650" s="11">
        <v>0</v>
      </c>
      <c r="L4650" s="11">
        <v>0</v>
      </c>
      <c r="M4650" s="11">
        <v>0</v>
      </c>
    </row>
    <row r="4651" spans="1:13" x14ac:dyDescent="0.35">
      <c r="A4651" s="11" t="str">
        <f t="shared" si="72"/>
        <v>CONSUMO PER CAPITA (kg ó litros por individuo)Otra Variedad ColaNOROESTE</v>
      </c>
      <c r="B4651" s="11" t="s">
        <v>120</v>
      </c>
      <c r="C4651" s="11" t="s">
        <v>161</v>
      </c>
      <c r="D4651" s="11" t="s">
        <v>8</v>
      </c>
      <c r="E4651" s="11" t="s">
        <v>213</v>
      </c>
      <c r="F4651" s="11" t="s">
        <v>213</v>
      </c>
      <c r="G4651" s="11" t="s">
        <v>213</v>
      </c>
      <c r="H4651" s="11" t="s">
        <v>213</v>
      </c>
      <c r="I4651" s="11">
        <v>0</v>
      </c>
      <c r="J4651" s="11">
        <v>0</v>
      </c>
      <c r="K4651" s="11">
        <v>0</v>
      </c>
      <c r="L4651" s="11">
        <v>0</v>
      </c>
      <c r="M4651" s="11">
        <v>0</v>
      </c>
    </row>
    <row r="4652" spans="1:13" x14ac:dyDescent="0.35">
      <c r="A4652" s="11" t="str">
        <f t="shared" si="72"/>
        <v>CONSUMO PER CAPITA (kg ó litros por individuo)Otra Variedad Cola&lt;2MIL</v>
      </c>
      <c r="B4652" s="11" t="s">
        <v>120</v>
      </c>
      <c r="C4652" s="11" t="s">
        <v>161</v>
      </c>
      <c r="D4652" s="11" t="s">
        <v>9</v>
      </c>
      <c r="E4652" s="11" t="s">
        <v>213</v>
      </c>
      <c r="F4652" s="11" t="s">
        <v>213</v>
      </c>
      <c r="G4652" s="11" t="s">
        <v>213</v>
      </c>
      <c r="H4652" s="11" t="s">
        <v>213</v>
      </c>
      <c r="I4652" s="11">
        <v>0</v>
      </c>
      <c r="J4652" s="11">
        <v>0</v>
      </c>
      <c r="K4652" s="11">
        <v>0</v>
      </c>
      <c r="L4652" s="11">
        <v>0</v>
      </c>
      <c r="M4652" s="11">
        <v>0</v>
      </c>
    </row>
    <row r="4653" spans="1:13" x14ac:dyDescent="0.35">
      <c r="A4653" s="11" t="str">
        <f t="shared" si="72"/>
        <v>CONSUMO PER CAPITA (kg ó litros por individuo)Otra Variedad Cola2-5MIL</v>
      </c>
      <c r="B4653" s="11" t="s">
        <v>120</v>
      </c>
      <c r="C4653" s="11" t="s">
        <v>161</v>
      </c>
      <c r="D4653" s="11" t="s">
        <v>10</v>
      </c>
      <c r="E4653" s="11">
        <v>1.5123909594247999E-2</v>
      </c>
      <c r="F4653" s="11" t="s">
        <v>213</v>
      </c>
      <c r="G4653" s="11" t="s">
        <v>213</v>
      </c>
      <c r="H4653" s="11" t="s">
        <v>213</v>
      </c>
      <c r="I4653" s="11">
        <v>0</v>
      </c>
      <c r="J4653" s="11">
        <v>0</v>
      </c>
      <c r="K4653" s="11">
        <v>0</v>
      </c>
      <c r="L4653" s="11">
        <v>0</v>
      </c>
      <c r="M4653" s="11">
        <v>0</v>
      </c>
    </row>
    <row r="4654" spans="1:13" x14ac:dyDescent="0.35">
      <c r="A4654" s="11" t="str">
        <f t="shared" si="72"/>
        <v>CONSUMO PER CAPITA (kg ó litros por individuo)Otra Variedad Cola5-10MIL</v>
      </c>
      <c r="B4654" s="11" t="s">
        <v>120</v>
      </c>
      <c r="C4654" s="11" t="s">
        <v>161</v>
      </c>
      <c r="D4654" s="11" t="s">
        <v>11</v>
      </c>
      <c r="E4654" s="11">
        <v>1.55708914121346E-3</v>
      </c>
      <c r="F4654" s="11" t="s">
        <v>213</v>
      </c>
      <c r="G4654" s="11" t="s">
        <v>213</v>
      </c>
      <c r="H4654" s="11" t="s">
        <v>213</v>
      </c>
      <c r="I4654" s="11">
        <v>0</v>
      </c>
      <c r="J4654" s="11">
        <v>0</v>
      </c>
      <c r="K4654" s="11">
        <v>0</v>
      </c>
      <c r="L4654" s="11">
        <v>0</v>
      </c>
      <c r="M4654" s="11">
        <v>0</v>
      </c>
    </row>
    <row r="4655" spans="1:13" x14ac:dyDescent="0.35">
      <c r="A4655" s="11" t="str">
        <f t="shared" si="72"/>
        <v>CONSUMO PER CAPITA (kg ó litros por individuo)Otra Variedad Cola10-30MIL</v>
      </c>
      <c r="B4655" s="11" t="s">
        <v>120</v>
      </c>
      <c r="C4655" s="11" t="s">
        <v>161</v>
      </c>
      <c r="D4655" s="11" t="s">
        <v>12</v>
      </c>
      <c r="E4655" s="11">
        <v>7.6263293237597198E-3</v>
      </c>
      <c r="F4655" s="11" t="s">
        <v>213</v>
      </c>
      <c r="G4655" s="11" t="s">
        <v>213</v>
      </c>
      <c r="H4655" s="11" t="s">
        <v>213</v>
      </c>
      <c r="I4655" s="11">
        <v>0</v>
      </c>
      <c r="J4655" s="11">
        <v>0</v>
      </c>
      <c r="K4655" s="11">
        <v>0</v>
      </c>
      <c r="L4655" s="11">
        <v>0</v>
      </c>
      <c r="M4655" s="11">
        <v>0</v>
      </c>
    </row>
    <row r="4656" spans="1:13" x14ac:dyDescent="0.35">
      <c r="A4656" s="11" t="str">
        <f t="shared" si="72"/>
        <v>CONSUMO PER CAPITA (kg ó litros por individuo)Otra Variedad Cola30-100MIL</v>
      </c>
      <c r="B4656" s="11" t="s">
        <v>120</v>
      </c>
      <c r="C4656" s="11" t="s">
        <v>161</v>
      </c>
      <c r="D4656" s="11" t="s">
        <v>13</v>
      </c>
      <c r="E4656" s="11">
        <v>1.6616753903421599E-2</v>
      </c>
      <c r="F4656" s="11" t="s">
        <v>213</v>
      </c>
      <c r="G4656" s="11" t="s">
        <v>213</v>
      </c>
      <c r="H4656" s="11" t="s">
        <v>213</v>
      </c>
      <c r="I4656" s="11">
        <v>0</v>
      </c>
      <c r="J4656" s="11">
        <v>0</v>
      </c>
      <c r="K4656" s="11">
        <v>0</v>
      </c>
      <c r="L4656" s="11">
        <v>0</v>
      </c>
      <c r="M4656" s="11">
        <v>0</v>
      </c>
    </row>
    <row r="4657" spans="1:13" x14ac:dyDescent="0.35">
      <c r="A4657" s="11" t="str">
        <f t="shared" si="72"/>
        <v>CONSUMO PER CAPITA (kg ó litros por individuo)Otra Variedad Cola100-200MIL</v>
      </c>
      <c r="B4657" s="11" t="s">
        <v>120</v>
      </c>
      <c r="C4657" s="11" t="s">
        <v>161</v>
      </c>
      <c r="D4657" s="11" t="s">
        <v>14</v>
      </c>
      <c r="E4657" s="11">
        <v>3.6358935226752402E-3</v>
      </c>
      <c r="F4657" s="11" t="s">
        <v>213</v>
      </c>
      <c r="G4657" s="11" t="s">
        <v>213</v>
      </c>
      <c r="H4657" s="11" t="s">
        <v>213</v>
      </c>
      <c r="I4657" s="11">
        <v>0</v>
      </c>
      <c r="J4657" s="11">
        <v>0</v>
      </c>
      <c r="K4657" s="11">
        <v>0</v>
      </c>
      <c r="L4657" s="11">
        <v>0</v>
      </c>
      <c r="M4657" s="11">
        <v>0</v>
      </c>
    </row>
    <row r="4658" spans="1:13" x14ac:dyDescent="0.35">
      <c r="A4658" s="11" t="str">
        <f t="shared" si="72"/>
        <v>CONSUMO PER CAPITA (kg ó litros por individuo)Otra Variedad Cola200-500MIL</v>
      </c>
      <c r="B4658" s="11" t="s">
        <v>120</v>
      </c>
      <c r="C4658" s="11" t="s">
        <v>161</v>
      </c>
      <c r="D4658" s="11" t="s">
        <v>15</v>
      </c>
      <c r="E4658" s="11">
        <v>1.8592579931407002E-2</v>
      </c>
      <c r="F4658" s="11" t="s">
        <v>213</v>
      </c>
      <c r="G4658" s="11" t="s">
        <v>213</v>
      </c>
      <c r="H4658" s="11" t="s">
        <v>213</v>
      </c>
      <c r="I4658" s="11">
        <v>0</v>
      </c>
      <c r="J4658" s="11">
        <v>0</v>
      </c>
      <c r="K4658" s="11">
        <v>0</v>
      </c>
      <c r="L4658" s="11">
        <v>0</v>
      </c>
      <c r="M4658" s="11">
        <v>0</v>
      </c>
    </row>
    <row r="4659" spans="1:13" x14ac:dyDescent="0.35">
      <c r="A4659" s="11" t="str">
        <f t="shared" si="72"/>
        <v>CONSUMO PER CAPITA (kg ó litros por individuo)Otra Variedad Cola&gt;500MIL</v>
      </c>
      <c r="B4659" s="11" t="s">
        <v>120</v>
      </c>
      <c r="C4659" s="11" t="s">
        <v>161</v>
      </c>
      <c r="D4659" s="11" t="s">
        <v>16</v>
      </c>
      <c r="E4659" s="11">
        <v>4.7679021716509002E-3</v>
      </c>
      <c r="F4659" s="11" t="s">
        <v>213</v>
      </c>
      <c r="G4659" s="11" t="s">
        <v>213</v>
      </c>
      <c r="H4659" s="11" t="s">
        <v>213</v>
      </c>
      <c r="I4659" s="11">
        <v>0</v>
      </c>
      <c r="J4659" s="11">
        <v>0</v>
      </c>
      <c r="K4659" s="11">
        <v>0</v>
      </c>
      <c r="L4659" s="11">
        <v>0</v>
      </c>
      <c r="M4659" s="11">
        <v>0</v>
      </c>
    </row>
    <row r="4660" spans="1:13" x14ac:dyDescent="0.35">
      <c r="A4660" s="11" t="str">
        <f t="shared" si="72"/>
        <v>CONSUMO PER CAPITA (kg ó litros por individuo)Otra Variedad ColaDE 15 A 19 AÑOS</v>
      </c>
      <c r="B4660" s="11" t="s">
        <v>120</v>
      </c>
      <c r="C4660" s="11" t="s">
        <v>161</v>
      </c>
      <c r="D4660" s="11" t="s">
        <v>39</v>
      </c>
      <c r="E4660" s="11" t="s">
        <v>213</v>
      </c>
      <c r="F4660" s="11" t="s">
        <v>213</v>
      </c>
      <c r="G4660" s="11" t="s">
        <v>213</v>
      </c>
      <c r="H4660" s="11" t="s">
        <v>213</v>
      </c>
      <c r="I4660" s="11">
        <v>0</v>
      </c>
      <c r="J4660" s="11">
        <v>0</v>
      </c>
      <c r="K4660" s="11">
        <v>0</v>
      </c>
      <c r="L4660" s="11">
        <v>0</v>
      </c>
      <c r="M4660" s="11">
        <v>0</v>
      </c>
    </row>
    <row r="4661" spans="1:13" x14ac:dyDescent="0.35">
      <c r="A4661" s="11" t="str">
        <f t="shared" si="72"/>
        <v>CONSUMO PER CAPITA (kg ó litros por individuo)Otra Variedad ColaDE 20 A 24 AÑOS</v>
      </c>
      <c r="B4661" s="11" t="s">
        <v>120</v>
      </c>
      <c r="C4661" s="11" t="s">
        <v>161</v>
      </c>
      <c r="D4661" s="11" t="s">
        <v>40</v>
      </c>
      <c r="E4661" s="11">
        <v>3.8421075607186002E-2</v>
      </c>
      <c r="F4661" s="11" t="s">
        <v>213</v>
      </c>
      <c r="G4661" s="11" t="s">
        <v>213</v>
      </c>
      <c r="H4661" s="11" t="s">
        <v>213</v>
      </c>
      <c r="I4661" s="11">
        <v>0</v>
      </c>
      <c r="J4661" s="11">
        <v>0</v>
      </c>
      <c r="K4661" s="11">
        <v>0</v>
      </c>
      <c r="L4661" s="11">
        <v>0</v>
      </c>
      <c r="M4661" s="11">
        <v>0</v>
      </c>
    </row>
    <row r="4662" spans="1:13" x14ac:dyDescent="0.35">
      <c r="A4662" s="11" t="str">
        <f t="shared" si="72"/>
        <v>CONSUMO PER CAPITA (kg ó litros por individuo)Otra Variedad ColaDE 25 A 34 AÑOS</v>
      </c>
      <c r="B4662" s="11" t="s">
        <v>120</v>
      </c>
      <c r="C4662" s="11" t="s">
        <v>161</v>
      </c>
      <c r="D4662" s="11" t="s">
        <v>41</v>
      </c>
      <c r="E4662" s="11">
        <v>2.01646764483287E-2</v>
      </c>
      <c r="F4662" s="11" t="s">
        <v>213</v>
      </c>
      <c r="G4662" s="11" t="s">
        <v>213</v>
      </c>
      <c r="H4662" s="11" t="s">
        <v>213</v>
      </c>
      <c r="I4662" s="11">
        <v>0</v>
      </c>
      <c r="J4662" s="11">
        <v>0</v>
      </c>
      <c r="K4662" s="11">
        <v>0</v>
      </c>
      <c r="L4662" s="11">
        <v>0</v>
      </c>
      <c r="M4662" s="11">
        <v>0</v>
      </c>
    </row>
    <row r="4663" spans="1:13" x14ac:dyDescent="0.35">
      <c r="A4663" s="11" t="str">
        <f t="shared" si="72"/>
        <v>CONSUMO PER CAPITA (kg ó litros por individuo)Otra Variedad ColaDE 35 A 49 AÑOS</v>
      </c>
      <c r="B4663" s="11" t="s">
        <v>120</v>
      </c>
      <c r="C4663" s="11" t="s">
        <v>161</v>
      </c>
      <c r="D4663" s="11" t="s">
        <v>42</v>
      </c>
      <c r="E4663" s="11">
        <v>3.6080085644083601E-3</v>
      </c>
      <c r="F4663" s="11" t="s">
        <v>213</v>
      </c>
      <c r="G4663" s="11" t="s">
        <v>213</v>
      </c>
      <c r="H4663" s="11" t="s">
        <v>213</v>
      </c>
      <c r="I4663" s="11">
        <v>0</v>
      </c>
      <c r="J4663" s="11">
        <v>0</v>
      </c>
      <c r="K4663" s="11">
        <v>0</v>
      </c>
      <c r="L4663" s="11">
        <v>0</v>
      </c>
      <c r="M4663" s="11">
        <v>0</v>
      </c>
    </row>
    <row r="4664" spans="1:13" x14ac:dyDescent="0.35">
      <c r="A4664" s="11" t="str">
        <f t="shared" si="72"/>
        <v>CONSUMO PER CAPITA (kg ó litros por individuo)Otra Variedad ColaDE 50 A 59 AÑOS</v>
      </c>
      <c r="B4664" s="11" t="s">
        <v>120</v>
      </c>
      <c r="C4664" s="11" t="s">
        <v>161</v>
      </c>
      <c r="D4664" s="11" t="s">
        <v>43</v>
      </c>
      <c r="E4664" s="11">
        <v>1.04660817578014E-2</v>
      </c>
      <c r="F4664" s="11" t="s">
        <v>213</v>
      </c>
      <c r="G4664" s="11" t="s">
        <v>213</v>
      </c>
      <c r="H4664" s="11" t="s">
        <v>213</v>
      </c>
      <c r="I4664" s="11">
        <v>0</v>
      </c>
      <c r="J4664" s="11">
        <v>0</v>
      </c>
      <c r="K4664" s="11">
        <v>0</v>
      </c>
      <c r="L4664" s="11">
        <v>0</v>
      </c>
      <c r="M4664" s="11">
        <v>0</v>
      </c>
    </row>
    <row r="4665" spans="1:13" x14ac:dyDescent="0.35">
      <c r="A4665" s="11" t="str">
        <f t="shared" si="72"/>
        <v>CONSUMO PER CAPITA (kg ó litros por individuo)Otra Variedad ColaDE 60 A 75 AÑOS</v>
      </c>
      <c r="B4665" s="11" t="s">
        <v>120</v>
      </c>
      <c r="C4665" s="11" t="s">
        <v>161</v>
      </c>
      <c r="D4665" s="11" t="s">
        <v>44</v>
      </c>
      <c r="E4665" s="11">
        <v>4.3895229244487804E-3</v>
      </c>
      <c r="F4665" s="11" t="s">
        <v>213</v>
      </c>
      <c r="G4665" s="11" t="s">
        <v>213</v>
      </c>
      <c r="H4665" s="11" t="s">
        <v>213</v>
      </c>
      <c r="I4665" s="11">
        <v>0</v>
      </c>
      <c r="J4665" s="11">
        <v>0</v>
      </c>
      <c r="K4665" s="11">
        <v>0</v>
      </c>
      <c r="L4665" s="11">
        <v>0</v>
      </c>
      <c r="M4665" s="11">
        <v>0</v>
      </c>
    </row>
    <row r="4666" spans="1:13" x14ac:dyDescent="0.35">
      <c r="A4666" s="11" t="str">
        <f t="shared" si="72"/>
        <v>CONSUMO PER CAPITA (kg ó litros por individuo)Otra Variedad ColaALTA Y MEDIA ALTA</v>
      </c>
      <c r="B4666" s="11" t="s">
        <v>120</v>
      </c>
      <c r="C4666" s="11" t="s">
        <v>161</v>
      </c>
      <c r="D4666" s="11" t="s">
        <v>17</v>
      </c>
      <c r="E4666" s="11">
        <v>7.3427664126648404E-3</v>
      </c>
      <c r="F4666" s="11" t="s">
        <v>213</v>
      </c>
      <c r="G4666" s="11" t="s">
        <v>213</v>
      </c>
      <c r="H4666" s="11" t="s">
        <v>213</v>
      </c>
      <c r="I4666" s="11">
        <v>0</v>
      </c>
      <c r="J4666" s="11">
        <v>0</v>
      </c>
      <c r="K4666" s="11">
        <v>0</v>
      </c>
      <c r="L4666" s="11">
        <v>0</v>
      </c>
      <c r="M4666" s="11">
        <v>0</v>
      </c>
    </row>
    <row r="4667" spans="1:13" x14ac:dyDescent="0.35">
      <c r="A4667" s="11" t="str">
        <f t="shared" si="72"/>
        <v>CONSUMO PER CAPITA (kg ó litros por individuo)Otra Variedad ColaMEDIA</v>
      </c>
      <c r="B4667" s="11" t="s">
        <v>120</v>
      </c>
      <c r="C4667" s="11" t="s">
        <v>161</v>
      </c>
      <c r="D4667" s="11" t="s">
        <v>18</v>
      </c>
      <c r="E4667" s="11">
        <v>5.3374355094115301E-3</v>
      </c>
      <c r="F4667" s="11" t="s">
        <v>213</v>
      </c>
      <c r="G4667" s="11" t="s">
        <v>213</v>
      </c>
      <c r="H4667" s="11" t="s">
        <v>213</v>
      </c>
      <c r="I4667" s="11">
        <v>0</v>
      </c>
      <c r="J4667" s="11">
        <v>0</v>
      </c>
      <c r="K4667" s="11">
        <v>0</v>
      </c>
      <c r="L4667" s="11">
        <v>0</v>
      </c>
      <c r="M4667" s="11">
        <v>0</v>
      </c>
    </row>
    <row r="4668" spans="1:13" x14ac:dyDescent="0.35">
      <c r="A4668" s="11" t="str">
        <f t="shared" si="72"/>
        <v>CONSUMO PER CAPITA (kg ó litros por individuo)Otra Variedad ColaMEDIA BAJA</v>
      </c>
      <c r="B4668" s="11" t="s">
        <v>120</v>
      </c>
      <c r="C4668" s="11" t="s">
        <v>161</v>
      </c>
      <c r="D4668" s="11" t="s">
        <v>19</v>
      </c>
      <c r="E4668" s="11">
        <v>5.7793098959067002E-3</v>
      </c>
      <c r="F4668" s="11" t="s">
        <v>213</v>
      </c>
      <c r="G4668" s="11" t="s">
        <v>213</v>
      </c>
      <c r="H4668" s="11" t="s">
        <v>213</v>
      </c>
      <c r="I4668" s="11">
        <v>0</v>
      </c>
      <c r="J4668" s="11">
        <v>0</v>
      </c>
      <c r="K4668" s="11">
        <v>0</v>
      </c>
      <c r="L4668" s="11">
        <v>0</v>
      </c>
      <c r="M4668" s="11">
        <v>0</v>
      </c>
    </row>
    <row r="4669" spans="1:13" x14ac:dyDescent="0.35">
      <c r="A4669" s="11" t="str">
        <f t="shared" si="72"/>
        <v>CONSUMO PER CAPITA (kg ó litros por individuo)Otra Variedad ColaBAJA</v>
      </c>
      <c r="B4669" s="11" t="s">
        <v>120</v>
      </c>
      <c r="C4669" s="11" t="s">
        <v>161</v>
      </c>
      <c r="D4669" s="11" t="s">
        <v>20</v>
      </c>
      <c r="E4669" s="11">
        <v>2.417798246669E-2</v>
      </c>
      <c r="F4669" s="11" t="s">
        <v>213</v>
      </c>
      <c r="G4669" s="11" t="s">
        <v>213</v>
      </c>
      <c r="H4669" s="11" t="s">
        <v>213</v>
      </c>
      <c r="I4669" s="11">
        <v>0</v>
      </c>
      <c r="J4669" s="11">
        <v>0</v>
      </c>
      <c r="K4669" s="11">
        <v>0</v>
      </c>
      <c r="L4669" s="11">
        <v>0</v>
      </c>
      <c r="M4669" s="11">
        <v>0</v>
      </c>
    </row>
    <row r="4670" spans="1:13" x14ac:dyDescent="0.35">
      <c r="A4670" s="11" t="str">
        <f t="shared" si="72"/>
        <v>CONSUMO PER CAPITA (kg ó litros por individuo)Otra Variedad ColaHOMBRE</v>
      </c>
      <c r="B4670" s="11" t="s">
        <v>120</v>
      </c>
      <c r="C4670" s="11" t="s">
        <v>161</v>
      </c>
      <c r="D4670" s="11" t="s">
        <v>21</v>
      </c>
      <c r="E4670" s="11">
        <v>4.0754584466249997E-3</v>
      </c>
      <c r="F4670" s="11" t="s">
        <v>213</v>
      </c>
      <c r="G4670" s="11" t="s">
        <v>213</v>
      </c>
      <c r="H4670" s="11" t="s">
        <v>213</v>
      </c>
      <c r="I4670" s="11">
        <v>0</v>
      </c>
      <c r="J4670" s="11">
        <v>0</v>
      </c>
      <c r="K4670" s="11">
        <v>0</v>
      </c>
      <c r="L4670" s="11">
        <v>0</v>
      </c>
      <c r="M4670" s="11">
        <v>0</v>
      </c>
    </row>
    <row r="4671" spans="1:13" x14ac:dyDescent="0.35">
      <c r="A4671" s="11" t="str">
        <f t="shared" si="72"/>
        <v>CONSUMO PER CAPITA (kg ó litros por individuo)Otra Variedad ColaMUJER</v>
      </c>
      <c r="B4671" s="11" t="s">
        <v>120</v>
      </c>
      <c r="C4671" s="11" t="s">
        <v>161</v>
      </c>
      <c r="D4671" s="11" t="s">
        <v>22</v>
      </c>
      <c r="E4671" s="11">
        <v>1.4838078688733001E-2</v>
      </c>
      <c r="F4671" s="11" t="s">
        <v>213</v>
      </c>
      <c r="G4671" s="11" t="s">
        <v>213</v>
      </c>
      <c r="H4671" s="11" t="s">
        <v>213</v>
      </c>
      <c r="I4671" s="11">
        <v>0</v>
      </c>
      <c r="J4671" s="11">
        <v>0</v>
      </c>
      <c r="K4671" s="11">
        <v>0</v>
      </c>
      <c r="L4671" s="11">
        <v>0</v>
      </c>
      <c r="M4671" s="11">
        <v>0</v>
      </c>
    </row>
    <row r="4672" spans="1:13" x14ac:dyDescent="0.35">
      <c r="A4672" s="11" t="str">
        <f t="shared" si="72"/>
        <v>CONSUMO PER CAPITA (kg ó litros por individuo)Con CafeinaT.ESPAÑA</v>
      </c>
      <c r="B4672" s="11" t="s">
        <v>120</v>
      </c>
      <c r="C4672" s="11" t="s">
        <v>162</v>
      </c>
      <c r="D4672" s="11" t="s">
        <v>36</v>
      </c>
      <c r="E4672" s="11">
        <v>3.0865245994877601</v>
      </c>
      <c r="F4672" s="11">
        <v>3.2721520882108202</v>
      </c>
      <c r="G4672" s="11">
        <v>5.5298456108137204</v>
      </c>
      <c r="H4672" s="11">
        <v>5.3428799175790598</v>
      </c>
      <c r="I4672" s="11">
        <v>0</v>
      </c>
      <c r="J4672" s="11">
        <v>0</v>
      </c>
      <c r="K4672" s="11">
        <v>0</v>
      </c>
      <c r="L4672" s="11">
        <v>0</v>
      </c>
      <c r="M4672" s="11">
        <v>0</v>
      </c>
    </row>
    <row r="4673" spans="1:13" x14ac:dyDescent="0.35">
      <c r="A4673" s="11" t="str">
        <f t="shared" si="72"/>
        <v>CONSUMO PER CAPITA (kg ó litros por individuo)Con CafeinaBCN AM</v>
      </c>
      <c r="B4673" s="11" t="s">
        <v>120</v>
      </c>
      <c r="C4673" s="11" t="s">
        <v>162</v>
      </c>
      <c r="D4673" s="11" t="s">
        <v>1</v>
      </c>
      <c r="E4673" s="11">
        <v>2.6064943107092402</v>
      </c>
      <c r="F4673" s="11">
        <v>2.4856251806295502</v>
      </c>
      <c r="G4673" s="11">
        <v>5.8766135011429999</v>
      </c>
      <c r="H4673" s="11">
        <v>6.1990639904937002</v>
      </c>
      <c r="I4673" s="11">
        <v>0</v>
      </c>
      <c r="J4673" s="11">
        <v>0</v>
      </c>
      <c r="K4673" s="11">
        <v>0</v>
      </c>
      <c r="L4673" s="11">
        <v>0</v>
      </c>
      <c r="M4673" s="11">
        <v>0</v>
      </c>
    </row>
    <row r="4674" spans="1:13" x14ac:dyDescent="0.35">
      <c r="A4674" s="11" t="str">
        <f t="shared" si="72"/>
        <v>CONSUMO PER CAPITA (kg ó litros por individuo)Con CafeinaREST.CAT ARAGON</v>
      </c>
      <c r="B4674" s="11" t="s">
        <v>120</v>
      </c>
      <c r="C4674" s="11" t="s">
        <v>162</v>
      </c>
      <c r="D4674" s="11" t="s">
        <v>2</v>
      </c>
      <c r="E4674" s="11">
        <v>2.2120785815474502</v>
      </c>
      <c r="F4674" s="11">
        <v>2.5931755918042301</v>
      </c>
      <c r="G4674" s="11">
        <v>4.7812935047662499</v>
      </c>
      <c r="H4674" s="11">
        <v>5.5754843933348397</v>
      </c>
      <c r="I4674" s="11">
        <v>0</v>
      </c>
      <c r="J4674" s="11">
        <v>0</v>
      </c>
      <c r="K4674" s="11">
        <v>0</v>
      </c>
      <c r="L4674" s="11">
        <v>0</v>
      </c>
      <c r="M4674" s="11">
        <v>0</v>
      </c>
    </row>
    <row r="4675" spans="1:13" x14ac:dyDescent="0.35">
      <c r="A4675" s="11" t="str">
        <f t="shared" si="72"/>
        <v>CONSUMO PER CAPITA (kg ó litros por individuo)Con CafeinaLEVANTE</v>
      </c>
      <c r="B4675" s="11" t="s">
        <v>120</v>
      </c>
      <c r="C4675" s="11" t="s">
        <v>162</v>
      </c>
      <c r="D4675" s="11" t="s">
        <v>3</v>
      </c>
      <c r="E4675" s="11">
        <v>3.0998576540178902</v>
      </c>
      <c r="F4675" s="11">
        <v>3.33580870849792</v>
      </c>
      <c r="G4675" s="11">
        <v>5.6364188476932897</v>
      </c>
      <c r="H4675" s="11">
        <v>5.59114887323652</v>
      </c>
      <c r="I4675" s="11">
        <v>0</v>
      </c>
      <c r="J4675" s="11">
        <v>0</v>
      </c>
      <c r="K4675" s="11">
        <v>0</v>
      </c>
      <c r="L4675" s="11">
        <v>0</v>
      </c>
      <c r="M4675" s="11">
        <v>0</v>
      </c>
    </row>
    <row r="4676" spans="1:13" x14ac:dyDescent="0.35">
      <c r="A4676" s="11" t="str">
        <f t="shared" ref="A4676:A4739" si="73">B4676&amp;C4676&amp;D4676</f>
        <v>CONSUMO PER CAPITA (kg ó litros por individuo)Con CafeinaANDALUCIA</v>
      </c>
      <c r="B4676" s="11" t="s">
        <v>120</v>
      </c>
      <c r="C4676" s="11" t="s">
        <v>162</v>
      </c>
      <c r="D4676" s="11" t="s">
        <v>4</v>
      </c>
      <c r="E4676" s="11">
        <v>3.2706065013077699</v>
      </c>
      <c r="F4676" s="11">
        <v>3.3587783537693698</v>
      </c>
      <c r="G4676" s="11">
        <v>5.7786746099593103</v>
      </c>
      <c r="H4676" s="11">
        <v>5.4795898255305504</v>
      </c>
      <c r="I4676" s="11">
        <v>0</v>
      </c>
      <c r="J4676" s="11">
        <v>0</v>
      </c>
      <c r="K4676" s="11">
        <v>0</v>
      </c>
      <c r="L4676" s="11">
        <v>0</v>
      </c>
      <c r="M4676" s="11">
        <v>0</v>
      </c>
    </row>
    <row r="4677" spans="1:13" x14ac:dyDescent="0.35">
      <c r="A4677" s="11" t="str">
        <f t="shared" si="73"/>
        <v>CONSUMO PER CAPITA (kg ó litros por individuo)Con CafeinaMDD AM</v>
      </c>
      <c r="B4677" s="11" t="s">
        <v>120</v>
      </c>
      <c r="C4677" s="11" t="s">
        <v>162</v>
      </c>
      <c r="D4677" s="11" t="s">
        <v>5</v>
      </c>
      <c r="E4677" s="11">
        <v>3.92289105228893</v>
      </c>
      <c r="F4677" s="11">
        <v>4.2090858658505503</v>
      </c>
      <c r="G4677" s="11">
        <v>6.8796017614064802</v>
      </c>
      <c r="H4677" s="11">
        <v>5.9059049669648802</v>
      </c>
      <c r="I4677" s="11">
        <v>0</v>
      </c>
      <c r="J4677" s="11">
        <v>0</v>
      </c>
      <c r="K4677" s="11">
        <v>0</v>
      </c>
      <c r="L4677" s="11">
        <v>0</v>
      </c>
      <c r="M4677" s="11">
        <v>0</v>
      </c>
    </row>
    <row r="4678" spans="1:13" x14ac:dyDescent="0.35">
      <c r="A4678" s="11" t="str">
        <f t="shared" si="73"/>
        <v>CONSUMO PER CAPITA (kg ó litros por individuo)Con CafeinaRTO CENTRO</v>
      </c>
      <c r="B4678" s="11" t="s">
        <v>120</v>
      </c>
      <c r="C4678" s="11" t="s">
        <v>162</v>
      </c>
      <c r="D4678" s="11" t="s">
        <v>6</v>
      </c>
      <c r="E4678" s="11">
        <v>4.9397158883188004</v>
      </c>
      <c r="F4678" s="11">
        <v>5.2655793288718504</v>
      </c>
      <c r="G4678" s="11">
        <v>7.1176404493234999</v>
      </c>
      <c r="H4678" s="11">
        <v>5.85680350349715</v>
      </c>
      <c r="I4678" s="11">
        <v>0</v>
      </c>
      <c r="J4678" s="11">
        <v>0</v>
      </c>
      <c r="K4678" s="11">
        <v>0</v>
      </c>
      <c r="L4678" s="11">
        <v>0</v>
      </c>
      <c r="M4678" s="11">
        <v>0</v>
      </c>
    </row>
    <row r="4679" spans="1:13" x14ac:dyDescent="0.35">
      <c r="A4679" s="11" t="str">
        <f t="shared" si="73"/>
        <v>CONSUMO PER CAPITA (kg ó litros por individuo)Con CafeinaNORTE-CENTRO</v>
      </c>
      <c r="B4679" s="11" t="s">
        <v>120</v>
      </c>
      <c r="C4679" s="11" t="s">
        <v>162</v>
      </c>
      <c r="D4679" s="11" t="s">
        <v>7</v>
      </c>
      <c r="E4679" s="11">
        <v>2.4631454273181101</v>
      </c>
      <c r="F4679" s="11">
        <v>2.7244498293599602</v>
      </c>
      <c r="G4679" s="11">
        <v>4.2230254174231598</v>
      </c>
      <c r="H4679" s="11">
        <v>3.2368127987177102</v>
      </c>
      <c r="I4679" s="11">
        <v>0</v>
      </c>
      <c r="J4679" s="11">
        <v>0</v>
      </c>
      <c r="K4679" s="11">
        <v>0</v>
      </c>
      <c r="L4679" s="11">
        <v>0</v>
      </c>
      <c r="M4679" s="11">
        <v>0</v>
      </c>
    </row>
    <row r="4680" spans="1:13" x14ac:dyDescent="0.35">
      <c r="A4680" s="11" t="str">
        <f t="shared" si="73"/>
        <v>CONSUMO PER CAPITA (kg ó litros por individuo)Con CafeinaNOROESTE</v>
      </c>
      <c r="B4680" s="11" t="s">
        <v>120</v>
      </c>
      <c r="C4680" s="11" t="s">
        <v>162</v>
      </c>
      <c r="D4680" s="11" t="s">
        <v>8</v>
      </c>
      <c r="E4680" s="11">
        <v>1.9021159869001201</v>
      </c>
      <c r="F4680" s="11">
        <v>1.8725385584640999</v>
      </c>
      <c r="G4680" s="11">
        <v>3.1865940908092401</v>
      </c>
      <c r="H4680" s="11">
        <v>4.16199188030168</v>
      </c>
      <c r="I4680" s="11">
        <v>0</v>
      </c>
      <c r="J4680" s="11">
        <v>0</v>
      </c>
      <c r="K4680" s="11">
        <v>0</v>
      </c>
      <c r="L4680" s="11">
        <v>0</v>
      </c>
      <c r="M4680" s="11">
        <v>0</v>
      </c>
    </row>
    <row r="4681" spans="1:13" x14ac:dyDescent="0.35">
      <c r="A4681" s="11" t="str">
        <f t="shared" si="73"/>
        <v>CONSUMO PER CAPITA (kg ó litros por individuo)Con Cafeina&lt;2MIL</v>
      </c>
      <c r="B4681" s="11" t="s">
        <v>120</v>
      </c>
      <c r="C4681" s="11" t="s">
        <v>162</v>
      </c>
      <c r="D4681" s="11" t="s">
        <v>9</v>
      </c>
      <c r="E4681" s="11">
        <v>3.06077724682476</v>
      </c>
      <c r="F4681" s="11">
        <v>3.2067647987247501</v>
      </c>
      <c r="G4681" s="11">
        <v>5.7958333140637999</v>
      </c>
      <c r="H4681" s="11">
        <v>6.0208777941114402</v>
      </c>
      <c r="I4681" s="11">
        <v>0</v>
      </c>
      <c r="J4681" s="11">
        <v>0</v>
      </c>
      <c r="K4681" s="11">
        <v>0</v>
      </c>
      <c r="L4681" s="11">
        <v>0</v>
      </c>
      <c r="M4681" s="11">
        <v>0</v>
      </c>
    </row>
    <row r="4682" spans="1:13" x14ac:dyDescent="0.35">
      <c r="A4682" s="11" t="str">
        <f t="shared" si="73"/>
        <v>CONSUMO PER CAPITA (kg ó litros por individuo)Con Cafeina2-5MIL</v>
      </c>
      <c r="B4682" s="11" t="s">
        <v>120</v>
      </c>
      <c r="C4682" s="11" t="s">
        <v>162</v>
      </c>
      <c r="D4682" s="11" t="s">
        <v>10</v>
      </c>
      <c r="E4682" s="11">
        <v>2.67098813078151</v>
      </c>
      <c r="F4682" s="11">
        <v>2.37364503031672</v>
      </c>
      <c r="G4682" s="11">
        <v>4.7772223754153096</v>
      </c>
      <c r="H4682" s="11">
        <v>3.6827586889510502</v>
      </c>
      <c r="I4682" s="11">
        <v>0</v>
      </c>
      <c r="J4682" s="11">
        <v>0</v>
      </c>
      <c r="K4682" s="11">
        <v>0</v>
      </c>
      <c r="L4682" s="11">
        <v>0</v>
      </c>
      <c r="M4682" s="11">
        <v>0</v>
      </c>
    </row>
    <row r="4683" spans="1:13" x14ac:dyDescent="0.35">
      <c r="A4683" s="11" t="str">
        <f t="shared" si="73"/>
        <v>CONSUMO PER CAPITA (kg ó litros por individuo)Con Cafeina5-10MIL</v>
      </c>
      <c r="B4683" s="11" t="s">
        <v>120</v>
      </c>
      <c r="C4683" s="11" t="s">
        <v>162</v>
      </c>
      <c r="D4683" s="11" t="s">
        <v>11</v>
      </c>
      <c r="E4683" s="11">
        <v>3.31366649263214</v>
      </c>
      <c r="F4683" s="11">
        <v>4.0644912336293002</v>
      </c>
      <c r="G4683" s="11">
        <v>6.7773271631807797</v>
      </c>
      <c r="H4683" s="11">
        <v>6.1968930738024603</v>
      </c>
      <c r="I4683" s="11">
        <v>0</v>
      </c>
      <c r="J4683" s="11">
        <v>0</v>
      </c>
      <c r="K4683" s="11">
        <v>0</v>
      </c>
      <c r="L4683" s="11">
        <v>0</v>
      </c>
      <c r="M4683" s="11">
        <v>0</v>
      </c>
    </row>
    <row r="4684" spans="1:13" x14ac:dyDescent="0.35">
      <c r="A4684" s="11" t="str">
        <f t="shared" si="73"/>
        <v>CONSUMO PER CAPITA (kg ó litros por individuo)Con Cafeina10-30MIL</v>
      </c>
      <c r="B4684" s="11" t="s">
        <v>120</v>
      </c>
      <c r="C4684" s="11" t="s">
        <v>162</v>
      </c>
      <c r="D4684" s="11" t="s">
        <v>12</v>
      </c>
      <c r="E4684" s="11">
        <v>3.39575232992203</v>
      </c>
      <c r="F4684" s="11">
        <v>3.66728776297058</v>
      </c>
      <c r="G4684" s="11">
        <v>4.9513261884677897</v>
      </c>
      <c r="H4684" s="11">
        <v>4.6890639715650098</v>
      </c>
      <c r="I4684" s="11">
        <v>0</v>
      </c>
      <c r="J4684" s="11">
        <v>0</v>
      </c>
      <c r="K4684" s="11">
        <v>0</v>
      </c>
      <c r="L4684" s="11">
        <v>0</v>
      </c>
      <c r="M4684" s="11">
        <v>0</v>
      </c>
    </row>
    <row r="4685" spans="1:13" x14ac:dyDescent="0.35">
      <c r="A4685" s="11" t="str">
        <f t="shared" si="73"/>
        <v>CONSUMO PER CAPITA (kg ó litros por individuo)Con Cafeina30-100MIL</v>
      </c>
      <c r="B4685" s="11" t="s">
        <v>120</v>
      </c>
      <c r="C4685" s="11" t="s">
        <v>162</v>
      </c>
      <c r="D4685" s="11" t="s">
        <v>13</v>
      </c>
      <c r="E4685" s="11">
        <v>3.05018174159432</v>
      </c>
      <c r="F4685" s="11">
        <v>2.9382837525107099</v>
      </c>
      <c r="G4685" s="11">
        <v>5.6000786970780396</v>
      </c>
      <c r="H4685" s="11">
        <v>5.2346921857363196</v>
      </c>
      <c r="I4685" s="11">
        <v>0</v>
      </c>
      <c r="J4685" s="11">
        <v>0</v>
      </c>
      <c r="K4685" s="11">
        <v>0</v>
      </c>
      <c r="L4685" s="11">
        <v>0</v>
      </c>
      <c r="M4685" s="11">
        <v>0</v>
      </c>
    </row>
    <row r="4686" spans="1:13" x14ac:dyDescent="0.35">
      <c r="A4686" s="11" t="str">
        <f t="shared" si="73"/>
        <v>CONSUMO PER CAPITA (kg ó litros por individuo)Con Cafeina100-200MIL</v>
      </c>
      <c r="B4686" s="11" t="s">
        <v>120</v>
      </c>
      <c r="C4686" s="11" t="s">
        <v>162</v>
      </c>
      <c r="D4686" s="11" t="s">
        <v>14</v>
      </c>
      <c r="E4686" s="11">
        <v>3.1755986970646402</v>
      </c>
      <c r="F4686" s="11">
        <v>3.2051013776468298</v>
      </c>
      <c r="G4686" s="11">
        <v>5.0394955648491901</v>
      </c>
      <c r="H4686" s="11">
        <v>4.7905976075829297</v>
      </c>
      <c r="I4686" s="11">
        <v>0</v>
      </c>
      <c r="J4686" s="11">
        <v>0</v>
      </c>
      <c r="K4686" s="11">
        <v>0</v>
      </c>
      <c r="L4686" s="11">
        <v>0</v>
      </c>
      <c r="M4686" s="11">
        <v>0</v>
      </c>
    </row>
    <row r="4687" spans="1:13" x14ac:dyDescent="0.35">
      <c r="A4687" s="11" t="str">
        <f t="shared" si="73"/>
        <v>CONSUMO PER CAPITA (kg ó litros por individuo)Con Cafeina200-500MIL</v>
      </c>
      <c r="B4687" s="11" t="s">
        <v>120</v>
      </c>
      <c r="C4687" s="11" t="s">
        <v>162</v>
      </c>
      <c r="D4687" s="11" t="s">
        <v>15</v>
      </c>
      <c r="E4687" s="11">
        <v>2.3878582098413399</v>
      </c>
      <c r="F4687" s="11">
        <v>2.8581496591355502</v>
      </c>
      <c r="G4687" s="11">
        <v>5.4149739779594297</v>
      </c>
      <c r="H4687" s="11">
        <v>6.0382177557249204</v>
      </c>
      <c r="I4687" s="11">
        <v>0</v>
      </c>
      <c r="J4687" s="11">
        <v>0</v>
      </c>
      <c r="K4687" s="11">
        <v>0</v>
      </c>
      <c r="L4687" s="11">
        <v>0</v>
      </c>
      <c r="M4687" s="11">
        <v>0</v>
      </c>
    </row>
    <row r="4688" spans="1:13" x14ac:dyDescent="0.35">
      <c r="A4688" s="11" t="str">
        <f t="shared" si="73"/>
        <v>CONSUMO PER CAPITA (kg ó litros por individuo)Con Cafeina&gt;500MIL</v>
      </c>
      <c r="B4688" s="11" t="s">
        <v>120</v>
      </c>
      <c r="C4688" s="11" t="s">
        <v>162</v>
      </c>
      <c r="D4688" s="11" t="s">
        <v>16</v>
      </c>
      <c r="E4688" s="11">
        <v>3.3206833748178801</v>
      </c>
      <c r="F4688" s="11">
        <v>3.5864828090976499</v>
      </c>
      <c r="G4688" s="11">
        <v>6.0436183359831803</v>
      </c>
      <c r="H4688" s="11">
        <v>6.0012523439830696</v>
      </c>
      <c r="I4688" s="11">
        <v>0</v>
      </c>
      <c r="J4688" s="11">
        <v>0</v>
      </c>
      <c r="K4688" s="11">
        <v>0</v>
      </c>
      <c r="L4688" s="11">
        <v>0</v>
      </c>
      <c r="M4688" s="11">
        <v>0</v>
      </c>
    </row>
    <row r="4689" spans="1:13" x14ac:dyDescent="0.35">
      <c r="A4689" s="11" t="str">
        <f t="shared" si="73"/>
        <v>CONSUMO PER CAPITA (kg ó litros por individuo)Con CafeinaDE 15 A 19 AÑOS</v>
      </c>
      <c r="B4689" s="11" t="s">
        <v>120</v>
      </c>
      <c r="C4689" s="11" t="s">
        <v>162</v>
      </c>
      <c r="D4689" s="11" t="s">
        <v>39</v>
      </c>
      <c r="E4689" s="11">
        <v>1.5574258703956301</v>
      </c>
      <c r="F4689" s="11">
        <v>1.96595582440298</v>
      </c>
      <c r="G4689" s="11">
        <v>3.4943549328952401</v>
      </c>
      <c r="H4689" s="11">
        <v>3.2771288483471301</v>
      </c>
      <c r="I4689" s="11">
        <v>0</v>
      </c>
      <c r="J4689" s="11">
        <v>0</v>
      </c>
      <c r="K4689" s="11">
        <v>0</v>
      </c>
      <c r="L4689" s="11">
        <v>0</v>
      </c>
      <c r="M4689" s="11">
        <v>0</v>
      </c>
    </row>
    <row r="4690" spans="1:13" x14ac:dyDescent="0.35">
      <c r="A4690" s="11" t="str">
        <f t="shared" si="73"/>
        <v>CONSUMO PER CAPITA (kg ó litros por individuo)Con CafeinaDE 20 A 24 AÑOS</v>
      </c>
      <c r="B4690" s="11" t="s">
        <v>120</v>
      </c>
      <c r="C4690" s="11" t="s">
        <v>162</v>
      </c>
      <c r="D4690" s="11" t="s">
        <v>40</v>
      </c>
      <c r="E4690" s="11">
        <v>3.6811918477063998</v>
      </c>
      <c r="F4690" s="11">
        <v>2.5286228247751801</v>
      </c>
      <c r="G4690" s="11">
        <v>2.6925356385295798</v>
      </c>
      <c r="H4690" s="11">
        <v>3.5567371016765699</v>
      </c>
      <c r="I4690" s="11">
        <v>0</v>
      </c>
      <c r="J4690" s="11">
        <v>0</v>
      </c>
      <c r="K4690" s="11">
        <v>0</v>
      </c>
      <c r="L4690" s="11">
        <v>0</v>
      </c>
      <c r="M4690" s="11">
        <v>0</v>
      </c>
    </row>
    <row r="4691" spans="1:13" x14ac:dyDescent="0.35">
      <c r="A4691" s="11" t="str">
        <f t="shared" si="73"/>
        <v>CONSUMO PER CAPITA (kg ó litros por individuo)Con CafeinaDE 25 A 34 AÑOS</v>
      </c>
      <c r="B4691" s="11" t="s">
        <v>120</v>
      </c>
      <c r="C4691" s="11" t="s">
        <v>162</v>
      </c>
      <c r="D4691" s="11" t="s">
        <v>41</v>
      </c>
      <c r="E4691" s="11">
        <v>3.3854645365910301</v>
      </c>
      <c r="F4691" s="11">
        <v>3.6657671014230999</v>
      </c>
      <c r="G4691" s="11">
        <v>4.8563854267964803</v>
      </c>
      <c r="H4691" s="11">
        <v>4.4130311062578098</v>
      </c>
      <c r="I4691" s="11">
        <v>0</v>
      </c>
      <c r="J4691" s="11">
        <v>0</v>
      </c>
      <c r="K4691" s="11">
        <v>0</v>
      </c>
      <c r="L4691" s="11">
        <v>0</v>
      </c>
      <c r="M4691" s="11">
        <v>0</v>
      </c>
    </row>
    <row r="4692" spans="1:13" x14ac:dyDescent="0.35">
      <c r="A4692" s="11" t="str">
        <f t="shared" si="73"/>
        <v>CONSUMO PER CAPITA (kg ó litros por individuo)Con CafeinaDE 35 A 49 AÑOS</v>
      </c>
      <c r="B4692" s="11" t="s">
        <v>120</v>
      </c>
      <c r="C4692" s="11" t="s">
        <v>162</v>
      </c>
      <c r="D4692" s="11" t="s">
        <v>42</v>
      </c>
      <c r="E4692" s="11">
        <v>3.4948185224609598</v>
      </c>
      <c r="F4692" s="11">
        <v>3.5372826808493998</v>
      </c>
      <c r="G4692" s="11">
        <v>6.4828740268345699</v>
      </c>
      <c r="H4692" s="11">
        <v>5.9112684063542096</v>
      </c>
      <c r="I4692" s="11">
        <v>0</v>
      </c>
      <c r="J4692" s="11">
        <v>0</v>
      </c>
      <c r="K4692" s="11">
        <v>0</v>
      </c>
      <c r="L4692" s="11">
        <v>0</v>
      </c>
      <c r="M4692" s="11">
        <v>0</v>
      </c>
    </row>
    <row r="4693" spans="1:13" x14ac:dyDescent="0.35">
      <c r="A4693" s="11" t="str">
        <f t="shared" si="73"/>
        <v>CONSUMO PER CAPITA (kg ó litros por individuo)Con CafeinaDE 50 A 59 AÑOS</v>
      </c>
      <c r="B4693" s="11" t="s">
        <v>120</v>
      </c>
      <c r="C4693" s="11" t="s">
        <v>162</v>
      </c>
      <c r="D4693" s="11" t="s">
        <v>43</v>
      </c>
      <c r="E4693" s="11">
        <v>3.52423849896556</v>
      </c>
      <c r="F4693" s="11">
        <v>4.2587822958156503</v>
      </c>
      <c r="G4693" s="11">
        <v>7.5120309516746699</v>
      </c>
      <c r="H4693" s="11">
        <v>7.0172956178912198</v>
      </c>
      <c r="I4693" s="11">
        <v>0</v>
      </c>
      <c r="J4693" s="11">
        <v>0</v>
      </c>
      <c r="K4693" s="11">
        <v>0</v>
      </c>
      <c r="L4693" s="11">
        <v>0</v>
      </c>
      <c r="M4693" s="11">
        <v>0</v>
      </c>
    </row>
    <row r="4694" spans="1:13" x14ac:dyDescent="0.35">
      <c r="A4694" s="11" t="str">
        <f t="shared" si="73"/>
        <v>CONSUMO PER CAPITA (kg ó litros por individuo)Con CafeinaDE 60 A 75 AÑOS</v>
      </c>
      <c r="B4694" s="11" t="s">
        <v>120</v>
      </c>
      <c r="C4694" s="11" t="s">
        <v>162</v>
      </c>
      <c r="D4694" s="11" t="s">
        <v>44</v>
      </c>
      <c r="E4694" s="11">
        <v>2.23389449799937</v>
      </c>
      <c r="F4694" s="11">
        <v>2.4112202961020399</v>
      </c>
      <c r="G4694" s="11">
        <v>4.4180094266623202</v>
      </c>
      <c r="H4694" s="11">
        <v>4.9148865147166703</v>
      </c>
      <c r="I4694" s="11">
        <v>0</v>
      </c>
      <c r="J4694" s="11">
        <v>0</v>
      </c>
      <c r="K4694" s="11">
        <v>0</v>
      </c>
      <c r="L4694" s="11">
        <v>0</v>
      </c>
      <c r="M4694" s="11">
        <v>0</v>
      </c>
    </row>
    <row r="4695" spans="1:13" x14ac:dyDescent="0.35">
      <c r="A4695" s="11" t="str">
        <f t="shared" si="73"/>
        <v>CONSUMO PER CAPITA (kg ó litros por individuo)Con CafeinaALTA Y MEDIA ALTA</v>
      </c>
      <c r="B4695" s="11" t="s">
        <v>120</v>
      </c>
      <c r="C4695" s="11" t="s">
        <v>162</v>
      </c>
      <c r="D4695" s="11" t="s">
        <v>17</v>
      </c>
      <c r="E4695" s="11">
        <v>3.07006423306815</v>
      </c>
      <c r="F4695" s="11">
        <v>3.52845668065964</v>
      </c>
      <c r="G4695" s="11">
        <v>5.5036066231847798</v>
      </c>
      <c r="H4695" s="11">
        <v>5.4472999094469197</v>
      </c>
      <c r="I4695" s="11">
        <v>0</v>
      </c>
      <c r="J4695" s="11">
        <v>0</v>
      </c>
      <c r="K4695" s="11">
        <v>0</v>
      </c>
      <c r="L4695" s="11">
        <v>0</v>
      </c>
      <c r="M4695" s="11">
        <v>0</v>
      </c>
    </row>
    <row r="4696" spans="1:13" x14ac:dyDescent="0.35">
      <c r="A4696" s="11" t="str">
        <f t="shared" si="73"/>
        <v>CONSUMO PER CAPITA (kg ó litros por individuo)Con CafeinaMEDIA</v>
      </c>
      <c r="B4696" s="11" t="s">
        <v>120</v>
      </c>
      <c r="C4696" s="11" t="s">
        <v>162</v>
      </c>
      <c r="D4696" s="11" t="s">
        <v>18</v>
      </c>
      <c r="E4696" s="11">
        <v>2.8943216010036301</v>
      </c>
      <c r="F4696" s="11">
        <v>3.2861454172365101</v>
      </c>
      <c r="G4696" s="11">
        <v>5.72411402450639</v>
      </c>
      <c r="H4696" s="11">
        <v>5.4526121839565604</v>
      </c>
      <c r="I4696" s="11">
        <v>0</v>
      </c>
      <c r="J4696" s="11">
        <v>0</v>
      </c>
      <c r="K4696" s="11">
        <v>0</v>
      </c>
      <c r="L4696" s="11">
        <v>0</v>
      </c>
      <c r="M4696" s="11">
        <v>0</v>
      </c>
    </row>
    <row r="4697" spans="1:13" x14ac:dyDescent="0.35">
      <c r="A4697" s="11" t="str">
        <f t="shared" si="73"/>
        <v>CONSUMO PER CAPITA (kg ó litros por individuo)Con CafeinaMEDIA BAJA</v>
      </c>
      <c r="B4697" s="11" t="s">
        <v>120</v>
      </c>
      <c r="C4697" s="11" t="s">
        <v>162</v>
      </c>
      <c r="D4697" s="11" t="s">
        <v>19</v>
      </c>
      <c r="E4697" s="11">
        <v>3.1026739557704301</v>
      </c>
      <c r="F4697" s="11">
        <v>3.07611733445323</v>
      </c>
      <c r="G4697" s="11">
        <v>5.2035021196135096</v>
      </c>
      <c r="H4697" s="11">
        <v>4.8847159767633297</v>
      </c>
      <c r="I4697" s="11">
        <v>0</v>
      </c>
      <c r="J4697" s="11">
        <v>0</v>
      </c>
      <c r="K4697" s="11">
        <v>0</v>
      </c>
      <c r="L4697" s="11">
        <v>0</v>
      </c>
      <c r="M4697" s="11">
        <v>0</v>
      </c>
    </row>
    <row r="4698" spans="1:13" x14ac:dyDescent="0.35">
      <c r="A4698" s="11" t="str">
        <f t="shared" si="73"/>
        <v>CONSUMO PER CAPITA (kg ó litros por individuo)Con CafeinaBAJA</v>
      </c>
      <c r="B4698" s="11" t="s">
        <v>120</v>
      </c>
      <c r="C4698" s="11" t="s">
        <v>162</v>
      </c>
      <c r="D4698" s="11" t="s">
        <v>20</v>
      </c>
      <c r="E4698" s="11">
        <v>3.412310479946</v>
      </c>
      <c r="F4698" s="11">
        <v>3.23005908447398</v>
      </c>
      <c r="G4698" s="11">
        <v>5.6704516039248096</v>
      </c>
      <c r="H4698" s="11">
        <v>5.6646122208728</v>
      </c>
      <c r="I4698" s="11">
        <v>0</v>
      </c>
      <c r="J4698" s="11">
        <v>0</v>
      </c>
      <c r="K4698" s="11">
        <v>0</v>
      </c>
      <c r="L4698" s="11">
        <v>0</v>
      </c>
      <c r="M4698" s="11">
        <v>0</v>
      </c>
    </row>
    <row r="4699" spans="1:13" x14ac:dyDescent="0.35">
      <c r="A4699" s="11" t="str">
        <f t="shared" si="73"/>
        <v>CONSUMO PER CAPITA (kg ó litros por individuo)Con CafeinaHOMBRE</v>
      </c>
      <c r="B4699" s="11" t="s">
        <v>120</v>
      </c>
      <c r="C4699" s="11" t="s">
        <v>162</v>
      </c>
      <c r="D4699" s="11" t="s">
        <v>21</v>
      </c>
      <c r="E4699" s="11">
        <v>2.8509734384007199</v>
      </c>
      <c r="F4699" s="11">
        <v>3.12139511269985</v>
      </c>
      <c r="G4699" s="11">
        <v>5.7091485710384902</v>
      </c>
      <c r="H4699" s="11">
        <v>5.4222686817103201</v>
      </c>
      <c r="I4699" s="11">
        <v>0</v>
      </c>
      <c r="J4699" s="11">
        <v>0</v>
      </c>
      <c r="K4699" s="11">
        <v>0</v>
      </c>
      <c r="L4699" s="11">
        <v>0</v>
      </c>
      <c r="M4699" s="11">
        <v>0</v>
      </c>
    </row>
    <row r="4700" spans="1:13" x14ac:dyDescent="0.35">
      <c r="A4700" s="11" t="str">
        <f t="shared" si="73"/>
        <v>CONSUMO PER CAPITA (kg ó litros por individuo)Con CafeinaMUJER</v>
      </c>
      <c r="B4700" s="11" t="s">
        <v>120</v>
      </c>
      <c r="C4700" s="11" t="s">
        <v>162</v>
      </c>
      <c r="D4700" s="11" t="s">
        <v>22</v>
      </c>
      <c r="E4700" s="11">
        <v>3.3181518511489401</v>
      </c>
      <c r="F4700" s="11">
        <v>3.42063462118091</v>
      </c>
      <c r="G4700" s="11">
        <v>5.3531002762384503</v>
      </c>
      <c r="H4700" s="11">
        <v>5.2647536141024904</v>
      </c>
      <c r="I4700" s="11">
        <v>0</v>
      </c>
      <c r="J4700" s="11">
        <v>0</v>
      </c>
      <c r="K4700" s="11">
        <v>0</v>
      </c>
      <c r="L4700" s="11">
        <v>0</v>
      </c>
      <c r="M4700" s="11">
        <v>0</v>
      </c>
    </row>
    <row r="4701" spans="1:13" x14ac:dyDescent="0.35">
      <c r="A4701" s="11" t="str">
        <f t="shared" si="73"/>
        <v>CONSUMO PER CAPITA (kg ó litros por individuo)Sin CafeinaT.ESPAÑA</v>
      </c>
      <c r="B4701" s="11" t="s">
        <v>120</v>
      </c>
      <c r="C4701" s="11" t="s">
        <v>163</v>
      </c>
      <c r="D4701" s="11" t="s">
        <v>36</v>
      </c>
      <c r="E4701" s="11">
        <v>0.82648064963100298</v>
      </c>
      <c r="F4701" s="11">
        <v>0.90752470956792297</v>
      </c>
      <c r="G4701" s="11">
        <v>1.0591765936845501</v>
      </c>
      <c r="H4701" s="11">
        <v>1.23647614273877</v>
      </c>
      <c r="I4701" s="11">
        <v>0</v>
      </c>
      <c r="J4701" s="11">
        <v>0</v>
      </c>
      <c r="K4701" s="11">
        <v>0</v>
      </c>
      <c r="L4701" s="11">
        <v>0</v>
      </c>
      <c r="M4701" s="11">
        <v>0</v>
      </c>
    </row>
    <row r="4702" spans="1:13" x14ac:dyDescent="0.35">
      <c r="A4702" s="11" t="str">
        <f t="shared" si="73"/>
        <v>CONSUMO PER CAPITA (kg ó litros por individuo)Sin CafeinaBCN AM</v>
      </c>
      <c r="B4702" s="11" t="s">
        <v>120</v>
      </c>
      <c r="C4702" s="11" t="s">
        <v>163</v>
      </c>
      <c r="D4702" s="11" t="s">
        <v>1</v>
      </c>
      <c r="E4702" s="11">
        <v>0.49573489679771399</v>
      </c>
      <c r="F4702" s="11">
        <v>0.35509232739630497</v>
      </c>
      <c r="G4702" s="11">
        <v>0.63624219230474799</v>
      </c>
      <c r="H4702" s="11">
        <v>0.76223065445795402</v>
      </c>
      <c r="I4702" s="11">
        <v>0</v>
      </c>
      <c r="J4702" s="11">
        <v>0</v>
      </c>
      <c r="K4702" s="11">
        <v>0</v>
      </c>
      <c r="L4702" s="11">
        <v>0</v>
      </c>
      <c r="M4702" s="11">
        <v>0</v>
      </c>
    </row>
    <row r="4703" spans="1:13" x14ac:dyDescent="0.35">
      <c r="A4703" s="11" t="str">
        <f t="shared" si="73"/>
        <v>CONSUMO PER CAPITA (kg ó litros por individuo)Sin CafeinaREST.CAT ARAGON</v>
      </c>
      <c r="B4703" s="11" t="s">
        <v>120</v>
      </c>
      <c r="C4703" s="11" t="s">
        <v>163</v>
      </c>
      <c r="D4703" s="11" t="s">
        <v>2</v>
      </c>
      <c r="E4703" s="11">
        <v>0.45448933639466199</v>
      </c>
      <c r="F4703" s="11">
        <v>0.42327917626742301</v>
      </c>
      <c r="G4703" s="11">
        <v>0.74949300321377499</v>
      </c>
      <c r="H4703" s="11">
        <v>0.50263561915428401</v>
      </c>
      <c r="I4703" s="11">
        <v>0</v>
      </c>
      <c r="J4703" s="11">
        <v>0</v>
      </c>
      <c r="K4703" s="11">
        <v>0</v>
      </c>
      <c r="L4703" s="11">
        <v>0</v>
      </c>
      <c r="M4703" s="11">
        <v>0</v>
      </c>
    </row>
    <row r="4704" spans="1:13" x14ac:dyDescent="0.35">
      <c r="A4704" s="11" t="str">
        <f t="shared" si="73"/>
        <v>CONSUMO PER CAPITA (kg ó litros por individuo)Sin CafeinaLEVANTE</v>
      </c>
      <c r="B4704" s="11" t="s">
        <v>120</v>
      </c>
      <c r="C4704" s="11" t="s">
        <v>163</v>
      </c>
      <c r="D4704" s="11" t="s">
        <v>3</v>
      </c>
      <c r="E4704" s="11">
        <v>0.82977252256120704</v>
      </c>
      <c r="F4704" s="11">
        <v>1.0742026003254299</v>
      </c>
      <c r="G4704" s="11">
        <v>1.1797196854804599</v>
      </c>
      <c r="H4704" s="11">
        <v>1.1628177560011701</v>
      </c>
      <c r="I4704" s="11">
        <v>0</v>
      </c>
      <c r="J4704" s="11">
        <v>0</v>
      </c>
      <c r="K4704" s="11">
        <v>0</v>
      </c>
      <c r="L4704" s="11">
        <v>0</v>
      </c>
      <c r="M4704" s="11">
        <v>0</v>
      </c>
    </row>
    <row r="4705" spans="1:13" x14ac:dyDescent="0.35">
      <c r="A4705" s="11" t="str">
        <f t="shared" si="73"/>
        <v>CONSUMO PER CAPITA (kg ó litros por individuo)Sin CafeinaANDALUCIA</v>
      </c>
      <c r="B4705" s="11" t="s">
        <v>120</v>
      </c>
      <c r="C4705" s="11" t="s">
        <v>163</v>
      </c>
      <c r="D4705" s="11" t="s">
        <v>4</v>
      </c>
      <c r="E4705" s="11">
        <v>1.0034464056438801</v>
      </c>
      <c r="F4705" s="11">
        <v>0.99554198815070005</v>
      </c>
      <c r="G4705" s="11">
        <v>1.04619636008744</v>
      </c>
      <c r="H4705" s="11">
        <v>1.16541302837075</v>
      </c>
      <c r="I4705" s="11">
        <v>0</v>
      </c>
      <c r="J4705" s="11">
        <v>0</v>
      </c>
      <c r="K4705" s="11">
        <v>0</v>
      </c>
      <c r="L4705" s="11">
        <v>0</v>
      </c>
      <c r="M4705" s="11">
        <v>0</v>
      </c>
    </row>
    <row r="4706" spans="1:13" x14ac:dyDescent="0.35">
      <c r="A4706" s="11" t="str">
        <f t="shared" si="73"/>
        <v>CONSUMO PER CAPITA (kg ó litros por individuo)Sin CafeinaMDD AM</v>
      </c>
      <c r="B4706" s="11" t="s">
        <v>120</v>
      </c>
      <c r="C4706" s="11" t="s">
        <v>163</v>
      </c>
      <c r="D4706" s="11" t="s">
        <v>5</v>
      </c>
      <c r="E4706" s="11">
        <v>1.2378312978132799</v>
      </c>
      <c r="F4706" s="11">
        <v>1.7301367365493401</v>
      </c>
      <c r="G4706" s="11">
        <v>2.1872408301898898</v>
      </c>
      <c r="H4706" s="11">
        <v>2.114629788852</v>
      </c>
      <c r="I4706" s="11">
        <v>0</v>
      </c>
      <c r="J4706" s="11">
        <v>0</v>
      </c>
      <c r="K4706" s="11">
        <v>0</v>
      </c>
      <c r="L4706" s="11">
        <v>0</v>
      </c>
      <c r="M4706" s="11">
        <v>0</v>
      </c>
    </row>
    <row r="4707" spans="1:13" x14ac:dyDescent="0.35">
      <c r="A4707" s="11" t="str">
        <f t="shared" si="73"/>
        <v>CONSUMO PER CAPITA (kg ó litros por individuo)Sin CafeinaRTO CENTRO</v>
      </c>
      <c r="B4707" s="11" t="s">
        <v>120</v>
      </c>
      <c r="C4707" s="11" t="s">
        <v>163</v>
      </c>
      <c r="D4707" s="11" t="s">
        <v>6</v>
      </c>
      <c r="E4707" s="11">
        <v>0.96858778879751695</v>
      </c>
      <c r="F4707" s="11">
        <v>1.0907924631216801</v>
      </c>
      <c r="G4707" s="11">
        <v>1.0697458034268299</v>
      </c>
      <c r="H4707" s="11">
        <v>1.35235699109918</v>
      </c>
      <c r="I4707" s="11">
        <v>0</v>
      </c>
      <c r="J4707" s="11">
        <v>0</v>
      </c>
      <c r="K4707" s="11">
        <v>0</v>
      </c>
      <c r="L4707" s="11">
        <v>0</v>
      </c>
      <c r="M4707" s="11">
        <v>0</v>
      </c>
    </row>
    <row r="4708" spans="1:13" x14ac:dyDescent="0.35">
      <c r="A4708" s="11" t="str">
        <f t="shared" si="73"/>
        <v>CONSUMO PER CAPITA (kg ó litros por individuo)Sin CafeinaNORTE-CENTRO</v>
      </c>
      <c r="B4708" s="11" t="s">
        <v>120</v>
      </c>
      <c r="C4708" s="11" t="s">
        <v>163</v>
      </c>
      <c r="D4708" s="11" t="s">
        <v>7</v>
      </c>
      <c r="E4708" s="11">
        <v>0.56795154752430999</v>
      </c>
      <c r="F4708" s="11">
        <v>0.65243262258288204</v>
      </c>
      <c r="G4708" s="11">
        <v>0.60554853089166505</v>
      </c>
      <c r="H4708" s="11">
        <v>0.69798865091025597</v>
      </c>
      <c r="I4708" s="11">
        <v>0</v>
      </c>
      <c r="J4708" s="11">
        <v>0</v>
      </c>
      <c r="K4708" s="11">
        <v>0</v>
      </c>
      <c r="L4708" s="11">
        <v>0</v>
      </c>
      <c r="M4708" s="11">
        <v>0</v>
      </c>
    </row>
    <row r="4709" spans="1:13" x14ac:dyDescent="0.35">
      <c r="A4709" s="11" t="str">
        <f t="shared" si="73"/>
        <v>CONSUMO PER CAPITA (kg ó litros por individuo)Sin CafeinaNOROESTE</v>
      </c>
      <c r="B4709" s="11" t="s">
        <v>120</v>
      </c>
      <c r="C4709" s="11" t="s">
        <v>163</v>
      </c>
      <c r="D4709" s="11" t="s">
        <v>8</v>
      </c>
      <c r="E4709" s="11">
        <v>0.80157752125929504</v>
      </c>
      <c r="F4709" s="11">
        <v>0.53691644633440405</v>
      </c>
      <c r="G4709" s="11">
        <v>0.53561015933171396</v>
      </c>
      <c r="H4709" s="11">
        <v>2.1992967357106199</v>
      </c>
      <c r="I4709" s="11">
        <v>0</v>
      </c>
      <c r="J4709" s="11">
        <v>0</v>
      </c>
      <c r="K4709" s="11">
        <v>0</v>
      </c>
      <c r="L4709" s="11">
        <v>0</v>
      </c>
      <c r="M4709" s="11">
        <v>0</v>
      </c>
    </row>
    <row r="4710" spans="1:13" x14ac:dyDescent="0.35">
      <c r="A4710" s="11" t="str">
        <f t="shared" si="73"/>
        <v>CONSUMO PER CAPITA (kg ó litros por individuo)Sin Cafeina&lt;2MIL</v>
      </c>
      <c r="B4710" s="11" t="s">
        <v>120</v>
      </c>
      <c r="C4710" s="11" t="s">
        <v>163</v>
      </c>
      <c r="D4710" s="11" t="s">
        <v>9</v>
      </c>
      <c r="E4710" s="11">
        <v>0.66635680745394699</v>
      </c>
      <c r="F4710" s="11">
        <v>0.53412561507223799</v>
      </c>
      <c r="G4710" s="11">
        <v>0.48194638548061902</v>
      </c>
      <c r="H4710" s="11">
        <v>0.76603415174470002</v>
      </c>
      <c r="I4710" s="11">
        <v>0</v>
      </c>
      <c r="J4710" s="11">
        <v>0</v>
      </c>
      <c r="K4710" s="11">
        <v>0</v>
      </c>
      <c r="L4710" s="11">
        <v>0</v>
      </c>
      <c r="M4710" s="11">
        <v>0</v>
      </c>
    </row>
    <row r="4711" spans="1:13" x14ac:dyDescent="0.35">
      <c r="A4711" s="11" t="str">
        <f t="shared" si="73"/>
        <v>CONSUMO PER CAPITA (kg ó litros por individuo)Sin Cafeina2-5MIL</v>
      </c>
      <c r="B4711" s="11" t="s">
        <v>120</v>
      </c>
      <c r="C4711" s="11" t="s">
        <v>163</v>
      </c>
      <c r="D4711" s="11" t="s">
        <v>10</v>
      </c>
      <c r="E4711" s="11">
        <v>0.65716610017467902</v>
      </c>
      <c r="F4711" s="11">
        <v>0.80751428977726603</v>
      </c>
      <c r="G4711" s="11">
        <v>0.88748321091688598</v>
      </c>
      <c r="H4711" s="11">
        <v>1.1225117447677</v>
      </c>
      <c r="I4711" s="11">
        <v>0</v>
      </c>
      <c r="J4711" s="11">
        <v>0</v>
      </c>
      <c r="K4711" s="11">
        <v>0</v>
      </c>
      <c r="L4711" s="11">
        <v>0</v>
      </c>
      <c r="M4711" s="11">
        <v>0</v>
      </c>
    </row>
    <row r="4712" spans="1:13" x14ac:dyDescent="0.35">
      <c r="A4712" s="11" t="str">
        <f t="shared" si="73"/>
        <v>CONSUMO PER CAPITA (kg ó litros por individuo)Sin Cafeina5-10MIL</v>
      </c>
      <c r="B4712" s="11" t="s">
        <v>120</v>
      </c>
      <c r="C4712" s="11" t="s">
        <v>163</v>
      </c>
      <c r="D4712" s="11" t="s">
        <v>11</v>
      </c>
      <c r="E4712" s="11">
        <v>0.42375705821332499</v>
      </c>
      <c r="F4712" s="11">
        <v>0.50000679295014505</v>
      </c>
      <c r="G4712" s="11">
        <v>1.0641069862469701</v>
      </c>
      <c r="H4712" s="11">
        <v>0.60989179414188699</v>
      </c>
      <c r="I4712" s="11">
        <v>0</v>
      </c>
      <c r="J4712" s="11">
        <v>0</v>
      </c>
      <c r="K4712" s="11">
        <v>0</v>
      </c>
      <c r="L4712" s="11">
        <v>0</v>
      </c>
      <c r="M4712" s="11">
        <v>0</v>
      </c>
    </row>
    <row r="4713" spans="1:13" x14ac:dyDescent="0.35">
      <c r="A4713" s="11" t="str">
        <f t="shared" si="73"/>
        <v>CONSUMO PER CAPITA (kg ó litros por individuo)Sin Cafeina10-30MIL</v>
      </c>
      <c r="B4713" s="11" t="s">
        <v>120</v>
      </c>
      <c r="C4713" s="11" t="s">
        <v>163</v>
      </c>
      <c r="D4713" s="11" t="s">
        <v>12</v>
      </c>
      <c r="E4713" s="11">
        <v>0.71410398112848905</v>
      </c>
      <c r="F4713" s="11">
        <v>0.76066122568433703</v>
      </c>
      <c r="G4713" s="11">
        <v>0.78189409426531498</v>
      </c>
      <c r="H4713" s="11">
        <v>1.8330005546279999</v>
      </c>
      <c r="I4713" s="11">
        <v>0</v>
      </c>
      <c r="J4713" s="11">
        <v>0</v>
      </c>
      <c r="K4713" s="11">
        <v>0</v>
      </c>
      <c r="L4713" s="11">
        <v>0</v>
      </c>
      <c r="M4713" s="11">
        <v>0</v>
      </c>
    </row>
    <row r="4714" spans="1:13" x14ac:dyDescent="0.35">
      <c r="A4714" s="11" t="str">
        <f t="shared" si="73"/>
        <v>CONSUMO PER CAPITA (kg ó litros por individuo)Sin Cafeina30-100MIL</v>
      </c>
      <c r="B4714" s="11" t="s">
        <v>120</v>
      </c>
      <c r="C4714" s="11" t="s">
        <v>163</v>
      </c>
      <c r="D4714" s="11" t="s">
        <v>13</v>
      </c>
      <c r="E4714" s="11">
        <v>0.892689402501051</v>
      </c>
      <c r="F4714" s="11">
        <v>1.03001851789399</v>
      </c>
      <c r="G4714" s="11">
        <v>1.0739242929505499</v>
      </c>
      <c r="H4714" s="11">
        <v>1.0029777274857099</v>
      </c>
      <c r="I4714" s="11">
        <v>0</v>
      </c>
      <c r="J4714" s="11">
        <v>0</v>
      </c>
      <c r="K4714" s="11">
        <v>0</v>
      </c>
      <c r="L4714" s="11">
        <v>0</v>
      </c>
      <c r="M4714" s="11">
        <v>0</v>
      </c>
    </row>
    <row r="4715" spans="1:13" x14ac:dyDescent="0.35">
      <c r="A4715" s="11" t="str">
        <f t="shared" si="73"/>
        <v>CONSUMO PER CAPITA (kg ó litros por individuo)Sin Cafeina100-200MIL</v>
      </c>
      <c r="B4715" s="11" t="s">
        <v>120</v>
      </c>
      <c r="C4715" s="11" t="s">
        <v>163</v>
      </c>
      <c r="D4715" s="11" t="s">
        <v>14</v>
      </c>
      <c r="E4715" s="11">
        <v>0.823115680379221</v>
      </c>
      <c r="F4715" s="11">
        <v>0.90993077284794699</v>
      </c>
      <c r="G4715" s="11">
        <v>0.96516171061649803</v>
      </c>
      <c r="H4715" s="11">
        <v>0.80133632949251299</v>
      </c>
      <c r="I4715" s="11">
        <v>0</v>
      </c>
      <c r="J4715" s="11">
        <v>0</v>
      </c>
      <c r="K4715" s="11">
        <v>0</v>
      </c>
      <c r="L4715" s="11">
        <v>0</v>
      </c>
      <c r="M4715" s="11">
        <v>0</v>
      </c>
    </row>
    <row r="4716" spans="1:13" x14ac:dyDescent="0.35">
      <c r="A4716" s="11" t="str">
        <f t="shared" si="73"/>
        <v>CONSUMO PER CAPITA (kg ó litros por individuo)Sin Cafeina200-500MIL</v>
      </c>
      <c r="B4716" s="11" t="s">
        <v>120</v>
      </c>
      <c r="C4716" s="11" t="s">
        <v>163</v>
      </c>
      <c r="D4716" s="11" t="s">
        <v>15</v>
      </c>
      <c r="E4716" s="11">
        <v>0.72186668703669699</v>
      </c>
      <c r="F4716" s="11">
        <v>0.63161382982848102</v>
      </c>
      <c r="G4716" s="11">
        <v>0.56958763006714597</v>
      </c>
      <c r="H4716" s="11">
        <v>0.89245081873354903</v>
      </c>
      <c r="I4716" s="11">
        <v>0</v>
      </c>
      <c r="J4716" s="11">
        <v>0</v>
      </c>
      <c r="K4716" s="11">
        <v>0</v>
      </c>
      <c r="L4716" s="11">
        <v>0</v>
      </c>
      <c r="M4716" s="11">
        <v>0</v>
      </c>
    </row>
    <row r="4717" spans="1:13" x14ac:dyDescent="0.35">
      <c r="A4717" s="11" t="str">
        <f t="shared" si="73"/>
        <v>CONSUMO PER CAPITA (kg ó litros por individuo)Sin Cafeina&gt;500MIL</v>
      </c>
      <c r="B4717" s="11" t="s">
        <v>120</v>
      </c>
      <c r="C4717" s="11" t="s">
        <v>163</v>
      </c>
      <c r="D4717" s="11" t="s">
        <v>16</v>
      </c>
      <c r="E4717" s="11">
        <v>1.25826440417307</v>
      </c>
      <c r="F4717" s="11">
        <v>1.48212586637373</v>
      </c>
      <c r="G4717" s="11">
        <v>2.01796910445935</v>
      </c>
      <c r="H4717" s="11">
        <v>1.8974329637485301</v>
      </c>
      <c r="I4717" s="11">
        <v>0</v>
      </c>
      <c r="J4717" s="11">
        <v>0</v>
      </c>
      <c r="K4717" s="11">
        <v>0</v>
      </c>
      <c r="L4717" s="11">
        <v>0</v>
      </c>
      <c r="M4717" s="11">
        <v>0</v>
      </c>
    </row>
    <row r="4718" spans="1:13" x14ac:dyDescent="0.35">
      <c r="A4718" s="11" t="str">
        <f t="shared" si="73"/>
        <v>CONSUMO PER CAPITA (kg ó litros por individuo)Sin CafeinaDE 15 A 19 AÑOS</v>
      </c>
      <c r="B4718" s="11" t="s">
        <v>120</v>
      </c>
      <c r="C4718" s="11" t="s">
        <v>163</v>
      </c>
      <c r="D4718" s="11" t="s">
        <v>39</v>
      </c>
      <c r="E4718" s="11">
        <v>0.22194471869975499</v>
      </c>
      <c r="F4718" s="11">
        <v>0.28055908691173598</v>
      </c>
      <c r="G4718" s="11">
        <v>0.40208288520184399</v>
      </c>
      <c r="H4718" s="11">
        <v>0.32084776152969502</v>
      </c>
      <c r="I4718" s="11">
        <v>0</v>
      </c>
      <c r="J4718" s="11">
        <v>0</v>
      </c>
      <c r="K4718" s="11">
        <v>0</v>
      </c>
      <c r="L4718" s="11">
        <v>0</v>
      </c>
      <c r="M4718" s="11">
        <v>0</v>
      </c>
    </row>
    <row r="4719" spans="1:13" x14ac:dyDescent="0.35">
      <c r="A4719" s="11" t="str">
        <f t="shared" si="73"/>
        <v>CONSUMO PER CAPITA (kg ó litros por individuo)Sin CafeinaDE 20 A 24 AÑOS</v>
      </c>
      <c r="B4719" s="11" t="s">
        <v>120</v>
      </c>
      <c r="C4719" s="11" t="s">
        <v>163</v>
      </c>
      <c r="D4719" s="11" t="s">
        <v>40</v>
      </c>
      <c r="E4719" s="11">
        <v>0.402104808560588</v>
      </c>
      <c r="F4719" s="11">
        <v>0.36223774494976402</v>
      </c>
      <c r="G4719" s="11">
        <v>0.34225533357871302</v>
      </c>
      <c r="H4719" s="11">
        <v>0.49646869273061001</v>
      </c>
      <c r="I4719" s="11">
        <v>0</v>
      </c>
      <c r="J4719" s="11">
        <v>0</v>
      </c>
      <c r="K4719" s="11">
        <v>0</v>
      </c>
      <c r="L4719" s="11">
        <v>0</v>
      </c>
      <c r="M4719" s="11">
        <v>0</v>
      </c>
    </row>
    <row r="4720" spans="1:13" x14ac:dyDescent="0.35">
      <c r="A4720" s="11" t="str">
        <f t="shared" si="73"/>
        <v>CONSUMO PER CAPITA (kg ó litros por individuo)Sin CafeinaDE 25 A 34 AÑOS</v>
      </c>
      <c r="B4720" s="11" t="s">
        <v>120</v>
      </c>
      <c r="C4720" s="11" t="s">
        <v>163</v>
      </c>
      <c r="D4720" s="11" t="s">
        <v>41</v>
      </c>
      <c r="E4720" s="11">
        <v>0.51639790418341003</v>
      </c>
      <c r="F4720" s="11">
        <v>0.50250061043432404</v>
      </c>
      <c r="G4720" s="11">
        <v>0.47694402409769998</v>
      </c>
      <c r="H4720" s="11">
        <v>0.51716423926785804</v>
      </c>
      <c r="I4720" s="11">
        <v>0</v>
      </c>
      <c r="J4720" s="11">
        <v>0</v>
      </c>
      <c r="K4720" s="11">
        <v>0</v>
      </c>
      <c r="L4720" s="11">
        <v>0</v>
      </c>
      <c r="M4720" s="11">
        <v>0</v>
      </c>
    </row>
    <row r="4721" spans="1:13" x14ac:dyDescent="0.35">
      <c r="A4721" s="11" t="str">
        <f t="shared" si="73"/>
        <v>CONSUMO PER CAPITA (kg ó litros por individuo)Sin CafeinaDE 35 A 49 AÑOS</v>
      </c>
      <c r="B4721" s="11" t="s">
        <v>120</v>
      </c>
      <c r="C4721" s="11" t="s">
        <v>163</v>
      </c>
      <c r="D4721" s="11" t="s">
        <v>42</v>
      </c>
      <c r="E4721" s="11">
        <v>0.90317449826882801</v>
      </c>
      <c r="F4721" s="11">
        <v>0.96868776577756799</v>
      </c>
      <c r="G4721" s="11">
        <v>1.0735366800091799</v>
      </c>
      <c r="H4721" s="11">
        <v>0.98028327137778404</v>
      </c>
      <c r="I4721" s="11">
        <v>0</v>
      </c>
      <c r="J4721" s="11">
        <v>0</v>
      </c>
      <c r="K4721" s="11">
        <v>0</v>
      </c>
      <c r="L4721" s="11">
        <v>0</v>
      </c>
      <c r="M4721" s="11">
        <v>0</v>
      </c>
    </row>
    <row r="4722" spans="1:13" x14ac:dyDescent="0.35">
      <c r="A4722" s="11" t="str">
        <f t="shared" si="73"/>
        <v>CONSUMO PER CAPITA (kg ó litros por individuo)Sin CafeinaDE 50 A 59 AÑOS</v>
      </c>
      <c r="B4722" s="11" t="s">
        <v>120</v>
      </c>
      <c r="C4722" s="11" t="s">
        <v>163</v>
      </c>
      <c r="D4722" s="11" t="s">
        <v>43</v>
      </c>
      <c r="E4722" s="11">
        <v>1.1276791164222599</v>
      </c>
      <c r="F4722" s="11">
        <v>1.62720739859996</v>
      </c>
      <c r="G4722" s="11">
        <v>1.0964890025963401</v>
      </c>
      <c r="H4722" s="11">
        <v>2.0614206603626699</v>
      </c>
      <c r="I4722" s="11">
        <v>0</v>
      </c>
      <c r="J4722" s="11">
        <v>0</v>
      </c>
      <c r="K4722" s="11">
        <v>0</v>
      </c>
      <c r="L4722" s="11">
        <v>0</v>
      </c>
      <c r="M4722" s="11">
        <v>0</v>
      </c>
    </row>
    <row r="4723" spans="1:13" x14ac:dyDescent="0.35">
      <c r="A4723" s="11" t="str">
        <f t="shared" si="73"/>
        <v>CONSUMO PER CAPITA (kg ó litros por individuo)Sin CafeinaDE 60 A 75 AÑOS</v>
      </c>
      <c r="B4723" s="11" t="s">
        <v>120</v>
      </c>
      <c r="C4723" s="11" t="s">
        <v>163</v>
      </c>
      <c r="D4723" s="11" t="s">
        <v>44</v>
      </c>
      <c r="E4723" s="11">
        <v>0.96136790647596004</v>
      </c>
      <c r="F4723" s="11">
        <v>0.80250074468574495</v>
      </c>
      <c r="G4723" s="11">
        <v>1.7697425589905</v>
      </c>
      <c r="H4723" s="11">
        <v>1.78614855721921</v>
      </c>
      <c r="I4723" s="11">
        <v>0</v>
      </c>
      <c r="J4723" s="11">
        <v>0</v>
      </c>
      <c r="K4723" s="11">
        <v>0</v>
      </c>
      <c r="L4723" s="11">
        <v>0</v>
      </c>
      <c r="M4723" s="11">
        <v>0</v>
      </c>
    </row>
    <row r="4724" spans="1:13" x14ac:dyDescent="0.35">
      <c r="A4724" s="11" t="str">
        <f t="shared" si="73"/>
        <v>CONSUMO PER CAPITA (kg ó litros por individuo)Sin CafeinaALTA Y MEDIA ALTA</v>
      </c>
      <c r="B4724" s="11" t="s">
        <v>120</v>
      </c>
      <c r="C4724" s="11" t="s">
        <v>163</v>
      </c>
      <c r="D4724" s="11" t="s">
        <v>17</v>
      </c>
      <c r="E4724" s="11">
        <v>0.913455287810928</v>
      </c>
      <c r="F4724" s="11">
        <v>1.04231195535832</v>
      </c>
      <c r="G4724" s="11">
        <v>1.05835452875749</v>
      </c>
      <c r="H4724" s="11">
        <v>1.0686845856526701</v>
      </c>
      <c r="I4724" s="11">
        <v>0</v>
      </c>
      <c r="J4724" s="11">
        <v>0</v>
      </c>
      <c r="K4724" s="11">
        <v>0</v>
      </c>
      <c r="L4724" s="11">
        <v>0</v>
      </c>
      <c r="M4724" s="11">
        <v>0</v>
      </c>
    </row>
    <row r="4725" spans="1:13" x14ac:dyDescent="0.35">
      <c r="A4725" s="11" t="str">
        <f t="shared" si="73"/>
        <v>CONSUMO PER CAPITA (kg ó litros por individuo)Sin CafeinaMEDIA</v>
      </c>
      <c r="B4725" s="11" t="s">
        <v>120</v>
      </c>
      <c r="C4725" s="11" t="s">
        <v>163</v>
      </c>
      <c r="D4725" s="11" t="s">
        <v>18</v>
      </c>
      <c r="E4725" s="11">
        <v>0.75599661105309901</v>
      </c>
      <c r="F4725" s="11">
        <v>0.78886443943080398</v>
      </c>
      <c r="G4725" s="11">
        <v>0.954911355648979</v>
      </c>
      <c r="H4725" s="11">
        <v>1.0487158950933699</v>
      </c>
      <c r="I4725" s="11">
        <v>0</v>
      </c>
      <c r="J4725" s="11">
        <v>0</v>
      </c>
      <c r="K4725" s="11">
        <v>0</v>
      </c>
      <c r="L4725" s="11">
        <v>0</v>
      </c>
      <c r="M4725" s="11">
        <v>0</v>
      </c>
    </row>
    <row r="4726" spans="1:13" x14ac:dyDescent="0.35">
      <c r="A4726" s="11" t="str">
        <f t="shared" si="73"/>
        <v>CONSUMO PER CAPITA (kg ó litros por individuo)Sin CafeinaMEDIA BAJA</v>
      </c>
      <c r="B4726" s="11" t="s">
        <v>120</v>
      </c>
      <c r="C4726" s="11" t="s">
        <v>163</v>
      </c>
      <c r="D4726" s="11" t="s">
        <v>19</v>
      </c>
      <c r="E4726" s="11">
        <v>0.59519661660010503</v>
      </c>
      <c r="F4726" s="11">
        <v>0.63934779182326096</v>
      </c>
      <c r="G4726" s="11">
        <v>0.90504087862702498</v>
      </c>
      <c r="H4726" s="11">
        <v>1.0440006511214299</v>
      </c>
      <c r="I4726" s="11">
        <v>0</v>
      </c>
      <c r="J4726" s="11">
        <v>0</v>
      </c>
      <c r="K4726" s="11">
        <v>0</v>
      </c>
      <c r="L4726" s="11">
        <v>0</v>
      </c>
      <c r="M4726" s="11">
        <v>0</v>
      </c>
    </row>
    <row r="4727" spans="1:13" x14ac:dyDescent="0.35">
      <c r="A4727" s="11" t="str">
        <f t="shared" si="73"/>
        <v>CONSUMO PER CAPITA (kg ó litros por individuo)Sin CafeinaBAJA</v>
      </c>
      <c r="B4727" s="11" t="s">
        <v>120</v>
      </c>
      <c r="C4727" s="11" t="s">
        <v>163</v>
      </c>
      <c r="D4727" s="11" t="s">
        <v>20</v>
      </c>
      <c r="E4727" s="11">
        <v>1.1689645505984401</v>
      </c>
      <c r="F4727" s="11">
        <v>1.3253873368367399</v>
      </c>
      <c r="G4727" s="11">
        <v>1.4470425808609599</v>
      </c>
      <c r="H4727" s="11">
        <v>2.0100811880554699</v>
      </c>
      <c r="I4727" s="11">
        <v>0</v>
      </c>
      <c r="J4727" s="11">
        <v>0</v>
      </c>
      <c r="K4727" s="11">
        <v>0</v>
      </c>
      <c r="L4727" s="11">
        <v>0</v>
      </c>
      <c r="M4727" s="11">
        <v>0</v>
      </c>
    </row>
    <row r="4728" spans="1:13" x14ac:dyDescent="0.35">
      <c r="A4728" s="11" t="str">
        <f t="shared" si="73"/>
        <v>CONSUMO PER CAPITA (kg ó litros por individuo)Sin CafeinaHOMBRE</v>
      </c>
      <c r="B4728" s="11" t="s">
        <v>120</v>
      </c>
      <c r="C4728" s="11" t="s">
        <v>163</v>
      </c>
      <c r="D4728" s="11" t="s">
        <v>21</v>
      </c>
      <c r="E4728" s="11">
        <v>0.76198806218866899</v>
      </c>
      <c r="F4728" s="11">
        <v>0.91317879428430104</v>
      </c>
      <c r="G4728" s="11">
        <v>1.2832644524141601</v>
      </c>
      <c r="H4728" s="11">
        <v>1.56990596548979</v>
      </c>
      <c r="I4728" s="11">
        <v>0</v>
      </c>
      <c r="J4728" s="11">
        <v>0</v>
      </c>
      <c r="K4728" s="11">
        <v>0</v>
      </c>
      <c r="L4728" s="11">
        <v>0</v>
      </c>
      <c r="M4728" s="11">
        <v>0</v>
      </c>
    </row>
    <row r="4729" spans="1:13" x14ac:dyDescent="0.35">
      <c r="A4729" s="11" t="str">
        <f t="shared" si="73"/>
        <v>CONSUMO PER CAPITA (kg ó litros por individuo)Sin CafeinaMUJER</v>
      </c>
      <c r="B4729" s="11" t="s">
        <v>120</v>
      </c>
      <c r="C4729" s="11" t="s">
        <v>163</v>
      </c>
      <c r="D4729" s="11" t="s">
        <v>22</v>
      </c>
      <c r="E4729" s="11">
        <v>0.88989873480528503</v>
      </c>
      <c r="F4729" s="11">
        <v>0.90195534099794805</v>
      </c>
      <c r="G4729" s="11">
        <v>0.83829042210472604</v>
      </c>
      <c r="H4729" s="11">
        <v>0.90833665155909105</v>
      </c>
      <c r="I4729" s="11">
        <v>0</v>
      </c>
      <c r="J4729" s="11">
        <v>0</v>
      </c>
      <c r="K4729" s="11">
        <v>0</v>
      </c>
      <c r="L4729" s="11">
        <v>0</v>
      </c>
      <c r="M4729" s="11">
        <v>0</v>
      </c>
    </row>
    <row r="4730" spans="1:13" x14ac:dyDescent="0.35">
      <c r="A4730" s="11" t="str">
        <f t="shared" si="73"/>
        <v>CONSUMO PER CAPITA (kg ó litros por individuo)Frutas con gasT.ESPAÑA</v>
      </c>
      <c r="B4730" s="11" t="s">
        <v>120</v>
      </c>
      <c r="C4730" s="11" t="s">
        <v>164</v>
      </c>
      <c r="D4730" s="11" t="s">
        <v>36</v>
      </c>
      <c r="E4730" s="11">
        <v>1.3147645296627499</v>
      </c>
      <c r="F4730" s="11">
        <v>1.1427569111431199</v>
      </c>
      <c r="G4730" s="11">
        <v>1.59791625319641</v>
      </c>
      <c r="H4730" s="11">
        <v>1.4876007102055699</v>
      </c>
      <c r="I4730" s="11">
        <v>0</v>
      </c>
      <c r="J4730" s="11">
        <v>0</v>
      </c>
      <c r="K4730" s="11">
        <v>0</v>
      </c>
      <c r="L4730" s="11">
        <v>0</v>
      </c>
      <c r="M4730" s="11">
        <v>0</v>
      </c>
    </row>
    <row r="4731" spans="1:13" x14ac:dyDescent="0.35">
      <c r="A4731" s="11" t="str">
        <f t="shared" si="73"/>
        <v>CONSUMO PER CAPITA (kg ó litros por individuo)Frutas con gasBCN AM</v>
      </c>
      <c r="B4731" s="11" t="s">
        <v>120</v>
      </c>
      <c r="C4731" s="11" t="s">
        <v>164</v>
      </c>
      <c r="D4731" s="11" t="s">
        <v>1</v>
      </c>
      <c r="E4731" s="11">
        <v>0.83621307148082402</v>
      </c>
      <c r="F4731" s="11">
        <v>0.78926926416317</v>
      </c>
      <c r="G4731" s="11">
        <v>1.01720574055458</v>
      </c>
      <c r="H4731" s="11">
        <v>1.36858491885797</v>
      </c>
      <c r="I4731" s="11">
        <v>0</v>
      </c>
      <c r="J4731" s="11">
        <v>0</v>
      </c>
      <c r="K4731" s="11">
        <v>0</v>
      </c>
      <c r="L4731" s="11">
        <v>0</v>
      </c>
      <c r="M4731" s="11">
        <v>0</v>
      </c>
    </row>
    <row r="4732" spans="1:13" x14ac:dyDescent="0.35">
      <c r="A4732" s="11" t="str">
        <f t="shared" si="73"/>
        <v>CONSUMO PER CAPITA (kg ó litros por individuo)Frutas con gasREST.CAT ARAGON</v>
      </c>
      <c r="B4732" s="11" t="s">
        <v>120</v>
      </c>
      <c r="C4732" s="11" t="s">
        <v>164</v>
      </c>
      <c r="D4732" s="11" t="s">
        <v>2</v>
      </c>
      <c r="E4732" s="11">
        <v>0.75865580813906097</v>
      </c>
      <c r="F4732" s="11">
        <v>0.74978320908685403</v>
      </c>
      <c r="G4732" s="11">
        <v>0.85170708712169296</v>
      </c>
      <c r="H4732" s="11">
        <v>1.04578771486932</v>
      </c>
      <c r="I4732" s="11">
        <v>0</v>
      </c>
      <c r="J4732" s="11">
        <v>0</v>
      </c>
      <c r="K4732" s="11">
        <v>0</v>
      </c>
      <c r="L4732" s="11">
        <v>0</v>
      </c>
      <c r="M4732" s="11">
        <v>0</v>
      </c>
    </row>
    <row r="4733" spans="1:13" x14ac:dyDescent="0.35">
      <c r="A4733" s="11" t="str">
        <f t="shared" si="73"/>
        <v>CONSUMO PER CAPITA (kg ó litros por individuo)Frutas con gasLEVANTE</v>
      </c>
      <c r="B4733" s="11" t="s">
        <v>120</v>
      </c>
      <c r="C4733" s="11" t="s">
        <v>164</v>
      </c>
      <c r="D4733" s="11" t="s">
        <v>3</v>
      </c>
      <c r="E4733" s="11">
        <v>1.15654202198782</v>
      </c>
      <c r="F4733" s="11">
        <v>1.3255178697433401</v>
      </c>
      <c r="G4733" s="11">
        <v>1.9844562497543301</v>
      </c>
      <c r="H4733" s="11">
        <v>1.93391514572482</v>
      </c>
      <c r="I4733" s="11">
        <v>0</v>
      </c>
      <c r="J4733" s="11">
        <v>0</v>
      </c>
      <c r="K4733" s="11">
        <v>0</v>
      </c>
      <c r="L4733" s="11">
        <v>0</v>
      </c>
      <c r="M4733" s="11">
        <v>0</v>
      </c>
    </row>
    <row r="4734" spans="1:13" x14ac:dyDescent="0.35">
      <c r="A4734" s="11" t="str">
        <f t="shared" si="73"/>
        <v>CONSUMO PER CAPITA (kg ó litros por individuo)Frutas con gasANDALUCIA</v>
      </c>
      <c r="B4734" s="11" t="s">
        <v>120</v>
      </c>
      <c r="C4734" s="11" t="s">
        <v>164</v>
      </c>
      <c r="D4734" s="11" t="s">
        <v>4</v>
      </c>
      <c r="E4734" s="11">
        <v>1.3887090882145099</v>
      </c>
      <c r="F4734" s="11">
        <v>1.5492982247657701</v>
      </c>
      <c r="G4734" s="11">
        <v>2.7538567358877701</v>
      </c>
      <c r="H4734" s="11">
        <v>1.5597256197323901</v>
      </c>
      <c r="I4734" s="11">
        <v>0</v>
      </c>
      <c r="J4734" s="11">
        <v>0</v>
      </c>
      <c r="K4734" s="11">
        <v>0</v>
      </c>
      <c r="L4734" s="11">
        <v>0</v>
      </c>
      <c r="M4734" s="11">
        <v>0</v>
      </c>
    </row>
    <row r="4735" spans="1:13" x14ac:dyDescent="0.35">
      <c r="A4735" s="11" t="str">
        <f t="shared" si="73"/>
        <v>CONSUMO PER CAPITA (kg ó litros por individuo)Frutas con gasMDD AM</v>
      </c>
      <c r="B4735" s="11" t="s">
        <v>120</v>
      </c>
      <c r="C4735" s="11" t="s">
        <v>164</v>
      </c>
      <c r="D4735" s="11" t="s">
        <v>5</v>
      </c>
      <c r="E4735" s="11">
        <v>0.87793607761647996</v>
      </c>
      <c r="F4735" s="11">
        <v>0.87410597205820895</v>
      </c>
      <c r="G4735" s="11">
        <v>1.2087087469023301</v>
      </c>
      <c r="H4735" s="11">
        <v>1.2511728465588301</v>
      </c>
      <c r="I4735" s="11">
        <v>0</v>
      </c>
      <c r="J4735" s="11">
        <v>0</v>
      </c>
      <c r="K4735" s="11">
        <v>0</v>
      </c>
      <c r="L4735" s="11">
        <v>0</v>
      </c>
      <c r="M4735" s="11">
        <v>0</v>
      </c>
    </row>
    <row r="4736" spans="1:13" x14ac:dyDescent="0.35">
      <c r="A4736" s="11" t="str">
        <f t="shared" si="73"/>
        <v>CONSUMO PER CAPITA (kg ó litros por individuo)Frutas con gasRTO CENTRO</v>
      </c>
      <c r="B4736" s="11" t="s">
        <v>120</v>
      </c>
      <c r="C4736" s="11" t="s">
        <v>164</v>
      </c>
      <c r="D4736" s="11" t="s">
        <v>6</v>
      </c>
      <c r="E4736" s="11">
        <v>2.20477893971796</v>
      </c>
      <c r="F4736" s="11">
        <v>1.9080731045861601</v>
      </c>
      <c r="G4736" s="11">
        <v>1.4524500000737399</v>
      </c>
      <c r="H4736" s="11">
        <v>1.9973230935933</v>
      </c>
      <c r="I4736" s="11">
        <v>0</v>
      </c>
      <c r="J4736" s="11">
        <v>0</v>
      </c>
      <c r="K4736" s="11">
        <v>0</v>
      </c>
      <c r="L4736" s="11">
        <v>0</v>
      </c>
      <c r="M4736" s="11">
        <v>0</v>
      </c>
    </row>
    <row r="4737" spans="1:13" x14ac:dyDescent="0.35">
      <c r="A4737" s="11" t="str">
        <f t="shared" si="73"/>
        <v>CONSUMO PER CAPITA (kg ó litros por individuo)Frutas con gasNORTE-CENTRO</v>
      </c>
      <c r="B4737" s="11" t="s">
        <v>120</v>
      </c>
      <c r="C4737" s="11" t="s">
        <v>164</v>
      </c>
      <c r="D4737" s="11" t="s">
        <v>7</v>
      </c>
      <c r="E4737" s="11">
        <v>2.7388636686738099</v>
      </c>
      <c r="F4737" s="11">
        <v>0.84966997919683296</v>
      </c>
      <c r="G4737" s="11">
        <v>1.2851189490186701</v>
      </c>
      <c r="H4737" s="11">
        <v>1.0884555752514</v>
      </c>
      <c r="I4737" s="11">
        <v>0</v>
      </c>
      <c r="J4737" s="11">
        <v>0</v>
      </c>
      <c r="K4737" s="11">
        <v>0</v>
      </c>
      <c r="L4737" s="11">
        <v>0</v>
      </c>
      <c r="M4737" s="11">
        <v>0</v>
      </c>
    </row>
    <row r="4738" spans="1:13" x14ac:dyDescent="0.35">
      <c r="A4738" s="11" t="str">
        <f t="shared" si="73"/>
        <v>CONSUMO PER CAPITA (kg ó litros por individuo)Frutas con gasNOROESTE</v>
      </c>
      <c r="B4738" s="11" t="s">
        <v>120</v>
      </c>
      <c r="C4738" s="11" t="s">
        <v>164</v>
      </c>
      <c r="D4738" s="11" t="s">
        <v>8</v>
      </c>
      <c r="E4738" s="11">
        <v>0.96442096557327195</v>
      </c>
      <c r="F4738" s="11">
        <v>0.76265857938122406</v>
      </c>
      <c r="G4738" s="11">
        <v>1.07179628626683</v>
      </c>
      <c r="H4738" s="11">
        <v>1.5436011037657</v>
      </c>
      <c r="I4738" s="11">
        <v>0</v>
      </c>
      <c r="J4738" s="11">
        <v>0</v>
      </c>
      <c r="K4738" s="11">
        <v>0</v>
      </c>
      <c r="L4738" s="11">
        <v>0</v>
      </c>
      <c r="M4738" s="11">
        <v>0</v>
      </c>
    </row>
    <row r="4739" spans="1:13" x14ac:dyDescent="0.35">
      <c r="A4739" s="11" t="str">
        <f t="shared" si="73"/>
        <v>CONSUMO PER CAPITA (kg ó litros por individuo)Frutas con gas&lt;2MIL</v>
      </c>
      <c r="B4739" s="11" t="s">
        <v>120</v>
      </c>
      <c r="C4739" s="11" t="s">
        <v>164</v>
      </c>
      <c r="D4739" s="11" t="s">
        <v>9</v>
      </c>
      <c r="E4739" s="11">
        <v>4.64810256582326</v>
      </c>
      <c r="F4739" s="11">
        <v>1.0463807415067401</v>
      </c>
      <c r="G4739" s="11">
        <v>1.2718432916459299</v>
      </c>
      <c r="H4739" s="11">
        <v>1.3514760350596899</v>
      </c>
      <c r="I4739" s="11">
        <v>0</v>
      </c>
      <c r="J4739" s="11">
        <v>0</v>
      </c>
      <c r="K4739" s="11">
        <v>0</v>
      </c>
      <c r="L4739" s="11">
        <v>0</v>
      </c>
      <c r="M4739" s="11">
        <v>0</v>
      </c>
    </row>
    <row r="4740" spans="1:13" x14ac:dyDescent="0.35">
      <c r="A4740" s="11" t="str">
        <f t="shared" ref="A4740:A4803" si="74">B4740&amp;C4740&amp;D4740</f>
        <v>CONSUMO PER CAPITA (kg ó litros por individuo)Frutas con gas2-5MIL</v>
      </c>
      <c r="B4740" s="11" t="s">
        <v>120</v>
      </c>
      <c r="C4740" s="11" t="s">
        <v>164</v>
      </c>
      <c r="D4740" s="11" t="s">
        <v>10</v>
      </c>
      <c r="E4740" s="11">
        <v>1.0580832540334799</v>
      </c>
      <c r="F4740" s="11">
        <v>0.83215986245570595</v>
      </c>
      <c r="G4740" s="11">
        <v>1.66805811695685</v>
      </c>
      <c r="H4740" s="11">
        <v>1.1415473978189401</v>
      </c>
      <c r="I4740" s="11">
        <v>0</v>
      </c>
      <c r="J4740" s="11">
        <v>0</v>
      </c>
      <c r="K4740" s="11">
        <v>0</v>
      </c>
      <c r="L4740" s="11">
        <v>0</v>
      </c>
      <c r="M4740" s="11">
        <v>0</v>
      </c>
    </row>
    <row r="4741" spans="1:13" x14ac:dyDescent="0.35">
      <c r="A4741" s="11" t="str">
        <f t="shared" si="74"/>
        <v>CONSUMO PER CAPITA (kg ó litros por individuo)Frutas con gas5-10MIL</v>
      </c>
      <c r="B4741" s="11" t="s">
        <v>120</v>
      </c>
      <c r="C4741" s="11" t="s">
        <v>164</v>
      </c>
      <c r="D4741" s="11" t="s">
        <v>11</v>
      </c>
      <c r="E4741" s="11">
        <v>0.99846367362509503</v>
      </c>
      <c r="F4741" s="11">
        <v>1.02672531698568</v>
      </c>
      <c r="G4741" s="11">
        <v>1.8626153266871199</v>
      </c>
      <c r="H4741" s="11">
        <v>1.29090663450743</v>
      </c>
      <c r="I4741" s="11">
        <v>0</v>
      </c>
      <c r="J4741" s="11">
        <v>0</v>
      </c>
      <c r="K4741" s="11">
        <v>0</v>
      </c>
      <c r="L4741" s="11">
        <v>0</v>
      </c>
      <c r="M4741" s="11">
        <v>0</v>
      </c>
    </row>
    <row r="4742" spans="1:13" x14ac:dyDescent="0.35">
      <c r="A4742" s="11" t="str">
        <f t="shared" si="74"/>
        <v>CONSUMO PER CAPITA (kg ó litros por individuo)Frutas con gas10-30MIL</v>
      </c>
      <c r="B4742" s="11" t="s">
        <v>120</v>
      </c>
      <c r="C4742" s="11" t="s">
        <v>164</v>
      </c>
      <c r="D4742" s="11" t="s">
        <v>12</v>
      </c>
      <c r="E4742" s="11">
        <v>1.30060721606247</v>
      </c>
      <c r="F4742" s="11">
        <v>1.55314760473244</v>
      </c>
      <c r="G4742" s="11">
        <v>1.4894355333854401</v>
      </c>
      <c r="H4742" s="11">
        <v>1.7051324702349</v>
      </c>
      <c r="I4742" s="11">
        <v>0</v>
      </c>
      <c r="J4742" s="11">
        <v>0</v>
      </c>
      <c r="K4742" s="11">
        <v>0</v>
      </c>
      <c r="L4742" s="11">
        <v>0</v>
      </c>
      <c r="M4742" s="11">
        <v>0</v>
      </c>
    </row>
    <row r="4743" spans="1:13" x14ac:dyDescent="0.35">
      <c r="A4743" s="11" t="str">
        <f t="shared" si="74"/>
        <v>CONSUMO PER CAPITA (kg ó litros por individuo)Frutas con gas30-100MIL</v>
      </c>
      <c r="B4743" s="11" t="s">
        <v>120</v>
      </c>
      <c r="C4743" s="11" t="s">
        <v>164</v>
      </c>
      <c r="D4743" s="11" t="s">
        <v>13</v>
      </c>
      <c r="E4743" s="11">
        <v>1.16813323956213</v>
      </c>
      <c r="F4743" s="11">
        <v>1.10137140088027</v>
      </c>
      <c r="G4743" s="11">
        <v>1.6481077160672699</v>
      </c>
      <c r="H4743" s="11">
        <v>1.4284754651117899</v>
      </c>
      <c r="I4743" s="11">
        <v>0</v>
      </c>
      <c r="J4743" s="11">
        <v>0</v>
      </c>
      <c r="K4743" s="11">
        <v>0</v>
      </c>
      <c r="L4743" s="11">
        <v>0</v>
      </c>
      <c r="M4743" s="11">
        <v>0</v>
      </c>
    </row>
    <row r="4744" spans="1:13" x14ac:dyDescent="0.35">
      <c r="A4744" s="11" t="str">
        <f t="shared" si="74"/>
        <v>CONSUMO PER CAPITA (kg ó litros por individuo)Frutas con gas100-200MIL</v>
      </c>
      <c r="B4744" s="11" t="s">
        <v>120</v>
      </c>
      <c r="C4744" s="11" t="s">
        <v>164</v>
      </c>
      <c r="D4744" s="11" t="s">
        <v>14</v>
      </c>
      <c r="E4744" s="11">
        <v>1.0795922721064399</v>
      </c>
      <c r="F4744" s="11">
        <v>1.0955016264675299</v>
      </c>
      <c r="G4744" s="11">
        <v>2.3330213768286998</v>
      </c>
      <c r="H4744" s="11">
        <v>1.16972319253553</v>
      </c>
      <c r="I4744" s="11">
        <v>0</v>
      </c>
      <c r="J4744" s="11">
        <v>0</v>
      </c>
      <c r="K4744" s="11">
        <v>0</v>
      </c>
      <c r="L4744" s="11">
        <v>0</v>
      </c>
      <c r="M4744" s="11">
        <v>0</v>
      </c>
    </row>
    <row r="4745" spans="1:13" x14ac:dyDescent="0.35">
      <c r="A4745" s="11" t="str">
        <f t="shared" si="74"/>
        <v>CONSUMO PER CAPITA (kg ó litros por individuo)Frutas con gas200-500MIL</v>
      </c>
      <c r="B4745" s="11" t="s">
        <v>120</v>
      </c>
      <c r="C4745" s="11" t="s">
        <v>164</v>
      </c>
      <c r="D4745" s="11" t="s">
        <v>15</v>
      </c>
      <c r="E4745" s="11">
        <v>1.0664369911906599</v>
      </c>
      <c r="F4745" s="11">
        <v>1.24899152552849</v>
      </c>
      <c r="G4745" s="11">
        <v>1.37331903036451</v>
      </c>
      <c r="H4745" s="11">
        <v>1.9754345604129699</v>
      </c>
      <c r="I4745" s="11">
        <v>0</v>
      </c>
      <c r="J4745" s="11">
        <v>0</v>
      </c>
      <c r="K4745" s="11">
        <v>0</v>
      </c>
      <c r="L4745" s="11">
        <v>0</v>
      </c>
      <c r="M4745" s="11">
        <v>0</v>
      </c>
    </row>
    <row r="4746" spans="1:13" x14ac:dyDescent="0.35">
      <c r="A4746" s="11" t="str">
        <f t="shared" si="74"/>
        <v>CONSUMO PER CAPITA (kg ó litros por individuo)Frutas con gas&gt;500MIL</v>
      </c>
      <c r="B4746" s="11" t="s">
        <v>120</v>
      </c>
      <c r="C4746" s="11" t="s">
        <v>164</v>
      </c>
      <c r="D4746" s="11" t="s">
        <v>16</v>
      </c>
      <c r="E4746" s="11">
        <v>0.92078130699095495</v>
      </c>
      <c r="F4746" s="11">
        <v>0.91860280873147304</v>
      </c>
      <c r="G4746" s="11">
        <v>1.3417081545648599</v>
      </c>
      <c r="H4746" s="11">
        <v>1.4366821107768299</v>
      </c>
      <c r="I4746" s="11">
        <v>0</v>
      </c>
      <c r="J4746" s="11">
        <v>0</v>
      </c>
      <c r="K4746" s="11">
        <v>0</v>
      </c>
      <c r="L4746" s="11">
        <v>0</v>
      </c>
      <c r="M4746" s="11">
        <v>0</v>
      </c>
    </row>
    <row r="4747" spans="1:13" x14ac:dyDescent="0.35">
      <c r="A4747" s="11" t="str">
        <f t="shared" si="74"/>
        <v>CONSUMO PER CAPITA (kg ó litros por individuo)Frutas con gasDE 15 A 19 AÑOS</v>
      </c>
      <c r="B4747" s="11" t="s">
        <v>120</v>
      </c>
      <c r="C4747" s="11" t="s">
        <v>164</v>
      </c>
      <c r="D4747" s="11" t="s">
        <v>39</v>
      </c>
      <c r="E4747" s="11">
        <v>3.3396405970869001</v>
      </c>
      <c r="F4747" s="11">
        <v>0.98919465264973905</v>
      </c>
      <c r="G4747" s="11">
        <v>1.73407246099695</v>
      </c>
      <c r="H4747" s="11">
        <v>1.2586395983123699</v>
      </c>
      <c r="I4747" s="11">
        <v>0</v>
      </c>
      <c r="J4747" s="11">
        <v>0</v>
      </c>
      <c r="K4747" s="11">
        <v>0</v>
      </c>
      <c r="L4747" s="11">
        <v>0</v>
      </c>
      <c r="M4747" s="11">
        <v>0</v>
      </c>
    </row>
    <row r="4748" spans="1:13" x14ac:dyDescent="0.35">
      <c r="A4748" s="11" t="str">
        <f t="shared" si="74"/>
        <v>CONSUMO PER CAPITA (kg ó litros por individuo)Frutas con gasDE 20 A 24 AÑOS</v>
      </c>
      <c r="B4748" s="11" t="s">
        <v>120</v>
      </c>
      <c r="C4748" s="11" t="s">
        <v>164</v>
      </c>
      <c r="D4748" s="11" t="s">
        <v>40</v>
      </c>
      <c r="E4748" s="11">
        <v>1.15209109548595</v>
      </c>
      <c r="F4748" s="11">
        <v>0.95109725110732901</v>
      </c>
      <c r="G4748" s="11">
        <v>1.25660481614627</v>
      </c>
      <c r="H4748" s="11">
        <v>1.0486139463601301</v>
      </c>
      <c r="I4748" s="11">
        <v>0</v>
      </c>
      <c r="J4748" s="11">
        <v>0</v>
      </c>
      <c r="K4748" s="11">
        <v>0</v>
      </c>
      <c r="L4748" s="11">
        <v>0</v>
      </c>
      <c r="M4748" s="11">
        <v>0</v>
      </c>
    </row>
    <row r="4749" spans="1:13" x14ac:dyDescent="0.35">
      <c r="A4749" s="11" t="str">
        <f t="shared" si="74"/>
        <v>CONSUMO PER CAPITA (kg ó litros por individuo)Frutas con gasDE 25 A 34 AÑOS</v>
      </c>
      <c r="B4749" s="11" t="s">
        <v>120</v>
      </c>
      <c r="C4749" s="11" t="s">
        <v>164</v>
      </c>
      <c r="D4749" s="11" t="s">
        <v>41</v>
      </c>
      <c r="E4749" s="11">
        <v>0.96169384264616697</v>
      </c>
      <c r="F4749" s="11">
        <v>0.865865894444659</v>
      </c>
      <c r="G4749" s="11">
        <v>0.91112595467930402</v>
      </c>
      <c r="H4749" s="11">
        <v>1.1205210229717799</v>
      </c>
      <c r="I4749" s="11">
        <v>0</v>
      </c>
      <c r="J4749" s="11">
        <v>0</v>
      </c>
      <c r="K4749" s="11">
        <v>0</v>
      </c>
      <c r="L4749" s="11">
        <v>0</v>
      </c>
      <c r="M4749" s="11">
        <v>0</v>
      </c>
    </row>
    <row r="4750" spans="1:13" x14ac:dyDescent="0.35">
      <c r="A4750" s="11" t="str">
        <f t="shared" si="74"/>
        <v>CONSUMO PER CAPITA (kg ó litros por individuo)Frutas con gasDE 35 A 49 AÑOS</v>
      </c>
      <c r="B4750" s="11" t="s">
        <v>120</v>
      </c>
      <c r="C4750" s="11" t="s">
        <v>164</v>
      </c>
      <c r="D4750" s="11" t="s">
        <v>42</v>
      </c>
      <c r="E4750" s="11">
        <v>1.35812860675473</v>
      </c>
      <c r="F4750" s="11">
        <v>1.2481792212255201</v>
      </c>
      <c r="G4750" s="11">
        <v>1.8558076301589701</v>
      </c>
      <c r="H4750" s="11">
        <v>1.4537675601556499</v>
      </c>
      <c r="I4750" s="11">
        <v>0</v>
      </c>
      <c r="J4750" s="11">
        <v>0</v>
      </c>
      <c r="K4750" s="11">
        <v>0</v>
      </c>
      <c r="L4750" s="11">
        <v>0</v>
      </c>
      <c r="M4750" s="11">
        <v>0</v>
      </c>
    </row>
    <row r="4751" spans="1:13" x14ac:dyDescent="0.35">
      <c r="A4751" s="11" t="str">
        <f t="shared" si="74"/>
        <v>CONSUMO PER CAPITA (kg ó litros por individuo)Frutas con gasDE 50 A 59 AÑOS</v>
      </c>
      <c r="B4751" s="11" t="s">
        <v>120</v>
      </c>
      <c r="C4751" s="11" t="s">
        <v>164</v>
      </c>
      <c r="D4751" s="11" t="s">
        <v>43</v>
      </c>
      <c r="E4751" s="11">
        <v>1.33034896425323</v>
      </c>
      <c r="F4751" s="11">
        <v>1.61311362861151</v>
      </c>
      <c r="G4751" s="11">
        <v>1.4020450656480701</v>
      </c>
      <c r="H4751" s="11">
        <v>1.70529862987856</v>
      </c>
      <c r="I4751" s="11">
        <v>0</v>
      </c>
      <c r="J4751" s="11">
        <v>0</v>
      </c>
      <c r="K4751" s="11">
        <v>0</v>
      </c>
      <c r="L4751" s="11">
        <v>0</v>
      </c>
      <c r="M4751" s="11">
        <v>0</v>
      </c>
    </row>
    <row r="4752" spans="1:13" x14ac:dyDescent="0.35">
      <c r="A4752" s="11" t="str">
        <f t="shared" si="74"/>
        <v>CONSUMO PER CAPITA (kg ó litros por individuo)Frutas con gasDE 60 A 75 AÑOS</v>
      </c>
      <c r="B4752" s="11" t="s">
        <v>120</v>
      </c>
      <c r="C4752" s="11" t="s">
        <v>164</v>
      </c>
      <c r="D4752" s="11" t="s">
        <v>44</v>
      </c>
      <c r="E4752" s="11">
        <v>0.91236020936129203</v>
      </c>
      <c r="F4752" s="11">
        <v>0.87018326138000102</v>
      </c>
      <c r="G4752" s="11">
        <v>1.9156814767858299</v>
      </c>
      <c r="H4752" s="11">
        <v>1.7681643861674201</v>
      </c>
      <c r="I4752" s="11">
        <v>0</v>
      </c>
      <c r="J4752" s="11">
        <v>0</v>
      </c>
      <c r="K4752" s="11">
        <v>0</v>
      </c>
      <c r="L4752" s="11">
        <v>0</v>
      </c>
      <c r="M4752" s="11">
        <v>0</v>
      </c>
    </row>
    <row r="4753" spans="1:13" x14ac:dyDescent="0.35">
      <c r="A4753" s="11" t="str">
        <f t="shared" si="74"/>
        <v>CONSUMO PER CAPITA (kg ó litros por individuo)Frutas con gasALTA Y MEDIA ALTA</v>
      </c>
      <c r="B4753" s="11" t="s">
        <v>120</v>
      </c>
      <c r="C4753" s="11" t="s">
        <v>164</v>
      </c>
      <c r="D4753" s="11" t="s">
        <v>17</v>
      </c>
      <c r="E4753" s="11">
        <v>2.0618850330455198</v>
      </c>
      <c r="F4753" s="11">
        <v>1.2208502826419501</v>
      </c>
      <c r="G4753" s="11">
        <v>1.2275719101309299</v>
      </c>
      <c r="H4753" s="11">
        <v>1.32907478999328</v>
      </c>
      <c r="I4753" s="11">
        <v>0</v>
      </c>
      <c r="J4753" s="11">
        <v>0</v>
      </c>
      <c r="K4753" s="11">
        <v>0</v>
      </c>
      <c r="L4753" s="11">
        <v>0</v>
      </c>
      <c r="M4753" s="11">
        <v>0</v>
      </c>
    </row>
    <row r="4754" spans="1:13" x14ac:dyDescent="0.35">
      <c r="A4754" s="11" t="str">
        <f t="shared" si="74"/>
        <v>CONSUMO PER CAPITA (kg ó litros por individuo)Frutas con gasMEDIA</v>
      </c>
      <c r="B4754" s="11" t="s">
        <v>120</v>
      </c>
      <c r="C4754" s="11" t="s">
        <v>164</v>
      </c>
      <c r="D4754" s="11" t="s">
        <v>18</v>
      </c>
      <c r="E4754" s="11">
        <v>1.07313127133088</v>
      </c>
      <c r="F4754" s="11">
        <v>0.97069878217068395</v>
      </c>
      <c r="G4754" s="11">
        <v>1.34759424107327</v>
      </c>
      <c r="H4754" s="11">
        <v>1.2990370639919799</v>
      </c>
      <c r="I4754" s="11">
        <v>0</v>
      </c>
      <c r="J4754" s="11">
        <v>0</v>
      </c>
      <c r="K4754" s="11">
        <v>0</v>
      </c>
      <c r="L4754" s="11">
        <v>0</v>
      </c>
      <c r="M4754" s="11">
        <v>0</v>
      </c>
    </row>
    <row r="4755" spans="1:13" x14ac:dyDescent="0.35">
      <c r="A4755" s="11" t="str">
        <f t="shared" si="74"/>
        <v>CONSUMO PER CAPITA (kg ó litros por individuo)Frutas con gasMEDIA BAJA</v>
      </c>
      <c r="B4755" s="11" t="s">
        <v>120</v>
      </c>
      <c r="C4755" s="11" t="s">
        <v>164</v>
      </c>
      <c r="D4755" s="11" t="s">
        <v>19</v>
      </c>
      <c r="E4755" s="11">
        <v>0.96749927805523706</v>
      </c>
      <c r="F4755" s="11">
        <v>1.0171524259689999</v>
      </c>
      <c r="G4755" s="11">
        <v>1.6902152627817699</v>
      </c>
      <c r="H4755" s="11">
        <v>1.41875735211014</v>
      </c>
      <c r="I4755" s="11">
        <v>0</v>
      </c>
      <c r="J4755" s="11">
        <v>0</v>
      </c>
      <c r="K4755" s="11">
        <v>0</v>
      </c>
      <c r="L4755" s="11">
        <v>0</v>
      </c>
      <c r="M4755" s="11">
        <v>0</v>
      </c>
    </row>
    <row r="4756" spans="1:13" x14ac:dyDescent="0.35">
      <c r="A4756" s="11" t="str">
        <f t="shared" si="74"/>
        <v>CONSUMO PER CAPITA (kg ó litros por individuo)Frutas con gasBAJA</v>
      </c>
      <c r="B4756" s="11" t="s">
        <v>120</v>
      </c>
      <c r="C4756" s="11" t="s">
        <v>164</v>
      </c>
      <c r="D4756" s="11" t="s">
        <v>20</v>
      </c>
      <c r="E4756" s="11">
        <v>1.3749043133057499</v>
      </c>
      <c r="F4756" s="11">
        <v>1.52083315376053</v>
      </c>
      <c r="G4756" s="11">
        <v>2.3096259948436701</v>
      </c>
      <c r="H4756" s="11">
        <v>2.0830402700498598</v>
      </c>
      <c r="I4756" s="11">
        <v>0</v>
      </c>
      <c r="J4756" s="11">
        <v>0</v>
      </c>
      <c r="K4756" s="11">
        <v>0</v>
      </c>
      <c r="L4756" s="11">
        <v>0</v>
      </c>
      <c r="M4756" s="11">
        <v>0</v>
      </c>
    </row>
    <row r="4757" spans="1:13" x14ac:dyDescent="0.35">
      <c r="A4757" s="11" t="str">
        <f t="shared" si="74"/>
        <v>CONSUMO PER CAPITA (kg ó litros por individuo)Frutas con gasHOMBRE</v>
      </c>
      <c r="B4757" s="11" t="s">
        <v>120</v>
      </c>
      <c r="C4757" s="11" t="s">
        <v>164</v>
      </c>
      <c r="D4757" s="11" t="s">
        <v>21</v>
      </c>
      <c r="E4757" s="11">
        <v>1.0235172837862301</v>
      </c>
      <c r="F4757" s="11">
        <v>1.0392627454017</v>
      </c>
      <c r="G4757" s="11">
        <v>1.5942580258999</v>
      </c>
      <c r="H4757" s="11">
        <v>1.47707149991786</v>
      </c>
      <c r="I4757" s="11">
        <v>0</v>
      </c>
      <c r="J4757" s="11">
        <v>0</v>
      </c>
      <c r="K4757" s="11">
        <v>0</v>
      </c>
      <c r="L4757" s="11">
        <v>0</v>
      </c>
      <c r="M4757" s="11">
        <v>0</v>
      </c>
    </row>
    <row r="4758" spans="1:13" x14ac:dyDescent="0.35">
      <c r="A4758" s="11" t="str">
        <f t="shared" si="74"/>
        <v>CONSUMO PER CAPITA (kg ó litros por individuo)Frutas con gasMUJER</v>
      </c>
      <c r="B4758" s="11" t="s">
        <v>120</v>
      </c>
      <c r="C4758" s="11" t="s">
        <v>164</v>
      </c>
      <c r="D4758" s="11" t="s">
        <v>22</v>
      </c>
      <c r="E4758" s="11">
        <v>1.601160010246</v>
      </c>
      <c r="F4758" s="11">
        <v>1.2446906400519799</v>
      </c>
      <c r="G4758" s="11">
        <v>1.6015225442071801</v>
      </c>
      <c r="H4758" s="11">
        <v>1.4979629365786</v>
      </c>
      <c r="I4758" s="11">
        <v>0</v>
      </c>
      <c r="J4758" s="11">
        <v>0</v>
      </c>
      <c r="K4758" s="11">
        <v>0</v>
      </c>
      <c r="L4758" s="11">
        <v>0</v>
      </c>
      <c r="M4758" s="11">
        <v>0</v>
      </c>
    </row>
    <row r="4759" spans="1:13" x14ac:dyDescent="0.35">
      <c r="A4759" s="11" t="str">
        <f t="shared" si="74"/>
        <v>CONSUMO PER CAPITA (kg ó litros por individuo)Frutas sin gasT.ESPAÑA</v>
      </c>
      <c r="B4759" s="11" t="s">
        <v>120</v>
      </c>
      <c r="C4759" s="11" t="s">
        <v>165</v>
      </c>
      <c r="D4759" s="11" t="s">
        <v>36</v>
      </c>
      <c r="E4759" s="11">
        <v>0.31052076796105599</v>
      </c>
      <c r="F4759" s="11">
        <v>0.41588601777086098</v>
      </c>
      <c r="G4759" s="11">
        <v>0.36073502804069602</v>
      </c>
      <c r="H4759" s="11">
        <v>0.35471626699552</v>
      </c>
      <c r="I4759" s="11">
        <v>0</v>
      </c>
      <c r="J4759" s="11">
        <v>0</v>
      </c>
      <c r="K4759" s="11">
        <v>0</v>
      </c>
      <c r="L4759" s="11">
        <v>0</v>
      </c>
      <c r="M4759" s="11">
        <v>0</v>
      </c>
    </row>
    <row r="4760" spans="1:13" x14ac:dyDescent="0.35">
      <c r="A4760" s="11" t="str">
        <f t="shared" si="74"/>
        <v>CONSUMO PER CAPITA (kg ó litros por individuo)Frutas sin gasBCN AM</v>
      </c>
      <c r="B4760" s="11" t="s">
        <v>120</v>
      </c>
      <c r="C4760" s="11" t="s">
        <v>165</v>
      </c>
      <c r="D4760" s="11" t="s">
        <v>1</v>
      </c>
      <c r="E4760" s="11">
        <v>0.175414286037713</v>
      </c>
      <c r="F4760" s="11">
        <v>0.28100398880278898</v>
      </c>
      <c r="G4760" s="11">
        <v>0.35312101193624601</v>
      </c>
      <c r="H4760" s="11">
        <v>0.34538738303199501</v>
      </c>
      <c r="I4760" s="11">
        <v>0</v>
      </c>
      <c r="J4760" s="11">
        <v>0</v>
      </c>
      <c r="K4760" s="11">
        <v>0</v>
      </c>
      <c r="L4760" s="11">
        <v>0</v>
      </c>
      <c r="M4760" s="11">
        <v>0</v>
      </c>
    </row>
    <row r="4761" spans="1:13" x14ac:dyDescent="0.35">
      <c r="A4761" s="11" t="str">
        <f t="shared" si="74"/>
        <v>CONSUMO PER CAPITA (kg ó litros por individuo)Frutas sin gasREST.CAT ARAGON</v>
      </c>
      <c r="B4761" s="11" t="s">
        <v>120</v>
      </c>
      <c r="C4761" s="11" t="s">
        <v>165</v>
      </c>
      <c r="D4761" s="11" t="s">
        <v>2</v>
      </c>
      <c r="E4761" s="11">
        <v>0.17922090267889701</v>
      </c>
      <c r="F4761" s="11">
        <v>0.22376646979621401</v>
      </c>
      <c r="G4761" s="11">
        <v>0.26208958323398401</v>
      </c>
      <c r="H4761" s="11">
        <v>0.21498463348861199</v>
      </c>
      <c r="I4761" s="11">
        <v>0</v>
      </c>
      <c r="J4761" s="11">
        <v>0</v>
      </c>
      <c r="K4761" s="11">
        <v>0</v>
      </c>
      <c r="L4761" s="11">
        <v>0</v>
      </c>
      <c r="M4761" s="11">
        <v>0</v>
      </c>
    </row>
    <row r="4762" spans="1:13" x14ac:dyDescent="0.35">
      <c r="A4762" s="11" t="str">
        <f t="shared" si="74"/>
        <v>CONSUMO PER CAPITA (kg ó litros por individuo)Frutas sin gasLEVANTE</v>
      </c>
      <c r="B4762" s="11" t="s">
        <v>120</v>
      </c>
      <c r="C4762" s="11" t="s">
        <v>165</v>
      </c>
      <c r="D4762" s="11" t="s">
        <v>3</v>
      </c>
      <c r="E4762" s="11">
        <v>0.20498582410534599</v>
      </c>
      <c r="F4762" s="11">
        <v>0.38131549264793801</v>
      </c>
      <c r="G4762" s="11">
        <v>0.27518458807579999</v>
      </c>
      <c r="H4762" s="11">
        <v>0.32559975257346302</v>
      </c>
      <c r="I4762" s="11">
        <v>0</v>
      </c>
      <c r="J4762" s="11">
        <v>0</v>
      </c>
      <c r="K4762" s="11">
        <v>0</v>
      </c>
      <c r="L4762" s="11">
        <v>0</v>
      </c>
      <c r="M4762" s="11">
        <v>0</v>
      </c>
    </row>
    <row r="4763" spans="1:13" x14ac:dyDescent="0.35">
      <c r="A4763" s="11" t="str">
        <f t="shared" si="74"/>
        <v>CONSUMO PER CAPITA (kg ó litros por individuo)Frutas sin gasANDALUCIA</v>
      </c>
      <c r="B4763" s="11" t="s">
        <v>120</v>
      </c>
      <c r="C4763" s="11" t="s">
        <v>165</v>
      </c>
      <c r="D4763" s="11" t="s">
        <v>4</v>
      </c>
      <c r="E4763" s="11">
        <v>0.14710770578347099</v>
      </c>
      <c r="F4763" s="11">
        <v>0.22197797315808199</v>
      </c>
      <c r="G4763" s="11">
        <v>0.31366238908406402</v>
      </c>
      <c r="H4763" s="11">
        <v>0.16705006252634799</v>
      </c>
      <c r="I4763" s="11">
        <v>0</v>
      </c>
      <c r="J4763" s="11">
        <v>0</v>
      </c>
      <c r="K4763" s="11">
        <v>0</v>
      </c>
      <c r="L4763" s="11">
        <v>0</v>
      </c>
      <c r="M4763" s="11">
        <v>0</v>
      </c>
    </row>
    <row r="4764" spans="1:13" x14ac:dyDescent="0.35">
      <c r="A4764" s="11" t="str">
        <f t="shared" si="74"/>
        <v>CONSUMO PER CAPITA (kg ó litros por individuo)Frutas sin gasMDD AM</v>
      </c>
      <c r="B4764" s="11" t="s">
        <v>120</v>
      </c>
      <c r="C4764" s="11" t="s">
        <v>165</v>
      </c>
      <c r="D4764" s="11" t="s">
        <v>5</v>
      </c>
      <c r="E4764" s="11">
        <v>0.47185308454036901</v>
      </c>
      <c r="F4764" s="11">
        <v>0.47535012174167801</v>
      </c>
      <c r="G4764" s="11">
        <v>0.38977900261568299</v>
      </c>
      <c r="H4764" s="11">
        <v>0.47084673225866502</v>
      </c>
      <c r="I4764" s="11">
        <v>0</v>
      </c>
      <c r="J4764" s="11">
        <v>0</v>
      </c>
      <c r="K4764" s="11">
        <v>0</v>
      </c>
      <c r="L4764" s="11">
        <v>0</v>
      </c>
      <c r="M4764" s="11">
        <v>0</v>
      </c>
    </row>
    <row r="4765" spans="1:13" x14ac:dyDescent="0.35">
      <c r="A4765" s="11" t="str">
        <f t="shared" si="74"/>
        <v>CONSUMO PER CAPITA (kg ó litros por individuo)Frutas sin gasRTO CENTRO</v>
      </c>
      <c r="B4765" s="11" t="s">
        <v>120</v>
      </c>
      <c r="C4765" s="11" t="s">
        <v>165</v>
      </c>
      <c r="D4765" s="11" t="s">
        <v>6</v>
      </c>
      <c r="E4765" s="11">
        <v>0.79337219555354699</v>
      </c>
      <c r="F4765" s="11">
        <v>1.0002813323759101</v>
      </c>
      <c r="G4765" s="11">
        <v>0.817121404947178</v>
      </c>
      <c r="H4765" s="11">
        <v>0.74130995221967</v>
      </c>
      <c r="I4765" s="11">
        <v>0</v>
      </c>
      <c r="J4765" s="11">
        <v>0</v>
      </c>
      <c r="K4765" s="11">
        <v>0</v>
      </c>
      <c r="L4765" s="11">
        <v>0</v>
      </c>
      <c r="M4765" s="11">
        <v>0</v>
      </c>
    </row>
    <row r="4766" spans="1:13" x14ac:dyDescent="0.35">
      <c r="A4766" s="11" t="str">
        <f t="shared" si="74"/>
        <v>CONSUMO PER CAPITA (kg ó litros por individuo)Frutas sin gasNORTE-CENTRO</v>
      </c>
      <c r="B4766" s="11" t="s">
        <v>120</v>
      </c>
      <c r="C4766" s="11" t="s">
        <v>165</v>
      </c>
      <c r="D4766" s="11" t="s">
        <v>7</v>
      </c>
      <c r="E4766" s="11">
        <v>0.144685349471318</v>
      </c>
      <c r="F4766" s="11">
        <v>0.33911875356888199</v>
      </c>
      <c r="G4766" s="11">
        <v>0.29248568800359198</v>
      </c>
      <c r="H4766" s="11">
        <v>0.24033923470197699</v>
      </c>
      <c r="I4766" s="11">
        <v>0</v>
      </c>
      <c r="J4766" s="11">
        <v>0</v>
      </c>
      <c r="K4766" s="11">
        <v>0</v>
      </c>
      <c r="L4766" s="11">
        <v>0</v>
      </c>
      <c r="M4766" s="11">
        <v>0</v>
      </c>
    </row>
    <row r="4767" spans="1:13" x14ac:dyDescent="0.35">
      <c r="A4767" s="11" t="str">
        <f t="shared" si="74"/>
        <v>CONSUMO PER CAPITA (kg ó litros por individuo)Frutas sin gasNOROESTE</v>
      </c>
      <c r="B4767" s="11" t="s">
        <v>120</v>
      </c>
      <c r="C4767" s="11" t="s">
        <v>165</v>
      </c>
      <c r="D4767" s="11" t="s">
        <v>8</v>
      </c>
      <c r="E4767" s="11">
        <v>0.61197070294821199</v>
      </c>
      <c r="F4767" s="11">
        <v>0.70947011225183698</v>
      </c>
      <c r="G4767" s="11">
        <v>0.31386275873615499</v>
      </c>
      <c r="H4767" s="11">
        <v>0.57905723454088298</v>
      </c>
      <c r="I4767" s="11">
        <v>0</v>
      </c>
      <c r="J4767" s="11">
        <v>0</v>
      </c>
      <c r="K4767" s="11">
        <v>0</v>
      </c>
      <c r="L4767" s="11">
        <v>0</v>
      </c>
      <c r="M4767" s="11">
        <v>0</v>
      </c>
    </row>
    <row r="4768" spans="1:13" x14ac:dyDescent="0.35">
      <c r="A4768" s="11" t="str">
        <f t="shared" si="74"/>
        <v>CONSUMO PER CAPITA (kg ó litros por individuo)Frutas sin gas&lt;2MIL</v>
      </c>
      <c r="B4768" s="11" t="s">
        <v>120</v>
      </c>
      <c r="C4768" s="11" t="s">
        <v>165</v>
      </c>
      <c r="D4768" s="11" t="s">
        <v>9</v>
      </c>
      <c r="E4768" s="11">
        <v>0.29017548988111103</v>
      </c>
      <c r="F4768" s="11">
        <v>0.31990379627342103</v>
      </c>
      <c r="G4768" s="11">
        <v>0.21554401362828701</v>
      </c>
      <c r="H4768" s="11">
        <v>0.172088961883272</v>
      </c>
      <c r="I4768" s="11">
        <v>0</v>
      </c>
      <c r="J4768" s="11">
        <v>0</v>
      </c>
      <c r="K4768" s="11">
        <v>0</v>
      </c>
      <c r="L4768" s="11">
        <v>0</v>
      </c>
      <c r="M4768" s="11">
        <v>0</v>
      </c>
    </row>
    <row r="4769" spans="1:13" x14ac:dyDescent="0.35">
      <c r="A4769" s="11" t="str">
        <f t="shared" si="74"/>
        <v>CONSUMO PER CAPITA (kg ó litros por individuo)Frutas sin gas2-5MIL</v>
      </c>
      <c r="B4769" s="11" t="s">
        <v>120</v>
      </c>
      <c r="C4769" s="11" t="s">
        <v>165</v>
      </c>
      <c r="D4769" s="11" t="s">
        <v>10</v>
      </c>
      <c r="E4769" s="11">
        <v>0.24141633445521499</v>
      </c>
      <c r="F4769" s="11">
        <v>0.30833968676756901</v>
      </c>
      <c r="G4769" s="11">
        <v>0.24368239562658101</v>
      </c>
      <c r="H4769" s="11">
        <v>0.45897420517701598</v>
      </c>
      <c r="I4769" s="11">
        <v>0</v>
      </c>
      <c r="J4769" s="11">
        <v>0</v>
      </c>
      <c r="K4769" s="11">
        <v>0</v>
      </c>
      <c r="L4769" s="11">
        <v>0</v>
      </c>
      <c r="M4769" s="11">
        <v>0</v>
      </c>
    </row>
    <row r="4770" spans="1:13" x14ac:dyDescent="0.35">
      <c r="A4770" s="11" t="str">
        <f t="shared" si="74"/>
        <v>CONSUMO PER CAPITA (kg ó litros por individuo)Frutas sin gas5-10MIL</v>
      </c>
      <c r="B4770" s="11" t="s">
        <v>120</v>
      </c>
      <c r="C4770" s="11" t="s">
        <v>165</v>
      </c>
      <c r="D4770" s="11" t="s">
        <v>11</v>
      </c>
      <c r="E4770" s="11">
        <v>0.11446133173758</v>
      </c>
      <c r="F4770" s="11">
        <v>0.227255508288015</v>
      </c>
      <c r="G4770" s="11">
        <v>0.45643173902359502</v>
      </c>
      <c r="H4770" s="11">
        <v>0.23392416998634899</v>
      </c>
      <c r="I4770" s="11">
        <v>0</v>
      </c>
      <c r="J4770" s="11">
        <v>0</v>
      </c>
      <c r="K4770" s="11">
        <v>0</v>
      </c>
      <c r="L4770" s="11">
        <v>0</v>
      </c>
      <c r="M4770" s="11">
        <v>0</v>
      </c>
    </row>
    <row r="4771" spans="1:13" x14ac:dyDescent="0.35">
      <c r="A4771" s="11" t="str">
        <f t="shared" si="74"/>
        <v>CONSUMO PER CAPITA (kg ó litros por individuo)Frutas sin gas10-30MIL</v>
      </c>
      <c r="B4771" s="11" t="s">
        <v>120</v>
      </c>
      <c r="C4771" s="11" t="s">
        <v>165</v>
      </c>
      <c r="D4771" s="11" t="s">
        <v>12</v>
      </c>
      <c r="E4771" s="11">
        <v>0.41601220018298102</v>
      </c>
      <c r="F4771" s="11">
        <v>0.55426611391851599</v>
      </c>
      <c r="G4771" s="11">
        <v>0.50225606609495099</v>
      </c>
      <c r="H4771" s="11">
        <v>0.44553375760656799</v>
      </c>
      <c r="I4771" s="11">
        <v>0</v>
      </c>
      <c r="J4771" s="11">
        <v>0</v>
      </c>
      <c r="K4771" s="11">
        <v>0</v>
      </c>
      <c r="L4771" s="11">
        <v>0</v>
      </c>
      <c r="M4771" s="11">
        <v>0</v>
      </c>
    </row>
    <row r="4772" spans="1:13" x14ac:dyDescent="0.35">
      <c r="A4772" s="11" t="str">
        <f t="shared" si="74"/>
        <v>CONSUMO PER CAPITA (kg ó litros por individuo)Frutas sin gas30-100MIL</v>
      </c>
      <c r="B4772" s="11" t="s">
        <v>120</v>
      </c>
      <c r="C4772" s="11" t="s">
        <v>165</v>
      </c>
      <c r="D4772" s="11" t="s">
        <v>13</v>
      </c>
      <c r="E4772" s="11">
        <v>0.28800888551307402</v>
      </c>
      <c r="F4772" s="11">
        <v>0.44123045300957198</v>
      </c>
      <c r="G4772" s="11">
        <v>0.381957618030005</v>
      </c>
      <c r="H4772" s="11">
        <v>0.401448848615864</v>
      </c>
      <c r="I4772" s="11">
        <v>0</v>
      </c>
      <c r="J4772" s="11">
        <v>0</v>
      </c>
      <c r="K4772" s="11">
        <v>0</v>
      </c>
      <c r="L4772" s="11">
        <v>0</v>
      </c>
      <c r="M4772" s="11">
        <v>0</v>
      </c>
    </row>
    <row r="4773" spans="1:13" x14ac:dyDescent="0.35">
      <c r="A4773" s="11" t="str">
        <f t="shared" si="74"/>
        <v>CONSUMO PER CAPITA (kg ó litros por individuo)Frutas sin gas100-200MIL</v>
      </c>
      <c r="B4773" s="11" t="s">
        <v>120</v>
      </c>
      <c r="C4773" s="11" t="s">
        <v>165</v>
      </c>
      <c r="D4773" s="11" t="s">
        <v>14</v>
      </c>
      <c r="E4773" s="11">
        <v>0.172152910422464</v>
      </c>
      <c r="F4773" s="11">
        <v>0.26530828615281099</v>
      </c>
      <c r="G4773" s="11">
        <v>0.22049878466129699</v>
      </c>
      <c r="H4773" s="11">
        <v>0.188059220021322</v>
      </c>
      <c r="I4773" s="11">
        <v>0</v>
      </c>
      <c r="J4773" s="11">
        <v>0</v>
      </c>
      <c r="K4773" s="11">
        <v>0</v>
      </c>
      <c r="L4773" s="11">
        <v>0</v>
      </c>
      <c r="M4773" s="11">
        <v>0</v>
      </c>
    </row>
    <row r="4774" spans="1:13" x14ac:dyDescent="0.35">
      <c r="A4774" s="11" t="str">
        <f t="shared" si="74"/>
        <v>CONSUMO PER CAPITA (kg ó litros por individuo)Frutas sin gas200-500MIL</v>
      </c>
      <c r="B4774" s="11" t="s">
        <v>120</v>
      </c>
      <c r="C4774" s="11" t="s">
        <v>165</v>
      </c>
      <c r="D4774" s="11" t="s">
        <v>15</v>
      </c>
      <c r="E4774" s="11">
        <v>0.433810697716557</v>
      </c>
      <c r="F4774" s="11">
        <v>0.59749830409080495</v>
      </c>
      <c r="G4774" s="11">
        <v>0.33545525012744698</v>
      </c>
      <c r="H4774" s="11">
        <v>0.43768153765373502</v>
      </c>
      <c r="I4774" s="11">
        <v>0</v>
      </c>
      <c r="J4774" s="11">
        <v>0</v>
      </c>
      <c r="K4774" s="11">
        <v>0</v>
      </c>
      <c r="L4774" s="11">
        <v>0</v>
      </c>
      <c r="M4774" s="11">
        <v>0</v>
      </c>
    </row>
    <row r="4775" spans="1:13" x14ac:dyDescent="0.35">
      <c r="A4775" s="11" t="str">
        <f t="shared" si="74"/>
        <v>CONSUMO PER CAPITA (kg ó litros por individuo)Frutas sin gas&gt;500MIL</v>
      </c>
      <c r="B4775" s="11" t="s">
        <v>120</v>
      </c>
      <c r="C4775" s="11" t="s">
        <v>165</v>
      </c>
      <c r="D4775" s="11" t="s">
        <v>16</v>
      </c>
      <c r="E4775" s="11">
        <v>0.33912353650653199</v>
      </c>
      <c r="F4775" s="11">
        <v>0.36221681263213901</v>
      </c>
      <c r="G4775" s="11">
        <v>0.33855753825218798</v>
      </c>
      <c r="H4775" s="11">
        <v>0.321556007057414</v>
      </c>
      <c r="I4775" s="11">
        <v>0</v>
      </c>
      <c r="J4775" s="11">
        <v>0</v>
      </c>
      <c r="K4775" s="11">
        <v>0</v>
      </c>
      <c r="L4775" s="11">
        <v>0</v>
      </c>
      <c r="M4775" s="11">
        <v>0</v>
      </c>
    </row>
    <row r="4776" spans="1:13" x14ac:dyDescent="0.35">
      <c r="A4776" s="11" t="str">
        <f t="shared" si="74"/>
        <v>CONSUMO PER CAPITA (kg ó litros por individuo)Frutas sin gasDE 15 A 19 AÑOS</v>
      </c>
      <c r="B4776" s="11" t="s">
        <v>120</v>
      </c>
      <c r="C4776" s="11" t="s">
        <v>165</v>
      </c>
      <c r="D4776" s="11" t="s">
        <v>39</v>
      </c>
      <c r="E4776" s="11">
        <v>0.103020505684473</v>
      </c>
      <c r="F4776" s="11">
        <v>6.6134984786422296E-2</v>
      </c>
      <c r="G4776" s="11">
        <v>0.16440233961307099</v>
      </c>
      <c r="H4776" s="11">
        <v>8.0940609573629002E-2</v>
      </c>
      <c r="I4776" s="11">
        <v>0</v>
      </c>
      <c r="J4776" s="11">
        <v>0</v>
      </c>
      <c r="K4776" s="11">
        <v>0</v>
      </c>
      <c r="L4776" s="11">
        <v>0</v>
      </c>
      <c r="M4776" s="11">
        <v>0</v>
      </c>
    </row>
    <row r="4777" spans="1:13" x14ac:dyDescent="0.35">
      <c r="A4777" s="11" t="str">
        <f t="shared" si="74"/>
        <v>CONSUMO PER CAPITA (kg ó litros por individuo)Frutas sin gasDE 20 A 24 AÑOS</v>
      </c>
      <c r="B4777" s="11" t="s">
        <v>120</v>
      </c>
      <c r="C4777" s="11" t="s">
        <v>165</v>
      </c>
      <c r="D4777" s="11" t="s">
        <v>40</v>
      </c>
      <c r="E4777" s="11">
        <v>0.10460808100214899</v>
      </c>
      <c r="F4777" s="11">
        <v>0.30475551176558202</v>
      </c>
      <c r="G4777" s="11">
        <v>0.23601037450585099</v>
      </c>
      <c r="H4777" s="11">
        <v>0.107982386350836</v>
      </c>
      <c r="I4777" s="11">
        <v>0</v>
      </c>
      <c r="J4777" s="11">
        <v>0</v>
      </c>
      <c r="K4777" s="11">
        <v>0</v>
      </c>
      <c r="L4777" s="11">
        <v>0</v>
      </c>
      <c r="M4777" s="11">
        <v>0</v>
      </c>
    </row>
    <row r="4778" spans="1:13" x14ac:dyDescent="0.35">
      <c r="A4778" s="11" t="str">
        <f t="shared" si="74"/>
        <v>CONSUMO PER CAPITA (kg ó litros por individuo)Frutas sin gasDE 25 A 34 AÑOS</v>
      </c>
      <c r="B4778" s="11" t="s">
        <v>120</v>
      </c>
      <c r="C4778" s="11" t="s">
        <v>165</v>
      </c>
      <c r="D4778" s="11" t="s">
        <v>41</v>
      </c>
      <c r="E4778" s="11">
        <v>0.17487117028806301</v>
      </c>
      <c r="F4778" s="11">
        <v>0.18217171573821</v>
      </c>
      <c r="G4778" s="11">
        <v>0.130638018021215</v>
      </c>
      <c r="H4778" s="11">
        <v>0.157636240508851</v>
      </c>
      <c r="I4778" s="11">
        <v>0</v>
      </c>
      <c r="J4778" s="11">
        <v>0</v>
      </c>
      <c r="K4778" s="11">
        <v>0</v>
      </c>
      <c r="L4778" s="11">
        <v>0</v>
      </c>
      <c r="M4778" s="11">
        <v>0</v>
      </c>
    </row>
    <row r="4779" spans="1:13" x14ac:dyDescent="0.35">
      <c r="A4779" s="11" t="str">
        <f t="shared" si="74"/>
        <v>CONSUMO PER CAPITA (kg ó litros por individuo)Frutas sin gasDE 35 A 49 AÑOS</v>
      </c>
      <c r="B4779" s="11" t="s">
        <v>120</v>
      </c>
      <c r="C4779" s="11" t="s">
        <v>165</v>
      </c>
      <c r="D4779" s="11" t="s">
        <v>42</v>
      </c>
      <c r="E4779" s="11">
        <v>0.246005767196187</v>
      </c>
      <c r="F4779" s="11">
        <v>0.32819970374005702</v>
      </c>
      <c r="G4779" s="11">
        <v>0.28166696355053999</v>
      </c>
      <c r="H4779" s="11">
        <v>0.27794609465752301</v>
      </c>
      <c r="I4779" s="11">
        <v>0</v>
      </c>
      <c r="J4779" s="11">
        <v>0</v>
      </c>
      <c r="K4779" s="11">
        <v>0</v>
      </c>
      <c r="L4779" s="11">
        <v>0</v>
      </c>
      <c r="M4779" s="11">
        <v>0</v>
      </c>
    </row>
    <row r="4780" spans="1:13" x14ac:dyDescent="0.35">
      <c r="A4780" s="11" t="str">
        <f t="shared" si="74"/>
        <v>CONSUMO PER CAPITA (kg ó litros por individuo)Frutas sin gasDE 50 A 59 AÑOS</v>
      </c>
      <c r="B4780" s="11" t="s">
        <v>120</v>
      </c>
      <c r="C4780" s="11" t="s">
        <v>165</v>
      </c>
      <c r="D4780" s="11" t="s">
        <v>43</v>
      </c>
      <c r="E4780" s="11">
        <v>0.35289517552721</v>
      </c>
      <c r="F4780" s="11">
        <v>0.3541316358555</v>
      </c>
      <c r="G4780" s="11">
        <v>0.34581957172460498</v>
      </c>
      <c r="H4780" s="11">
        <v>0.34500368126048098</v>
      </c>
      <c r="I4780" s="11">
        <v>0</v>
      </c>
      <c r="J4780" s="11">
        <v>0</v>
      </c>
      <c r="K4780" s="11">
        <v>0</v>
      </c>
      <c r="L4780" s="11">
        <v>0</v>
      </c>
      <c r="M4780" s="11">
        <v>0</v>
      </c>
    </row>
    <row r="4781" spans="1:13" x14ac:dyDescent="0.35">
      <c r="A4781" s="11" t="str">
        <f t="shared" si="74"/>
        <v>CONSUMO PER CAPITA (kg ó litros por individuo)Frutas sin gasDE 60 A 75 AÑOS</v>
      </c>
      <c r="B4781" s="11" t="s">
        <v>120</v>
      </c>
      <c r="C4781" s="11" t="s">
        <v>165</v>
      </c>
      <c r="D4781" s="11" t="s">
        <v>44</v>
      </c>
      <c r="E4781" s="11">
        <v>0.571449864524605</v>
      </c>
      <c r="F4781" s="11">
        <v>0.87246758771575394</v>
      </c>
      <c r="G4781" s="11">
        <v>0.71257226956912401</v>
      </c>
      <c r="H4781" s="11">
        <v>0.73643313403933097</v>
      </c>
      <c r="I4781" s="11">
        <v>0</v>
      </c>
      <c r="J4781" s="11">
        <v>0</v>
      </c>
      <c r="K4781" s="11">
        <v>0</v>
      </c>
      <c r="L4781" s="11">
        <v>0</v>
      </c>
      <c r="M4781" s="11">
        <v>0</v>
      </c>
    </row>
    <row r="4782" spans="1:13" x14ac:dyDescent="0.35">
      <c r="A4782" s="11" t="str">
        <f t="shared" si="74"/>
        <v>CONSUMO PER CAPITA (kg ó litros por individuo)Frutas sin gasALTA Y MEDIA ALTA</v>
      </c>
      <c r="B4782" s="11" t="s">
        <v>120</v>
      </c>
      <c r="C4782" s="11" t="s">
        <v>165</v>
      </c>
      <c r="D4782" s="11" t="s">
        <v>17</v>
      </c>
      <c r="E4782" s="11">
        <v>0.33577082318632501</v>
      </c>
      <c r="F4782" s="11">
        <v>0.57039191156016</v>
      </c>
      <c r="G4782" s="11">
        <v>0.49041556334424502</v>
      </c>
      <c r="H4782" s="11">
        <v>0.39599642994609502</v>
      </c>
      <c r="I4782" s="11">
        <v>0</v>
      </c>
      <c r="J4782" s="11">
        <v>0</v>
      </c>
      <c r="K4782" s="11">
        <v>0</v>
      </c>
      <c r="L4782" s="11">
        <v>0</v>
      </c>
      <c r="M4782" s="11">
        <v>0</v>
      </c>
    </row>
    <row r="4783" spans="1:13" x14ac:dyDescent="0.35">
      <c r="A4783" s="11" t="str">
        <f t="shared" si="74"/>
        <v>CONSUMO PER CAPITA (kg ó litros por individuo)Frutas sin gasMEDIA</v>
      </c>
      <c r="B4783" s="11" t="s">
        <v>120</v>
      </c>
      <c r="C4783" s="11" t="s">
        <v>165</v>
      </c>
      <c r="D4783" s="11" t="s">
        <v>18</v>
      </c>
      <c r="E4783" s="11">
        <v>0.29774031496910303</v>
      </c>
      <c r="F4783" s="11">
        <v>0.30114563694621199</v>
      </c>
      <c r="G4783" s="11">
        <v>0.337205248891016</v>
      </c>
      <c r="H4783" s="11">
        <v>0.42915353646646998</v>
      </c>
      <c r="I4783" s="11">
        <v>0</v>
      </c>
      <c r="J4783" s="11">
        <v>0</v>
      </c>
      <c r="K4783" s="11">
        <v>0</v>
      </c>
      <c r="L4783" s="11">
        <v>0</v>
      </c>
      <c r="M4783" s="11">
        <v>0</v>
      </c>
    </row>
    <row r="4784" spans="1:13" x14ac:dyDescent="0.35">
      <c r="A4784" s="11" t="str">
        <f t="shared" si="74"/>
        <v>CONSUMO PER CAPITA (kg ó litros por individuo)Frutas sin gasMEDIA BAJA</v>
      </c>
      <c r="B4784" s="11" t="s">
        <v>120</v>
      </c>
      <c r="C4784" s="11" t="s">
        <v>165</v>
      </c>
      <c r="D4784" s="11" t="s">
        <v>19</v>
      </c>
      <c r="E4784" s="11">
        <v>0.35424283358055803</v>
      </c>
      <c r="F4784" s="11">
        <v>0.50509600767570595</v>
      </c>
      <c r="G4784" s="11">
        <v>0.31984042292753101</v>
      </c>
      <c r="H4784" s="11">
        <v>0.25040363869204102</v>
      </c>
      <c r="I4784" s="11">
        <v>0</v>
      </c>
      <c r="J4784" s="11">
        <v>0</v>
      </c>
      <c r="K4784" s="11">
        <v>0</v>
      </c>
      <c r="L4784" s="11">
        <v>0</v>
      </c>
      <c r="M4784" s="11">
        <v>0</v>
      </c>
    </row>
    <row r="4785" spans="1:13" x14ac:dyDescent="0.35">
      <c r="A4785" s="11" t="str">
        <f t="shared" si="74"/>
        <v>CONSUMO PER CAPITA (kg ó litros por individuo)Frutas sin gasBAJA</v>
      </c>
      <c r="B4785" s="11" t="s">
        <v>120</v>
      </c>
      <c r="C4785" s="11" t="s">
        <v>165</v>
      </c>
      <c r="D4785" s="11" t="s">
        <v>20</v>
      </c>
      <c r="E4785" s="11">
        <v>0.244095064856622</v>
      </c>
      <c r="F4785" s="11">
        <v>0.31867670184821001</v>
      </c>
      <c r="G4785" s="11">
        <v>0.31275142183281901</v>
      </c>
      <c r="H4785" s="11">
        <v>0.32340852709914802</v>
      </c>
      <c r="I4785" s="11">
        <v>0</v>
      </c>
      <c r="J4785" s="11">
        <v>0</v>
      </c>
      <c r="K4785" s="11">
        <v>0</v>
      </c>
      <c r="L4785" s="11">
        <v>0</v>
      </c>
      <c r="M4785" s="11">
        <v>0</v>
      </c>
    </row>
    <row r="4786" spans="1:13" x14ac:dyDescent="0.35">
      <c r="A4786" s="11" t="str">
        <f t="shared" si="74"/>
        <v>CONSUMO PER CAPITA (kg ó litros por individuo)Frutas sin gasHOMBRE</v>
      </c>
      <c r="B4786" s="11" t="s">
        <v>120</v>
      </c>
      <c r="C4786" s="11" t="s">
        <v>165</v>
      </c>
      <c r="D4786" s="11" t="s">
        <v>21</v>
      </c>
      <c r="E4786" s="11">
        <v>0.310779880691753</v>
      </c>
      <c r="F4786" s="11">
        <v>0.491019052183292</v>
      </c>
      <c r="G4786" s="11">
        <v>0.37792733259320399</v>
      </c>
      <c r="H4786" s="11">
        <v>0.35238770004444397</v>
      </c>
      <c r="I4786" s="11">
        <v>0</v>
      </c>
      <c r="J4786" s="11">
        <v>0</v>
      </c>
      <c r="K4786" s="11">
        <v>0</v>
      </c>
      <c r="L4786" s="11">
        <v>0</v>
      </c>
      <c r="M4786" s="11">
        <v>0</v>
      </c>
    </row>
    <row r="4787" spans="1:13" x14ac:dyDescent="0.35">
      <c r="A4787" s="11" t="str">
        <f t="shared" si="74"/>
        <v>CONSUMO PER CAPITA (kg ó litros por individuo)Frutas sin gasMUJER</v>
      </c>
      <c r="B4787" s="11" t="s">
        <v>120</v>
      </c>
      <c r="C4787" s="11" t="s">
        <v>165</v>
      </c>
      <c r="D4787" s="11" t="s">
        <v>22</v>
      </c>
      <c r="E4787" s="11">
        <v>0.31026572182578499</v>
      </c>
      <c r="F4787" s="11">
        <v>0.34188584992392301</v>
      </c>
      <c r="G4787" s="11">
        <v>0.34378837173721299</v>
      </c>
      <c r="H4787" s="11">
        <v>0.357008018582192</v>
      </c>
      <c r="I4787" s="11">
        <v>0</v>
      </c>
      <c r="J4787" s="11">
        <v>0</v>
      </c>
      <c r="K4787" s="11">
        <v>0</v>
      </c>
      <c r="L4787" s="11">
        <v>0</v>
      </c>
      <c r="M4787" s="11">
        <v>0</v>
      </c>
    </row>
    <row r="4788" spans="1:13" x14ac:dyDescent="0.35">
      <c r="A4788" s="11" t="str">
        <f t="shared" si="74"/>
        <v>CONSUMO PER CAPITA (kg ó litros por individuo)MixersT.ESPAÑA</v>
      </c>
      <c r="B4788" s="11" t="s">
        <v>120</v>
      </c>
      <c r="C4788" s="11" t="s">
        <v>166</v>
      </c>
      <c r="D4788" s="11" t="s">
        <v>36</v>
      </c>
      <c r="E4788" s="11">
        <v>0.15673183425829301</v>
      </c>
      <c r="F4788" s="11">
        <v>0.11402851175562401</v>
      </c>
      <c r="G4788" s="11">
        <v>0.11640887643254499</v>
      </c>
      <c r="H4788" s="11">
        <v>0.13294643784552501</v>
      </c>
      <c r="I4788" s="11">
        <v>0</v>
      </c>
      <c r="J4788" s="11">
        <v>0</v>
      </c>
      <c r="K4788" s="11">
        <v>0</v>
      </c>
      <c r="L4788" s="11">
        <v>0</v>
      </c>
      <c r="M4788" s="11">
        <v>0</v>
      </c>
    </row>
    <row r="4789" spans="1:13" x14ac:dyDescent="0.35">
      <c r="A4789" s="11" t="str">
        <f t="shared" si="74"/>
        <v>CONSUMO PER CAPITA (kg ó litros por individuo)MixersBCN AM</v>
      </c>
      <c r="B4789" s="11" t="s">
        <v>120</v>
      </c>
      <c r="C4789" s="11" t="s">
        <v>166</v>
      </c>
      <c r="D4789" s="11" t="s">
        <v>1</v>
      </c>
      <c r="E4789" s="11">
        <v>0.13989649834165599</v>
      </c>
      <c r="F4789" s="11">
        <v>0.119766832478702</v>
      </c>
      <c r="G4789" s="11">
        <v>0.107567480885445</v>
      </c>
      <c r="H4789" s="11">
        <v>0.120131133737821</v>
      </c>
      <c r="I4789" s="11">
        <v>0</v>
      </c>
      <c r="J4789" s="11">
        <v>0</v>
      </c>
      <c r="K4789" s="11">
        <v>0</v>
      </c>
      <c r="L4789" s="11">
        <v>0</v>
      </c>
      <c r="M4789" s="11">
        <v>0</v>
      </c>
    </row>
    <row r="4790" spans="1:13" x14ac:dyDescent="0.35">
      <c r="A4790" s="11" t="str">
        <f t="shared" si="74"/>
        <v>CONSUMO PER CAPITA (kg ó litros por individuo)MixersREST.CAT ARAGON</v>
      </c>
      <c r="B4790" s="11" t="s">
        <v>120</v>
      </c>
      <c r="C4790" s="11" t="s">
        <v>166</v>
      </c>
      <c r="D4790" s="11" t="s">
        <v>2</v>
      </c>
      <c r="E4790" s="11">
        <v>0.20384400444930301</v>
      </c>
      <c r="F4790" s="11">
        <v>0.170340056302276</v>
      </c>
      <c r="G4790" s="11">
        <v>0.15801247243635799</v>
      </c>
      <c r="H4790" s="11">
        <v>0.199213244640946</v>
      </c>
      <c r="I4790" s="11">
        <v>0</v>
      </c>
      <c r="J4790" s="11">
        <v>0</v>
      </c>
      <c r="K4790" s="11">
        <v>0</v>
      </c>
      <c r="L4790" s="11">
        <v>0</v>
      </c>
      <c r="M4790" s="11">
        <v>0</v>
      </c>
    </row>
    <row r="4791" spans="1:13" x14ac:dyDescent="0.35">
      <c r="A4791" s="11" t="str">
        <f t="shared" si="74"/>
        <v>CONSUMO PER CAPITA (kg ó litros por individuo)MixersLEVANTE</v>
      </c>
      <c r="B4791" s="11" t="s">
        <v>120</v>
      </c>
      <c r="C4791" s="11" t="s">
        <v>166</v>
      </c>
      <c r="D4791" s="11" t="s">
        <v>3</v>
      </c>
      <c r="E4791" s="11">
        <v>0.15472763963707001</v>
      </c>
      <c r="F4791" s="11">
        <v>0.16467807862313399</v>
      </c>
      <c r="G4791" s="11">
        <v>0.11762552211852</v>
      </c>
      <c r="H4791" s="11">
        <v>9.8041929222375701E-2</v>
      </c>
      <c r="I4791" s="11">
        <v>0</v>
      </c>
      <c r="J4791" s="11">
        <v>0</v>
      </c>
      <c r="K4791" s="11">
        <v>0</v>
      </c>
      <c r="L4791" s="11">
        <v>0</v>
      </c>
      <c r="M4791" s="11">
        <v>0</v>
      </c>
    </row>
    <row r="4792" spans="1:13" x14ac:dyDescent="0.35">
      <c r="A4792" s="11" t="str">
        <f t="shared" si="74"/>
        <v>CONSUMO PER CAPITA (kg ó litros por individuo)MixersANDALUCIA</v>
      </c>
      <c r="B4792" s="11" t="s">
        <v>120</v>
      </c>
      <c r="C4792" s="11" t="s">
        <v>166</v>
      </c>
      <c r="D4792" s="11" t="s">
        <v>4</v>
      </c>
      <c r="E4792" s="11">
        <v>9.3571572870695702E-2</v>
      </c>
      <c r="F4792" s="11">
        <v>4.4446000276735002E-2</v>
      </c>
      <c r="G4792" s="11">
        <v>8.90797672136181E-2</v>
      </c>
      <c r="H4792" s="11">
        <v>0.132223766006105</v>
      </c>
      <c r="I4792" s="11">
        <v>0</v>
      </c>
      <c r="J4792" s="11">
        <v>0</v>
      </c>
      <c r="K4792" s="11">
        <v>0</v>
      </c>
      <c r="L4792" s="11">
        <v>0</v>
      </c>
      <c r="M4792" s="11">
        <v>0</v>
      </c>
    </row>
    <row r="4793" spans="1:13" x14ac:dyDescent="0.35">
      <c r="A4793" s="11" t="str">
        <f t="shared" si="74"/>
        <v>CONSUMO PER CAPITA (kg ó litros por individuo)MixersMDD AM</v>
      </c>
      <c r="B4793" s="11" t="s">
        <v>120</v>
      </c>
      <c r="C4793" s="11" t="s">
        <v>166</v>
      </c>
      <c r="D4793" s="11" t="s">
        <v>5</v>
      </c>
      <c r="E4793" s="11">
        <v>0.13343618904771001</v>
      </c>
      <c r="F4793" s="11">
        <v>5.9172147778138298E-2</v>
      </c>
      <c r="G4793" s="11">
        <v>9.0970655444464796E-2</v>
      </c>
      <c r="H4793" s="11">
        <v>7.91794172479241E-2</v>
      </c>
      <c r="I4793" s="11">
        <v>0</v>
      </c>
      <c r="J4793" s="11">
        <v>0</v>
      </c>
      <c r="K4793" s="11">
        <v>0</v>
      </c>
      <c r="L4793" s="11">
        <v>0</v>
      </c>
      <c r="M4793" s="11">
        <v>0</v>
      </c>
    </row>
    <row r="4794" spans="1:13" x14ac:dyDescent="0.35">
      <c r="A4794" s="11" t="str">
        <f t="shared" si="74"/>
        <v>CONSUMO PER CAPITA (kg ó litros por individuo)MixersRTO CENTRO</v>
      </c>
      <c r="B4794" s="11" t="s">
        <v>120</v>
      </c>
      <c r="C4794" s="11" t="s">
        <v>166</v>
      </c>
      <c r="D4794" s="11" t="s">
        <v>6</v>
      </c>
      <c r="E4794" s="11">
        <v>0.129629282049922</v>
      </c>
      <c r="F4794" s="11">
        <v>7.2672419158941307E-2</v>
      </c>
      <c r="G4794" s="11">
        <v>3.5932517450488297E-2</v>
      </c>
      <c r="H4794" s="11">
        <v>6.8288939612410796E-2</v>
      </c>
      <c r="I4794" s="11">
        <v>0</v>
      </c>
      <c r="J4794" s="11">
        <v>0</v>
      </c>
      <c r="K4794" s="11">
        <v>0</v>
      </c>
      <c r="L4794" s="11">
        <v>0</v>
      </c>
      <c r="M4794" s="11">
        <v>0</v>
      </c>
    </row>
    <row r="4795" spans="1:13" x14ac:dyDescent="0.35">
      <c r="A4795" s="11" t="str">
        <f t="shared" si="74"/>
        <v>CONSUMO PER CAPITA (kg ó litros por individuo)MixersNORTE-CENTRO</v>
      </c>
      <c r="B4795" s="11" t="s">
        <v>120</v>
      </c>
      <c r="C4795" s="11" t="s">
        <v>166</v>
      </c>
      <c r="D4795" s="11" t="s">
        <v>7</v>
      </c>
      <c r="E4795" s="11">
        <v>0.23240231240996001</v>
      </c>
      <c r="F4795" s="11">
        <v>0.13948139502368501</v>
      </c>
      <c r="G4795" s="11">
        <v>0.19101801911417801</v>
      </c>
      <c r="H4795" s="11">
        <v>0.165018897214296</v>
      </c>
      <c r="I4795" s="11">
        <v>0</v>
      </c>
      <c r="J4795" s="11">
        <v>0</v>
      </c>
      <c r="K4795" s="11">
        <v>0</v>
      </c>
      <c r="L4795" s="11">
        <v>0</v>
      </c>
      <c r="M4795" s="11">
        <v>0</v>
      </c>
    </row>
    <row r="4796" spans="1:13" x14ac:dyDescent="0.35">
      <c r="A4796" s="11" t="str">
        <f t="shared" si="74"/>
        <v>CONSUMO PER CAPITA (kg ó litros por individuo)MixersNOROESTE</v>
      </c>
      <c r="B4796" s="11" t="s">
        <v>120</v>
      </c>
      <c r="C4796" s="11" t="s">
        <v>166</v>
      </c>
      <c r="D4796" s="11" t="s">
        <v>8</v>
      </c>
      <c r="E4796" s="11">
        <v>0.23576937334440701</v>
      </c>
      <c r="F4796" s="11">
        <v>0.195691068032465</v>
      </c>
      <c r="G4796" s="11">
        <v>0.16996859970757899</v>
      </c>
      <c r="H4796" s="11">
        <v>0.22764718751462201</v>
      </c>
      <c r="I4796" s="11">
        <v>0</v>
      </c>
      <c r="J4796" s="11">
        <v>0</v>
      </c>
      <c r="K4796" s="11">
        <v>0</v>
      </c>
      <c r="L4796" s="11">
        <v>0</v>
      </c>
      <c r="M4796" s="11">
        <v>0</v>
      </c>
    </row>
    <row r="4797" spans="1:13" x14ac:dyDescent="0.35">
      <c r="A4797" s="11" t="str">
        <f t="shared" si="74"/>
        <v>CONSUMO PER CAPITA (kg ó litros por individuo)Mixers&lt;2MIL</v>
      </c>
      <c r="B4797" s="11" t="s">
        <v>120</v>
      </c>
      <c r="C4797" s="11" t="s">
        <v>166</v>
      </c>
      <c r="D4797" s="11" t="s">
        <v>9</v>
      </c>
      <c r="E4797" s="11">
        <v>0.175105883807499</v>
      </c>
      <c r="F4797" s="11">
        <v>9.37937353704177E-2</v>
      </c>
      <c r="G4797" s="11">
        <v>5.7662957618232598E-2</v>
      </c>
      <c r="H4797" s="11">
        <v>0.17306559868218599</v>
      </c>
      <c r="I4797" s="11">
        <v>0</v>
      </c>
      <c r="J4797" s="11">
        <v>0</v>
      </c>
      <c r="K4797" s="11">
        <v>0</v>
      </c>
      <c r="L4797" s="11">
        <v>0</v>
      </c>
      <c r="M4797" s="11">
        <v>0</v>
      </c>
    </row>
    <row r="4798" spans="1:13" x14ac:dyDescent="0.35">
      <c r="A4798" s="11" t="str">
        <f t="shared" si="74"/>
        <v>CONSUMO PER CAPITA (kg ó litros por individuo)Mixers2-5MIL</v>
      </c>
      <c r="B4798" s="11" t="s">
        <v>120</v>
      </c>
      <c r="C4798" s="11" t="s">
        <v>166</v>
      </c>
      <c r="D4798" s="11" t="s">
        <v>10</v>
      </c>
      <c r="E4798" s="11">
        <v>0.100741336325709</v>
      </c>
      <c r="F4798" s="11">
        <v>9.6885940004421203E-2</v>
      </c>
      <c r="G4798" s="11">
        <v>7.1451946043328204E-2</v>
      </c>
      <c r="H4798" s="11">
        <v>9.2146846976210506E-2</v>
      </c>
      <c r="I4798" s="11">
        <v>0</v>
      </c>
      <c r="J4798" s="11">
        <v>0</v>
      </c>
      <c r="K4798" s="11">
        <v>0</v>
      </c>
      <c r="L4798" s="11">
        <v>0</v>
      </c>
      <c r="M4798" s="11">
        <v>0</v>
      </c>
    </row>
    <row r="4799" spans="1:13" x14ac:dyDescent="0.35">
      <c r="A4799" s="11" t="str">
        <f t="shared" si="74"/>
        <v>CONSUMO PER CAPITA (kg ó litros por individuo)Mixers5-10MIL</v>
      </c>
      <c r="B4799" s="11" t="s">
        <v>120</v>
      </c>
      <c r="C4799" s="11" t="s">
        <v>166</v>
      </c>
      <c r="D4799" s="11" t="s">
        <v>11</v>
      </c>
      <c r="E4799" s="11">
        <v>9.5772403447871496E-2</v>
      </c>
      <c r="F4799" s="11">
        <v>3.4833230847386799E-2</v>
      </c>
      <c r="G4799" s="11">
        <v>0.13982489232494799</v>
      </c>
      <c r="H4799" s="11">
        <v>4.7280051577647898E-2</v>
      </c>
      <c r="I4799" s="11">
        <v>0</v>
      </c>
      <c r="J4799" s="11">
        <v>0</v>
      </c>
      <c r="K4799" s="11">
        <v>0</v>
      </c>
      <c r="L4799" s="11">
        <v>0</v>
      </c>
      <c r="M4799" s="11">
        <v>0</v>
      </c>
    </row>
    <row r="4800" spans="1:13" x14ac:dyDescent="0.35">
      <c r="A4800" s="11" t="str">
        <f t="shared" si="74"/>
        <v>CONSUMO PER CAPITA (kg ó litros por individuo)Mixers10-30MIL</v>
      </c>
      <c r="B4800" s="11" t="s">
        <v>120</v>
      </c>
      <c r="C4800" s="11" t="s">
        <v>166</v>
      </c>
      <c r="D4800" s="11" t="s">
        <v>12</v>
      </c>
      <c r="E4800" s="11">
        <v>0.14825455530446899</v>
      </c>
      <c r="F4800" s="11">
        <v>0.13872759160536399</v>
      </c>
      <c r="G4800" s="11">
        <v>0.106005859903507</v>
      </c>
      <c r="H4800" s="11">
        <v>0.10410308082615601</v>
      </c>
      <c r="I4800" s="11">
        <v>0</v>
      </c>
      <c r="J4800" s="11">
        <v>0</v>
      </c>
      <c r="K4800" s="11">
        <v>0</v>
      </c>
      <c r="L4800" s="11">
        <v>0</v>
      </c>
      <c r="M4800" s="11">
        <v>0</v>
      </c>
    </row>
    <row r="4801" spans="1:13" x14ac:dyDescent="0.35">
      <c r="A4801" s="11" t="str">
        <f t="shared" si="74"/>
        <v>CONSUMO PER CAPITA (kg ó litros por individuo)Mixers30-100MIL</v>
      </c>
      <c r="B4801" s="11" t="s">
        <v>120</v>
      </c>
      <c r="C4801" s="11" t="s">
        <v>166</v>
      </c>
      <c r="D4801" s="11" t="s">
        <v>13</v>
      </c>
      <c r="E4801" s="11">
        <v>0.166335750562941</v>
      </c>
      <c r="F4801" s="11">
        <v>0.13769565452577801</v>
      </c>
      <c r="G4801" s="11">
        <v>9.9650306136656902E-2</v>
      </c>
      <c r="H4801" s="11">
        <v>0.16892734722501701</v>
      </c>
      <c r="I4801" s="11">
        <v>0</v>
      </c>
      <c r="J4801" s="11">
        <v>0</v>
      </c>
      <c r="K4801" s="11">
        <v>0</v>
      </c>
      <c r="L4801" s="11">
        <v>0</v>
      </c>
      <c r="M4801" s="11">
        <v>0</v>
      </c>
    </row>
    <row r="4802" spans="1:13" x14ac:dyDescent="0.35">
      <c r="A4802" s="11" t="str">
        <f t="shared" si="74"/>
        <v>CONSUMO PER CAPITA (kg ó litros por individuo)Mixers100-200MIL</v>
      </c>
      <c r="B4802" s="11" t="s">
        <v>120</v>
      </c>
      <c r="C4802" s="11" t="s">
        <v>166</v>
      </c>
      <c r="D4802" s="11" t="s">
        <v>14</v>
      </c>
      <c r="E4802" s="11">
        <v>0.143517025991036</v>
      </c>
      <c r="F4802" s="11">
        <v>8.0463713913972598E-2</v>
      </c>
      <c r="G4802" s="11">
        <v>0.12429601816407899</v>
      </c>
      <c r="H4802" s="11">
        <v>9.8710285982637105E-2</v>
      </c>
      <c r="I4802" s="11">
        <v>0</v>
      </c>
      <c r="J4802" s="11">
        <v>0</v>
      </c>
      <c r="K4802" s="11">
        <v>0</v>
      </c>
      <c r="L4802" s="11">
        <v>0</v>
      </c>
      <c r="M4802" s="11">
        <v>0</v>
      </c>
    </row>
    <row r="4803" spans="1:13" x14ac:dyDescent="0.35">
      <c r="A4803" s="11" t="str">
        <f t="shared" si="74"/>
        <v>CONSUMO PER CAPITA (kg ó litros por individuo)Mixers200-500MIL</v>
      </c>
      <c r="B4803" s="11" t="s">
        <v>120</v>
      </c>
      <c r="C4803" s="11" t="s">
        <v>166</v>
      </c>
      <c r="D4803" s="11" t="s">
        <v>15</v>
      </c>
      <c r="E4803" s="11">
        <v>0.189044122689112</v>
      </c>
      <c r="F4803" s="11">
        <v>0.115308534785596</v>
      </c>
      <c r="G4803" s="11">
        <v>0.17446173900633899</v>
      </c>
      <c r="H4803" s="11">
        <v>0.20127969746789801</v>
      </c>
      <c r="I4803" s="11">
        <v>0</v>
      </c>
      <c r="J4803" s="11">
        <v>0</v>
      </c>
      <c r="K4803" s="11">
        <v>0</v>
      </c>
      <c r="L4803" s="11">
        <v>0</v>
      </c>
      <c r="M4803" s="11">
        <v>0</v>
      </c>
    </row>
    <row r="4804" spans="1:13" x14ac:dyDescent="0.35">
      <c r="A4804" s="11" t="str">
        <f t="shared" ref="A4804:A4867" si="75">B4804&amp;C4804&amp;D4804</f>
        <v>CONSUMO PER CAPITA (kg ó litros por individuo)Mixers&gt;500MIL</v>
      </c>
      <c r="B4804" s="11" t="s">
        <v>120</v>
      </c>
      <c r="C4804" s="11" t="s">
        <v>166</v>
      </c>
      <c r="D4804" s="11" t="s">
        <v>16</v>
      </c>
      <c r="E4804" s="11">
        <v>0.182676083084926</v>
      </c>
      <c r="F4804" s="11">
        <v>0.13084249677321999</v>
      </c>
      <c r="G4804" s="11">
        <v>0.12664567104324101</v>
      </c>
      <c r="H4804" s="11">
        <v>0.13503244836648201</v>
      </c>
      <c r="I4804" s="11">
        <v>0</v>
      </c>
      <c r="J4804" s="11">
        <v>0</v>
      </c>
      <c r="K4804" s="11">
        <v>0</v>
      </c>
      <c r="L4804" s="11">
        <v>0</v>
      </c>
      <c r="M4804" s="11">
        <v>0</v>
      </c>
    </row>
    <row r="4805" spans="1:13" x14ac:dyDescent="0.35">
      <c r="A4805" s="11" t="str">
        <f t="shared" si="75"/>
        <v>CONSUMO PER CAPITA (kg ó litros por individuo)MixersDE 15 A 19 AÑOS</v>
      </c>
      <c r="B4805" s="11" t="s">
        <v>120</v>
      </c>
      <c r="C4805" s="11" t="s">
        <v>166</v>
      </c>
      <c r="D4805" s="11" t="s">
        <v>39</v>
      </c>
      <c r="E4805" s="11" t="s">
        <v>213</v>
      </c>
      <c r="F4805" s="11">
        <v>7.1285256285922903E-3</v>
      </c>
      <c r="G4805" s="11">
        <v>1.9898868946945001E-3</v>
      </c>
      <c r="H4805" s="11">
        <v>5.3451383149307596E-3</v>
      </c>
      <c r="I4805" s="11">
        <v>0</v>
      </c>
      <c r="J4805" s="11">
        <v>0</v>
      </c>
      <c r="K4805" s="11">
        <v>0</v>
      </c>
      <c r="L4805" s="11">
        <v>0</v>
      </c>
      <c r="M4805" s="11">
        <v>0</v>
      </c>
    </row>
    <row r="4806" spans="1:13" x14ac:dyDescent="0.35">
      <c r="A4806" s="11" t="str">
        <f t="shared" si="75"/>
        <v>CONSUMO PER CAPITA (kg ó litros por individuo)MixersDE 20 A 24 AÑOS</v>
      </c>
      <c r="B4806" s="11" t="s">
        <v>120</v>
      </c>
      <c r="C4806" s="11" t="s">
        <v>166</v>
      </c>
      <c r="D4806" s="11" t="s">
        <v>40</v>
      </c>
      <c r="E4806" s="11">
        <v>3.4220546502237797E-2</v>
      </c>
      <c r="F4806" s="11">
        <v>3.6590514506590503E-2</v>
      </c>
      <c r="G4806" s="11">
        <v>2.0599035562113101E-2</v>
      </c>
      <c r="H4806" s="11">
        <v>2.2185179300159098E-2</v>
      </c>
      <c r="I4806" s="11">
        <v>0</v>
      </c>
      <c r="J4806" s="11">
        <v>0</v>
      </c>
      <c r="K4806" s="11">
        <v>0</v>
      </c>
      <c r="L4806" s="11">
        <v>0</v>
      </c>
      <c r="M4806" s="11">
        <v>0</v>
      </c>
    </row>
    <row r="4807" spans="1:13" x14ac:dyDescent="0.35">
      <c r="A4807" s="11" t="str">
        <f t="shared" si="75"/>
        <v>CONSUMO PER CAPITA (kg ó litros por individuo)MixersDE 25 A 34 AÑOS</v>
      </c>
      <c r="B4807" s="11" t="s">
        <v>120</v>
      </c>
      <c r="C4807" s="11" t="s">
        <v>166</v>
      </c>
      <c r="D4807" s="11" t="s">
        <v>41</v>
      </c>
      <c r="E4807" s="11">
        <v>4.0993366587457503E-2</v>
      </c>
      <c r="F4807" s="11">
        <v>3.71180677101439E-2</v>
      </c>
      <c r="G4807" s="11">
        <v>3.2701312548373503E-2</v>
      </c>
      <c r="H4807" s="11">
        <v>6.1448588808720103E-2</v>
      </c>
      <c r="I4807" s="11">
        <v>0</v>
      </c>
      <c r="J4807" s="11">
        <v>0</v>
      </c>
      <c r="K4807" s="11">
        <v>0</v>
      </c>
      <c r="L4807" s="11">
        <v>0</v>
      </c>
      <c r="M4807" s="11">
        <v>0</v>
      </c>
    </row>
    <row r="4808" spans="1:13" x14ac:dyDescent="0.35">
      <c r="A4808" s="11" t="str">
        <f t="shared" si="75"/>
        <v>CONSUMO PER CAPITA (kg ó litros por individuo)MixersDE 35 A 49 AÑOS</v>
      </c>
      <c r="B4808" s="11" t="s">
        <v>120</v>
      </c>
      <c r="C4808" s="11" t="s">
        <v>166</v>
      </c>
      <c r="D4808" s="11" t="s">
        <v>42</v>
      </c>
      <c r="E4808" s="11">
        <v>8.8381890047417394E-2</v>
      </c>
      <c r="F4808" s="11">
        <v>6.5324413924476202E-2</v>
      </c>
      <c r="G4808" s="11">
        <v>5.35901212220012E-2</v>
      </c>
      <c r="H4808" s="11">
        <v>4.6206428831512297E-2</v>
      </c>
      <c r="I4808" s="11">
        <v>0</v>
      </c>
      <c r="J4808" s="11">
        <v>0</v>
      </c>
      <c r="K4808" s="11">
        <v>0</v>
      </c>
      <c r="L4808" s="11">
        <v>0</v>
      </c>
      <c r="M4808" s="11">
        <v>0</v>
      </c>
    </row>
    <row r="4809" spans="1:13" x14ac:dyDescent="0.35">
      <c r="A4809" s="11" t="str">
        <f t="shared" si="75"/>
        <v>CONSUMO PER CAPITA (kg ó litros por individuo)MixersDE 50 A 59 AÑOS</v>
      </c>
      <c r="B4809" s="11" t="s">
        <v>120</v>
      </c>
      <c r="C4809" s="11" t="s">
        <v>166</v>
      </c>
      <c r="D4809" s="11" t="s">
        <v>43</v>
      </c>
      <c r="E4809" s="11">
        <v>0.237279175024424</v>
      </c>
      <c r="F4809" s="11">
        <v>0.125499864867092</v>
      </c>
      <c r="G4809" s="11">
        <v>0.164610823643392</v>
      </c>
      <c r="H4809" s="11">
        <v>0.23696402378735601</v>
      </c>
      <c r="I4809" s="11">
        <v>0</v>
      </c>
      <c r="J4809" s="11">
        <v>0</v>
      </c>
      <c r="K4809" s="11">
        <v>0</v>
      </c>
      <c r="L4809" s="11">
        <v>0</v>
      </c>
      <c r="M4809" s="11">
        <v>0</v>
      </c>
    </row>
    <row r="4810" spans="1:13" x14ac:dyDescent="0.35">
      <c r="A4810" s="11" t="str">
        <f t="shared" si="75"/>
        <v>CONSUMO PER CAPITA (kg ó litros por individuo)MixersDE 60 A 75 AÑOS</v>
      </c>
      <c r="B4810" s="11" t="s">
        <v>120</v>
      </c>
      <c r="C4810" s="11" t="s">
        <v>166</v>
      </c>
      <c r="D4810" s="11" t="s">
        <v>44</v>
      </c>
      <c r="E4810" s="11">
        <v>0.33758108074903098</v>
      </c>
      <c r="F4810" s="11">
        <v>0.27268168097658402</v>
      </c>
      <c r="G4810" s="11">
        <v>0.26939388413074</v>
      </c>
      <c r="H4810" s="11">
        <v>0.267193509811817</v>
      </c>
      <c r="I4810" s="11">
        <v>0</v>
      </c>
      <c r="J4810" s="11">
        <v>0</v>
      </c>
      <c r="K4810" s="11">
        <v>0</v>
      </c>
      <c r="L4810" s="11">
        <v>0</v>
      </c>
      <c r="M4810" s="11">
        <v>0</v>
      </c>
    </row>
    <row r="4811" spans="1:13" x14ac:dyDescent="0.35">
      <c r="A4811" s="11" t="str">
        <f t="shared" si="75"/>
        <v>CONSUMO PER CAPITA (kg ó litros por individuo)MixersALTA Y MEDIA ALTA</v>
      </c>
      <c r="B4811" s="11" t="s">
        <v>120</v>
      </c>
      <c r="C4811" s="11" t="s">
        <v>166</v>
      </c>
      <c r="D4811" s="11" t="s">
        <v>17</v>
      </c>
      <c r="E4811" s="11">
        <v>0.218509191102779</v>
      </c>
      <c r="F4811" s="11">
        <v>0.10558199574391</v>
      </c>
      <c r="G4811" s="11">
        <v>0.1188683631441</v>
      </c>
      <c r="H4811" s="11">
        <v>0.10745594239705999</v>
      </c>
      <c r="I4811" s="11">
        <v>0</v>
      </c>
      <c r="J4811" s="11">
        <v>0</v>
      </c>
      <c r="K4811" s="11">
        <v>0</v>
      </c>
      <c r="L4811" s="11">
        <v>0</v>
      </c>
      <c r="M4811" s="11">
        <v>0</v>
      </c>
    </row>
    <row r="4812" spans="1:13" x14ac:dyDescent="0.35">
      <c r="A4812" s="11" t="str">
        <f t="shared" si="75"/>
        <v>CONSUMO PER CAPITA (kg ó litros por individuo)MixersMEDIA</v>
      </c>
      <c r="B4812" s="11" t="s">
        <v>120</v>
      </c>
      <c r="C4812" s="11" t="s">
        <v>166</v>
      </c>
      <c r="D4812" s="11" t="s">
        <v>18</v>
      </c>
      <c r="E4812" s="11">
        <v>0.15785128037866999</v>
      </c>
      <c r="F4812" s="11">
        <v>0.12517198761440701</v>
      </c>
      <c r="G4812" s="11">
        <v>0.112685173332737</v>
      </c>
      <c r="H4812" s="11">
        <v>0.120438502547215</v>
      </c>
      <c r="I4812" s="11">
        <v>0</v>
      </c>
      <c r="J4812" s="11">
        <v>0</v>
      </c>
      <c r="K4812" s="11">
        <v>0</v>
      </c>
      <c r="L4812" s="11">
        <v>0</v>
      </c>
      <c r="M4812" s="11">
        <v>0</v>
      </c>
    </row>
    <row r="4813" spans="1:13" x14ac:dyDescent="0.35">
      <c r="A4813" s="11" t="str">
        <f t="shared" si="75"/>
        <v>CONSUMO PER CAPITA (kg ó litros por individuo)MixersMEDIA BAJA</v>
      </c>
      <c r="B4813" s="11" t="s">
        <v>120</v>
      </c>
      <c r="C4813" s="11" t="s">
        <v>166</v>
      </c>
      <c r="D4813" s="11" t="s">
        <v>19</v>
      </c>
      <c r="E4813" s="11">
        <v>0.13323145971156899</v>
      </c>
      <c r="F4813" s="11">
        <v>0.111484676246295</v>
      </c>
      <c r="G4813" s="11">
        <v>0.11893440837532</v>
      </c>
      <c r="H4813" s="11">
        <v>0.12660227660703199</v>
      </c>
      <c r="I4813" s="11">
        <v>0</v>
      </c>
      <c r="J4813" s="11">
        <v>0</v>
      </c>
      <c r="K4813" s="11">
        <v>0</v>
      </c>
      <c r="L4813" s="11">
        <v>0</v>
      </c>
      <c r="M4813" s="11">
        <v>0</v>
      </c>
    </row>
    <row r="4814" spans="1:13" x14ac:dyDescent="0.35">
      <c r="A4814" s="11" t="str">
        <f t="shared" si="75"/>
        <v>CONSUMO PER CAPITA (kg ó litros por individuo)MixersBAJA</v>
      </c>
      <c r="B4814" s="11" t="s">
        <v>120</v>
      </c>
      <c r="C4814" s="11" t="s">
        <v>166</v>
      </c>
      <c r="D4814" s="11" t="s">
        <v>20</v>
      </c>
      <c r="E4814" s="11">
        <v>0.118332402062944</v>
      </c>
      <c r="F4814" s="11">
        <v>0.107845663098601</v>
      </c>
      <c r="G4814" s="11">
        <v>0.116607971548347</v>
      </c>
      <c r="H4814" s="11">
        <v>0.19161025883871799</v>
      </c>
      <c r="I4814" s="11">
        <v>0</v>
      </c>
      <c r="J4814" s="11">
        <v>0</v>
      </c>
      <c r="K4814" s="11">
        <v>0</v>
      </c>
      <c r="L4814" s="11">
        <v>0</v>
      </c>
      <c r="M4814" s="11">
        <v>0</v>
      </c>
    </row>
    <row r="4815" spans="1:13" x14ac:dyDescent="0.35">
      <c r="A4815" s="11" t="str">
        <f t="shared" si="75"/>
        <v>CONSUMO PER CAPITA (kg ó litros por individuo)MixersHOMBRE</v>
      </c>
      <c r="B4815" s="11" t="s">
        <v>120</v>
      </c>
      <c r="C4815" s="11" t="s">
        <v>166</v>
      </c>
      <c r="D4815" s="11" t="s">
        <v>21</v>
      </c>
      <c r="E4815" s="11">
        <v>0.146554720595229</v>
      </c>
      <c r="F4815" s="11">
        <v>0.103881329170356</v>
      </c>
      <c r="G4815" s="11">
        <v>0.101477225149608</v>
      </c>
      <c r="H4815" s="11">
        <v>0.122390924056585</v>
      </c>
      <c r="I4815" s="11">
        <v>0</v>
      </c>
      <c r="J4815" s="11">
        <v>0</v>
      </c>
      <c r="K4815" s="11">
        <v>0</v>
      </c>
      <c r="L4815" s="11">
        <v>0</v>
      </c>
      <c r="M4815" s="11">
        <v>0</v>
      </c>
    </row>
    <row r="4816" spans="1:13" x14ac:dyDescent="0.35">
      <c r="A4816" s="11" t="str">
        <f t="shared" si="75"/>
        <v>CONSUMO PER CAPITA (kg ó litros por individuo)MixersMUJER</v>
      </c>
      <c r="B4816" s="11" t="s">
        <v>120</v>
      </c>
      <c r="C4816" s="11" t="s">
        <v>166</v>
      </c>
      <c r="D4816" s="11" t="s">
        <v>22</v>
      </c>
      <c r="E4816" s="11">
        <v>0.16673926045330201</v>
      </c>
      <c r="F4816" s="11">
        <v>0.124022696382455</v>
      </c>
      <c r="G4816" s="11">
        <v>0.13112711545400799</v>
      </c>
      <c r="H4816" s="11">
        <v>0.14333441788641599</v>
      </c>
      <c r="I4816" s="11">
        <v>0</v>
      </c>
      <c r="J4816" s="11">
        <v>0</v>
      </c>
      <c r="K4816" s="11">
        <v>0</v>
      </c>
      <c r="L4816" s="11">
        <v>0</v>
      </c>
      <c r="M4816" s="11">
        <v>0</v>
      </c>
    </row>
    <row r="4817" spans="1:13" x14ac:dyDescent="0.35">
      <c r="A4817" s="11" t="str">
        <f t="shared" si="75"/>
        <v>CONSUMO PER CAPITA (kg ó litros por individuo)IsotonicasT.ESPAÑA</v>
      </c>
      <c r="B4817" s="11" t="s">
        <v>120</v>
      </c>
      <c r="C4817" s="11" t="s">
        <v>180</v>
      </c>
      <c r="D4817" s="11" t="s">
        <v>36</v>
      </c>
      <c r="E4817" s="11">
        <v>1.1958598476175299</v>
      </c>
      <c r="F4817" s="11">
        <v>1.07234960899112</v>
      </c>
      <c r="G4817" s="11">
        <v>1.1966037246888801</v>
      </c>
      <c r="H4817" s="11">
        <v>1.1291441462256899</v>
      </c>
      <c r="I4817" s="11">
        <v>0</v>
      </c>
      <c r="J4817" s="11">
        <v>0</v>
      </c>
      <c r="K4817" s="11">
        <v>0</v>
      </c>
      <c r="L4817" s="11">
        <v>0</v>
      </c>
      <c r="M4817" s="11">
        <v>0</v>
      </c>
    </row>
    <row r="4818" spans="1:13" x14ac:dyDescent="0.35">
      <c r="A4818" s="11" t="str">
        <f t="shared" si="75"/>
        <v>CONSUMO PER CAPITA (kg ó litros por individuo)IsotonicasBCN AM</v>
      </c>
      <c r="B4818" s="11" t="s">
        <v>120</v>
      </c>
      <c r="C4818" s="11" t="s">
        <v>180</v>
      </c>
      <c r="D4818" s="11" t="s">
        <v>1</v>
      </c>
      <c r="E4818" s="11">
        <v>0.88340153003244204</v>
      </c>
      <c r="F4818" s="11">
        <v>1.29952741190863</v>
      </c>
      <c r="G4818" s="11">
        <v>1.6625259780674699</v>
      </c>
      <c r="H4818" s="11">
        <v>1.2676836444706101</v>
      </c>
      <c r="I4818" s="11">
        <v>0</v>
      </c>
      <c r="J4818" s="11">
        <v>0</v>
      </c>
      <c r="K4818" s="11">
        <v>0</v>
      </c>
      <c r="L4818" s="11">
        <v>0</v>
      </c>
      <c r="M4818" s="11">
        <v>0</v>
      </c>
    </row>
    <row r="4819" spans="1:13" x14ac:dyDescent="0.35">
      <c r="A4819" s="11" t="str">
        <f t="shared" si="75"/>
        <v>CONSUMO PER CAPITA (kg ó litros por individuo)IsotonicasREST.CAT ARAGON</v>
      </c>
      <c r="B4819" s="11" t="s">
        <v>120</v>
      </c>
      <c r="C4819" s="11" t="s">
        <v>180</v>
      </c>
      <c r="D4819" s="11" t="s">
        <v>2</v>
      </c>
      <c r="E4819" s="11">
        <v>0.78480260579519201</v>
      </c>
      <c r="F4819" s="11">
        <v>0.84559486430420505</v>
      </c>
      <c r="G4819" s="11">
        <v>0.84735749470309196</v>
      </c>
      <c r="H4819" s="11">
        <v>0.88063859521956001</v>
      </c>
      <c r="I4819" s="11">
        <v>0</v>
      </c>
      <c r="J4819" s="11">
        <v>0</v>
      </c>
      <c r="K4819" s="11">
        <v>0</v>
      </c>
      <c r="L4819" s="11">
        <v>0</v>
      </c>
      <c r="M4819" s="11">
        <v>0</v>
      </c>
    </row>
    <row r="4820" spans="1:13" x14ac:dyDescent="0.35">
      <c r="A4820" s="11" t="str">
        <f t="shared" si="75"/>
        <v>CONSUMO PER CAPITA (kg ó litros por individuo)IsotonicasLEVANTE</v>
      </c>
      <c r="B4820" s="11" t="s">
        <v>120</v>
      </c>
      <c r="C4820" s="11" t="s">
        <v>180</v>
      </c>
      <c r="D4820" s="11" t="s">
        <v>3</v>
      </c>
      <c r="E4820" s="11">
        <v>0.95421499690965095</v>
      </c>
      <c r="F4820" s="11">
        <v>0.85272625144106295</v>
      </c>
      <c r="G4820" s="11">
        <v>0.885211126142043</v>
      </c>
      <c r="H4820" s="11">
        <v>0.914217390412561</v>
      </c>
      <c r="I4820" s="11">
        <v>0</v>
      </c>
      <c r="J4820" s="11">
        <v>0</v>
      </c>
      <c r="K4820" s="11">
        <v>0</v>
      </c>
      <c r="L4820" s="11">
        <v>0</v>
      </c>
      <c r="M4820" s="11">
        <v>0</v>
      </c>
    </row>
    <row r="4821" spans="1:13" x14ac:dyDescent="0.35">
      <c r="A4821" s="11" t="str">
        <f t="shared" si="75"/>
        <v>CONSUMO PER CAPITA (kg ó litros por individuo)IsotonicasANDALUCIA</v>
      </c>
      <c r="B4821" s="11" t="s">
        <v>120</v>
      </c>
      <c r="C4821" s="11" t="s">
        <v>180</v>
      </c>
      <c r="D4821" s="11" t="s">
        <v>4</v>
      </c>
      <c r="E4821" s="11">
        <v>1.5563192767565099</v>
      </c>
      <c r="F4821" s="11">
        <v>0.98806679909167805</v>
      </c>
      <c r="G4821" s="11">
        <v>0.94968607068670596</v>
      </c>
      <c r="H4821" s="11">
        <v>0.98658276598490102</v>
      </c>
      <c r="I4821" s="11">
        <v>0</v>
      </c>
      <c r="J4821" s="11">
        <v>0</v>
      </c>
      <c r="K4821" s="11">
        <v>0</v>
      </c>
      <c r="L4821" s="11">
        <v>0</v>
      </c>
      <c r="M4821" s="11">
        <v>0</v>
      </c>
    </row>
    <row r="4822" spans="1:13" x14ac:dyDescent="0.35">
      <c r="A4822" s="11" t="str">
        <f t="shared" si="75"/>
        <v>CONSUMO PER CAPITA (kg ó litros por individuo)IsotonicasMDD AM</v>
      </c>
      <c r="B4822" s="11" t="s">
        <v>120</v>
      </c>
      <c r="C4822" s="11" t="s">
        <v>180</v>
      </c>
      <c r="D4822" s="11" t="s">
        <v>5</v>
      </c>
      <c r="E4822" s="11">
        <v>1.0886839312458201</v>
      </c>
      <c r="F4822" s="11">
        <v>1.0379996674140399</v>
      </c>
      <c r="G4822" s="11">
        <v>1.1832101475890699</v>
      </c>
      <c r="H4822" s="11">
        <v>1.0255903502347501</v>
      </c>
      <c r="I4822" s="11">
        <v>0</v>
      </c>
      <c r="J4822" s="11">
        <v>0</v>
      </c>
      <c r="K4822" s="11">
        <v>0</v>
      </c>
      <c r="L4822" s="11">
        <v>0</v>
      </c>
      <c r="M4822" s="11">
        <v>0</v>
      </c>
    </row>
    <row r="4823" spans="1:13" x14ac:dyDescent="0.35">
      <c r="A4823" s="11" t="str">
        <f t="shared" si="75"/>
        <v>CONSUMO PER CAPITA (kg ó litros por individuo)IsotonicasRTO CENTRO</v>
      </c>
      <c r="B4823" s="11" t="s">
        <v>120</v>
      </c>
      <c r="C4823" s="11" t="s">
        <v>180</v>
      </c>
      <c r="D4823" s="11" t="s">
        <v>6</v>
      </c>
      <c r="E4823" s="11">
        <v>1.6555381572096599</v>
      </c>
      <c r="F4823" s="11">
        <v>1.7447622876354401</v>
      </c>
      <c r="G4823" s="11">
        <v>2.1027003581910799</v>
      </c>
      <c r="H4823" s="11">
        <v>2.0155887033169102</v>
      </c>
      <c r="I4823" s="11">
        <v>0</v>
      </c>
      <c r="J4823" s="11">
        <v>0</v>
      </c>
      <c r="K4823" s="11">
        <v>0</v>
      </c>
      <c r="L4823" s="11">
        <v>0</v>
      </c>
      <c r="M4823" s="11">
        <v>0</v>
      </c>
    </row>
    <row r="4824" spans="1:13" x14ac:dyDescent="0.35">
      <c r="A4824" s="11" t="str">
        <f t="shared" si="75"/>
        <v>CONSUMO PER CAPITA (kg ó litros por individuo)IsotonicasNORTE-CENTRO</v>
      </c>
      <c r="B4824" s="11" t="s">
        <v>120</v>
      </c>
      <c r="C4824" s="11" t="s">
        <v>180</v>
      </c>
      <c r="D4824" s="11" t="s">
        <v>7</v>
      </c>
      <c r="E4824" s="11">
        <v>1.00931378208522</v>
      </c>
      <c r="F4824" s="11">
        <v>0.74619586743069</v>
      </c>
      <c r="G4824" s="11">
        <v>1.1757559095601</v>
      </c>
      <c r="H4824" s="11">
        <v>0.95379809777115998</v>
      </c>
      <c r="I4824" s="11">
        <v>0</v>
      </c>
      <c r="J4824" s="11">
        <v>0</v>
      </c>
      <c r="K4824" s="11">
        <v>0</v>
      </c>
      <c r="L4824" s="11">
        <v>0</v>
      </c>
      <c r="M4824" s="11">
        <v>0</v>
      </c>
    </row>
    <row r="4825" spans="1:13" x14ac:dyDescent="0.35">
      <c r="A4825" s="11" t="str">
        <f t="shared" si="75"/>
        <v>CONSUMO PER CAPITA (kg ó litros por individuo)IsotonicasNOROESTE</v>
      </c>
      <c r="B4825" s="11" t="s">
        <v>120</v>
      </c>
      <c r="C4825" s="11" t="s">
        <v>180</v>
      </c>
      <c r="D4825" s="11" t="s">
        <v>8</v>
      </c>
      <c r="E4825" s="11">
        <v>1.5674902002689399</v>
      </c>
      <c r="F4825" s="11">
        <v>1.4158910878106701</v>
      </c>
      <c r="G4825" s="11">
        <v>1.4009899213166801</v>
      </c>
      <c r="H4825" s="11">
        <v>1.44079482862762</v>
      </c>
      <c r="I4825" s="11">
        <v>0</v>
      </c>
      <c r="J4825" s="11">
        <v>0</v>
      </c>
      <c r="K4825" s="11">
        <v>0</v>
      </c>
      <c r="L4825" s="11">
        <v>0</v>
      </c>
      <c r="M4825" s="11">
        <v>0</v>
      </c>
    </row>
    <row r="4826" spans="1:13" x14ac:dyDescent="0.35">
      <c r="A4826" s="11" t="str">
        <f t="shared" si="75"/>
        <v>CONSUMO PER CAPITA (kg ó litros por individuo)Isotonicas&lt;2MIL</v>
      </c>
      <c r="B4826" s="11" t="s">
        <v>120</v>
      </c>
      <c r="C4826" s="11" t="s">
        <v>180</v>
      </c>
      <c r="D4826" s="11" t="s">
        <v>9</v>
      </c>
      <c r="E4826" s="11">
        <v>2.0757538701938998</v>
      </c>
      <c r="F4826" s="11">
        <v>1.71682657061573</v>
      </c>
      <c r="G4826" s="11">
        <v>1.6922263407357501</v>
      </c>
      <c r="H4826" s="11">
        <v>1.4275950722942801</v>
      </c>
      <c r="I4826" s="11">
        <v>0</v>
      </c>
      <c r="J4826" s="11">
        <v>0</v>
      </c>
      <c r="K4826" s="11">
        <v>0</v>
      </c>
      <c r="L4826" s="11">
        <v>0</v>
      </c>
      <c r="M4826" s="11">
        <v>0</v>
      </c>
    </row>
    <row r="4827" spans="1:13" x14ac:dyDescent="0.35">
      <c r="A4827" s="11" t="str">
        <f t="shared" si="75"/>
        <v>CONSUMO PER CAPITA (kg ó litros por individuo)Isotonicas2-5MIL</v>
      </c>
      <c r="B4827" s="11" t="s">
        <v>120</v>
      </c>
      <c r="C4827" s="11" t="s">
        <v>180</v>
      </c>
      <c r="D4827" s="11" t="s">
        <v>10</v>
      </c>
      <c r="E4827" s="11">
        <v>0.81419171002361701</v>
      </c>
      <c r="F4827" s="11">
        <v>0.82708655234032302</v>
      </c>
      <c r="G4827" s="11">
        <v>1.34280134957387</v>
      </c>
      <c r="H4827" s="11">
        <v>1.2306038105544299</v>
      </c>
      <c r="I4827" s="11">
        <v>0</v>
      </c>
      <c r="J4827" s="11">
        <v>0</v>
      </c>
      <c r="K4827" s="11">
        <v>0</v>
      </c>
      <c r="L4827" s="11">
        <v>0</v>
      </c>
      <c r="M4827" s="11">
        <v>0</v>
      </c>
    </row>
    <row r="4828" spans="1:13" x14ac:dyDescent="0.35">
      <c r="A4828" s="11" t="str">
        <f t="shared" si="75"/>
        <v>CONSUMO PER CAPITA (kg ó litros por individuo)Isotonicas5-10MIL</v>
      </c>
      <c r="B4828" s="11" t="s">
        <v>120</v>
      </c>
      <c r="C4828" s="11" t="s">
        <v>180</v>
      </c>
      <c r="D4828" s="11" t="s">
        <v>11</v>
      </c>
      <c r="E4828" s="11">
        <v>1.04750735965138</v>
      </c>
      <c r="F4828" s="11">
        <v>0.90136454342539396</v>
      </c>
      <c r="G4828" s="11">
        <v>1.04291135349118</v>
      </c>
      <c r="H4828" s="11">
        <v>1.2808339772483801</v>
      </c>
      <c r="I4828" s="11">
        <v>0</v>
      </c>
      <c r="J4828" s="11">
        <v>0</v>
      </c>
      <c r="K4828" s="11">
        <v>0</v>
      </c>
      <c r="L4828" s="11">
        <v>0</v>
      </c>
      <c r="M4828" s="11">
        <v>0</v>
      </c>
    </row>
    <row r="4829" spans="1:13" x14ac:dyDescent="0.35">
      <c r="A4829" s="11" t="str">
        <f t="shared" si="75"/>
        <v>CONSUMO PER CAPITA (kg ó litros por individuo)Isotonicas10-30MIL</v>
      </c>
      <c r="B4829" s="11" t="s">
        <v>120</v>
      </c>
      <c r="C4829" s="11" t="s">
        <v>180</v>
      </c>
      <c r="D4829" s="11" t="s">
        <v>12</v>
      </c>
      <c r="E4829" s="11">
        <v>0.91204370779175103</v>
      </c>
      <c r="F4829" s="11">
        <v>0.93008918103322902</v>
      </c>
      <c r="G4829" s="11">
        <v>1.0968633402271899</v>
      </c>
      <c r="H4829" s="11">
        <v>1.02999946821281</v>
      </c>
      <c r="I4829" s="11">
        <v>0</v>
      </c>
      <c r="J4829" s="11">
        <v>0</v>
      </c>
      <c r="K4829" s="11">
        <v>0</v>
      </c>
      <c r="L4829" s="11">
        <v>0</v>
      </c>
      <c r="M4829" s="11">
        <v>0</v>
      </c>
    </row>
    <row r="4830" spans="1:13" x14ac:dyDescent="0.35">
      <c r="A4830" s="11" t="str">
        <f t="shared" si="75"/>
        <v>CONSUMO PER CAPITA (kg ó litros por individuo)Isotonicas30-100MIL</v>
      </c>
      <c r="B4830" s="11" t="s">
        <v>120</v>
      </c>
      <c r="C4830" s="11" t="s">
        <v>180</v>
      </c>
      <c r="D4830" s="11" t="s">
        <v>13</v>
      </c>
      <c r="E4830" s="11">
        <v>1.5702450381677999</v>
      </c>
      <c r="F4830" s="11">
        <v>1.0805118921058099</v>
      </c>
      <c r="G4830" s="11">
        <v>0.97872382244022404</v>
      </c>
      <c r="H4830" s="11">
        <v>0.918849672358519</v>
      </c>
      <c r="I4830" s="11">
        <v>0</v>
      </c>
      <c r="J4830" s="11">
        <v>0</v>
      </c>
      <c r="K4830" s="11">
        <v>0</v>
      </c>
      <c r="L4830" s="11">
        <v>0</v>
      </c>
      <c r="M4830" s="11">
        <v>0</v>
      </c>
    </row>
    <row r="4831" spans="1:13" x14ac:dyDescent="0.35">
      <c r="A4831" s="11" t="str">
        <f t="shared" si="75"/>
        <v>CONSUMO PER CAPITA (kg ó litros por individuo)Isotonicas100-200MIL</v>
      </c>
      <c r="B4831" s="11" t="s">
        <v>120</v>
      </c>
      <c r="C4831" s="11" t="s">
        <v>180</v>
      </c>
      <c r="D4831" s="11" t="s">
        <v>14</v>
      </c>
      <c r="E4831" s="11">
        <v>1.0900437237160201</v>
      </c>
      <c r="F4831" s="11">
        <v>1.0846052438612099</v>
      </c>
      <c r="G4831" s="11">
        <v>1.1484855485532399</v>
      </c>
      <c r="H4831" s="11">
        <v>0.99444363371373701</v>
      </c>
      <c r="I4831" s="11">
        <v>0</v>
      </c>
      <c r="J4831" s="11">
        <v>0</v>
      </c>
      <c r="K4831" s="11">
        <v>0</v>
      </c>
      <c r="L4831" s="11">
        <v>0</v>
      </c>
      <c r="M4831" s="11">
        <v>0</v>
      </c>
    </row>
    <row r="4832" spans="1:13" x14ac:dyDescent="0.35">
      <c r="A4832" s="11" t="str">
        <f t="shared" si="75"/>
        <v>CONSUMO PER CAPITA (kg ó litros por individuo)Isotonicas200-500MIL</v>
      </c>
      <c r="B4832" s="11" t="s">
        <v>120</v>
      </c>
      <c r="C4832" s="11" t="s">
        <v>180</v>
      </c>
      <c r="D4832" s="11" t="s">
        <v>15</v>
      </c>
      <c r="E4832" s="11">
        <v>1.14979496187757</v>
      </c>
      <c r="F4832" s="11">
        <v>1.12604189859194</v>
      </c>
      <c r="G4832" s="11">
        <v>1.3767064807606699</v>
      </c>
      <c r="H4832" s="11">
        <v>1.3602682205274499</v>
      </c>
      <c r="I4832" s="11">
        <v>0</v>
      </c>
      <c r="J4832" s="11">
        <v>0</v>
      </c>
      <c r="K4832" s="11">
        <v>0</v>
      </c>
      <c r="L4832" s="11">
        <v>0</v>
      </c>
      <c r="M4832" s="11">
        <v>0</v>
      </c>
    </row>
    <row r="4833" spans="1:13" x14ac:dyDescent="0.35">
      <c r="A4833" s="11" t="str">
        <f t="shared" si="75"/>
        <v>CONSUMO PER CAPITA (kg ó litros por individuo)Isotonicas&gt;500MIL</v>
      </c>
      <c r="B4833" s="11" t="s">
        <v>120</v>
      </c>
      <c r="C4833" s="11" t="s">
        <v>180</v>
      </c>
      <c r="D4833" s="11" t="s">
        <v>16</v>
      </c>
      <c r="E4833" s="11">
        <v>1.07734605659406</v>
      </c>
      <c r="F4833" s="11">
        <v>1.1240107044493299</v>
      </c>
      <c r="G4833" s="11">
        <v>1.29639687590969</v>
      </c>
      <c r="H4833" s="11">
        <v>1.1762146877233199</v>
      </c>
      <c r="I4833" s="11">
        <v>0</v>
      </c>
      <c r="J4833" s="11">
        <v>0</v>
      </c>
      <c r="K4833" s="11">
        <v>0</v>
      </c>
      <c r="L4833" s="11">
        <v>0</v>
      </c>
      <c r="M4833" s="11">
        <v>0</v>
      </c>
    </row>
    <row r="4834" spans="1:13" x14ac:dyDescent="0.35">
      <c r="A4834" s="11" t="str">
        <f t="shared" si="75"/>
        <v>CONSUMO PER CAPITA (kg ó litros por individuo)IsotonicasDE 15 A 19 AÑOS</v>
      </c>
      <c r="B4834" s="11" t="s">
        <v>120</v>
      </c>
      <c r="C4834" s="11" t="s">
        <v>180</v>
      </c>
      <c r="D4834" s="11" t="s">
        <v>39</v>
      </c>
      <c r="E4834" s="11">
        <v>0.82098081599293904</v>
      </c>
      <c r="F4834" s="11">
        <v>0.923121782466095</v>
      </c>
      <c r="G4834" s="11">
        <v>0.81943387355042796</v>
      </c>
      <c r="H4834" s="11">
        <v>1.07821853384241</v>
      </c>
      <c r="I4834" s="11">
        <v>0</v>
      </c>
      <c r="J4834" s="11">
        <v>0</v>
      </c>
      <c r="K4834" s="11">
        <v>0</v>
      </c>
      <c r="L4834" s="11">
        <v>0</v>
      </c>
      <c r="M4834" s="11">
        <v>0</v>
      </c>
    </row>
    <row r="4835" spans="1:13" x14ac:dyDescent="0.35">
      <c r="A4835" s="11" t="str">
        <f t="shared" si="75"/>
        <v>CONSUMO PER CAPITA (kg ó litros por individuo)IsotonicasDE 20 A 24 AÑOS</v>
      </c>
      <c r="B4835" s="11" t="s">
        <v>120</v>
      </c>
      <c r="C4835" s="11" t="s">
        <v>180</v>
      </c>
      <c r="D4835" s="11" t="s">
        <v>40</v>
      </c>
      <c r="E4835" s="11">
        <v>1.2325415886517199</v>
      </c>
      <c r="F4835" s="11">
        <v>0.70463615345120401</v>
      </c>
      <c r="G4835" s="11">
        <v>0.88718183305967802</v>
      </c>
      <c r="H4835" s="11">
        <v>0.558432211426095</v>
      </c>
      <c r="I4835" s="11">
        <v>0</v>
      </c>
      <c r="J4835" s="11">
        <v>0</v>
      </c>
      <c r="K4835" s="11">
        <v>0</v>
      </c>
      <c r="L4835" s="11">
        <v>0</v>
      </c>
      <c r="M4835" s="11">
        <v>0</v>
      </c>
    </row>
    <row r="4836" spans="1:13" x14ac:dyDescent="0.35">
      <c r="A4836" s="11" t="str">
        <f t="shared" si="75"/>
        <v>CONSUMO PER CAPITA (kg ó litros por individuo)IsotonicasDE 25 A 34 AÑOS</v>
      </c>
      <c r="B4836" s="11" t="s">
        <v>120</v>
      </c>
      <c r="C4836" s="11" t="s">
        <v>180</v>
      </c>
      <c r="D4836" s="11" t="s">
        <v>41</v>
      </c>
      <c r="E4836" s="11">
        <v>0.79613906368334098</v>
      </c>
      <c r="F4836" s="11">
        <v>0.70840597703216701</v>
      </c>
      <c r="G4836" s="11">
        <v>0.71063782224795002</v>
      </c>
      <c r="H4836" s="11">
        <v>0.73132177362216899</v>
      </c>
      <c r="I4836" s="11">
        <v>0</v>
      </c>
      <c r="J4836" s="11">
        <v>0</v>
      </c>
      <c r="K4836" s="11">
        <v>0</v>
      </c>
      <c r="L4836" s="11">
        <v>0</v>
      </c>
      <c r="M4836" s="11">
        <v>0</v>
      </c>
    </row>
    <row r="4837" spans="1:13" x14ac:dyDescent="0.35">
      <c r="A4837" s="11" t="str">
        <f t="shared" si="75"/>
        <v>CONSUMO PER CAPITA (kg ó litros por individuo)IsotonicasDE 35 A 49 AÑOS</v>
      </c>
      <c r="B4837" s="11" t="s">
        <v>120</v>
      </c>
      <c r="C4837" s="11" t="s">
        <v>180</v>
      </c>
      <c r="D4837" s="11" t="s">
        <v>42</v>
      </c>
      <c r="E4837" s="11">
        <v>1.14693320793151</v>
      </c>
      <c r="F4837" s="11">
        <v>1.19616002678596</v>
      </c>
      <c r="G4837" s="11">
        <v>1.3015376661854401</v>
      </c>
      <c r="H4837" s="11">
        <v>1.10068068203577</v>
      </c>
      <c r="I4837" s="11">
        <v>0</v>
      </c>
      <c r="J4837" s="11">
        <v>0</v>
      </c>
      <c r="K4837" s="11">
        <v>0</v>
      </c>
      <c r="L4837" s="11">
        <v>0</v>
      </c>
      <c r="M4837" s="11">
        <v>0</v>
      </c>
    </row>
    <row r="4838" spans="1:13" x14ac:dyDescent="0.35">
      <c r="A4838" s="11" t="str">
        <f t="shared" si="75"/>
        <v>CONSUMO PER CAPITA (kg ó litros por individuo)IsotonicasDE 50 A 59 AÑOS</v>
      </c>
      <c r="B4838" s="11" t="s">
        <v>120</v>
      </c>
      <c r="C4838" s="11" t="s">
        <v>180</v>
      </c>
      <c r="D4838" s="11" t="s">
        <v>43</v>
      </c>
      <c r="E4838" s="11">
        <v>1.1072900851202601</v>
      </c>
      <c r="F4838" s="11">
        <v>1.3101700096490501</v>
      </c>
      <c r="G4838" s="11">
        <v>1.3693827500025999</v>
      </c>
      <c r="H4838" s="11">
        <v>1.4949918636899</v>
      </c>
      <c r="I4838" s="11">
        <v>0</v>
      </c>
      <c r="J4838" s="11">
        <v>0</v>
      </c>
      <c r="K4838" s="11">
        <v>0</v>
      </c>
      <c r="L4838" s="11">
        <v>0</v>
      </c>
      <c r="M4838" s="11">
        <v>0</v>
      </c>
    </row>
    <row r="4839" spans="1:13" x14ac:dyDescent="0.35">
      <c r="A4839" s="11" t="str">
        <f t="shared" si="75"/>
        <v>CONSUMO PER CAPITA (kg ó litros por individuo)IsotonicasDE 60 A 75 AÑOS</v>
      </c>
      <c r="B4839" s="11" t="s">
        <v>120</v>
      </c>
      <c r="C4839" s="11" t="s">
        <v>180</v>
      </c>
      <c r="D4839" s="11" t="s">
        <v>44</v>
      </c>
      <c r="E4839" s="11">
        <v>1.7007012191733999</v>
      </c>
      <c r="F4839" s="11">
        <v>1.0826239942565701</v>
      </c>
      <c r="G4839" s="11">
        <v>1.41293408808879</v>
      </c>
      <c r="H4839" s="11">
        <v>1.2794131102852699</v>
      </c>
      <c r="I4839" s="11">
        <v>0</v>
      </c>
      <c r="J4839" s="11">
        <v>0</v>
      </c>
      <c r="K4839" s="11">
        <v>0</v>
      </c>
      <c r="L4839" s="11">
        <v>0</v>
      </c>
      <c r="M4839" s="11">
        <v>0</v>
      </c>
    </row>
    <row r="4840" spans="1:13" x14ac:dyDescent="0.35">
      <c r="A4840" s="11" t="str">
        <f t="shared" si="75"/>
        <v>CONSUMO PER CAPITA (kg ó litros por individuo)IsotonicasALTA Y MEDIA ALTA</v>
      </c>
      <c r="B4840" s="11" t="s">
        <v>120</v>
      </c>
      <c r="C4840" s="11" t="s">
        <v>180</v>
      </c>
      <c r="D4840" s="11" t="s">
        <v>17</v>
      </c>
      <c r="E4840" s="11">
        <v>1.1710746393424301</v>
      </c>
      <c r="F4840" s="11">
        <v>1.2330642831139</v>
      </c>
      <c r="G4840" s="11">
        <v>1.61424345090261</v>
      </c>
      <c r="H4840" s="11">
        <v>1.50620690865403</v>
      </c>
      <c r="I4840" s="11">
        <v>0</v>
      </c>
      <c r="J4840" s="11">
        <v>0</v>
      </c>
      <c r="K4840" s="11">
        <v>0</v>
      </c>
      <c r="L4840" s="11">
        <v>0</v>
      </c>
      <c r="M4840" s="11">
        <v>0</v>
      </c>
    </row>
    <row r="4841" spans="1:13" x14ac:dyDescent="0.35">
      <c r="A4841" s="11" t="str">
        <f t="shared" si="75"/>
        <v>CONSUMO PER CAPITA (kg ó litros por individuo)IsotonicasMEDIA</v>
      </c>
      <c r="B4841" s="11" t="s">
        <v>120</v>
      </c>
      <c r="C4841" s="11" t="s">
        <v>180</v>
      </c>
      <c r="D4841" s="11" t="s">
        <v>18</v>
      </c>
      <c r="E4841" s="11">
        <v>0.94558613450628304</v>
      </c>
      <c r="F4841" s="11">
        <v>0.97489724783530096</v>
      </c>
      <c r="G4841" s="11">
        <v>0.95858413333596304</v>
      </c>
      <c r="H4841" s="11">
        <v>0.99359589497600298</v>
      </c>
      <c r="I4841" s="11">
        <v>0</v>
      </c>
      <c r="J4841" s="11">
        <v>0</v>
      </c>
      <c r="K4841" s="11">
        <v>0</v>
      </c>
      <c r="L4841" s="11">
        <v>0</v>
      </c>
      <c r="M4841" s="11">
        <v>0</v>
      </c>
    </row>
    <row r="4842" spans="1:13" x14ac:dyDescent="0.35">
      <c r="A4842" s="11" t="str">
        <f t="shared" si="75"/>
        <v>CONSUMO PER CAPITA (kg ó litros por individuo)IsotonicasMEDIA BAJA</v>
      </c>
      <c r="B4842" s="11" t="s">
        <v>120</v>
      </c>
      <c r="C4842" s="11" t="s">
        <v>180</v>
      </c>
      <c r="D4842" s="11" t="s">
        <v>19</v>
      </c>
      <c r="E4842" s="11">
        <v>1.1296975676954299</v>
      </c>
      <c r="F4842" s="11">
        <v>0.93427313931937395</v>
      </c>
      <c r="G4842" s="11">
        <v>1.1808421893994301</v>
      </c>
      <c r="H4842" s="11">
        <v>1.0342686821518401</v>
      </c>
      <c r="I4842" s="11">
        <v>0</v>
      </c>
      <c r="J4842" s="11">
        <v>0</v>
      </c>
      <c r="K4842" s="11">
        <v>0</v>
      </c>
      <c r="L4842" s="11">
        <v>0</v>
      </c>
      <c r="M4842" s="11">
        <v>0</v>
      </c>
    </row>
    <row r="4843" spans="1:13" x14ac:dyDescent="0.35">
      <c r="A4843" s="11" t="str">
        <f t="shared" si="75"/>
        <v>CONSUMO PER CAPITA (kg ó litros por individuo)IsotonicasBAJA</v>
      </c>
      <c r="B4843" s="11" t="s">
        <v>120</v>
      </c>
      <c r="C4843" s="11" t="s">
        <v>180</v>
      </c>
      <c r="D4843" s="11" t="s">
        <v>20</v>
      </c>
      <c r="E4843" s="11">
        <v>1.7438874697203399</v>
      </c>
      <c r="F4843" s="11">
        <v>1.24806626587572</v>
      </c>
      <c r="G4843" s="11">
        <v>1.1614055876149001</v>
      </c>
      <c r="H4843" s="11">
        <v>1.07059856724386</v>
      </c>
      <c r="I4843" s="11">
        <v>0</v>
      </c>
      <c r="J4843" s="11">
        <v>0</v>
      </c>
      <c r="K4843" s="11">
        <v>0</v>
      </c>
      <c r="L4843" s="11">
        <v>0</v>
      </c>
      <c r="M4843" s="11">
        <v>0</v>
      </c>
    </row>
    <row r="4844" spans="1:13" x14ac:dyDescent="0.35">
      <c r="A4844" s="11" t="str">
        <f t="shared" si="75"/>
        <v>CONSUMO PER CAPITA (kg ó litros por individuo)IsotonicasHOMBRE</v>
      </c>
      <c r="B4844" s="11" t="s">
        <v>120</v>
      </c>
      <c r="C4844" s="11" t="s">
        <v>180</v>
      </c>
      <c r="D4844" s="11" t="s">
        <v>21</v>
      </c>
      <c r="E4844" s="11">
        <v>1.1098253916010601</v>
      </c>
      <c r="F4844" s="11">
        <v>1.12381833354895</v>
      </c>
      <c r="G4844" s="11">
        <v>1.2978707679986099</v>
      </c>
      <c r="H4844" s="11">
        <v>1.2512312511236201</v>
      </c>
      <c r="I4844" s="11">
        <v>0</v>
      </c>
      <c r="J4844" s="11">
        <v>0</v>
      </c>
      <c r="K4844" s="11">
        <v>0</v>
      </c>
      <c r="L4844" s="11">
        <v>0</v>
      </c>
      <c r="M4844" s="11">
        <v>0</v>
      </c>
    </row>
    <row r="4845" spans="1:13" x14ac:dyDescent="0.35">
      <c r="A4845" s="11" t="str">
        <f t="shared" si="75"/>
        <v>CONSUMO PER CAPITA (kg ó litros por individuo)IsotonicasMUJER</v>
      </c>
      <c r="B4845" s="11" t="s">
        <v>120</v>
      </c>
      <c r="C4845" s="11" t="s">
        <v>180</v>
      </c>
      <c r="D4845" s="11" t="s">
        <v>22</v>
      </c>
      <c r="E4845" s="11">
        <v>1.2804615104152799</v>
      </c>
      <c r="F4845" s="11">
        <v>1.0216568850402299</v>
      </c>
      <c r="G4845" s="11">
        <v>1.09678339101058</v>
      </c>
      <c r="H4845" s="11">
        <v>1.00899423613527</v>
      </c>
      <c r="I4845" s="11">
        <v>0</v>
      </c>
      <c r="J4845" s="11">
        <v>0</v>
      </c>
      <c r="K4845" s="11">
        <v>0</v>
      </c>
      <c r="L4845" s="11">
        <v>0</v>
      </c>
      <c r="M4845" s="11">
        <v>0</v>
      </c>
    </row>
    <row r="4846" spans="1:13" x14ac:dyDescent="0.35">
      <c r="A4846" s="11" t="str">
        <f t="shared" si="75"/>
        <v>CONSUMO PER CAPITA (kg ó litros por individuo)EnergeticasT.ESPAÑA</v>
      </c>
      <c r="B4846" s="11" t="s">
        <v>120</v>
      </c>
      <c r="C4846" s="11" t="s">
        <v>181</v>
      </c>
      <c r="D4846" s="11" t="s">
        <v>36</v>
      </c>
      <c r="E4846" s="11">
        <v>0.44618903477024602</v>
      </c>
      <c r="F4846" s="11">
        <v>0.47844733152719299</v>
      </c>
      <c r="G4846" s="11">
        <v>0.46226143096247102</v>
      </c>
      <c r="H4846" s="11">
        <v>0.59586911230333595</v>
      </c>
      <c r="I4846" s="11">
        <v>0</v>
      </c>
      <c r="J4846" s="11">
        <v>0</v>
      </c>
      <c r="K4846" s="11">
        <v>0</v>
      </c>
      <c r="L4846" s="11">
        <v>0</v>
      </c>
      <c r="M4846" s="11">
        <v>0</v>
      </c>
    </row>
    <row r="4847" spans="1:13" x14ac:dyDescent="0.35">
      <c r="A4847" s="11" t="str">
        <f t="shared" si="75"/>
        <v>CONSUMO PER CAPITA (kg ó litros por individuo)EnergeticasBCN AM</v>
      </c>
      <c r="B4847" s="11" t="s">
        <v>120</v>
      </c>
      <c r="C4847" s="11" t="s">
        <v>181</v>
      </c>
      <c r="D4847" s="11" t="s">
        <v>1</v>
      </c>
      <c r="E4847" s="11">
        <v>0.32141685330668601</v>
      </c>
      <c r="F4847" s="11">
        <v>0.18855374805386599</v>
      </c>
      <c r="G4847" s="11">
        <v>0.121380360076407</v>
      </c>
      <c r="H4847" s="11">
        <v>0.164864277709937</v>
      </c>
      <c r="I4847" s="11">
        <v>0</v>
      </c>
      <c r="J4847" s="11">
        <v>0</v>
      </c>
      <c r="K4847" s="11">
        <v>0</v>
      </c>
      <c r="L4847" s="11">
        <v>0</v>
      </c>
      <c r="M4847" s="11">
        <v>0</v>
      </c>
    </row>
    <row r="4848" spans="1:13" x14ac:dyDescent="0.35">
      <c r="A4848" s="11" t="str">
        <f t="shared" si="75"/>
        <v>CONSUMO PER CAPITA (kg ó litros por individuo)EnergeticasREST.CAT ARAGON</v>
      </c>
      <c r="B4848" s="11" t="s">
        <v>120</v>
      </c>
      <c r="C4848" s="11" t="s">
        <v>181</v>
      </c>
      <c r="D4848" s="11" t="s">
        <v>2</v>
      </c>
      <c r="E4848" s="11">
        <v>0.314326102670551</v>
      </c>
      <c r="F4848" s="11">
        <v>0.39484543378797499</v>
      </c>
      <c r="G4848" s="11">
        <v>0.419206874712446</v>
      </c>
      <c r="H4848" s="11">
        <v>0.53500914296855095</v>
      </c>
      <c r="I4848" s="11">
        <v>0</v>
      </c>
      <c r="J4848" s="11">
        <v>0</v>
      </c>
      <c r="K4848" s="11">
        <v>0</v>
      </c>
      <c r="L4848" s="11">
        <v>0</v>
      </c>
      <c r="M4848" s="11">
        <v>0</v>
      </c>
    </row>
    <row r="4849" spans="1:13" x14ac:dyDescent="0.35">
      <c r="A4849" s="11" t="str">
        <f t="shared" si="75"/>
        <v>CONSUMO PER CAPITA (kg ó litros por individuo)EnergeticasLEVANTE</v>
      </c>
      <c r="B4849" s="11" t="s">
        <v>120</v>
      </c>
      <c r="C4849" s="11" t="s">
        <v>181</v>
      </c>
      <c r="D4849" s="11" t="s">
        <v>3</v>
      </c>
      <c r="E4849" s="11">
        <v>0.40208187688195401</v>
      </c>
      <c r="F4849" s="11">
        <v>0.54751857814962201</v>
      </c>
      <c r="G4849" s="11">
        <v>0.56729191693473102</v>
      </c>
      <c r="H4849" s="11">
        <v>0.94125252104753099</v>
      </c>
      <c r="I4849" s="11">
        <v>0</v>
      </c>
      <c r="J4849" s="11">
        <v>0</v>
      </c>
      <c r="K4849" s="11">
        <v>0</v>
      </c>
      <c r="L4849" s="11">
        <v>0</v>
      </c>
      <c r="M4849" s="11">
        <v>0</v>
      </c>
    </row>
    <row r="4850" spans="1:13" x14ac:dyDescent="0.35">
      <c r="A4850" s="11" t="str">
        <f t="shared" si="75"/>
        <v>CONSUMO PER CAPITA (kg ó litros por individuo)EnergeticasANDALUCIA</v>
      </c>
      <c r="B4850" s="11" t="s">
        <v>120</v>
      </c>
      <c r="C4850" s="11" t="s">
        <v>181</v>
      </c>
      <c r="D4850" s="11" t="s">
        <v>4</v>
      </c>
      <c r="E4850" s="11">
        <v>0.476207350259921</v>
      </c>
      <c r="F4850" s="11">
        <v>0.42941183624600698</v>
      </c>
      <c r="G4850" s="11">
        <v>0.33170310256324897</v>
      </c>
      <c r="H4850" s="11">
        <v>0.502432107865869</v>
      </c>
      <c r="I4850" s="11">
        <v>0</v>
      </c>
      <c r="J4850" s="11">
        <v>0</v>
      </c>
      <c r="K4850" s="11">
        <v>0</v>
      </c>
      <c r="L4850" s="11">
        <v>0</v>
      </c>
      <c r="M4850" s="11">
        <v>0</v>
      </c>
    </row>
    <row r="4851" spans="1:13" x14ac:dyDescent="0.35">
      <c r="A4851" s="11" t="str">
        <f t="shared" si="75"/>
        <v>CONSUMO PER CAPITA (kg ó litros por individuo)EnergeticasMDD AM</v>
      </c>
      <c r="B4851" s="11" t="s">
        <v>120</v>
      </c>
      <c r="C4851" s="11" t="s">
        <v>181</v>
      </c>
      <c r="D4851" s="11" t="s">
        <v>5</v>
      </c>
      <c r="E4851" s="11">
        <v>0.30691858392252203</v>
      </c>
      <c r="F4851" s="11">
        <v>0.35637108675224599</v>
      </c>
      <c r="G4851" s="11">
        <v>0.25800934309191897</v>
      </c>
      <c r="H4851" s="11">
        <v>0.30640139294277902</v>
      </c>
      <c r="I4851" s="11">
        <v>0</v>
      </c>
      <c r="J4851" s="11">
        <v>0</v>
      </c>
      <c r="K4851" s="11">
        <v>0</v>
      </c>
      <c r="L4851" s="11">
        <v>0</v>
      </c>
      <c r="M4851" s="11">
        <v>0</v>
      </c>
    </row>
    <row r="4852" spans="1:13" x14ac:dyDescent="0.35">
      <c r="A4852" s="11" t="str">
        <f t="shared" si="75"/>
        <v>CONSUMO PER CAPITA (kg ó litros por individuo)EnergeticasRTO CENTRO</v>
      </c>
      <c r="B4852" s="11" t="s">
        <v>120</v>
      </c>
      <c r="C4852" s="11" t="s">
        <v>181</v>
      </c>
      <c r="D4852" s="11" t="s">
        <v>6</v>
      </c>
      <c r="E4852" s="11">
        <v>0.62158207568325397</v>
      </c>
      <c r="F4852" s="11">
        <v>1.07781040213296</v>
      </c>
      <c r="G4852" s="11">
        <v>0.85743690091945302</v>
      </c>
      <c r="H4852" s="11">
        <v>0.53342024530010401</v>
      </c>
      <c r="I4852" s="11">
        <v>0</v>
      </c>
      <c r="J4852" s="11">
        <v>0</v>
      </c>
      <c r="K4852" s="11">
        <v>0</v>
      </c>
      <c r="L4852" s="11">
        <v>0</v>
      </c>
      <c r="M4852" s="11">
        <v>0</v>
      </c>
    </row>
    <row r="4853" spans="1:13" x14ac:dyDescent="0.35">
      <c r="A4853" s="11" t="str">
        <f t="shared" si="75"/>
        <v>CONSUMO PER CAPITA (kg ó litros por individuo)EnergeticasNORTE-CENTRO</v>
      </c>
      <c r="B4853" s="11" t="s">
        <v>120</v>
      </c>
      <c r="C4853" s="11" t="s">
        <v>181</v>
      </c>
      <c r="D4853" s="11" t="s">
        <v>7</v>
      </c>
      <c r="E4853" s="11">
        <v>0.91901778637308496</v>
      </c>
      <c r="F4853" s="11">
        <v>0.72171742538294203</v>
      </c>
      <c r="G4853" s="11">
        <v>1.19284112833357</v>
      </c>
      <c r="H4853" s="11">
        <v>1.1522353988651499</v>
      </c>
      <c r="I4853" s="11">
        <v>0</v>
      </c>
      <c r="J4853" s="11">
        <v>0</v>
      </c>
      <c r="K4853" s="11">
        <v>0</v>
      </c>
      <c r="L4853" s="11">
        <v>0</v>
      </c>
      <c r="M4853" s="11">
        <v>0</v>
      </c>
    </row>
    <row r="4854" spans="1:13" x14ac:dyDescent="0.35">
      <c r="A4854" s="11" t="str">
        <f t="shared" si="75"/>
        <v>CONSUMO PER CAPITA (kg ó litros por individuo)EnergeticasNOROESTE</v>
      </c>
      <c r="B4854" s="11" t="s">
        <v>120</v>
      </c>
      <c r="C4854" s="11" t="s">
        <v>181</v>
      </c>
      <c r="D4854" s="11" t="s">
        <v>8</v>
      </c>
      <c r="E4854" s="11">
        <v>0.30884882456799401</v>
      </c>
      <c r="F4854" s="11">
        <v>0.206224944382425</v>
      </c>
      <c r="G4854" s="11">
        <v>0.13469941793483001</v>
      </c>
      <c r="H4854" s="11">
        <v>0.67203483271504605</v>
      </c>
      <c r="I4854" s="11">
        <v>0</v>
      </c>
      <c r="J4854" s="11">
        <v>0</v>
      </c>
      <c r="K4854" s="11">
        <v>0</v>
      </c>
      <c r="L4854" s="11">
        <v>0</v>
      </c>
      <c r="M4854" s="11">
        <v>0</v>
      </c>
    </row>
    <row r="4855" spans="1:13" x14ac:dyDescent="0.35">
      <c r="A4855" s="11" t="str">
        <f t="shared" si="75"/>
        <v>CONSUMO PER CAPITA (kg ó litros por individuo)Energeticas&lt;2MIL</v>
      </c>
      <c r="B4855" s="11" t="s">
        <v>120</v>
      </c>
      <c r="C4855" s="11" t="s">
        <v>181</v>
      </c>
      <c r="D4855" s="11" t="s">
        <v>9</v>
      </c>
      <c r="E4855" s="11">
        <v>0.563140037062421</v>
      </c>
      <c r="F4855" s="11">
        <v>1.4657296049535999</v>
      </c>
      <c r="G4855" s="11">
        <v>0.624937262755073</v>
      </c>
      <c r="H4855" s="11">
        <v>0.29787195168435998</v>
      </c>
      <c r="I4855" s="11">
        <v>0</v>
      </c>
      <c r="J4855" s="11">
        <v>0</v>
      </c>
      <c r="K4855" s="11">
        <v>0</v>
      </c>
      <c r="L4855" s="11">
        <v>0</v>
      </c>
      <c r="M4855" s="11">
        <v>0</v>
      </c>
    </row>
    <row r="4856" spans="1:13" x14ac:dyDescent="0.35">
      <c r="A4856" s="11" t="str">
        <f t="shared" si="75"/>
        <v>CONSUMO PER CAPITA (kg ó litros por individuo)Energeticas2-5MIL</v>
      </c>
      <c r="B4856" s="11" t="s">
        <v>120</v>
      </c>
      <c r="C4856" s="11" t="s">
        <v>181</v>
      </c>
      <c r="D4856" s="11" t="s">
        <v>10</v>
      </c>
      <c r="E4856" s="11">
        <v>1.2139028090244599</v>
      </c>
      <c r="F4856" s="11">
        <v>0.51374821482733601</v>
      </c>
      <c r="G4856" s="11">
        <v>0.37428912206378201</v>
      </c>
      <c r="H4856" s="11">
        <v>0.584496926018784</v>
      </c>
      <c r="I4856" s="11">
        <v>0</v>
      </c>
      <c r="J4856" s="11">
        <v>0</v>
      </c>
      <c r="K4856" s="11">
        <v>0</v>
      </c>
      <c r="L4856" s="11">
        <v>0</v>
      </c>
      <c r="M4856" s="11">
        <v>0</v>
      </c>
    </row>
    <row r="4857" spans="1:13" x14ac:dyDescent="0.35">
      <c r="A4857" s="11" t="str">
        <f t="shared" si="75"/>
        <v>CONSUMO PER CAPITA (kg ó litros por individuo)Energeticas5-10MIL</v>
      </c>
      <c r="B4857" s="11" t="s">
        <v>120</v>
      </c>
      <c r="C4857" s="11" t="s">
        <v>181</v>
      </c>
      <c r="D4857" s="11" t="s">
        <v>11</v>
      </c>
      <c r="E4857" s="11">
        <v>0.63706889407509304</v>
      </c>
      <c r="F4857" s="11">
        <v>0.542853499585503</v>
      </c>
      <c r="G4857" s="11">
        <v>0.40531417174787099</v>
      </c>
      <c r="H4857" s="11">
        <v>0.42619404055362597</v>
      </c>
      <c r="I4857" s="11">
        <v>0</v>
      </c>
      <c r="J4857" s="11">
        <v>0</v>
      </c>
      <c r="K4857" s="11">
        <v>0</v>
      </c>
      <c r="L4857" s="11">
        <v>0</v>
      </c>
      <c r="M4857" s="11">
        <v>0</v>
      </c>
    </row>
    <row r="4858" spans="1:13" x14ac:dyDescent="0.35">
      <c r="A4858" s="11" t="str">
        <f t="shared" si="75"/>
        <v>CONSUMO PER CAPITA (kg ó litros por individuo)Energeticas10-30MIL</v>
      </c>
      <c r="B4858" s="11" t="s">
        <v>120</v>
      </c>
      <c r="C4858" s="11" t="s">
        <v>181</v>
      </c>
      <c r="D4858" s="11" t="s">
        <v>12</v>
      </c>
      <c r="E4858" s="11">
        <v>0.31439361076480499</v>
      </c>
      <c r="F4858" s="11">
        <v>0.331071954617288</v>
      </c>
      <c r="G4858" s="11">
        <v>0.42842354719067099</v>
      </c>
      <c r="H4858" s="11">
        <v>0.77297663228123104</v>
      </c>
      <c r="I4858" s="11">
        <v>0</v>
      </c>
      <c r="J4858" s="11">
        <v>0</v>
      </c>
      <c r="K4858" s="11">
        <v>0</v>
      </c>
      <c r="L4858" s="11">
        <v>0</v>
      </c>
      <c r="M4858" s="11">
        <v>0</v>
      </c>
    </row>
    <row r="4859" spans="1:13" x14ac:dyDescent="0.35">
      <c r="A4859" s="11" t="str">
        <f t="shared" si="75"/>
        <v>CONSUMO PER CAPITA (kg ó litros por individuo)Energeticas30-100MIL</v>
      </c>
      <c r="B4859" s="11" t="s">
        <v>120</v>
      </c>
      <c r="C4859" s="11" t="s">
        <v>181</v>
      </c>
      <c r="D4859" s="11" t="s">
        <v>13</v>
      </c>
      <c r="E4859" s="11">
        <v>0.38114286068880399</v>
      </c>
      <c r="F4859" s="11">
        <v>0.346476335963805</v>
      </c>
      <c r="G4859" s="11">
        <v>0.31375651962664097</v>
      </c>
      <c r="H4859" s="11">
        <v>0.36335762850060899</v>
      </c>
      <c r="I4859" s="11">
        <v>0</v>
      </c>
      <c r="J4859" s="11">
        <v>0</v>
      </c>
      <c r="K4859" s="11">
        <v>0</v>
      </c>
      <c r="L4859" s="11">
        <v>0</v>
      </c>
      <c r="M4859" s="11">
        <v>0</v>
      </c>
    </row>
    <row r="4860" spans="1:13" x14ac:dyDescent="0.35">
      <c r="A4860" s="11" t="str">
        <f t="shared" si="75"/>
        <v>CONSUMO PER CAPITA (kg ó litros por individuo)Energeticas100-200MIL</v>
      </c>
      <c r="B4860" s="11" t="s">
        <v>120</v>
      </c>
      <c r="C4860" s="11" t="s">
        <v>181</v>
      </c>
      <c r="D4860" s="11" t="s">
        <v>14</v>
      </c>
      <c r="E4860" s="11">
        <v>0.23378400829359799</v>
      </c>
      <c r="F4860" s="11">
        <v>0.69305203751576605</v>
      </c>
      <c r="G4860" s="11">
        <v>1.1510353606327901</v>
      </c>
      <c r="H4860" s="11">
        <v>1.07862194191256</v>
      </c>
      <c r="I4860" s="11">
        <v>0</v>
      </c>
      <c r="J4860" s="11">
        <v>0</v>
      </c>
      <c r="K4860" s="11">
        <v>0</v>
      </c>
      <c r="L4860" s="11">
        <v>0</v>
      </c>
      <c r="M4860" s="11">
        <v>0</v>
      </c>
    </row>
    <row r="4861" spans="1:13" x14ac:dyDescent="0.35">
      <c r="A4861" s="11" t="str">
        <f t="shared" si="75"/>
        <v>CONSUMO PER CAPITA (kg ó litros por individuo)Energeticas200-500MIL</v>
      </c>
      <c r="B4861" s="11" t="s">
        <v>120</v>
      </c>
      <c r="C4861" s="11" t="s">
        <v>181</v>
      </c>
      <c r="D4861" s="11" t="s">
        <v>15</v>
      </c>
      <c r="E4861" s="11">
        <v>0.53006184997458605</v>
      </c>
      <c r="F4861" s="11">
        <v>0.45886102076568902</v>
      </c>
      <c r="G4861" s="11">
        <v>0.52706362645904103</v>
      </c>
      <c r="H4861" s="11">
        <v>0.59503111845585599</v>
      </c>
      <c r="I4861" s="11">
        <v>0</v>
      </c>
      <c r="J4861" s="11">
        <v>0</v>
      </c>
      <c r="K4861" s="11">
        <v>0</v>
      </c>
      <c r="L4861" s="11">
        <v>0</v>
      </c>
      <c r="M4861" s="11">
        <v>0</v>
      </c>
    </row>
    <row r="4862" spans="1:13" x14ac:dyDescent="0.35">
      <c r="A4862" s="11" t="str">
        <f t="shared" si="75"/>
        <v>CONSUMO PER CAPITA (kg ó litros por individuo)Energeticas&gt;500MIL</v>
      </c>
      <c r="B4862" s="11" t="s">
        <v>120</v>
      </c>
      <c r="C4862" s="11" t="s">
        <v>181</v>
      </c>
      <c r="D4862" s="11" t="s">
        <v>16</v>
      </c>
      <c r="E4862" s="11">
        <v>0.30093908256170998</v>
      </c>
      <c r="F4862" s="11">
        <v>0.29200528572314199</v>
      </c>
      <c r="G4862" s="11">
        <v>0.21880212023309001</v>
      </c>
      <c r="H4862" s="11">
        <v>0.58172547132562602</v>
      </c>
      <c r="I4862" s="11">
        <v>0</v>
      </c>
      <c r="J4862" s="11">
        <v>0</v>
      </c>
      <c r="K4862" s="11">
        <v>0</v>
      </c>
      <c r="L4862" s="11">
        <v>0</v>
      </c>
      <c r="M4862" s="11">
        <v>0</v>
      </c>
    </row>
    <row r="4863" spans="1:13" x14ac:dyDescent="0.35">
      <c r="A4863" s="11" t="str">
        <f t="shared" si="75"/>
        <v>CONSUMO PER CAPITA (kg ó litros por individuo)EnergeticasDE 15 A 19 AÑOS</v>
      </c>
      <c r="B4863" s="11" t="s">
        <v>120</v>
      </c>
      <c r="C4863" s="11" t="s">
        <v>181</v>
      </c>
      <c r="D4863" s="11" t="s">
        <v>39</v>
      </c>
      <c r="E4863" s="11">
        <v>1.50028722281189</v>
      </c>
      <c r="F4863" s="11">
        <v>0.91608105062352896</v>
      </c>
      <c r="G4863" s="11">
        <v>0.55770147430797701</v>
      </c>
      <c r="H4863" s="11">
        <v>1.9046366060019999</v>
      </c>
      <c r="I4863" s="11">
        <v>0</v>
      </c>
      <c r="J4863" s="11">
        <v>0</v>
      </c>
      <c r="K4863" s="11">
        <v>0</v>
      </c>
      <c r="L4863" s="11">
        <v>0</v>
      </c>
      <c r="M4863" s="11">
        <v>0</v>
      </c>
    </row>
    <row r="4864" spans="1:13" x14ac:dyDescent="0.35">
      <c r="A4864" s="11" t="str">
        <f t="shared" si="75"/>
        <v>CONSUMO PER CAPITA (kg ó litros por individuo)EnergeticasDE 20 A 24 AÑOS</v>
      </c>
      <c r="B4864" s="11" t="s">
        <v>120</v>
      </c>
      <c r="C4864" s="11" t="s">
        <v>181</v>
      </c>
      <c r="D4864" s="11" t="s">
        <v>40</v>
      </c>
      <c r="E4864" s="11">
        <v>1.3921557579461099</v>
      </c>
      <c r="F4864" s="11">
        <v>0.93140921606486604</v>
      </c>
      <c r="G4864" s="11">
        <v>0.77084186885976502</v>
      </c>
      <c r="H4864" s="11">
        <v>0.74853366710276403</v>
      </c>
      <c r="I4864" s="11">
        <v>0</v>
      </c>
      <c r="J4864" s="11">
        <v>0</v>
      </c>
      <c r="K4864" s="11">
        <v>0</v>
      </c>
      <c r="L4864" s="11">
        <v>0</v>
      </c>
      <c r="M4864" s="11">
        <v>0</v>
      </c>
    </row>
    <row r="4865" spans="1:13" x14ac:dyDescent="0.35">
      <c r="A4865" s="11" t="str">
        <f t="shared" si="75"/>
        <v>CONSUMO PER CAPITA (kg ó litros por individuo)EnergeticasDE 25 A 34 AÑOS</v>
      </c>
      <c r="B4865" s="11" t="s">
        <v>120</v>
      </c>
      <c r="C4865" s="11" t="s">
        <v>181</v>
      </c>
      <c r="D4865" s="11" t="s">
        <v>41</v>
      </c>
      <c r="E4865" s="11">
        <v>0.35149418797092102</v>
      </c>
      <c r="F4865" s="11">
        <v>0.38351307611181101</v>
      </c>
      <c r="G4865" s="11">
        <v>0.50937229471582901</v>
      </c>
      <c r="H4865" s="11">
        <v>0.54829552691436001</v>
      </c>
      <c r="I4865" s="11">
        <v>0</v>
      </c>
      <c r="J4865" s="11">
        <v>0</v>
      </c>
      <c r="K4865" s="11">
        <v>0</v>
      </c>
      <c r="L4865" s="11">
        <v>0</v>
      </c>
      <c r="M4865" s="11">
        <v>0</v>
      </c>
    </row>
    <row r="4866" spans="1:13" x14ac:dyDescent="0.35">
      <c r="A4866" s="11" t="str">
        <f t="shared" si="75"/>
        <v>CONSUMO PER CAPITA (kg ó litros por individuo)EnergeticasDE 35 A 49 AÑOS</v>
      </c>
      <c r="B4866" s="11" t="s">
        <v>120</v>
      </c>
      <c r="C4866" s="11" t="s">
        <v>181</v>
      </c>
      <c r="D4866" s="11" t="s">
        <v>42</v>
      </c>
      <c r="E4866" s="11">
        <v>0.46091386379440402</v>
      </c>
      <c r="F4866" s="11">
        <v>0.76589290886537398</v>
      </c>
      <c r="G4866" s="11">
        <v>0.791276936957785</v>
      </c>
      <c r="H4866" s="11">
        <v>0.73800442750516204</v>
      </c>
      <c r="I4866" s="11">
        <v>0</v>
      </c>
      <c r="J4866" s="11">
        <v>0</v>
      </c>
      <c r="K4866" s="11">
        <v>0</v>
      </c>
      <c r="L4866" s="11">
        <v>0</v>
      </c>
      <c r="M4866" s="11">
        <v>0</v>
      </c>
    </row>
    <row r="4867" spans="1:13" x14ac:dyDescent="0.35">
      <c r="A4867" s="11" t="str">
        <f t="shared" si="75"/>
        <v>CONSUMO PER CAPITA (kg ó litros por individuo)EnergeticasDE 50 A 59 AÑOS</v>
      </c>
      <c r="B4867" s="11" t="s">
        <v>120</v>
      </c>
      <c r="C4867" s="11" t="s">
        <v>181</v>
      </c>
      <c r="D4867" s="11" t="s">
        <v>43</v>
      </c>
      <c r="E4867" s="11">
        <v>0.28281611938523099</v>
      </c>
      <c r="F4867" s="11">
        <v>0.31571104989280002</v>
      </c>
      <c r="G4867" s="11">
        <v>0.28755968189060799</v>
      </c>
      <c r="H4867" s="11">
        <v>0.45543290586164897</v>
      </c>
      <c r="I4867" s="11">
        <v>0</v>
      </c>
      <c r="J4867" s="11">
        <v>0</v>
      </c>
      <c r="K4867" s="11">
        <v>0</v>
      </c>
      <c r="L4867" s="11">
        <v>0</v>
      </c>
      <c r="M4867" s="11">
        <v>0</v>
      </c>
    </row>
    <row r="4868" spans="1:13" x14ac:dyDescent="0.35">
      <c r="A4868" s="11" t="str">
        <f t="shared" ref="A4868:A4931" si="76">B4868&amp;C4868&amp;D4868</f>
        <v>CONSUMO PER CAPITA (kg ó litros por individuo)EnergeticasDE 60 A 75 AÑOS</v>
      </c>
      <c r="B4868" s="11" t="s">
        <v>120</v>
      </c>
      <c r="C4868" s="11" t="s">
        <v>181</v>
      </c>
      <c r="D4868" s="11" t="s">
        <v>44</v>
      </c>
      <c r="E4868" s="11">
        <v>4.2842332370190299E-2</v>
      </c>
      <c r="F4868" s="11">
        <v>3.3460802305218501E-2</v>
      </c>
      <c r="G4868" s="11">
        <v>4.1153600570668102E-2</v>
      </c>
      <c r="H4868" s="11">
        <v>0.12884272374448999</v>
      </c>
      <c r="I4868" s="11">
        <v>0</v>
      </c>
      <c r="J4868" s="11">
        <v>0</v>
      </c>
      <c r="K4868" s="11">
        <v>0</v>
      </c>
      <c r="L4868" s="11">
        <v>0</v>
      </c>
      <c r="M4868" s="11">
        <v>0</v>
      </c>
    </row>
    <row r="4869" spans="1:13" x14ac:dyDescent="0.35">
      <c r="A4869" s="11" t="str">
        <f t="shared" si="76"/>
        <v>CONSUMO PER CAPITA (kg ó litros por individuo)EnergeticasALTA Y MEDIA ALTA</v>
      </c>
      <c r="B4869" s="11" t="s">
        <v>120</v>
      </c>
      <c r="C4869" s="11" t="s">
        <v>181</v>
      </c>
      <c r="D4869" s="11" t="s">
        <v>17</v>
      </c>
      <c r="E4869" s="11">
        <v>0.16525966408665901</v>
      </c>
      <c r="F4869" s="11">
        <v>0.299909494850577</v>
      </c>
      <c r="G4869" s="11">
        <v>0.22494411692750299</v>
      </c>
      <c r="H4869" s="11">
        <v>0.30431089017173701</v>
      </c>
      <c r="I4869" s="11">
        <v>0</v>
      </c>
      <c r="J4869" s="11">
        <v>0</v>
      </c>
      <c r="K4869" s="11">
        <v>0</v>
      </c>
      <c r="L4869" s="11">
        <v>0</v>
      </c>
      <c r="M4869" s="11">
        <v>0</v>
      </c>
    </row>
    <row r="4870" spans="1:13" x14ac:dyDescent="0.35">
      <c r="A4870" s="11" t="str">
        <f t="shared" si="76"/>
        <v>CONSUMO PER CAPITA (kg ó litros por individuo)EnergeticasMEDIA</v>
      </c>
      <c r="B4870" s="11" t="s">
        <v>120</v>
      </c>
      <c r="C4870" s="11" t="s">
        <v>181</v>
      </c>
      <c r="D4870" s="11" t="s">
        <v>18</v>
      </c>
      <c r="E4870" s="11">
        <v>0.48451245087800698</v>
      </c>
      <c r="F4870" s="11">
        <v>0.301284972411136</v>
      </c>
      <c r="G4870" s="11">
        <v>0.23739348806132701</v>
      </c>
      <c r="H4870" s="11">
        <v>0.230002861739212</v>
      </c>
      <c r="I4870" s="11">
        <v>0</v>
      </c>
      <c r="J4870" s="11">
        <v>0</v>
      </c>
      <c r="K4870" s="11">
        <v>0</v>
      </c>
      <c r="L4870" s="11">
        <v>0</v>
      </c>
      <c r="M4870" s="11">
        <v>0</v>
      </c>
    </row>
    <row r="4871" spans="1:13" x14ac:dyDescent="0.35">
      <c r="A4871" s="11" t="str">
        <f t="shared" si="76"/>
        <v>CONSUMO PER CAPITA (kg ó litros por individuo)EnergeticasMEDIA BAJA</v>
      </c>
      <c r="B4871" s="11" t="s">
        <v>120</v>
      </c>
      <c r="C4871" s="11" t="s">
        <v>181</v>
      </c>
      <c r="D4871" s="11" t="s">
        <v>19</v>
      </c>
      <c r="E4871" s="11">
        <v>0.46940896182243502</v>
      </c>
      <c r="F4871" s="11">
        <v>0.56242748987859004</v>
      </c>
      <c r="G4871" s="11">
        <v>0.57223748723545298</v>
      </c>
      <c r="H4871" s="11">
        <v>0.61811929459104298</v>
      </c>
      <c r="I4871" s="11">
        <v>0</v>
      </c>
      <c r="J4871" s="11">
        <v>0</v>
      </c>
      <c r="K4871" s="11">
        <v>0</v>
      </c>
      <c r="L4871" s="11">
        <v>0</v>
      </c>
      <c r="M4871" s="11">
        <v>0</v>
      </c>
    </row>
    <row r="4872" spans="1:13" x14ac:dyDescent="0.35">
      <c r="A4872" s="11" t="str">
        <f t="shared" si="76"/>
        <v>CONSUMO PER CAPITA (kg ó litros por individuo)EnergeticasBAJA</v>
      </c>
      <c r="B4872" s="11" t="s">
        <v>120</v>
      </c>
      <c r="C4872" s="11" t="s">
        <v>181</v>
      </c>
      <c r="D4872" s="11" t="s">
        <v>20</v>
      </c>
      <c r="E4872" s="11">
        <v>0.66153098218643303</v>
      </c>
      <c r="F4872" s="11">
        <v>0.86534577867392404</v>
      </c>
      <c r="G4872" s="11">
        <v>0.95927241029975696</v>
      </c>
      <c r="H4872" s="11">
        <v>1.52002909197682</v>
      </c>
      <c r="I4872" s="11">
        <v>0</v>
      </c>
      <c r="J4872" s="11">
        <v>0</v>
      </c>
      <c r="K4872" s="11">
        <v>0</v>
      </c>
      <c r="L4872" s="11">
        <v>0</v>
      </c>
      <c r="M4872" s="11">
        <v>0</v>
      </c>
    </row>
    <row r="4873" spans="1:13" x14ac:dyDescent="0.35">
      <c r="A4873" s="11" t="str">
        <f t="shared" si="76"/>
        <v>CONSUMO PER CAPITA (kg ó litros por individuo)EnergeticasHOMBRE</v>
      </c>
      <c r="B4873" s="11" t="s">
        <v>120</v>
      </c>
      <c r="C4873" s="11" t="s">
        <v>181</v>
      </c>
      <c r="D4873" s="11" t="s">
        <v>21</v>
      </c>
      <c r="E4873" s="11">
        <v>0.59750217858829302</v>
      </c>
      <c r="F4873" s="11">
        <v>0.48036666236574799</v>
      </c>
      <c r="G4873" s="11">
        <v>0.51145163153351603</v>
      </c>
      <c r="H4873" s="11">
        <v>0.74822710301437301</v>
      </c>
      <c r="I4873" s="11">
        <v>0</v>
      </c>
      <c r="J4873" s="11">
        <v>0</v>
      </c>
      <c r="K4873" s="11">
        <v>0</v>
      </c>
      <c r="L4873" s="11">
        <v>0</v>
      </c>
      <c r="M4873" s="11">
        <v>0</v>
      </c>
    </row>
    <row r="4874" spans="1:13" x14ac:dyDescent="0.35">
      <c r="A4874" s="11" t="str">
        <f t="shared" si="76"/>
        <v>CONSUMO PER CAPITA (kg ó litros por individuo)EnergeticasMUJER</v>
      </c>
      <c r="B4874" s="11" t="s">
        <v>120</v>
      </c>
      <c r="C4874" s="11" t="s">
        <v>181</v>
      </c>
      <c r="D4874" s="11" t="s">
        <v>22</v>
      </c>
      <c r="E4874" s="11">
        <v>0.29739649808894503</v>
      </c>
      <c r="F4874" s="11">
        <v>0.47655667658308298</v>
      </c>
      <c r="G4874" s="11">
        <v>0.41377379174295897</v>
      </c>
      <c r="H4874" s="11">
        <v>0.44592871034898401</v>
      </c>
      <c r="I4874" s="11">
        <v>0</v>
      </c>
      <c r="J4874" s="11">
        <v>0</v>
      </c>
      <c r="K4874" s="11">
        <v>0</v>
      </c>
      <c r="L4874" s="11">
        <v>0</v>
      </c>
      <c r="M4874" s="11">
        <v>0</v>
      </c>
    </row>
    <row r="4875" spans="1:13" x14ac:dyDescent="0.35">
      <c r="A4875" s="11" t="str">
        <f t="shared" si="76"/>
        <v>CONSUMO PER CAPITA (kg ó litros por individuo)GaseosasT.ESPAÑA</v>
      </c>
      <c r="B4875" s="11" t="s">
        <v>120</v>
      </c>
      <c r="C4875" s="11" t="s">
        <v>167</v>
      </c>
      <c r="D4875" s="11" t="s">
        <v>36</v>
      </c>
      <c r="E4875" s="11">
        <v>3.0458876035752501E-2</v>
      </c>
      <c r="F4875" s="11">
        <v>7.4186887884412397E-2</v>
      </c>
      <c r="G4875" s="11">
        <v>0.30156648137896003</v>
      </c>
      <c r="H4875" s="11">
        <v>0.25671565753532399</v>
      </c>
      <c r="I4875" s="11">
        <v>0</v>
      </c>
      <c r="J4875" s="11">
        <v>0</v>
      </c>
      <c r="K4875" s="11">
        <v>0</v>
      </c>
      <c r="L4875" s="11">
        <v>0</v>
      </c>
      <c r="M4875" s="11">
        <v>0</v>
      </c>
    </row>
    <row r="4876" spans="1:13" x14ac:dyDescent="0.35">
      <c r="A4876" s="11" t="str">
        <f t="shared" si="76"/>
        <v>CONSUMO PER CAPITA (kg ó litros por individuo)GaseosasBCN AM</v>
      </c>
      <c r="B4876" s="11" t="s">
        <v>120</v>
      </c>
      <c r="C4876" s="11" t="s">
        <v>167</v>
      </c>
      <c r="D4876" s="11" t="s">
        <v>1</v>
      </c>
      <c r="E4876" s="11">
        <v>6.5996420146917603E-2</v>
      </c>
      <c r="F4876" s="11">
        <v>3.3065439016545697E-2</v>
      </c>
      <c r="G4876" s="11">
        <v>0.18642245547077199</v>
      </c>
      <c r="H4876" s="11">
        <v>0.13369277681696301</v>
      </c>
      <c r="I4876" s="11">
        <v>0</v>
      </c>
      <c r="J4876" s="11">
        <v>0</v>
      </c>
      <c r="K4876" s="11">
        <v>0</v>
      </c>
      <c r="L4876" s="11">
        <v>0</v>
      </c>
      <c r="M4876" s="11">
        <v>0</v>
      </c>
    </row>
    <row r="4877" spans="1:13" x14ac:dyDescent="0.35">
      <c r="A4877" s="11" t="str">
        <f t="shared" si="76"/>
        <v>CONSUMO PER CAPITA (kg ó litros por individuo)GaseosasREST.CAT ARAGON</v>
      </c>
      <c r="B4877" s="11" t="s">
        <v>120</v>
      </c>
      <c r="C4877" s="11" t="s">
        <v>167</v>
      </c>
      <c r="D4877" s="11" t="s">
        <v>2</v>
      </c>
      <c r="E4877" s="11">
        <v>3.0124839817289799E-2</v>
      </c>
      <c r="F4877" s="11">
        <v>5.8796365625420302E-2</v>
      </c>
      <c r="G4877" s="11">
        <v>0.13157986770157901</v>
      </c>
      <c r="H4877" s="11">
        <v>0.194670095490141</v>
      </c>
      <c r="I4877" s="11">
        <v>0</v>
      </c>
      <c r="J4877" s="11">
        <v>0</v>
      </c>
      <c r="K4877" s="11">
        <v>0</v>
      </c>
      <c r="L4877" s="11">
        <v>0</v>
      </c>
      <c r="M4877" s="11">
        <v>0</v>
      </c>
    </row>
    <row r="4878" spans="1:13" x14ac:dyDescent="0.35">
      <c r="A4878" s="11" t="str">
        <f t="shared" si="76"/>
        <v>CONSUMO PER CAPITA (kg ó litros por individuo)GaseosasLEVANTE</v>
      </c>
      <c r="B4878" s="11" t="s">
        <v>120</v>
      </c>
      <c r="C4878" s="11" t="s">
        <v>167</v>
      </c>
      <c r="D4878" s="11" t="s">
        <v>3</v>
      </c>
      <c r="E4878" s="11">
        <v>8.9349354959400197E-3</v>
      </c>
      <c r="F4878" s="11">
        <v>1.23697290225479E-2</v>
      </c>
      <c r="G4878" s="11">
        <v>0.60071990026467803</v>
      </c>
      <c r="H4878" s="11">
        <v>0.65628483262723603</v>
      </c>
      <c r="I4878" s="11">
        <v>0</v>
      </c>
      <c r="J4878" s="11">
        <v>0</v>
      </c>
      <c r="K4878" s="11">
        <v>0</v>
      </c>
      <c r="L4878" s="11">
        <v>0</v>
      </c>
      <c r="M4878" s="11">
        <v>0</v>
      </c>
    </row>
    <row r="4879" spans="1:13" x14ac:dyDescent="0.35">
      <c r="A4879" s="11" t="str">
        <f t="shared" si="76"/>
        <v>CONSUMO PER CAPITA (kg ó litros por individuo)GaseosasANDALUCIA</v>
      </c>
      <c r="B4879" s="11" t="s">
        <v>120</v>
      </c>
      <c r="C4879" s="11" t="s">
        <v>167</v>
      </c>
      <c r="D4879" s="11" t="s">
        <v>4</v>
      </c>
      <c r="E4879" s="11">
        <v>1.21617447599408E-2</v>
      </c>
      <c r="F4879" s="11">
        <v>2.78501180520777E-2</v>
      </c>
      <c r="G4879" s="11">
        <v>0.13906534128569401</v>
      </c>
      <c r="H4879" s="11">
        <v>0.17934220469395101</v>
      </c>
      <c r="I4879" s="11">
        <v>0</v>
      </c>
      <c r="J4879" s="11">
        <v>0</v>
      </c>
      <c r="K4879" s="11">
        <v>0</v>
      </c>
      <c r="L4879" s="11">
        <v>0</v>
      </c>
      <c r="M4879" s="11">
        <v>0</v>
      </c>
    </row>
    <row r="4880" spans="1:13" x14ac:dyDescent="0.35">
      <c r="A4880" s="11" t="str">
        <f t="shared" si="76"/>
        <v>CONSUMO PER CAPITA (kg ó litros por individuo)GaseosasMDD AM</v>
      </c>
      <c r="B4880" s="11" t="s">
        <v>120</v>
      </c>
      <c r="C4880" s="11" t="s">
        <v>167</v>
      </c>
      <c r="D4880" s="11" t="s">
        <v>5</v>
      </c>
      <c r="E4880" s="11">
        <v>4.2757121262957602E-2</v>
      </c>
      <c r="F4880" s="11">
        <v>0.36098864850479101</v>
      </c>
      <c r="G4880" s="11">
        <v>0.58933659027871599</v>
      </c>
      <c r="H4880" s="11">
        <v>0.263813073457426</v>
      </c>
      <c r="I4880" s="11">
        <v>0</v>
      </c>
      <c r="J4880" s="11">
        <v>0</v>
      </c>
      <c r="K4880" s="11">
        <v>0</v>
      </c>
      <c r="L4880" s="11">
        <v>0</v>
      </c>
      <c r="M4880" s="11">
        <v>0</v>
      </c>
    </row>
    <row r="4881" spans="1:13" x14ac:dyDescent="0.35">
      <c r="A4881" s="11" t="str">
        <f t="shared" si="76"/>
        <v>CONSUMO PER CAPITA (kg ó litros por individuo)GaseosasRTO CENTRO</v>
      </c>
      <c r="B4881" s="11" t="s">
        <v>120</v>
      </c>
      <c r="C4881" s="11" t="s">
        <v>167</v>
      </c>
      <c r="D4881" s="11" t="s">
        <v>6</v>
      </c>
      <c r="E4881" s="11">
        <v>1.9532782665804601E-2</v>
      </c>
      <c r="F4881" s="11">
        <v>5.9327182459917903E-3</v>
      </c>
      <c r="G4881" s="11">
        <v>0.32745540412690399</v>
      </c>
      <c r="H4881" s="11">
        <v>0.108583644047145</v>
      </c>
      <c r="I4881" s="11">
        <v>0</v>
      </c>
      <c r="J4881" s="11">
        <v>0</v>
      </c>
      <c r="K4881" s="11">
        <v>0</v>
      </c>
      <c r="L4881" s="11">
        <v>0</v>
      </c>
      <c r="M4881" s="11">
        <v>0</v>
      </c>
    </row>
    <row r="4882" spans="1:13" x14ac:dyDescent="0.35">
      <c r="A4882" s="11" t="str">
        <f t="shared" si="76"/>
        <v>CONSUMO PER CAPITA (kg ó litros por individuo)GaseosasNORTE-CENTRO</v>
      </c>
      <c r="B4882" s="11" t="s">
        <v>120</v>
      </c>
      <c r="C4882" s="11" t="s">
        <v>167</v>
      </c>
      <c r="D4882" s="11" t="s">
        <v>7</v>
      </c>
      <c r="E4882" s="11">
        <v>6.3486462194126602E-3</v>
      </c>
      <c r="F4882" s="11">
        <v>1.32101794267564E-2</v>
      </c>
      <c r="G4882" s="11">
        <v>0.13247420531649401</v>
      </c>
      <c r="H4882" s="11">
        <v>0.170025094074785</v>
      </c>
      <c r="I4882" s="11">
        <v>0</v>
      </c>
      <c r="J4882" s="11">
        <v>0</v>
      </c>
      <c r="K4882" s="11">
        <v>0</v>
      </c>
      <c r="L4882" s="11">
        <v>0</v>
      </c>
      <c r="M4882" s="11">
        <v>0</v>
      </c>
    </row>
    <row r="4883" spans="1:13" x14ac:dyDescent="0.35">
      <c r="A4883" s="11" t="str">
        <f t="shared" si="76"/>
        <v>CONSUMO PER CAPITA (kg ó litros por individuo)GaseosasNOROESTE</v>
      </c>
      <c r="B4883" s="11" t="s">
        <v>120</v>
      </c>
      <c r="C4883" s="11" t="s">
        <v>167</v>
      </c>
      <c r="D4883" s="11" t="s">
        <v>8</v>
      </c>
      <c r="E4883" s="11">
        <v>8.88923738384301E-2</v>
      </c>
      <c r="F4883" s="11">
        <v>5.2385440045427098E-2</v>
      </c>
      <c r="G4883" s="11">
        <v>0.23841587484629301</v>
      </c>
      <c r="H4883" s="11">
        <v>0.19408912666445399</v>
      </c>
      <c r="I4883" s="11">
        <v>0</v>
      </c>
      <c r="J4883" s="11">
        <v>0</v>
      </c>
      <c r="K4883" s="11">
        <v>0</v>
      </c>
      <c r="L4883" s="11">
        <v>0</v>
      </c>
      <c r="M4883" s="11">
        <v>0</v>
      </c>
    </row>
    <row r="4884" spans="1:13" x14ac:dyDescent="0.35">
      <c r="A4884" s="11" t="str">
        <f t="shared" si="76"/>
        <v>CONSUMO PER CAPITA (kg ó litros por individuo)Gaseosas&lt;2MIL</v>
      </c>
      <c r="B4884" s="11" t="s">
        <v>120</v>
      </c>
      <c r="C4884" s="11" t="s">
        <v>167</v>
      </c>
      <c r="D4884" s="11" t="s">
        <v>9</v>
      </c>
      <c r="E4884" s="11">
        <v>0</v>
      </c>
      <c r="F4884" s="11">
        <v>9.6107131173601406E-3</v>
      </c>
      <c r="G4884" s="11">
        <v>7.3789506820036793E-2</v>
      </c>
      <c r="H4884" s="11">
        <v>0.106878550574766</v>
      </c>
      <c r="I4884" s="11">
        <v>0</v>
      </c>
      <c r="J4884" s="11">
        <v>0</v>
      </c>
      <c r="K4884" s="11">
        <v>0</v>
      </c>
      <c r="L4884" s="11">
        <v>0</v>
      </c>
      <c r="M4884" s="11">
        <v>0</v>
      </c>
    </row>
    <row r="4885" spans="1:13" x14ac:dyDescent="0.35">
      <c r="A4885" s="11" t="str">
        <f t="shared" si="76"/>
        <v>CONSUMO PER CAPITA (kg ó litros por individuo)Gaseosas2-5MIL</v>
      </c>
      <c r="B4885" s="11" t="s">
        <v>120</v>
      </c>
      <c r="C4885" s="11" t="s">
        <v>167</v>
      </c>
      <c r="D4885" s="11" t="s">
        <v>10</v>
      </c>
      <c r="E4885" s="11">
        <v>1.12728520807525E-2</v>
      </c>
      <c r="F4885" s="11">
        <v>2.43847727830282E-2</v>
      </c>
      <c r="G4885" s="11">
        <v>5.8046073231051598E-2</v>
      </c>
      <c r="H4885" s="11">
        <v>6.3367756335355005E-2</v>
      </c>
      <c r="I4885" s="11">
        <v>0</v>
      </c>
      <c r="J4885" s="11">
        <v>0</v>
      </c>
      <c r="K4885" s="11">
        <v>0</v>
      </c>
      <c r="L4885" s="11">
        <v>0</v>
      </c>
      <c r="M4885" s="11">
        <v>0</v>
      </c>
    </row>
    <row r="4886" spans="1:13" x14ac:dyDescent="0.35">
      <c r="A4886" s="11" t="str">
        <f t="shared" si="76"/>
        <v>CONSUMO PER CAPITA (kg ó litros por individuo)Gaseosas5-10MIL</v>
      </c>
      <c r="B4886" s="11" t="s">
        <v>120</v>
      </c>
      <c r="C4886" s="11" t="s">
        <v>167</v>
      </c>
      <c r="D4886" s="11" t="s">
        <v>11</v>
      </c>
      <c r="E4886" s="11">
        <v>1.5036894298971299E-2</v>
      </c>
      <c r="F4886" s="11">
        <v>2.44010795693968E-2</v>
      </c>
      <c r="G4886" s="11">
        <v>0.13918496247277901</v>
      </c>
      <c r="H4886" s="11">
        <v>0.12579848981101599</v>
      </c>
      <c r="I4886" s="11">
        <v>0</v>
      </c>
      <c r="J4886" s="11">
        <v>0</v>
      </c>
      <c r="K4886" s="11">
        <v>0</v>
      </c>
      <c r="L4886" s="11">
        <v>0</v>
      </c>
      <c r="M4886" s="11">
        <v>0</v>
      </c>
    </row>
    <row r="4887" spans="1:13" x14ac:dyDescent="0.35">
      <c r="A4887" s="11" t="str">
        <f t="shared" si="76"/>
        <v>CONSUMO PER CAPITA (kg ó litros por individuo)Gaseosas10-30MIL</v>
      </c>
      <c r="B4887" s="11" t="s">
        <v>120</v>
      </c>
      <c r="C4887" s="11" t="s">
        <v>167</v>
      </c>
      <c r="D4887" s="11" t="s">
        <v>12</v>
      </c>
      <c r="E4887" s="11">
        <v>6.2003147237918402E-2</v>
      </c>
      <c r="F4887" s="11">
        <v>4.8152972928653399E-2</v>
      </c>
      <c r="G4887" s="11">
        <v>0.33358876007671001</v>
      </c>
      <c r="H4887" s="11">
        <v>0.24791049029745299</v>
      </c>
      <c r="I4887" s="11">
        <v>0</v>
      </c>
      <c r="J4887" s="11">
        <v>0</v>
      </c>
      <c r="K4887" s="11">
        <v>0</v>
      </c>
      <c r="L4887" s="11">
        <v>0</v>
      </c>
      <c r="M4887" s="11">
        <v>0</v>
      </c>
    </row>
    <row r="4888" spans="1:13" x14ac:dyDescent="0.35">
      <c r="A4888" s="11" t="str">
        <f t="shared" si="76"/>
        <v>CONSUMO PER CAPITA (kg ó litros por individuo)Gaseosas30-100MIL</v>
      </c>
      <c r="B4888" s="11" t="s">
        <v>120</v>
      </c>
      <c r="C4888" s="11" t="s">
        <v>167</v>
      </c>
      <c r="D4888" s="11" t="s">
        <v>13</v>
      </c>
      <c r="E4888" s="11">
        <v>2.3582480211568099E-2</v>
      </c>
      <c r="F4888" s="11">
        <v>1.47413628801087E-2</v>
      </c>
      <c r="G4888" s="11">
        <v>0.14744609458055899</v>
      </c>
      <c r="H4888" s="11">
        <v>0.15693217939165699</v>
      </c>
      <c r="I4888" s="11">
        <v>0</v>
      </c>
      <c r="J4888" s="11">
        <v>0</v>
      </c>
      <c r="K4888" s="11">
        <v>0</v>
      </c>
      <c r="L4888" s="11">
        <v>0</v>
      </c>
      <c r="M4888" s="11">
        <v>0</v>
      </c>
    </row>
    <row r="4889" spans="1:13" x14ac:dyDescent="0.35">
      <c r="A4889" s="11" t="str">
        <f t="shared" si="76"/>
        <v>CONSUMO PER CAPITA (kg ó litros por individuo)Gaseosas100-200MIL</v>
      </c>
      <c r="B4889" s="11" t="s">
        <v>120</v>
      </c>
      <c r="C4889" s="11" t="s">
        <v>167</v>
      </c>
      <c r="D4889" s="11" t="s">
        <v>14</v>
      </c>
      <c r="E4889" s="11">
        <v>6.1089610068857502E-3</v>
      </c>
      <c r="F4889" s="11">
        <v>1.7685535598685801E-2</v>
      </c>
      <c r="G4889" s="11">
        <v>8.8071530810841805E-2</v>
      </c>
      <c r="H4889" s="11">
        <v>7.5228402110922798E-2</v>
      </c>
      <c r="I4889" s="11">
        <v>0</v>
      </c>
      <c r="J4889" s="11">
        <v>0</v>
      </c>
      <c r="K4889" s="11">
        <v>0</v>
      </c>
      <c r="L4889" s="11">
        <v>0</v>
      </c>
      <c r="M4889" s="11">
        <v>0</v>
      </c>
    </row>
    <row r="4890" spans="1:13" x14ac:dyDescent="0.35">
      <c r="A4890" s="11" t="str">
        <f t="shared" si="76"/>
        <v>CONSUMO PER CAPITA (kg ó litros por individuo)Gaseosas200-500MIL</v>
      </c>
      <c r="B4890" s="11" t="s">
        <v>120</v>
      </c>
      <c r="C4890" s="11" t="s">
        <v>167</v>
      </c>
      <c r="D4890" s="11" t="s">
        <v>15</v>
      </c>
      <c r="E4890" s="11">
        <v>5.4098026947142202E-3</v>
      </c>
      <c r="F4890" s="11">
        <v>3.4078759656996603E-2</v>
      </c>
      <c r="G4890" s="11">
        <v>0.16920628617414801</v>
      </c>
      <c r="H4890" s="11">
        <v>0.14975438902332899</v>
      </c>
      <c r="I4890" s="11">
        <v>0</v>
      </c>
      <c r="J4890" s="11">
        <v>0</v>
      </c>
      <c r="K4890" s="11">
        <v>0</v>
      </c>
      <c r="L4890" s="11">
        <v>0</v>
      </c>
      <c r="M4890" s="11">
        <v>0</v>
      </c>
    </row>
    <row r="4891" spans="1:13" x14ac:dyDescent="0.35">
      <c r="A4891" s="11" t="str">
        <f t="shared" si="76"/>
        <v>CONSUMO PER CAPITA (kg ó litros por individuo)Gaseosas&gt;500MIL</v>
      </c>
      <c r="B4891" s="11" t="s">
        <v>120</v>
      </c>
      <c r="C4891" s="11" t="s">
        <v>167</v>
      </c>
      <c r="D4891" s="11" t="s">
        <v>16</v>
      </c>
      <c r="E4891" s="11">
        <v>6.2419023277864E-2</v>
      </c>
      <c r="F4891" s="11">
        <v>0.30004427078198398</v>
      </c>
      <c r="G4891" s="11">
        <v>0.92412658874643105</v>
      </c>
      <c r="H4891" s="11">
        <v>0.76168232182748996</v>
      </c>
      <c r="I4891" s="11">
        <v>0</v>
      </c>
      <c r="J4891" s="11">
        <v>0</v>
      </c>
      <c r="K4891" s="11">
        <v>0</v>
      </c>
      <c r="L4891" s="11">
        <v>0</v>
      </c>
      <c r="M4891" s="11">
        <v>0</v>
      </c>
    </row>
    <row r="4892" spans="1:13" x14ac:dyDescent="0.35">
      <c r="A4892" s="11" t="str">
        <f t="shared" si="76"/>
        <v>CONSUMO PER CAPITA (kg ó litros por individuo)GaseosasDE 15 A 19 AÑOS</v>
      </c>
      <c r="B4892" s="11" t="s">
        <v>120</v>
      </c>
      <c r="C4892" s="11" t="s">
        <v>167</v>
      </c>
      <c r="D4892" s="11" t="s">
        <v>39</v>
      </c>
      <c r="E4892" s="11" t="s">
        <v>213</v>
      </c>
      <c r="F4892" s="11">
        <v>8.8689168773610407E-3</v>
      </c>
      <c r="G4892" s="11">
        <v>1.7498583316361199E-2</v>
      </c>
      <c r="H4892" s="11">
        <v>0.24714987689168699</v>
      </c>
      <c r="I4892" s="11">
        <v>0</v>
      </c>
      <c r="J4892" s="11">
        <v>0</v>
      </c>
      <c r="K4892" s="11">
        <v>0</v>
      </c>
      <c r="L4892" s="11">
        <v>0</v>
      </c>
      <c r="M4892" s="11">
        <v>0</v>
      </c>
    </row>
    <row r="4893" spans="1:13" x14ac:dyDescent="0.35">
      <c r="A4893" s="11" t="str">
        <f t="shared" si="76"/>
        <v>CONSUMO PER CAPITA (kg ó litros por individuo)GaseosasDE 20 A 24 AÑOS</v>
      </c>
      <c r="B4893" s="11" t="s">
        <v>120</v>
      </c>
      <c r="C4893" s="11" t="s">
        <v>167</v>
      </c>
      <c r="D4893" s="11" t="s">
        <v>40</v>
      </c>
      <c r="E4893" s="11">
        <v>7.4747705452532197E-3</v>
      </c>
      <c r="F4893" s="11">
        <v>5.2072015906780098E-3</v>
      </c>
      <c r="G4893" s="11">
        <v>4.4394887879477901E-2</v>
      </c>
      <c r="H4893" s="11">
        <v>6.1338291907667803E-3</v>
      </c>
      <c r="I4893" s="11">
        <v>0</v>
      </c>
      <c r="J4893" s="11">
        <v>0</v>
      </c>
      <c r="K4893" s="11">
        <v>0</v>
      </c>
      <c r="L4893" s="11">
        <v>0</v>
      </c>
      <c r="M4893" s="11">
        <v>0</v>
      </c>
    </row>
    <row r="4894" spans="1:13" x14ac:dyDescent="0.35">
      <c r="A4894" s="11" t="str">
        <f t="shared" si="76"/>
        <v>CONSUMO PER CAPITA (kg ó litros por individuo)GaseosasDE 25 A 34 AÑOS</v>
      </c>
      <c r="B4894" s="11" t="s">
        <v>120</v>
      </c>
      <c r="C4894" s="11" t="s">
        <v>167</v>
      </c>
      <c r="D4894" s="11" t="s">
        <v>41</v>
      </c>
      <c r="E4894" s="11">
        <v>1.36779104742492E-2</v>
      </c>
      <c r="F4894" s="11">
        <v>6.5869874255255001E-3</v>
      </c>
      <c r="G4894" s="11">
        <v>3.8296925005197997E-2</v>
      </c>
      <c r="H4894" s="11">
        <v>2.8933038300825401E-2</v>
      </c>
      <c r="I4894" s="11">
        <v>0</v>
      </c>
      <c r="J4894" s="11">
        <v>0</v>
      </c>
      <c r="K4894" s="11">
        <v>0</v>
      </c>
      <c r="L4894" s="11">
        <v>0</v>
      </c>
      <c r="M4894" s="11">
        <v>0</v>
      </c>
    </row>
    <row r="4895" spans="1:13" x14ac:dyDescent="0.35">
      <c r="A4895" s="11" t="str">
        <f t="shared" si="76"/>
        <v>CONSUMO PER CAPITA (kg ó litros por individuo)GaseosasDE 35 A 49 AÑOS</v>
      </c>
      <c r="B4895" s="11" t="s">
        <v>120</v>
      </c>
      <c r="C4895" s="11" t="s">
        <v>167</v>
      </c>
      <c r="D4895" s="11" t="s">
        <v>42</v>
      </c>
      <c r="E4895" s="11">
        <v>3.4100728459288002E-3</v>
      </c>
      <c r="F4895" s="11">
        <v>1.13267911225663E-2</v>
      </c>
      <c r="G4895" s="11">
        <v>8.4382922411078795E-2</v>
      </c>
      <c r="H4895" s="11">
        <v>7.6249103466279805E-2</v>
      </c>
      <c r="I4895" s="11">
        <v>0</v>
      </c>
      <c r="J4895" s="11">
        <v>0</v>
      </c>
      <c r="K4895" s="11">
        <v>0</v>
      </c>
      <c r="L4895" s="11">
        <v>0</v>
      </c>
      <c r="M4895" s="11">
        <v>0</v>
      </c>
    </row>
    <row r="4896" spans="1:13" x14ac:dyDescent="0.35">
      <c r="A4896" s="11" t="str">
        <f t="shared" si="76"/>
        <v>CONSUMO PER CAPITA (kg ó litros por individuo)GaseosasDE 50 A 59 AÑOS</v>
      </c>
      <c r="B4896" s="11" t="s">
        <v>120</v>
      </c>
      <c r="C4896" s="11" t="s">
        <v>167</v>
      </c>
      <c r="D4896" s="11" t="s">
        <v>43</v>
      </c>
      <c r="E4896" s="11">
        <v>3.2473356161388502E-2</v>
      </c>
      <c r="F4896" s="11">
        <v>3.0920221143804501E-2</v>
      </c>
      <c r="G4896" s="11">
        <v>0.25657067847210302</v>
      </c>
      <c r="H4896" s="11">
        <v>0.22757343369625199</v>
      </c>
      <c r="I4896" s="11">
        <v>0</v>
      </c>
      <c r="J4896" s="11">
        <v>0</v>
      </c>
      <c r="K4896" s="11">
        <v>0</v>
      </c>
      <c r="L4896" s="11">
        <v>0</v>
      </c>
      <c r="M4896" s="11">
        <v>0</v>
      </c>
    </row>
    <row r="4897" spans="1:13" x14ac:dyDescent="0.35">
      <c r="A4897" s="11" t="str">
        <f t="shared" si="76"/>
        <v>CONSUMO PER CAPITA (kg ó litros por individuo)GaseosasDE 60 A 75 AÑOS</v>
      </c>
      <c r="B4897" s="11" t="s">
        <v>120</v>
      </c>
      <c r="C4897" s="11" t="s">
        <v>167</v>
      </c>
      <c r="D4897" s="11" t="s">
        <v>44</v>
      </c>
      <c r="E4897" s="11">
        <v>9.2534408943522606E-2</v>
      </c>
      <c r="F4897" s="11">
        <v>0.278681011113804</v>
      </c>
      <c r="G4897" s="11">
        <v>0.942914163527378</v>
      </c>
      <c r="H4897" s="11">
        <v>0.725257566221297</v>
      </c>
      <c r="I4897" s="11">
        <v>0</v>
      </c>
      <c r="J4897" s="11">
        <v>0</v>
      </c>
      <c r="K4897" s="11">
        <v>0</v>
      </c>
      <c r="L4897" s="11">
        <v>0</v>
      </c>
      <c r="M4897" s="11">
        <v>0</v>
      </c>
    </row>
    <row r="4898" spans="1:13" x14ac:dyDescent="0.35">
      <c r="A4898" s="11" t="str">
        <f t="shared" si="76"/>
        <v>CONSUMO PER CAPITA (kg ó litros por individuo)GaseosasALTA Y MEDIA ALTA</v>
      </c>
      <c r="B4898" s="11" t="s">
        <v>120</v>
      </c>
      <c r="C4898" s="11" t="s">
        <v>167</v>
      </c>
      <c r="D4898" s="11" t="s">
        <v>17</v>
      </c>
      <c r="E4898" s="11">
        <v>3.6357969085632297E-2</v>
      </c>
      <c r="F4898" s="11">
        <v>0.239395286470969</v>
      </c>
      <c r="G4898" s="11">
        <v>0.43484204665237902</v>
      </c>
      <c r="H4898" s="11">
        <v>0.17630601566281401</v>
      </c>
      <c r="I4898" s="11">
        <v>0</v>
      </c>
      <c r="J4898" s="11">
        <v>0</v>
      </c>
      <c r="K4898" s="11">
        <v>0</v>
      </c>
      <c r="L4898" s="11">
        <v>0</v>
      </c>
      <c r="M4898" s="11">
        <v>0</v>
      </c>
    </row>
    <row r="4899" spans="1:13" x14ac:dyDescent="0.35">
      <c r="A4899" s="11" t="str">
        <f t="shared" si="76"/>
        <v>CONSUMO PER CAPITA (kg ó litros por individuo)GaseosasMEDIA</v>
      </c>
      <c r="B4899" s="11" t="s">
        <v>120</v>
      </c>
      <c r="C4899" s="11" t="s">
        <v>167</v>
      </c>
      <c r="D4899" s="11" t="s">
        <v>18</v>
      </c>
      <c r="E4899" s="11">
        <v>2.42521154227185E-2</v>
      </c>
      <c r="F4899" s="11">
        <v>3.4480689772124998E-2</v>
      </c>
      <c r="G4899" s="11">
        <v>0.22421380504764299</v>
      </c>
      <c r="H4899" s="11">
        <v>0.21435714131213701</v>
      </c>
      <c r="I4899" s="11">
        <v>0</v>
      </c>
      <c r="J4899" s="11">
        <v>0</v>
      </c>
      <c r="K4899" s="11">
        <v>0</v>
      </c>
      <c r="L4899" s="11">
        <v>0</v>
      </c>
      <c r="M4899" s="11">
        <v>0</v>
      </c>
    </row>
    <row r="4900" spans="1:13" x14ac:dyDescent="0.35">
      <c r="A4900" s="11" t="str">
        <f t="shared" si="76"/>
        <v>CONSUMO PER CAPITA (kg ó litros por individuo)GaseosasMEDIA BAJA</v>
      </c>
      <c r="B4900" s="11" t="s">
        <v>120</v>
      </c>
      <c r="C4900" s="11" t="s">
        <v>167</v>
      </c>
      <c r="D4900" s="11" t="s">
        <v>19</v>
      </c>
      <c r="E4900" s="11">
        <v>4.5977460722333101E-2</v>
      </c>
      <c r="F4900" s="11">
        <v>2.89202704122569E-2</v>
      </c>
      <c r="G4900" s="11">
        <v>0.38998364382398498</v>
      </c>
      <c r="H4900" s="11">
        <v>0.477525467215625</v>
      </c>
      <c r="I4900" s="11">
        <v>0</v>
      </c>
      <c r="J4900" s="11">
        <v>0</v>
      </c>
      <c r="K4900" s="11">
        <v>0</v>
      </c>
      <c r="L4900" s="11">
        <v>0</v>
      </c>
      <c r="M4900" s="11">
        <v>0</v>
      </c>
    </row>
    <row r="4901" spans="1:13" x14ac:dyDescent="0.35">
      <c r="A4901" s="11" t="str">
        <f t="shared" si="76"/>
        <v>CONSUMO PER CAPITA (kg ó litros por individuo)GaseosasBAJA</v>
      </c>
      <c r="B4901" s="11" t="s">
        <v>120</v>
      </c>
      <c r="C4901" s="11" t="s">
        <v>167</v>
      </c>
      <c r="D4901" s="11" t="s">
        <v>20</v>
      </c>
      <c r="E4901" s="11">
        <v>1.31608281525809E-2</v>
      </c>
      <c r="F4901" s="11">
        <v>1.99243389751722E-2</v>
      </c>
      <c r="G4901" s="11">
        <v>0.16591165306976499</v>
      </c>
      <c r="H4901" s="11">
        <v>0.11718724533085</v>
      </c>
      <c r="I4901" s="11">
        <v>0</v>
      </c>
      <c r="J4901" s="11">
        <v>0</v>
      </c>
      <c r="K4901" s="11">
        <v>0</v>
      </c>
      <c r="L4901" s="11">
        <v>0</v>
      </c>
      <c r="M4901" s="11">
        <v>0</v>
      </c>
    </row>
    <row r="4902" spans="1:13" x14ac:dyDescent="0.35">
      <c r="A4902" s="11" t="str">
        <f t="shared" si="76"/>
        <v>CONSUMO PER CAPITA (kg ó litros por individuo)GaseosasHOMBRE</v>
      </c>
      <c r="B4902" s="11" t="s">
        <v>120</v>
      </c>
      <c r="C4902" s="11" t="s">
        <v>167</v>
      </c>
      <c r="D4902" s="11" t="s">
        <v>21</v>
      </c>
      <c r="E4902" s="11">
        <v>4.0037665071285401E-2</v>
      </c>
      <c r="F4902" s="11">
        <v>0.118809902213191</v>
      </c>
      <c r="G4902" s="11">
        <v>0.40947256381069203</v>
      </c>
      <c r="H4902" s="11">
        <v>0.33727451444911599</v>
      </c>
      <c r="I4902" s="11">
        <v>0</v>
      </c>
      <c r="J4902" s="11">
        <v>0</v>
      </c>
      <c r="K4902" s="11">
        <v>0</v>
      </c>
      <c r="L4902" s="11">
        <v>0</v>
      </c>
      <c r="M4902" s="11">
        <v>0</v>
      </c>
    </row>
    <row r="4903" spans="1:13" x14ac:dyDescent="0.35">
      <c r="A4903" s="11" t="str">
        <f t="shared" si="76"/>
        <v>CONSUMO PER CAPITA (kg ó litros por individuo)GaseosasMUJER</v>
      </c>
      <c r="B4903" s="11" t="s">
        <v>120</v>
      </c>
      <c r="C4903" s="11" t="s">
        <v>167</v>
      </c>
      <c r="D4903" s="11" t="s">
        <v>22</v>
      </c>
      <c r="E4903" s="11">
        <v>2.1039664470080901E-2</v>
      </c>
      <c r="F4903" s="11">
        <v>3.02368337953219E-2</v>
      </c>
      <c r="G4903" s="11">
        <v>0.19520226109949501</v>
      </c>
      <c r="H4903" s="11">
        <v>0.17743532217730301</v>
      </c>
      <c r="I4903" s="11">
        <v>0</v>
      </c>
      <c r="J4903" s="11">
        <v>0</v>
      </c>
      <c r="K4903" s="11">
        <v>0</v>
      </c>
      <c r="L4903" s="11">
        <v>0</v>
      </c>
      <c r="M4903" s="11">
        <v>0</v>
      </c>
    </row>
    <row r="4904" spans="1:13" x14ac:dyDescent="0.35">
      <c r="A4904" s="11" t="str">
        <f t="shared" si="76"/>
        <v>CONSUMO PER CAPITA (kg ó litros por individuo)Bebidas Zumo+LecheT.ESPAÑA</v>
      </c>
      <c r="B4904" s="11" t="s">
        <v>120</v>
      </c>
      <c r="C4904" s="11" t="s">
        <v>168</v>
      </c>
      <c r="D4904" s="11" t="s">
        <v>36</v>
      </c>
      <c r="E4904" s="11">
        <v>0.120539146977463</v>
      </c>
      <c r="F4904" s="11">
        <v>8.2856788659544794E-2</v>
      </c>
      <c r="G4904" s="11">
        <v>9.9866121925187401E-2</v>
      </c>
      <c r="H4904" s="11">
        <v>8.0672625523587296E-2</v>
      </c>
      <c r="I4904" s="11">
        <v>0</v>
      </c>
      <c r="J4904" s="11">
        <v>0</v>
      </c>
      <c r="K4904" s="11">
        <v>0</v>
      </c>
      <c r="L4904" s="11">
        <v>0</v>
      </c>
      <c r="M4904" s="11">
        <v>0</v>
      </c>
    </row>
    <row r="4905" spans="1:13" x14ac:dyDescent="0.35">
      <c r="A4905" s="11" t="str">
        <f t="shared" si="76"/>
        <v>CONSUMO PER CAPITA (kg ó litros por individuo)Bebidas Zumo+LecheBCN AM</v>
      </c>
      <c r="B4905" s="11" t="s">
        <v>120</v>
      </c>
      <c r="C4905" s="11" t="s">
        <v>168</v>
      </c>
      <c r="D4905" s="11" t="s">
        <v>1</v>
      </c>
      <c r="E4905" s="11">
        <v>3.7255324234033597E-2</v>
      </c>
      <c r="F4905" s="11">
        <v>3.1579815534411797E-2</v>
      </c>
      <c r="G4905" s="11">
        <v>2.3769957854252E-2</v>
      </c>
      <c r="H4905" s="11">
        <v>2.78664362272537E-2</v>
      </c>
      <c r="I4905" s="11">
        <v>0</v>
      </c>
      <c r="J4905" s="11">
        <v>0</v>
      </c>
      <c r="K4905" s="11">
        <v>0</v>
      </c>
      <c r="L4905" s="11">
        <v>0</v>
      </c>
      <c r="M4905" s="11">
        <v>0</v>
      </c>
    </row>
    <row r="4906" spans="1:13" x14ac:dyDescent="0.35">
      <c r="A4906" s="11" t="str">
        <f t="shared" si="76"/>
        <v>CONSUMO PER CAPITA (kg ó litros por individuo)Bebidas Zumo+LecheREST.CAT ARAGON</v>
      </c>
      <c r="B4906" s="11" t="s">
        <v>120</v>
      </c>
      <c r="C4906" s="11" t="s">
        <v>168</v>
      </c>
      <c r="D4906" s="11" t="s">
        <v>2</v>
      </c>
      <c r="E4906" s="11">
        <v>4.5425018040963702E-2</v>
      </c>
      <c r="F4906" s="11">
        <v>5.2862942076336801E-2</v>
      </c>
      <c r="G4906" s="11">
        <v>3.3951701804132303E-2</v>
      </c>
      <c r="H4906" s="11">
        <v>2.3397588492184599E-2</v>
      </c>
      <c r="I4906" s="11">
        <v>0</v>
      </c>
      <c r="J4906" s="11">
        <v>0</v>
      </c>
      <c r="K4906" s="11">
        <v>0</v>
      </c>
      <c r="L4906" s="11">
        <v>0</v>
      </c>
      <c r="M4906" s="11">
        <v>0</v>
      </c>
    </row>
    <row r="4907" spans="1:13" x14ac:dyDescent="0.35">
      <c r="A4907" s="11" t="str">
        <f t="shared" si="76"/>
        <v>CONSUMO PER CAPITA (kg ó litros por individuo)Bebidas Zumo+LecheLEVANTE</v>
      </c>
      <c r="B4907" s="11" t="s">
        <v>120</v>
      </c>
      <c r="C4907" s="11" t="s">
        <v>168</v>
      </c>
      <c r="D4907" s="11" t="s">
        <v>3</v>
      </c>
      <c r="E4907" s="11">
        <v>6.7187501391513402E-2</v>
      </c>
      <c r="F4907" s="11">
        <v>7.7924637886055803E-2</v>
      </c>
      <c r="G4907" s="11">
        <v>9.48206117061791E-2</v>
      </c>
      <c r="H4907" s="11">
        <v>9.6803879212034705E-2</v>
      </c>
      <c r="I4907" s="11">
        <v>0</v>
      </c>
      <c r="J4907" s="11">
        <v>0</v>
      </c>
      <c r="K4907" s="11">
        <v>0</v>
      </c>
      <c r="L4907" s="11">
        <v>0</v>
      </c>
      <c r="M4907" s="11">
        <v>0</v>
      </c>
    </row>
    <row r="4908" spans="1:13" x14ac:dyDescent="0.35">
      <c r="A4908" s="11" t="str">
        <f t="shared" si="76"/>
        <v>CONSUMO PER CAPITA (kg ó litros por individuo)Bebidas Zumo+LecheANDALUCIA</v>
      </c>
      <c r="B4908" s="11" t="s">
        <v>120</v>
      </c>
      <c r="C4908" s="11" t="s">
        <v>168</v>
      </c>
      <c r="D4908" s="11" t="s">
        <v>4</v>
      </c>
      <c r="E4908" s="11">
        <v>0.14520142628604699</v>
      </c>
      <c r="F4908" s="11">
        <v>0.103078589992668</v>
      </c>
      <c r="G4908" s="11">
        <v>0.234876444085097</v>
      </c>
      <c r="H4908" s="11">
        <v>6.0657799988555097E-2</v>
      </c>
      <c r="I4908" s="11">
        <v>0</v>
      </c>
      <c r="J4908" s="11">
        <v>0</v>
      </c>
      <c r="K4908" s="11">
        <v>0</v>
      </c>
      <c r="L4908" s="11">
        <v>0</v>
      </c>
      <c r="M4908" s="11">
        <v>0</v>
      </c>
    </row>
    <row r="4909" spans="1:13" x14ac:dyDescent="0.35">
      <c r="A4909" s="11" t="str">
        <f t="shared" si="76"/>
        <v>CONSUMO PER CAPITA (kg ó litros por individuo)Bebidas Zumo+LecheMDD AM</v>
      </c>
      <c r="B4909" s="11" t="s">
        <v>120</v>
      </c>
      <c r="C4909" s="11" t="s">
        <v>168</v>
      </c>
      <c r="D4909" s="11" t="s">
        <v>5</v>
      </c>
      <c r="E4909" s="11">
        <v>0.108593697447118</v>
      </c>
      <c r="F4909" s="11">
        <v>7.1697959480069795E-2</v>
      </c>
      <c r="G4909" s="11">
        <v>3.7485118676316598E-2</v>
      </c>
      <c r="H4909" s="11">
        <v>0.124820365103483</v>
      </c>
      <c r="I4909" s="11">
        <v>0</v>
      </c>
      <c r="J4909" s="11">
        <v>0</v>
      </c>
      <c r="K4909" s="11">
        <v>0</v>
      </c>
      <c r="L4909" s="11">
        <v>0</v>
      </c>
      <c r="M4909" s="11">
        <v>0</v>
      </c>
    </row>
    <row r="4910" spans="1:13" x14ac:dyDescent="0.35">
      <c r="A4910" s="11" t="str">
        <f t="shared" si="76"/>
        <v>CONSUMO PER CAPITA (kg ó litros por individuo)Bebidas Zumo+LecheRTO CENTRO</v>
      </c>
      <c r="B4910" s="11" t="s">
        <v>120</v>
      </c>
      <c r="C4910" s="11" t="s">
        <v>168</v>
      </c>
      <c r="D4910" s="11" t="s">
        <v>6</v>
      </c>
      <c r="E4910" s="11">
        <v>0.24012450065749</v>
      </c>
      <c r="F4910" s="11">
        <v>0.108543180914728</v>
      </c>
      <c r="G4910" s="11">
        <v>0.103011669081954</v>
      </c>
      <c r="H4910" s="11">
        <v>6.3621053531752805E-2</v>
      </c>
      <c r="I4910" s="11">
        <v>0</v>
      </c>
      <c r="J4910" s="11">
        <v>0</v>
      </c>
      <c r="K4910" s="11">
        <v>0</v>
      </c>
      <c r="L4910" s="11">
        <v>0</v>
      </c>
      <c r="M4910" s="11">
        <v>0</v>
      </c>
    </row>
    <row r="4911" spans="1:13" x14ac:dyDescent="0.35">
      <c r="A4911" s="11" t="str">
        <f t="shared" si="76"/>
        <v>CONSUMO PER CAPITA (kg ó litros por individuo)Bebidas Zumo+LecheNORTE-CENTRO</v>
      </c>
      <c r="B4911" s="11" t="s">
        <v>120</v>
      </c>
      <c r="C4911" s="11" t="s">
        <v>168</v>
      </c>
      <c r="D4911" s="11" t="s">
        <v>7</v>
      </c>
      <c r="E4911" s="11">
        <v>0.24419891099677299</v>
      </c>
      <c r="F4911" s="11">
        <v>0.142530925567393</v>
      </c>
      <c r="G4911" s="11">
        <v>7.3995178118274899E-2</v>
      </c>
      <c r="H4911" s="11">
        <v>7.1336423989060094E-2</v>
      </c>
      <c r="I4911" s="11">
        <v>0</v>
      </c>
      <c r="J4911" s="11">
        <v>0</v>
      </c>
      <c r="K4911" s="11">
        <v>0</v>
      </c>
      <c r="L4911" s="11">
        <v>0</v>
      </c>
      <c r="M4911" s="11">
        <v>0</v>
      </c>
    </row>
    <row r="4912" spans="1:13" x14ac:dyDescent="0.35">
      <c r="A4912" s="11" t="str">
        <f t="shared" si="76"/>
        <v>CONSUMO PER CAPITA (kg ó litros por individuo)Bebidas Zumo+LecheNOROESTE</v>
      </c>
      <c r="B4912" s="11" t="s">
        <v>120</v>
      </c>
      <c r="C4912" s="11" t="s">
        <v>168</v>
      </c>
      <c r="D4912" s="11" t="s">
        <v>8</v>
      </c>
      <c r="E4912" s="11">
        <v>0.11445170724078201</v>
      </c>
      <c r="F4912" s="11">
        <v>7.0378882851755503E-2</v>
      </c>
      <c r="G4912" s="11">
        <v>9.5028877450541699E-2</v>
      </c>
      <c r="H4912" s="11">
        <v>0.197561798900591</v>
      </c>
      <c r="I4912" s="11">
        <v>0</v>
      </c>
      <c r="J4912" s="11">
        <v>0</v>
      </c>
      <c r="K4912" s="11">
        <v>0</v>
      </c>
      <c r="L4912" s="11">
        <v>0</v>
      </c>
      <c r="M4912" s="11">
        <v>0</v>
      </c>
    </row>
    <row r="4913" spans="1:13" x14ac:dyDescent="0.35">
      <c r="A4913" s="11" t="str">
        <f t="shared" si="76"/>
        <v>CONSUMO PER CAPITA (kg ó litros por individuo)Bebidas Zumo+Leche&lt;2MIL</v>
      </c>
      <c r="B4913" s="11" t="s">
        <v>120</v>
      </c>
      <c r="C4913" s="11" t="s">
        <v>168</v>
      </c>
      <c r="D4913" s="11" t="s">
        <v>9</v>
      </c>
      <c r="E4913" s="11">
        <v>0.421896497211455</v>
      </c>
      <c r="F4913" s="11">
        <v>3.6263776343748201E-2</v>
      </c>
      <c r="G4913" s="11">
        <v>4.0996964378865797E-2</v>
      </c>
      <c r="H4913" s="11">
        <v>4.1760220704288503E-2</v>
      </c>
      <c r="I4913" s="11">
        <v>0</v>
      </c>
      <c r="J4913" s="11">
        <v>0</v>
      </c>
      <c r="K4913" s="11">
        <v>0</v>
      </c>
      <c r="L4913" s="11">
        <v>0</v>
      </c>
      <c r="M4913" s="11">
        <v>0</v>
      </c>
    </row>
    <row r="4914" spans="1:13" x14ac:dyDescent="0.35">
      <c r="A4914" s="11" t="str">
        <f t="shared" si="76"/>
        <v>CONSUMO PER CAPITA (kg ó litros por individuo)Bebidas Zumo+Leche2-5MIL</v>
      </c>
      <c r="B4914" s="11" t="s">
        <v>120</v>
      </c>
      <c r="C4914" s="11" t="s">
        <v>168</v>
      </c>
      <c r="D4914" s="11" t="s">
        <v>10</v>
      </c>
      <c r="E4914" s="11">
        <v>9.65875306588969E-2</v>
      </c>
      <c r="F4914" s="11">
        <v>5.36425580034239E-2</v>
      </c>
      <c r="G4914" s="11">
        <v>0.118975416054728</v>
      </c>
      <c r="H4914" s="11">
        <v>6.5854506173034302E-2</v>
      </c>
      <c r="I4914" s="11">
        <v>0</v>
      </c>
      <c r="J4914" s="11">
        <v>0</v>
      </c>
      <c r="K4914" s="11">
        <v>0</v>
      </c>
      <c r="L4914" s="11">
        <v>0</v>
      </c>
      <c r="M4914" s="11">
        <v>0</v>
      </c>
    </row>
    <row r="4915" spans="1:13" x14ac:dyDescent="0.35">
      <c r="A4915" s="11" t="str">
        <f t="shared" si="76"/>
        <v>CONSUMO PER CAPITA (kg ó litros por individuo)Bebidas Zumo+Leche5-10MIL</v>
      </c>
      <c r="B4915" s="11" t="s">
        <v>120</v>
      </c>
      <c r="C4915" s="11" t="s">
        <v>168</v>
      </c>
      <c r="D4915" s="11" t="s">
        <v>11</v>
      </c>
      <c r="E4915" s="11">
        <v>5.97846593042453E-2</v>
      </c>
      <c r="F4915" s="11">
        <v>5.65898487245204E-2</v>
      </c>
      <c r="G4915" s="11">
        <v>0.33821584583551201</v>
      </c>
      <c r="H4915" s="11">
        <v>7.4198202247016801E-2</v>
      </c>
      <c r="I4915" s="11">
        <v>0</v>
      </c>
      <c r="J4915" s="11">
        <v>0</v>
      </c>
      <c r="K4915" s="11">
        <v>0</v>
      </c>
      <c r="L4915" s="11">
        <v>0</v>
      </c>
      <c r="M4915" s="11">
        <v>0</v>
      </c>
    </row>
    <row r="4916" spans="1:13" x14ac:dyDescent="0.35">
      <c r="A4916" s="11" t="str">
        <f t="shared" si="76"/>
        <v>CONSUMO PER CAPITA (kg ó litros por individuo)Bebidas Zumo+Leche10-30MIL</v>
      </c>
      <c r="B4916" s="11" t="s">
        <v>120</v>
      </c>
      <c r="C4916" s="11" t="s">
        <v>168</v>
      </c>
      <c r="D4916" s="11" t="s">
        <v>12</v>
      </c>
      <c r="E4916" s="11">
        <v>6.6179473953168796E-2</v>
      </c>
      <c r="F4916" s="11">
        <v>4.8972164485006103E-2</v>
      </c>
      <c r="G4916" s="11">
        <v>5.4565997868521801E-2</v>
      </c>
      <c r="H4916" s="11">
        <v>9.5574321409322996E-2</v>
      </c>
      <c r="I4916" s="11">
        <v>0</v>
      </c>
      <c r="J4916" s="11">
        <v>0</v>
      </c>
      <c r="K4916" s="11">
        <v>0</v>
      </c>
      <c r="L4916" s="11">
        <v>0</v>
      </c>
      <c r="M4916" s="11">
        <v>0</v>
      </c>
    </row>
    <row r="4917" spans="1:13" x14ac:dyDescent="0.35">
      <c r="A4917" s="11" t="str">
        <f t="shared" si="76"/>
        <v>CONSUMO PER CAPITA (kg ó litros por individuo)Bebidas Zumo+Leche30-100MIL</v>
      </c>
      <c r="B4917" s="11" t="s">
        <v>120</v>
      </c>
      <c r="C4917" s="11" t="s">
        <v>168</v>
      </c>
      <c r="D4917" s="11" t="s">
        <v>13</v>
      </c>
      <c r="E4917" s="11">
        <v>0.153423321078799</v>
      </c>
      <c r="F4917" s="11">
        <v>0.120257365604032</v>
      </c>
      <c r="G4917" s="11">
        <v>0.14053819783172899</v>
      </c>
      <c r="H4917" s="11">
        <v>6.8137736061471305E-2</v>
      </c>
      <c r="I4917" s="11">
        <v>0</v>
      </c>
      <c r="J4917" s="11">
        <v>0</v>
      </c>
      <c r="K4917" s="11">
        <v>0</v>
      </c>
      <c r="L4917" s="11">
        <v>0</v>
      </c>
      <c r="M4917" s="11">
        <v>0</v>
      </c>
    </row>
    <row r="4918" spans="1:13" x14ac:dyDescent="0.35">
      <c r="A4918" s="11" t="str">
        <f t="shared" si="76"/>
        <v>CONSUMO PER CAPITA (kg ó litros por individuo)Bebidas Zumo+Leche100-200MIL</v>
      </c>
      <c r="B4918" s="11" t="s">
        <v>120</v>
      </c>
      <c r="C4918" s="11" t="s">
        <v>168</v>
      </c>
      <c r="D4918" s="11" t="s">
        <v>14</v>
      </c>
      <c r="E4918" s="11">
        <v>0.102290265817857</v>
      </c>
      <c r="F4918" s="11">
        <v>8.5304614706949805E-2</v>
      </c>
      <c r="G4918" s="11">
        <v>4.6326239797783601E-2</v>
      </c>
      <c r="H4918" s="11">
        <v>3.6440074723215497E-2</v>
      </c>
      <c r="I4918" s="11">
        <v>0</v>
      </c>
      <c r="J4918" s="11">
        <v>0</v>
      </c>
      <c r="K4918" s="11">
        <v>0</v>
      </c>
      <c r="L4918" s="11">
        <v>0</v>
      </c>
      <c r="M4918" s="11">
        <v>0</v>
      </c>
    </row>
    <row r="4919" spans="1:13" x14ac:dyDescent="0.35">
      <c r="A4919" s="11" t="str">
        <f t="shared" si="76"/>
        <v>CONSUMO PER CAPITA (kg ó litros por individuo)Bebidas Zumo+Leche200-500MIL</v>
      </c>
      <c r="B4919" s="11" t="s">
        <v>120</v>
      </c>
      <c r="C4919" s="11" t="s">
        <v>168</v>
      </c>
      <c r="D4919" s="11" t="s">
        <v>15</v>
      </c>
      <c r="E4919" s="11">
        <v>0.120564250571527</v>
      </c>
      <c r="F4919" s="11">
        <v>0.13135393387092101</v>
      </c>
      <c r="G4919" s="11">
        <v>9.82210675169157E-2</v>
      </c>
      <c r="H4919" s="11">
        <v>8.5351000104744806E-2</v>
      </c>
      <c r="I4919" s="11">
        <v>0</v>
      </c>
      <c r="J4919" s="11">
        <v>0</v>
      </c>
      <c r="K4919" s="11">
        <v>0</v>
      </c>
      <c r="L4919" s="11">
        <v>0</v>
      </c>
      <c r="M4919" s="11">
        <v>0</v>
      </c>
    </row>
    <row r="4920" spans="1:13" x14ac:dyDescent="0.35">
      <c r="A4920" s="11" t="str">
        <f t="shared" si="76"/>
        <v>CONSUMO PER CAPITA (kg ó litros por individuo)Bebidas Zumo+Leche&gt;500MIL</v>
      </c>
      <c r="B4920" s="11" t="s">
        <v>120</v>
      </c>
      <c r="C4920" s="11" t="s">
        <v>168</v>
      </c>
      <c r="D4920" s="11" t="s">
        <v>16</v>
      </c>
      <c r="E4920" s="11">
        <v>8.5378797661000594E-2</v>
      </c>
      <c r="F4920" s="11">
        <v>7.7898412100173106E-2</v>
      </c>
      <c r="G4920" s="11">
        <v>3.2753667817238798E-2</v>
      </c>
      <c r="H4920" s="11">
        <v>0.12501072337244001</v>
      </c>
      <c r="I4920" s="11">
        <v>0</v>
      </c>
      <c r="J4920" s="11">
        <v>0</v>
      </c>
      <c r="K4920" s="11">
        <v>0</v>
      </c>
      <c r="L4920" s="11">
        <v>0</v>
      </c>
      <c r="M4920" s="11">
        <v>0</v>
      </c>
    </row>
    <row r="4921" spans="1:13" x14ac:dyDescent="0.35">
      <c r="A4921" s="11" t="str">
        <f t="shared" si="76"/>
        <v>CONSUMO PER CAPITA (kg ó litros por individuo)Bebidas Zumo+LecheDE 15 A 19 AÑOS</v>
      </c>
      <c r="B4921" s="11" t="s">
        <v>120</v>
      </c>
      <c r="C4921" s="11" t="s">
        <v>168</v>
      </c>
      <c r="D4921" s="11" t="s">
        <v>39</v>
      </c>
      <c r="E4921" s="11">
        <v>0.37937023164568701</v>
      </c>
      <c r="F4921" s="11">
        <v>4.83301786772748E-2</v>
      </c>
      <c r="G4921" s="11">
        <v>6.3021449322821305E-2</v>
      </c>
      <c r="H4921" s="11">
        <v>0.12071043804819</v>
      </c>
      <c r="I4921" s="11">
        <v>0</v>
      </c>
      <c r="J4921" s="11">
        <v>0</v>
      </c>
      <c r="K4921" s="11">
        <v>0</v>
      </c>
      <c r="L4921" s="11">
        <v>0</v>
      </c>
      <c r="M4921" s="11">
        <v>0</v>
      </c>
    </row>
    <row r="4922" spans="1:13" x14ac:dyDescent="0.35">
      <c r="A4922" s="11" t="str">
        <f t="shared" si="76"/>
        <v>CONSUMO PER CAPITA (kg ó litros por individuo)Bebidas Zumo+LecheDE 20 A 24 AÑOS</v>
      </c>
      <c r="B4922" s="11" t="s">
        <v>120</v>
      </c>
      <c r="C4922" s="11" t="s">
        <v>168</v>
      </c>
      <c r="D4922" s="11" t="s">
        <v>40</v>
      </c>
      <c r="E4922" s="11">
        <v>0.13242903873583201</v>
      </c>
      <c r="F4922" s="11">
        <v>0.108342707748924</v>
      </c>
      <c r="G4922" s="11">
        <v>0.14532922539141899</v>
      </c>
      <c r="H4922" s="11">
        <v>8.8307253632202404E-2</v>
      </c>
      <c r="I4922" s="11">
        <v>0</v>
      </c>
      <c r="J4922" s="11">
        <v>0</v>
      </c>
      <c r="K4922" s="11">
        <v>0</v>
      </c>
      <c r="L4922" s="11">
        <v>0</v>
      </c>
      <c r="M4922" s="11">
        <v>0</v>
      </c>
    </row>
    <row r="4923" spans="1:13" x14ac:dyDescent="0.35">
      <c r="A4923" s="11" t="str">
        <f t="shared" si="76"/>
        <v>CONSUMO PER CAPITA (kg ó litros por individuo)Bebidas Zumo+LecheDE 25 A 34 AÑOS</v>
      </c>
      <c r="B4923" s="11" t="s">
        <v>120</v>
      </c>
      <c r="C4923" s="11" t="s">
        <v>168</v>
      </c>
      <c r="D4923" s="11" t="s">
        <v>41</v>
      </c>
      <c r="E4923" s="11">
        <v>9.8749431264007301E-2</v>
      </c>
      <c r="F4923" s="11">
        <v>6.1452480383151001E-2</v>
      </c>
      <c r="G4923" s="11">
        <v>5.7067435180221698E-2</v>
      </c>
      <c r="H4923" s="11">
        <v>5.6949964831927997E-2</v>
      </c>
      <c r="I4923" s="11">
        <v>0</v>
      </c>
      <c r="J4923" s="11">
        <v>0</v>
      </c>
      <c r="K4923" s="11">
        <v>0</v>
      </c>
      <c r="L4923" s="11">
        <v>0</v>
      </c>
      <c r="M4923" s="11">
        <v>0</v>
      </c>
    </row>
    <row r="4924" spans="1:13" x14ac:dyDescent="0.35">
      <c r="A4924" s="11" t="str">
        <f t="shared" si="76"/>
        <v>CONSUMO PER CAPITA (kg ó litros por individuo)Bebidas Zumo+LecheDE 35 A 49 AÑOS</v>
      </c>
      <c r="B4924" s="11" t="s">
        <v>120</v>
      </c>
      <c r="C4924" s="11" t="s">
        <v>168</v>
      </c>
      <c r="D4924" s="11" t="s">
        <v>42</v>
      </c>
      <c r="E4924" s="11">
        <v>8.4668709794949795E-2</v>
      </c>
      <c r="F4924" s="11">
        <v>6.9279914598193701E-2</v>
      </c>
      <c r="G4924" s="11">
        <v>6.2758977440310407E-2</v>
      </c>
      <c r="H4924" s="11">
        <v>9.2034971736092902E-2</v>
      </c>
      <c r="I4924" s="11">
        <v>0</v>
      </c>
      <c r="J4924" s="11">
        <v>0</v>
      </c>
      <c r="K4924" s="11">
        <v>0</v>
      </c>
      <c r="L4924" s="11">
        <v>0</v>
      </c>
      <c r="M4924" s="11">
        <v>0</v>
      </c>
    </row>
    <row r="4925" spans="1:13" x14ac:dyDescent="0.35">
      <c r="A4925" s="11" t="str">
        <f t="shared" si="76"/>
        <v>CONSUMO PER CAPITA (kg ó litros por individuo)Bebidas Zumo+LecheDE 50 A 59 AÑOS</v>
      </c>
      <c r="B4925" s="11" t="s">
        <v>120</v>
      </c>
      <c r="C4925" s="11" t="s">
        <v>168</v>
      </c>
      <c r="D4925" s="11" t="s">
        <v>43</v>
      </c>
      <c r="E4925" s="11">
        <v>0.155823520234112</v>
      </c>
      <c r="F4925" s="11">
        <v>0.103559042503897</v>
      </c>
      <c r="G4925" s="11">
        <v>0.18092920078990499</v>
      </c>
      <c r="H4925" s="11">
        <v>9.0133712910349106E-2</v>
      </c>
      <c r="I4925" s="11">
        <v>0</v>
      </c>
      <c r="J4925" s="11">
        <v>0</v>
      </c>
      <c r="K4925" s="11">
        <v>0</v>
      </c>
      <c r="L4925" s="11">
        <v>0</v>
      </c>
      <c r="M4925" s="11">
        <v>0</v>
      </c>
    </row>
    <row r="4926" spans="1:13" x14ac:dyDescent="0.35">
      <c r="A4926" s="11" t="str">
        <f t="shared" si="76"/>
        <v>CONSUMO PER CAPITA (kg ó litros por individuo)Bebidas Zumo+LecheDE 60 A 75 AÑOS</v>
      </c>
      <c r="B4926" s="11" t="s">
        <v>120</v>
      </c>
      <c r="C4926" s="11" t="s">
        <v>168</v>
      </c>
      <c r="D4926" s="11" t="s">
        <v>44</v>
      </c>
      <c r="E4926" s="11">
        <v>7.2578809936503993E-2</v>
      </c>
      <c r="F4926" s="11">
        <v>9.9588856960245095E-2</v>
      </c>
      <c r="G4926" s="11">
        <v>0.102201564943163</v>
      </c>
      <c r="H4926" s="11">
        <v>5.8710597834751903E-2</v>
      </c>
      <c r="I4926" s="11">
        <v>0</v>
      </c>
      <c r="J4926" s="11">
        <v>0</v>
      </c>
      <c r="K4926" s="11">
        <v>0</v>
      </c>
      <c r="L4926" s="11">
        <v>0</v>
      </c>
      <c r="M4926" s="11">
        <v>0</v>
      </c>
    </row>
    <row r="4927" spans="1:13" x14ac:dyDescent="0.35">
      <c r="A4927" s="11" t="str">
        <f t="shared" si="76"/>
        <v>CONSUMO PER CAPITA (kg ó litros por individuo)Bebidas Zumo+LecheALTA Y MEDIA ALTA</v>
      </c>
      <c r="B4927" s="11" t="s">
        <v>120</v>
      </c>
      <c r="C4927" s="11" t="s">
        <v>168</v>
      </c>
      <c r="D4927" s="11" t="s">
        <v>17</v>
      </c>
      <c r="E4927" s="11">
        <v>0.17801922660503</v>
      </c>
      <c r="F4927" s="11">
        <v>0.10326483325093</v>
      </c>
      <c r="G4927" s="11">
        <v>5.9926964925344502E-2</v>
      </c>
      <c r="H4927" s="11">
        <v>6.64716269364823E-2</v>
      </c>
      <c r="I4927" s="11">
        <v>0</v>
      </c>
      <c r="J4927" s="11">
        <v>0</v>
      </c>
      <c r="K4927" s="11">
        <v>0</v>
      </c>
      <c r="L4927" s="11">
        <v>0</v>
      </c>
      <c r="M4927" s="11">
        <v>0</v>
      </c>
    </row>
    <row r="4928" spans="1:13" x14ac:dyDescent="0.35">
      <c r="A4928" s="11" t="str">
        <f t="shared" si="76"/>
        <v>CONSUMO PER CAPITA (kg ó litros por individuo)Bebidas Zumo+LecheMEDIA</v>
      </c>
      <c r="B4928" s="11" t="s">
        <v>120</v>
      </c>
      <c r="C4928" s="11" t="s">
        <v>168</v>
      </c>
      <c r="D4928" s="11" t="s">
        <v>18</v>
      </c>
      <c r="E4928" s="11">
        <v>0.11424867731476999</v>
      </c>
      <c r="F4928" s="11">
        <v>9.3228517551368198E-2</v>
      </c>
      <c r="G4928" s="11">
        <v>7.7479893503100694E-2</v>
      </c>
      <c r="H4928" s="11">
        <v>7.6427593620659096E-2</v>
      </c>
      <c r="I4928" s="11">
        <v>0</v>
      </c>
      <c r="J4928" s="11">
        <v>0</v>
      </c>
      <c r="K4928" s="11">
        <v>0</v>
      </c>
      <c r="L4928" s="11">
        <v>0</v>
      </c>
      <c r="M4928" s="11">
        <v>0</v>
      </c>
    </row>
    <row r="4929" spans="1:13" x14ac:dyDescent="0.35">
      <c r="A4929" s="11" t="str">
        <f t="shared" si="76"/>
        <v>CONSUMO PER CAPITA (kg ó litros por individuo)Bebidas Zumo+LecheMEDIA BAJA</v>
      </c>
      <c r="B4929" s="11" t="s">
        <v>120</v>
      </c>
      <c r="C4929" s="11" t="s">
        <v>168</v>
      </c>
      <c r="D4929" s="11" t="s">
        <v>19</v>
      </c>
      <c r="E4929" s="11">
        <v>5.9361371427295903E-2</v>
      </c>
      <c r="F4929" s="11">
        <v>3.8437974046413297E-2</v>
      </c>
      <c r="G4929" s="11">
        <v>8.2212889636223793E-2</v>
      </c>
      <c r="H4929" s="11">
        <v>7.5326065079016902E-2</v>
      </c>
      <c r="I4929" s="11">
        <v>0</v>
      </c>
      <c r="J4929" s="11">
        <v>0</v>
      </c>
      <c r="K4929" s="11">
        <v>0</v>
      </c>
      <c r="L4929" s="11">
        <v>0</v>
      </c>
      <c r="M4929" s="11">
        <v>0</v>
      </c>
    </row>
    <row r="4930" spans="1:13" x14ac:dyDescent="0.35">
      <c r="A4930" s="11" t="str">
        <f t="shared" si="76"/>
        <v>CONSUMO PER CAPITA (kg ó litros por individuo)Bebidas Zumo+LecheBAJA</v>
      </c>
      <c r="B4930" s="11" t="s">
        <v>120</v>
      </c>
      <c r="C4930" s="11" t="s">
        <v>168</v>
      </c>
      <c r="D4930" s="11" t="s">
        <v>20</v>
      </c>
      <c r="E4930" s="11">
        <v>0.151524823176277</v>
      </c>
      <c r="F4930" s="11">
        <v>0.10290325495020899</v>
      </c>
      <c r="G4930" s="11">
        <v>0.20622106440409499</v>
      </c>
      <c r="H4930" s="11">
        <v>0.111154225636976</v>
      </c>
      <c r="I4930" s="11">
        <v>0</v>
      </c>
      <c r="J4930" s="11">
        <v>0</v>
      </c>
      <c r="K4930" s="11">
        <v>0</v>
      </c>
      <c r="L4930" s="11">
        <v>0</v>
      </c>
      <c r="M4930" s="11">
        <v>0</v>
      </c>
    </row>
    <row r="4931" spans="1:13" x14ac:dyDescent="0.35">
      <c r="A4931" s="11" t="str">
        <f t="shared" si="76"/>
        <v>CONSUMO PER CAPITA (kg ó litros por individuo)Bebidas Zumo+LecheHOMBRE</v>
      </c>
      <c r="B4931" s="11" t="s">
        <v>120</v>
      </c>
      <c r="C4931" s="11" t="s">
        <v>168</v>
      </c>
      <c r="D4931" s="11" t="s">
        <v>21</v>
      </c>
      <c r="E4931" s="11">
        <v>8.3894821745101697E-2</v>
      </c>
      <c r="F4931" s="11">
        <v>6.2689770320970895E-2</v>
      </c>
      <c r="G4931" s="11">
        <v>0.108630153611586</v>
      </c>
      <c r="H4931" s="11">
        <v>6.9653345854863796E-2</v>
      </c>
      <c r="I4931" s="11">
        <v>0</v>
      </c>
      <c r="J4931" s="11">
        <v>0</v>
      </c>
      <c r="K4931" s="11">
        <v>0</v>
      </c>
      <c r="L4931" s="11">
        <v>0</v>
      </c>
      <c r="M4931" s="11">
        <v>0</v>
      </c>
    </row>
    <row r="4932" spans="1:13" x14ac:dyDescent="0.35">
      <c r="A4932" s="11" t="str">
        <f t="shared" ref="A4932:A4961" si="77">B4932&amp;C4932&amp;D4932</f>
        <v>CONSUMO PER CAPITA (kg ó litros por individuo)Bebidas Zumo+LecheMUJER</v>
      </c>
      <c r="B4932" s="11" t="s">
        <v>120</v>
      </c>
      <c r="C4932" s="11" t="s">
        <v>168</v>
      </c>
      <c r="D4932" s="11" t="s">
        <v>22</v>
      </c>
      <c r="E4932" s="11">
        <v>0.15657309895671301</v>
      </c>
      <c r="F4932" s="11">
        <v>0.102719697314582</v>
      </c>
      <c r="G4932" s="11">
        <v>9.1227344897995194E-2</v>
      </c>
      <c r="H4932" s="11">
        <v>9.1517028557834307E-2</v>
      </c>
      <c r="I4932" s="11">
        <v>0</v>
      </c>
      <c r="J4932" s="11">
        <v>0</v>
      </c>
      <c r="K4932" s="11">
        <v>0</v>
      </c>
      <c r="L4932" s="11">
        <v>0</v>
      </c>
      <c r="M4932" s="11">
        <v>0</v>
      </c>
    </row>
    <row r="4933" spans="1:13" x14ac:dyDescent="0.35">
      <c r="A4933" s="11" t="str">
        <f t="shared" si="77"/>
        <v>CONSUMO PER CAPITA (kg ó litros por individuo)RestoT.ESPAÑA</v>
      </c>
      <c r="B4933" s="11" t="s">
        <v>120</v>
      </c>
      <c r="C4933" s="11" t="s">
        <v>78</v>
      </c>
      <c r="D4933" s="11" t="s">
        <v>36</v>
      </c>
      <c r="E4933" s="11">
        <v>0.57849346488762399</v>
      </c>
      <c r="F4933" s="11">
        <v>0.63086079189120103</v>
      </c>
      <c r="G4933" s="11">
        <v>0.70253716945243605</v>
      </c>
      <c r="H4933" s="11">
        <v>0.68800232726862998</v>
      </c>
      <c r="I4933" s="11">
        <v>0</v>
      </c>
      <c r="J4933" s="11">
        <v>0</v>
      </c>
      <c r="K4933" s="11">
        <v>0</v>
      </c>
      <c r="L4933" s="11">
        <v>0</v>
      </c>
      <c r="M4933" s="11">
        <v>0</v>
      </c>
    </row>
    <row r="4934" spans="1:13" x14ac:dyDescent="0.35">
      <c r="A4934" s="11" t="str">
        <f t="shared" si="77"/>
        <v>CONSUMO PER CAPITA (kg ó litros por individuo)RestoBCN AM</v>
      </c>
      <c r="B4934" s="11" t="s">
        <v>120</v>
      </c>
      <c r="C4934" s="11" t="s">
        <v>78</v>
      </c>
      <c r="D4934" s="11" t="s">
        <v>1</v>
      </c>
      <c r="E4934" s="11">
        <v>0.46260272743124098</v>
      </c>
      <c r="F4934" s="11">
        <v>0.38065854021849599</v>
      </c>
      <c r="G4934" s="11">
        <v>0.77954545516364604</v>
      </c>
      <c r="H4934" s="11">
        <v>0.69259893688321705</v>
      </c>
      <c r="I4934" s="11">
        <v>0</v>
      </c>
      <c r="J4934" s="11">
        <v>0</v>
      </c>
      <c r="K4934" s="11">
        <v>0</v>
      </c>
      <c r="L4934" s="11">
        <v>0</v>
      </c>
      <c r="M4934" s="11">
        <v>0</v>
      </c>
    </row>
    <row r="4935" spans="1:13" x14ac:dyDescent="0.35">
      <c r="A4935" s="11" t="str">
        <f t="shared" si="77"/>
        <v>CONSUMO PER CAPITA (kg ó litros por individuo)RestoREST.CAT ARAGON</v>
      </c>
      <c r="B4935" s="11" t="s">
        <v>120</v>
      </c>
      <c r="C4935" s="11" t="s">
        <v>78</v>
      </c>
      <c r="D4935" s="11" t="s">
        <v>2</v>
      </c>
      <c r="E4935" s="11">
        <v>0.50428084317518695</v>
      </c>
      <c r="F4935" s="11">
        <v>0.61852244230693398</v>
      </c>
      <c r="G4935" s="11">
        <v>0.53249528931261203</v>
      </c>
      <c r="H4935" s="11">
        <v>0.57468835005879104</v>
      </c>
      <c r="I4935" s="11">
        <v>0</v>
      </c>
      <c r="J4935" s="11">
        <v>0</v>
      </c>
      <c r="K4935" s="11">
        <v>0</v>
      </c>
      <c r="L4935" s="11">
        <v>0</v>
      </c>
      <c r="M4935" s="11">
        <v>0</v>
      </c>
    </row>
    <row r="4936" spans="1:13" x14ac:dyDescent="0.35">
      <c r="A4936" s="11" t="str">
        <f t="shared" si="77"/>
        <v>CONSUMO PER CAPITA (kg ó litros por individuo)RestoLEVANTE</v>
      </c>
      <c r="B4936" s="11" t="s">
        <v>120</v>
      </c>
      <c r="C4936" s="11" t="s">
        <v>78</v>
      </c>
      <c r="D4936" s="11" t="s">
        <v>3</v>
      </c>
      <c r="E4936" s="11">
        <v>0.25833727144000701</v>
      </c>
      <c r="F4936" s="11">
        <v>0.45792986156065102</v>
      </c>
      <c r="G4936" s="11">
        <v>0.49296150925264198</v>
      </c>
      <c r="H4936" s="11">
        <v>0.46937193654790799</v>
      </c>
      <c r="I4936" s="11">
        <v>0</v>
      </c>
      <c r="J4936" s="11">
        <v>0</v>
      </c>
      <c r="K4936" s="11">
        <v>0</v>
      </c>
      <c r="L4936" s="11">
        <v>0</v>
      </c>
      <c r="M4936" s="11">
        <v>0</v>
      </c>
    </row>
    <row r="4937" spans="1:13" x14ac:dyDescent="0.35">
      <c r="A4937" s="11" t="str">
        <f t="shared" si="77"/>
        <v>CONSUMO PER CAPITA (kg ó litros por individuo)RestoANDALUCIA</v>
      </c>
      <c r="B4937" s="11" t="s">
        <v>120</v>
      </c>
      <c r="C4937" s="11" t="s">
        <v>78</v>
      </c>
      <c r="D4937" s="11" t="s">
        <v>4</v>
      </c>
      <c r="E4937" s="11">
        <v>0.72249141432585495</v>
      </c>
      <c r="F4937" s="11">
        <v>0.84512946122976895</v>
      </c>
      <c r="G4937" s="11">
        <v>0.94037555981350796</v>
      </c>
      <c r="H4937" s="11">
        <v>0.93787007713478798</v>
      </c>
      <c r="I4937" s="11">
        <v>0</v>
      </c>
      <c r="J4937" s="11">
        <v>0</v>
      </c>
      <c r="K4937" s="11">
        <v>0</v>
      </c>
      <c r="L4937" s="11">
        <v>0</v>
      </c>
      <c r="M4937" s="11">
        <v>0</v>
      </c>
    </row>
    <row r="4938" spans="1:13" x14ac:dyDescent="0.35">
      <c r="A4938" s="11" t="str">
        <f t="shared" si="77"/>
        <v>CONSUMO PER CAPITA (kg ó litros por individuo)RestoMDD AM</v>
      </c>
      <c r="B4938" s="11" t="s">
        <v>120</v>
      </c>
      <c r="C4938" s="11" t="s">
        <v>78</v>
      </c>
      <c r="D4938" s="11" t="s">
        <v>5</v>
      </c>
      <c r="E4938" s="11">
        <v>0.81145583192746895</v>
      </c>
      <c r="F4938" s="11">
        <v>0.92941200268847801</v>
      </c>
      <c r="G4938" s="11">
        <v>0.86373305522885202</v>
      </c>
      <c r="H4938" s="11">
        <v>0.79105040676834604</v>
      </c>
      <c r="I4938" s="11">
        <v>0</v>
      </c>
      <c r="J4938" s="11">
        <v>0</v>
      </c>
      <c r="K4938" s="11">
        <v>0</v>
      </c>
      <c r="L4938" s="11">
        <v>0</v>
      </c>
      <c r="M4938" s="11">
        <v>0</v>
      </c>
    </row>
    <row r="4939" spans="1:13" x14ac:dyDescent="0.35">
      <c r="A4939" s="11" t="str">
        <f t="shared" si="77"/>
        <v>CONSUMO PER CAPITA (kg ó litros por individuo)RestoRTO CENTRO</v>
      </c>
      <c r="B4939" s="11" t="s">
        <v>120</v>
      </c>
      <c r="C4939" s="11" t="s">
        <v>78</v>
      </c>
      <c r="D4939" s="11" t="s">
        <v>6</v>
      </c>
      <c r="E4939" s="11">
        <v>0.69370070414206397</v>
      </c>
      <c r="F4939" s="11">
        <v>0.66043360170747301</v>
      </c>
      <c r="G4939" s="11">
        <v>0.708614466285161</v>
      </c>
      <c r="H4939" s="11">
        <v>0.64509567878566398</v>
      </c>
      <c r="I4939" s="11">
        <v>0</v>
      </c>
      <c r="J4939" s="11">
        <v>0</v>
      </c>
      <c r="K4939" s="11">
        <v>0</v>
      </c>
      <c r="L4939" s="11">
        <v>0</v>
      </c>
      <c r="M4939" s="11">
        <v>0</v>
      </c>
    </row>
    <row r="4940" spans="1:13" x14ac:dyDescent="0.35">
      <c r="A4940" s="11" t="str">
        <f t="shared" si="77"/>
        <v>CONSUMO PER CAPITA (kg ó litros por individuo)RestoNORTE-CENTRO</v>
      </c>
      <c r="B4940" s="11" t="s">
        <v>120</v>
      </c>
      <c r="C4940" s="11" t="s">
        <v>78</v>
      </c>
      <c r="D4940" s="11" t="s">
        <v>7</v>
      </c>
      <c r="E4940" s="11">
        <v>0.68967748055490496</v>
      </c>
      <c r="F4940" s="11">
        <v>0.527246847216014</v>
      </c>
      <c r="G4940" s="11">
        <v>0.50595597623245403</v>
      </c>
      <c r="H4940" s="11">
        <v>0.45261221206297397</v>
      </c>
      <c r="I4940" s="11">
        <v>0</v>
      </c>
      <c r="J4940" s="11">
        <v>0</v>
      </c>
      <c r="K4940" s="11">
        <v>0</v>
      </c>
      <c r="L4940" s="11">
        <v>0</v>
      </c>
      <c r="M4940" s="11">
        <v>0</v>
      </c>
    </row>
    <row r="4941" spans="1:13" x14ac:dyDescent="0.35">
      <c r="A4941" s="11" t="str">
        <f t="shared" si="77"/>
        <v>CONSUMO PER CAPITA (kg ó litros por individuo)RestoNOROESTE</v>
      </c>
      <c r="B4941" s="11" t="s">
        <v>120</v>
      </c>
      <c r="C4941" s="11" t="s">
        <v>78</v>
      </c>
      <c r="D4941" s="11" t="s">
        <v>8</v>
      </c>
      <c r="E4941" s="11">
        <v>0.44393279573989303</v>
      </c>
      <c r="F4941" s="11">
        <v>0.35004969096597799</v>
      </c>
      <c r="G4941" s="11">
        <v>0.64445600245705803</v>
      </c>
      <c r="H4941" s="11">
        <v>0.79216062846645297</v>
      </c>
      <c r="I4941" s="11">
        <v>0</v>
      </c>
      <c r="J4941" s="11">
        <v>0</v>
      </c>
      <c r="K4941" s="11">
        <v>0</v>
      </c>
      <c r="L4941" s="11">
        <v>0</v>
      </c>
      <c r="M4941" s="11">
        <v>0</v>
      </c>
    </row>
    <row r="4942" spans="1:13" x14ac:dyDescent="0.35">
      <c r="A4942" s="11" t="str">
        <f t="shared" si="77"/>
        <v>CONSUMO PER CAPITA (kg ó litros por individuo)Resto&lt;2MIL</v>
      </c>
      <c r="B4942" s="11" t="s">
        <v>120</v>
      </c>
      <c r="C4942" s="11" t="s">
        <v>78</v>
      </c>
      <c r="D4942" s="11" t="s">
        <v>9</v>
      </c>
      <c r="E4942" s="11">
        <v>0.287760235339727</v>
      </c>
      <c r="F4942" s="11">
        <v>0.57896101049067705</v>
      </c>
      <c r="G4942" s="11">
        <v>0.404529640679897</v>
      </c>
      <c r="H4942" s="11">
        <v>0.48050202538711301</v>
      </c>
      <c r="I4942" s="11">
        <v>0</v>
      </c>
      <c r="J4942" s="11">
        <v>0</v>
      </c>
      <c r="K4942" s="11">
        <v>0</v>
      </c>
      <c r="L4942" s="11">
        <v>0</v>
      </c>
      <c r="M4942" s="11">
        <v>0</v>
      </c>
    </row>
    <row r="4943" spans="1:13" x14ac:dyDescent="0.35">
      <c r="A4943" s="11" t="str">
        <f t="shared" si="77"/>
        <v>CONSUMO PER CAPITA (kg ó litros por individuo)Resto2-5MIL</v>
      </c>
      <c r="B4943" s="11" t="s">
        <v>120</v>
      </c>
      <c r="C4943" s="11" t="s">
        <v>78</v>
      </c>
      <c r="D4943" s="11" t="s">
        <v>10</v>
      </c>
      <c r="E4943" s="11">
        <v>0.59402791746882999</v>
      </c>
      <c r="F4943" s="11">
        <v>0.33610926617508102</v>
      </c>
      <c r="G4943" s="11">
        <v>0.63512745891673805</v>
      </c>
      <c r="H4943" s="11">
        <v>0.49908898605209701</v>
      </c>
      <c r="I4943" s="11">
        <v>0</v>
      </c>
      <c r="J4943" s="11">
        <v>0</v>
      </c>
      <c r="K4943" s="11">
        <v>0</v>
      </c>
      <c r="L4943" s="11">
        <v>0</v>
      </c>
      <c r="M4943" s="11">
        <v>0</v>
      </c>
    </row>
    <row r="4944" spans="1:13" x14ac:dyDescent="0.35">
      <c r="A4944" s="11" t="str">
        <f t="shared" si="77"/>
        <v>CONSUMO PER CAPITA (kg ó litros por individuo)Resto5-10MIL</v>
      </c>
      <c r="B4944" s="11" t="s">
        <v>120</v>
      </c>
      <c r="C4944" s="11" t="s">
        <v>78</v>
      </c>
      <c r="D4944" s="11" t="s">
        <v>11</v>
      </c>
      <c r="E4944" s="11">
        <v>0.65211501680190898</v>
      </c>
      <c r="F4944" s="11">
        <v>0.57274260253157505</v>
      </c>
      <c r="G4944" s="11">
        <v>0.91972141663602403</v>
      </c>
      <c r="H4944" s="11">
        <v>0.90105438794607695</v>
      </c>
      <c r="I4944" s="11">
        <v>0</v>
      </c>
      <c r="J4944" s="11">
        <v>0</v>
      </c>
      <c r="K4944" s="11">
        <v>0</v>
      </c>
      <c r="L4944" s="11">
        <v>0</v>
      </c>
      <c r="M4944" s="11">
        <v>0</v>
      </c>
    </row>
    <row r="4945" spans="1:13" x14ac:dyDescent="0.35">
      <c r="A4945" s="11" t="str">
        <f t="shared" si="77"/>
        <v>CONSUMO PER CAPITA (kg ó litros por individuo)Resto10-30MIL</v>
      </c>
      <c r="B4945" s="11" t="s">
        <v>120</v>
      </c>
      <c r="C4945" s="11" t="s">
        <v>78</v>
      </c>
      <c r="D4945" s="11" t="s">
        <v>12</v>
      </c>
      <c r="E4945" s="11">
        <v>0.603720901431826</v>
      </c>
      <c r="F4945" s="11">
        <v>0.58568643903959094</v>
      </c>
      <c r="G4945" s="11">
        <v>0.70031064761669704</v>
      </c>
      <c r="H4945" s="11">
        <v>1.0056164995961501</v>
      </c>
      <c r="I4945" s="11">
        <v>0</v>
      </c>
      <c r="J4945" s="11">
        <v>0</v>
      </c>
      <c r="K4945" s="11">
        <v>0</v>
      </c>
      <c r="L4945" s="11">
        <v>0</v>
      </c>
      <c r="M4945" s="11">
        <v>0</v>
      </c>
    </row>
    <row r="4946" spans="1:13" x14ac:dyDescent="0.35">
      <c r="A4946" s="11" t="str">
        <f t="shared" si="77"/>
        <v>CONSUMO PER CAPITA (kg ó litros por individuo)Resto30-100MIL</v>
      </c>
      <c r="B4946" s="11" t="s">
        <v>120</v>
      </c>
      <c r="C4946" s="11" t="s">
        <v>78</v>
      </c>
      <c r="D4946" s="11" t="s">
        <v>13</v>
      </c>
      <c r="E4946" s="11">
        <v>0.52306222495740695</v>
      </c>
      <c r="F4946" s="11">
        <v>0.67326057627267299</v>
      </c>
      <c r="G4946" s="11">
        <v>0.67987897538477404</v>
      </c>
      <c r="H4946" s="11">
        <v>0.67520741262768003</v>
      </c>
      <c r="I4946" s="11">
        <v>0</v>
      </c>
      <c r="J4946" s="11">
        <v>0</v>
      </c>
      <c r="K4946" s="11">
        <v>0</v>
      </c>
      <c r="L4946" s="11">
        <v>0</v>
      </c>
      <c r="M4946" s="11">
        <v>0</v>
      </c>
    </row>
    <row r="4947" spans="1:13" x14ac:dyDescent="0.35">
      <c r="A4947" s="11" t="str">
        <f t="shared" si="77"/>
        <v>CONSUMO PER CAPITA (kg ó litros por individuo)Resto100-200MIL</v>
      </c>
      <c r="B4947" s="11" t="s">
        <v>120</v>
      </c>
      <c r="C4947" s="11" t="s">
        <v>78</v>
      </c>
      <c r="D4947" s="11" t="s">
        <v>14</v>
      </c>
      <c r="E4947" s="11">
        <v>0.49381660090846202</v>
      </c>
      <c r="F4947" s="11">
        <v>0.68132279079075697</v>
      </c>
      <c r="G4947" s="11">
        <v>0.62913818618660999</v>
      </c>
      <c r="H4947" s="11">
        <v>0.55437763530567197</v>
      </c>
      <c r="I4947" s="11">
        <v>0</v>
      </c>
      <c r="J4947" s="11">
        <v>0</v>
      </c>
      <c r="K4947" s="11">
        <v>0</v>
      </c>
      <c r="L4947" s="11">
        <v>0</v>
      </c>
      <c r="M4947" s="11">
        <v>0</v>
      </c>
    </row>
    <row r="4948" spans="1:13" x14ac:dyDescent="0.35">
      <c r="A4948" s="11" t="str">
        <f t="shared" si="77"/>
        <v>CONSUMO PER CAPITA (kg ó litros por individuo)Resto200-500MIL</v>
      </c>
      <c r="B4948" s="11" t="s">
        <v>120</v>
      </c>
      <c r="C4948" s="11" t="s">
        <v>78</v>
      </c>
      <c r="D4948" s="11" t="s">
        <v>15</v>
      </c>
      <c r="E4948" s="11">
        <v>0.66468797381090095</v>
      </c>
      <c r="F4948" s="11">
        <v>0.70258374124483602</v>
      </c>
      <c r="G4948" s="11">
        <v>0.91183126339582998</v>
      </c>
      <c r="H4948" s="11">
        <v>0.62772362612404198</v>
      </c>
      <c r="I4948" s="11">
        <v>0</v>
      </c>
      <c r="J4948" s="11">
        <v>0</v>
      </c>
      <c r="K4948" s="11">
        <v>0</v>
      </c>
      <c r="L4948" s="11">
        <v>0</v>
      </c>
      <c r="M4948" s="11">
        <v>0</v>
      </c>
    </row>
    <row r="4949" spans="1:13" x14ac:dyDescent="0.35">
      <c r="A4949" s="11" t="str">
        <f t="shared" si="77"/>
        <v>CONSUMO PER CAPITA (kg ó litros por individuo)Resto&gt;500MIL</v>
      </c>
      <c r="B4949" s="11" t="s">
        <v>120</v>
      </c>
      <c r="C4949" s="11" t="s">
        <v>78</v>
      </c>
      <c r="D4949" s="11" t="s">
        <v>16</v>
      </c>
      <c r="E4949" s="11">
        <v>0.66370728188477701</v>
      </c>
      <c r="F4949" s="11">
        <v>0.70791714030905695</v>
      </c>
      <c r="G4949" s="11">
        <v>0.64817362788102995</v>
      </c>
      <c r="H4949" s="11">
        <v>0.53435443806502603</v>
      </c>
      <c r="I4949" s="11">
        <v>0</v>
      </c>
      <c r="J4949" s="11">
        <v>0</v>
      </c>
      <c r="K4949" s="11">
        <v>0</v>
      </c>
      <c r="L4949" s="11">
        <v>0</v>
      </c>
      <c r="M4949" s="11">
        <v>0</v>
      </c>
    </row>
    <row r="4950" spans="1:13" x14ac:dyDescent="0.35">
      <c r="A4950" s="11" t="str">
        <f t="shared" si="77"/>
        <v>CONSUMO PER CAPITA (kg ó litros por individuo)RestoDE 15 A 19 AÑOS</v>
      </c>
      <c r="B4950" s="11" t="s">
        <v>120</v>
      </c>
      <c r="C4950" s="11" t="s">
        <v>78</v>
      </c>
      <c r="D4950" s="11" t="s">
        <v>39</v>
      </c>
      <c r="E4950" s="11">
        <v>0.54202967680649805</v>
      </c>
      <c r="F4950" s="11">
        <v>0.85161963218010905</v>
      </c>
      <c r="G4950" s="11">
        <v>0.55060483811204097</v>
      </c>
      <c r="H4950" s="11">
        <v>0.83067878600049805</v>
      </c>
      <c r="I4950" s="11">
        <v>0</v>
      </c>
      <c r="J4950" s="11">
        <v>0</v>
      </c>
      <c r="K4950" s="11">
        <v>0</v>
      </c>
      <c r="L4950" s="11">
        <v>0</v>
      </c>
      <c r="M4950" s="11">
        <v>0</v>
      </c>
    </row>
    <row r="4951" spans="1:13" x14ac:dyDescent="0.35">
      <c r="A4951" s="11" t="str">
        <f t="shared" si="77"/>
        <v>CONSUMO PER CAPITA (kg ó litros por individuo)RestoDE 20 A 24 AÑOS</v>
      </c>
      <c r="B4951" s="11" t="s">
        <v>120</v>
      </c>
      <c r="C4951" s="11" t="s">
        <v>78</v>
      </c>
      <c r="D4951" s="11" t="s">
        <v>40</v>
      </c>
      <c r="E4951" s="11">
        <v>0.82220169146787503</v>
      </c>
      <c r="F4951" s="11">
        <v>0.76347553929969603</v>
      </c>
      <c r="G4951" s="11">
        <v>0.89438263664811202</v>
      </c>
      <c r="H4951" s="11">
        <v>0.88422601810131896</v>
      </c>
      <c r="I4951" s="11">
        <v>0</v>
      </c>
      <c r="J4951" s="11">
        <v>0</v>
      </c>
      <c r="K4951" s="11">
        <v>0</v>
      </c>
      <c r="L4951" s="11">
        <v>0</v>
      </c>
      <c r="M4951" s="11">
        <v>0</v>
      </c>
    </row>
    <row r="4952" spans="1:13" x14ac:dyDescent="0.35">
      <c r="A4952" s="11" t="str">
        <f t="shared" si="77"/>
        <v>CONSUMO PER CAPITA (kg ó litros por individuo)RestoDE 25 A 34 AÑOS</v>
      </c>
      <c r="B4952" s="11" t="s">
        <v>120</v>
      </c>
      <c r="C4952" s="11" t="s">
        <v>78</v>
      </c>
      <c r="D4952" s="11" t="s">
        <v>41</v>
      </c>
      <c r="E4952" s="11">
        <v>0.69702856810616098</v>
      </c>
      <c r="F4952" s="11">
        <v>0.60816889479521896</v>
      </c>
      <c r="G4952" s="11">
        <v>0.89406907389058299</v>
      </c>
      <c r="H4952" s="11">
        <v>0.68016056059876995</v>
      </c>
      <c r="I4952" s="11">
        <v>0</v>
      </c>
      <c r="J4952" s="11">
        <v>0</v>
      </c>
      <c r="K4952" s="11">
        <v>0</v>
      </c>
      <c r="L4952" s="11">
        <v>0</v>
      </c>
      <c r="M4952" s="11">
        <v>0</v>
      </c>
    </row>
    <row r="4953" spans="1:13" x14ac:dyDescent="0.35">
      <c r="A4953" s="11" t="str">
        <f t="shared" si="77"/>
        <v>CONSUMO PER CAPITA (kg ó litros por individuo)RestoDE 35 A 49 AÑOS</v>
      </c>
      <c r="B4953" s="11" t="s">
        <v>120</v>
      </c>
      <c r="C4953" s="11" t="s">
        <v>78</v>
      </c>
      <c r="D4953" s="11" t="s">
        <v>42</v>
      </c>
      <c r="E4953" s="11">
        <v>0.59630243131210903</v>
      </c>
      <c r="F4953" s="11">
        <v>0.69456899202031597</v>
      </c>
      <c r="G4953" s="11">
        <v>0.73096638190584895</v>
      </c>
      <c r="H4953" s="11">
        <v>0.71837687871744904</v>
      </c>
      <c r="I4953" s="11">
        <v>0</v>
      </c>
      <c r="J4953" s="11">
        <v>0</v>
      </c>
      <c r="K4953" s="11">
        <v>0</v>
      </c>
      <c r="L4953" s="11">
        <v>0</v>
      </c>
      <c r="M4953" s="11">
        <v>0</v>
      </c>
    </row>
    <row r="4954" spans="1:13" x14ac:dyDescent="0.35">
      <c r="A4954" s="11" t="str">
        <f t="shared" si="77"/>
        <v>CONSUMO PER CAPITA (kg ó litros por individuo)RestoDE 50 A 59 AÑOS</v>
      </c>
      <c r="B4954" s="11" t="s">
        <v>120</v>
      </c>
      <c r="C4954" s="11" t="s">
        <v>78</v>
      </c>
      <c r="D4954" s="11" t="s">
        <v>43</v>
      </c>
      <c r="E4954" s="11">
        <v>0.69456050774048606</v>
      </c>
      <c r="F4954" s="11">
        <v>0.69375862194268001</v>
      </c>
      <c r="G4954" s="11">
        <v>0.80800876214545203</v>
      </c>
      <c r="H4954" s="11">
        <v>0.82510525949092905</v>
      </c>
      <c r="I4954" s="11">
        <v>0</v>
      </c>
      <c r="J4954" s="11">
        <v>0</v>
      </c>
      <c r="K4954" s="11">
        <v>0</v>
      </c>
      <c r="L4954" s="11">
        <v>0</v>
      </c>
      <c r="M4954" s="11">
        <v>0</v>
      </c>
    </row>
    <row r="4955" spans="1:13" x14ac:dyDescent="0.35">
      <c r="A4955" s="11" t="str">
        <f t="shared" si="77"/>
        <v>CONSUMO PER CAPITA (kg ó litros por individuo)RestoDE 60 A 75 AÑOS</v>
      </c>
      <c r="B4955" s="11" t="s">
        <v>120</v>
      </c>
      <c r="C4955" s="11" t="s">
        <v>78</v>
      </c>
      <c r="D4955" s="11" t="s">
        <v>44</v>
      </c>
      <c r="E4955" s="11">
        <v>0.31667392285533302</v>
      </c>
      <c r="F4955" s="11">
        <v>0.40111291844073899</v>
      </c>
      <c r="G4955" s="11">
        <v>0.44614256344289899</v>
      </c>
      <c r="H4955" s="11">
        <v>0.436102931352983</v>
      </c>
      <c r="I4955" s="11">
        <v>0</v>
      </c>
      <c r="J4955" s="11">
        <v>0</v>
      </c>
      <c r="K4955" s="11">
        <v>0</v>
      </c>
      <c r="L4955" s="11">
        <v>0</v>
      </c>
      <c r="M4955" s="11">
        <v>0</v>
      </c>
    </row>
    <row r="4956" spans="1:13" x14ac:dyDescent="0.35">
      <c r="A4956" s="11" t="str">
        <f t="shared" si="77"/>
        <v>CONSUMO PER CAPITA (kg ó litros por individuo)RestoALTA Y MEDIA ALTA</v>
      </c>
      <c r="B4956" s="11" t="s">
        <v>120</v>
      </c>
      <c r="C4956" s="11" t="s">
        <v>78</v>
      </c>
      <c r="D4956" s="11" t="s">
        <v>17</v>
      </c>
      <c r="E4956" s="11">
        <v>0.46611713553824802</v>
      </c>
      <c r="F4956" s="11">
        <v>0.58605859552914497</v>
      </c>
      <c r="G4956" s="11">
        <v>0.58311445227005498</v>
      </c>
      <c r="H4956" s="11">
        <v>0.59320312559451005</v>
      </c>
      <c r="I4956" s="11">
        <v>0</v>
      </c>
      <c r="J4956" s="11">
        <v>0</v>
      </c>
      <c r="K4956" s="11">
        <v>0</v>
      </c>
      <c r="L4956" s="11">
        <v>0</v>
      </c>
      <c r="M4956" s="11">
        <v>0</v>
      </c>
    </row>
    <row r="4957" spans="1:13" x14ac:dyDescent="0.35">
      <c r="A4957" s="11" t="str">
        <f t="shared" si="77"/>
        <v>CONSUMO PER CAPITA (kg ó litros por individuo)RestoMEDIA</v>
      </c>
      <c r="B4957" s="11" t="s">
        <v>120</v>
      </c>
      <c r="C4957" s="11" t="s">
        <v>78</v>
      </c>
      <c r="D4957" s="11" t="s">
        <v>18</v>
      </c>
      <c r="E4957" s="11">
        <v>0.56862165808295295</v>
      </c>
      <c r="F4957" s="11">
        <v>0.59887974573358305</v>
      </c>
      <c r="G4957" s="11">
        <v>0.70988425005692202</v>
      </c>
      <c r="H4957" s="11">
        <v>0.68889961009503797</v>
      </c>
      <c r="I4957" s="11">
        <v>0</v>
      </c>
      <c r="J4957" s="11">
        <v>0</v>
      </c>
      <c r="K4957" s="11">
        <v>0</v>
      </c>
      <c r="L4957" s="11">
        <v>0</v>
      </c>
      <c r="M4957" s="11">
        <v>0</v>
      </c>
    </row>
    <row r="4958" spans="1:13" x14ac:dyDescent="0.35">
      <c r="A4958" s="11" t="str">
        <f t="shared" si="77"/>
        <v>CONSUMO PER CAPITA (kg ó litros por individuo)RestoMEDIA BAJA</v>
      </c>
      <c r="B4958" s="11" t="s">
        <v>120</v>
      </c>
      <c r="C4958" s="11" t="s">
        <v>78</v>
      </c>
      <c r="D4958" s="11" t="s">
        <v>19</v>
      </c>
      <c r="E4958" s="11">
        <v>0.58671494129233703</v>
      </c>
      <c r="F4958" s="11">
        <v>0.702210933486348</v>
      </c>
      <c r="G4958" s="11">
        <v>0.625725538929359</v>
      </c>
      <c r="H4958" s="11">
        <v>0.63970011058798204</v>
      </c>
      <c r="I4958" s="11">
        <v>0</v>
      </c>
      <c r="J4958" s="11">
        <v>0</v>
      </c>
      <c r="K4958" s="11">
        <v>0</v>
      </c>
      <c r="L4958" s="11">
        <v>0</v>
      </c>
      <c r="M4958" s="11">
        <v>0</v>
      </c>
    </row>
    <row r="4959" spans="1:13" x14ac:dyDescent="0.35">
      <c r="A4959" s="11" t="str">
        <f t="shared" si="77"/>
        <v>CONSUMO PER CAPITA (kg ó litros por individuo)RestoBAJA</v>
      </c>
      <c r="B4959" s="11" t="s">
        <v>120</v>
      </c>
      <c r="C4959" s="11" t="s">
        <v>78</v>
      </c>
      <c r="D4959" s="11" t="s">
        <v>20</v>
      </c>
      <c r="E4959" s="11">
        <v>0.70933138778987204</v>
      </c>
      <c r="F4959" s="11">
        <v>0.638202551206415</v>
      </c>
      <c r="G4959" s="11">
        <v>0.926480950600991</v>
      </c>
      <c r="H4959" s="11">
        <v>0.85849670331003203</v>
      </c>
      <c r="I4959" s="11">
        <v>0</v>
      </c>
      <c r="J4959" s="11">
        <v>0</v>
      </c>
      <c r="K4959" s="11">
        <v>0</v>
      </c>
      <c r="L4959" s="11">
        <v>0</v>
      </c>
      <c r="M4959" s="11">
        <v>0</v>
      </c>
    </row>
    <row r="4960" spans="1:13" x14ac:dyDescent="0.35">
      <c r="A4960" s="11" t="str">
        <f t="shared" si="77"/>
        <v>CONSUMO PER CAPITA (kg ó litros por individuo)RestoHOMBRE</v>
      </c>
      <c r="B4960" s="11" t="s">
        <v>120</v>
      </c>
      <c r="C4960" s="11" t="s">
        <v>78</v>
      </c>
      <c r="D4960" s="11" t="s">
        <v>21</v>
      </c>
      <c r="E4960" s="11">
        <v>0.48044586369027997</v>
      </c>
      <c r="F4960" s="11">
        <v>0.57969563463903295</v>
      </c>
      <c r="G4960" s="11">
        <v>0.61706689749717902</v>
      </c>
      <c r="H4960" s="11">
        <v>0.61461320915720796</v>
      </c>
      <c r="I4960" s="11">
        <v>0</v>
      </c>
      <c r="J4960" s="11">
        <v>0</v>
      </c>
      <c r="K4960" s="11">
        <v>0</v>
      </c>
      <c r="L4960" s="11">
        <v>0</v>
      </c>
      <c r="M4960" s="11">
        <v>0</v>
      </c>
    </row>
    <row r="4961" spans="1:13" x14ac:dyDescent="0.35">
      <c r="A4961" s="11" t="str">
        <f t="shared" si="77"/>
        <v>CONSUMO PER CAPITA (kg ó litros por individuo)RestoMUJER</v>
      </c>
      <c r="B4961" s="11" t="s">
        <v>120</v>
      </c>
      <c r="C4961" s="11" t="s">
        <v>78</v>
      </c>
      <c r="D4961" s="11" t="s">
        <v>22</v>
      </c>
      <c r="E4961" s="11">
        <v>0.67490817317323903</v>
      </c>
      <c r="F4961" s="11">
        <v>0.68125419503665796</v>
      </c>
      <c r="G4961" s="11">
        <v>0.78678662202501004</v>
      </c>
      <c r="H4961" s="11">
        <v>0.76022738930282696</v>
      </c>
      <c r="I4961" s="11">
        <v>0</v>
      </c>
      <c r="J4961" s="11">
        <v>0</v>
      </c>
      <c r="K4961" s="11">
        <v>0</v>
      </c>
      <c r="L4961" s="11">
        <v>0</v>
      </c>
      <c r="M4961" s="11">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tabColor rgb="FFFFFF00"/>
  </sheetPr>
  <dimension ref="A1:O416"/>
  <sheetViews>
    <sheetView topLeftCell="B1" zoomScale="80" zoomScaleNormal="80" workbookViewId="0">
      <selection activeCell="J6" sqref="J6"/>
    </sheetView>
  </sheetViews>
  <sheetFormatPr baseColWidth="10" defaultColWidth="11.453125" defaultRowHeight="14.5" x14ac:dyDescent="0.35"/>
  <cols>
    <col min="1" max="1" width="30.453125" style="11" customWidth="1"/>
    <col min="2" max="2" width="25.26953125" style="11" customWidth="1"/>
    <col min="3" max="3" width="14.81640625" style="11" customWidth="1"/>
    <col min="4" max="4" width="39.26953125" style="11" customWidth="1"/>
    <col min="5" max="5" width="12" style="11" bestFit="1" customWidth="1"/>
    <col min="6" max="6" width="11.453125" style="11"/>
    <col min="7" max="9" width="12" style="11" bestFit="1" customWidth="1"/>
    <col min="10" max="13" width="11.453125" style="11"/>
    <col min="14" max="14" width="12" style="11" bestFit="1" customWidth="1"/>
    <col min="15" max="16384" width="11.453125" style="11"/>
  </cols>
  <sheetData>
    <row r="1" spans="1:15" x14ac:dyDescent="0.35">
      <c r="A1" s="11">
        <v>1</v>
      </c>
      <c r="B1" s="11">
        <v>2</v>
      </c>
      <c r="C1" s="11">
        <v>3</v>
      </c>
      <c r="D1" s="11">
        <v>4</v>
      </c>
      <c r="E1" s="11">
        <v>5</v>
      </c>
    </row>
    <row r="2" spans="1:15" x14ac:dyDescent="0.35">
      <c r="E2" t="s">
        <v>209</v>
      </c>
      <c r="F2" t="s">
        <v>210</v>
      </c>
      <c r="G2" t="s">
        <v>211</v>
      </c>
      <c r="H2" t="s">
        <v>212</v>
      </c>
      <c r="I2">
        <v>0</v>
      </c>
      <c r="J2">
        <v>0</v>
      </c>
      <c r="K2">
        <v>0</v>
      </c>
      <c r="L2">
        <v>0</v>
      </c>
      <c r="M2">
        <v>0</v>
      </c>
    </row>
    <row r="3" spans="1:15" x14ac:dyDescent="0.35">
      <c r="A3" s="11" t="str">
        <f>B3&amp;C3&amp;D3</f>
        <v>DISTRIBUCION VOLUMEN X CRITERIO (Consumiciones)TOTAL BEBIDAST.ESPAÑA</v>
      </c>
      <c r="B3" s="11" t="s">
        <v>118</v>
      </c>
      <c r="C3" s="11" t="s">
        <v>121</v>
      </c>
      <c r="D3" s="11" t="s">
        <v>36</v>
      </c>
      <c r="E3" s="12">
        <v>100</v>
      </c>
      <c r="F3" s="12">
        <v>100</v>
      </c>
      <c r="G3" s="12">
        <v>100</v>
      </c>
      <c r="H3" s="12">
        <v>100</v>
      </c>
      <c r="I3" s="12">
        <v>0</v>
      </c>
      <c r="J3" s="12">
        <v>0</v>
      </c>
      <c r="K3" s="12">
        <v>0</v>
      </c>
      <c r="L3" s="12">
        <v>0</v>
      </c>
      <c r="M3" s="12">
        <v>0</v>
      </c>
      <c r="N3" s="12"/>
      <c r="O3" s="12"/>
    </row>
    <row r="4" spans="1:15" x14ac:dyDescent="0.35">
      <c r="A4" s="11" t="str">
        <f t="shared" ref="A4:A67" si="0">B4&amp;C4&amp;D4</f>
        <v>DISTRIBUCION VOLUMEN X CRITERIO (Consumiciones)TOTAL BEBIDASHiper+Super+Discount+G.A</v>
      </c>
      <c r="B4" s="11" t="s">
        <v>118</v>
      </c>
      <c r="C4" s="11" t="s">
        <v>121</v>
      </c>
      <c r="D4" s="11" t="s">
        <v>23</v>
      </c>
      <c r="E4" s="12">
        <v>7.3568290025355099</v>
      </c>
      <c r="F4" s="12">
        <v>5.0601097963710799</v>
      </c>
      <c r="G4" s="12">
        <v>4.5526870816228602</v>
      </c>
      <c r="H4" s="12">
        <v>4.4307186222780004</v>
      </c>
      <c r="I4" s="12">
        <v>0</v>
      </c>
      <c r="J4" s="12">
        <v>0</v>
      </c>
      <c r="K4" s="12">
        <v>0</v>
      </c>
      <c r="L4" s="12">
        <v>0</v>
      </c>
      <c r="M4" s="12">
        <v>0</v>
      </c>
      <c r="N4" s="12"/>
      <c r="O4" s="12"/>
    </row>
    <row r="5" spans="1:15" x14ac:dyDescent="0.35">
      <c r="A5" s="11" t="str">
        <f t="shared" si="0"/>
        <v>DISTRIBUCION VOLUMEN X CRITERIO (Consumiciones)TOTAL BEBIDASRestaurantes</v>
      </c>
      <c r="B5" s="11" t="s">
        <v>118</v>
      </c>
      <c r="C5" s="11" t="s">
        <v>121</v>
      </c>
      <c r="D5" s="11" t="s">
        <v>24</v>
      </c>
      <c r="E5" s="12">
        <v>9.8014797191560898</v>
      </c>
      <c r="F5" s="12">
        <v>11.1027727300495</v>
      </c>
      <c r="G5" s="12">
        <v>11.357005713183399</v>
      </c>
      <c r="H5" s="12">
        <v>11.701332191574799</v>
      </c>
      <c r="I5" s="12">
        <v>0</v>
      </c>
      <c r="J5" s="12">
        <v>0</v>
      </c>
      <c r="K5" s="12">
        <v>0</v>
      </c>
      <c r="L5" s="12">
        <v>0</v>
      </c>
      <c r="M5" s="12">
        <v>0</v>
      </c>
      <c r="N5" s="12"/>
      <c r="O5" s="12"/>
    </row>
    <row r="6" spans="1:15" x14ac:dyDescent="0.35">
      <c r="A6" s="11" t="str">
        <f t="shared" si="0"/>
        <v>DISTRIBUCION VOLUMEN X CRITERIO (Consumiciones)TOTAL BEBIDASRestaurantes Fast Food</v>
      </c>
      <c r="B6" s="11" t="s">
        <v>118</v>
      </c>
      <c r="C6" s="11" t="s">
        <v>121</v>
      </c>
      <c r="D6" s="11" t="s">
        <v>25</v>
      </c>
      <c r="E6" s="12">
        <v>4.4584362399519497</v>
      </c>
      <c r="F6" s="12">
        <v>4.43586759961934</v>
      </c>
      <c r="G6" s="12">
        <v>4.90441472769266</v>
      </c>
      <c r="H6" s="12">
        <v>4.9734443189816</v>
      </c>
      <c r="I6" s="12">
        <v>0</v>
      </c>
      <c r="J6" s="12">
        <v>0</v>
      </c>
      <c r="K6" s="12">
        <v>0</v>
      </c>
      <c r="L6" s="12">
        <v>0</v>
      </c>
      <c r="M6" s="12">
        <v>0</v>
      </c>
      <c r="N6" s="12"/>
      <c r="O6" s="12"/>
    </row>
    <row r="7" spans="1:15" x14ac:dyDescent="0.35">
      <c r="A7" s="11" t="str">
        <f t="shared" si="0"/>
        <v>DISTRIBUCION VOLUMEN X CRITERIO (Consumiciones)TOTAL BEBIDASBares/Cafeterias/Cervecerias</v>
      </c>
      <c r="B7" s="11" t="s">
        <v>118</v>
      </c>
      <c r="C7" s="11" t="s">
        <v>121</v>
      </c>
      <c r="D7" s="11" t="s">
        <v>26</v>
      </c>
      <c r="E7" s="12">
        <v>58.502894569384303</v>
      </c>
      <c r="F7" s="12">
        <v>62.1805008769431</v>
      </c>
      <c r="G7" s="12">
        <v>62.636845714621998</v>
      </c>
      <c r="H7" s="12">
        <v>62.277528484497402</v>
      </c>
      <c r="I7" s="12">
        <v>0</v>
      </c>
      <c r="J7" s="12">
        <v>0</v>
      </c>
      <c r="K7" s="12">
        <v>0</v>
      </c>
      <c r="L7" s="12">
        <v>0</v>
      </c>
      <c r="M7" s="12">
        <v>0</v>
      </c>
      <c r="N7" s="12"/>
      <c r="O7" s="12"/>
    </row>
    <row r="8" spans="1:15" x14ac:dyDescent="0.35">
      <c r="A8" s="11" t="str">
        <f t="shared" si="0"/>
        <v>DISTRIBUCION VOLUMEN X CRITERIO (Consumiciones)TOTAL BEBIDASPanaderias/Pastelerias</v>
      </c>
      <c r="B8" s="11" t="s">
        <v>118</v>
      </c>
      <c r="C8" s="11" t="s">
        <v>121</v>
      </c>
      <c r="D8" s="11" t="s">
        <v>27</v>
      </c>
      <c r="E8" s="12">
        <v>2.3888671101518502</v>
      </c>
      <c r="F8" s="12">
        <v>1.8727030382785901</v>
      </c>
      <c r="G8" s="12">
        <v>1.68455947402421</v>
      </c>
      <c r="H8" s="12">
        <v>1.80148652487033</v>
      </c>
      <c r="I8" s="12">
        <v>0</v>
      </c>
      <c r="J8" s="12">
        <v>0</v>
      </c>
      <c r="K8" s="12">
        <v>0</v>
      </c>
      <c r="L8" s="12">
        <v>0</v>
      </c>
      <c r="M8" s="12">
        <v>0</v>
      </c>
      <c r="N8" s="12"/>
      <c r="O8" s="12"/>
    </row>
    <row r="9" spans="1:15" x14ac:dyDescent="0.35">
      <c r="A9" s="11" t="str">
        <f t="shared" si="0"/>
        <v>DISTRIBUCION VOLUMEN X CRITERIO (Consumiciones)TOTAL BEBIDASTda.Alimentacion/Delicatesen</v>
      </c>
      <c r="B9" s="11" t="s">
        <v>118</v>
      </c>
      <c r="C9" s="11" t="s">
        <v>121</v>
      </c>
      <c r="D9" s="11" t="s">
        <v>202</v>
      </c>
      <c r="E9" s="12">
        <v>1.70641828559451</v>
      </c>
      <c r="F9" s="12">
        <v>1.5289074753237799</v>
      </c>
      <c r="G9" s="12">
        <v>1.13306807676683</v>
      </c>
      <c r="H9" s="12">
        <v>0.96353270732502505</v>
      </c>
      <c r="I9" s="12">
        <v>0</v>
      </c>
      <c r="J9" s="12">
        <v>0</v>
      </c>
      <c r="K9" s="12">
        <v>0</v>
      </c>
      <c r="L9" s="12">
        <v>0</v>
      </c>
      <c r="M9" s="12">
        <v>0</v>
      </c>
      <c r="N9" s="12"/>
      <c r="O9" s="12"/>
    </row>
    <row r="10" spans="1:15" x14ac:dyDescent="0.35">
      <c r="A10" s="11" t="str">
        <f t="shared" si="0"/>
        <v>DISTRIBUCION VOLUMEN X CRITERIO (Consumiciones)TOTAL BEBIDASCanal Conveniencia/24h</v>
      </c>
      <c r="B10" s="11" t="s">
        <v>118</v>
      </c>
      <c r="C10" s="11" t="s">
        <v>121</v>
      </c>
      <c r="D10" s="11" t="s">
        <v>203</v>
      </c>
      <c r="E10" s="12">
        <v>1.5705421637183601</v>
      </c>
      <c r="F10" s="12">
        <v>1.3318835619715099</v>
      </c>
      <c r="G10" s="12">
        <v>1.03853149743494</v>
      </c>
      <c r="H10" s="12">
        <v>1.0500766069622101</v>
      </c>
      <c r="I10" s="12">
        <v>0</v>
      </c>
      <c r="J10" s="12">
        <v>0</v>
      </c>
      <c r="K10" s="12">
        <v>0</v>
      </c>
      <c r="L10" s="12">
        <v>0</v>
      </c>
      <c r="M10" s="12">
        <v>0</v>
      </c>
      <c r="N10" s="12"/>
      <c r="O10" s="12"/>
    </row>
    <row r="11" spans="1:15" x14ac:dyDescent="0.35">
      <c r="A11" s="11" t="str">
        <f t="shared" si="0"/>
        <v>DISTRIBUCION VOLUMEN X CRITERIO (Consumiciones)TOTAL BEBIDASHoteles</v>
      </c>
      <c r="B11" s="11" t="s">
        <v>118</v>
      </c>
      <c r="C11" s="11" t="s">
        <v>121</v>
      </c>
      <c r="D11" s="11" t="s">
        <v>29</v>
      </c>
      <c r="E11" s="12">
        <v>0.37331141774905302</v>
      </c>
      <c r="F11" s="12">
        <v>0.484631672845381</v>
      </c>
      <c r="G11" s="12">
        <v>0.52685610346668099</v>
      </c>
      <c r="H11" s="12">
        <v>0.50192853654816705</v>
      </c>
      <c r="I11" s="12">
        <v>0</v>
      </c>
      <c r="J11" s="12">
        <v>0</v>
      </c>
      <c r="K11" s="12">
        <v>0</v>
      </c>
      <c r="L11" s="12">
        <v>0</v>
      </c>
      <c r="M11" s="12">
        <v>0</v>
      </c>
      <c r="N11" s="12"/>
      <c r="O11" s="12"/>
    </row>
    <row r="12" spans="1:15" x14ac:dyDescent="0.35">
      <c r="A12" s="11" t="str">
        <f t="shared" si="0"/>
        <v>DISTRIBUCION VOLUMEN X CRITERIO (Consumiciones)TOTAL BEBIDASEstaciones de servicio</v>
      </c>
      <c r="B12" s="11" t="s">
        <v>118</v>
      </c>
      <c r="C12" s="11" t="s">
        <v>121</v>
      </c>
      <c r="D12" s="11" t="s">
        <v>30</v>
      </c>
      <c r="E12" s="12">
        <v>2.1121052562189102</v>
      </c>
      <c r="F12" s="12">
        <v>1.84201186872423</v>
      </c>
      <c r="G12" s="12">
        <v>1.6418733923242399</v>
      </c>
      <c r="H12" s="12">
        <v>1.6466998840051701</v>
      </c>
      <c r="I12" s="12">
        <v>0</v>
      </c>
      <c r="J12" s="12">
        <v>0</v>
      </c>
      <c r="K12" s="12">
        <v>0</v>
      </c>
      <c r="L12" s="12">
        <v>0</v>
      </c>
      <c r="M12" s="12">
        <v>0</v>
      </c>
      <c r="N12" s="12"/>
      <c r="O12" s="12"/>
    </row>
    <row r="13" spans="1:15" x14ac:dyDescent="0.35">
      <c r="A13" s="11" t="str">
        <f t="shared" si="0"/>
        <v>DISTRIBUCION VOLUMEN X CRITERIO (Consumiciones)TOTAL BEBIDASMaquinas dispensadoras</v>
      </c>
      <c r="B13" s="11" t="s">
        <v>118</v>
      </c>
      <c r="C13" s="11" t="s">
        <v>121</v>
      </c>
      <c r="D13" s="11" t="s">
        <v>31</v>
      </c>
      <c r="E13" s="12">
        <v>5.0751149475065702</v>
      </c>
      <c r="F13" s="12">
        <v>4.4005837946208803</v>
      </c>
      <c r="G13" s="12">
        <v>4.2141110099684402</v>
      </c>
      <c r="H13" s="12">
        <v>4.2648781914320502</v>
      </c>
      <c r="I13" s="12">
        <v>0</v>
      </c>
      <c r="J13" s="12">
        <v>0</v>
      </c>
      <c r="K13" s="12">
        <v>0</v>
      </c>
      <c r="L13" s="12">
        <v>0</v>
      </c>
      <c r="M13" s="12">
        <v>0</v>
      </c>
      <c r="N13" s="12"/>
      <c r="O13" s="12"/>
    </row>
    <row r="14" spans="1:15" x14ac:dyDescent="0.35">
      <c r="A14" s="11" t="str">
        <f t="shared" si="0"/>
        <v>DISTRIBUCION VOLUMEN X CRITERIO (Consumiciones)TOTAL BEBIDASServicio en la empresa</v>
      </c>
      <c r="B14" s="11" t="s">
        <v>118</v>
      </c>
      <c r="C14" s="11" t="s">
        <v>121</v>
      </c>
      <c r="D14" s="11" t="s">
        <v>32</v>
      </c>
      <c r="E14" s="12">
        <v>1.91076792494363</v>
      </c>
      <c r="F14" s="12">
        <v>1.76660285552997</v>
      </c>
      <c r="G14" s="12">
        <v>1.5416971933771899</v>
      </c>
      <c r="H14" s="12">
        <v>1.57512869270044</v>
      </c>
      <c r="I14" s="12">
        <v>0</v>
      </c>
      <c r="J14" s="12">
        <v>0</v>
      </c>
      <c r="K14" s="12">
        <v>0</v>
      </c>
      <c r="L14" s="12">
        <v>0</v>
      </c>
      <c r="M14" s="12">
        <v>0</v>
      </c>
      <c r="N14" s="12"/>
      <c r="O14" s="12"/>
    </row>
    <row r="15" spans="1:15" x14ac:dyDescent="0.35">
      <c r="A15" s="11" t="str">
        <f t="shared" si="0"/>
        <v>DISTRIBUCION VOLUMEN X CRITERIO (Consumiciones)TOTAL BEBIDASResto de canales</v>
      </c>
      <c r="B15" s="11" t="s">
        <v>118</v>
      </c>
      <c r="C15" s="11" t="s">
        <v>121</v>
      </c>
      <c r="D15" s="11" t="s">
        <v>33</v>
      </c>
      <c r="E15" s="12">
        <v>4.7432387034692303</v>
      </c>
      <c r="F15" s="12">
        <v>3.99342605452135</v>
      </c>
      <c r="G15" s="12">
        <v>4.7683502879750703</v>
      </c>
      <c r="H15" s="12">
        <v>4.81323572417016</v>
      </c>
      <c r="I15" s="12">
        <v>0</v>
      </c>
      <c r="J15" s="12">
        <v>0</v>
      </c>
      <c r="K15" s="12">
        <v>0</v>
      </c>
      <c r="L15" s="12">
        <v>0</v>
      </c>
      <c r="M15" s="12">
        <v>0</v>
      </c>
      <c r="N15" s="12"/>
      <c r="O15" s="12"/>
    </row>
    <row r="16" spans="1:15" x14ac:dyDescent="0.35">
      <c r="A16" s="11" t="str">
        <f t="shared" si="0"/>
        <v>DISTRIBUCION VOLUMEN X CRITERIO (Consumiciones)TOTAL BEBIDASEN LA CALLE</v>
      </c>
      <c r="B16" s="11" t="s">
        <v>118</v>
      </c>
      <c r="C16" s="11" t="s">
        <v>121</v>
      </c>
      <c r="D16" s="11" t="s">
        <v>214</v>
      </c>
      <c r="E16" s="12">
        <v>5.6629172192708301</v>
      </c>
      <c r="F16" s="12">
        <v>5.3906102685146102</v>
      </c>
      <c r="G16" s="12">
        <v>3.5809241412719399</v>
      </c>
      <c r="H16" s="12">
        <v>3.3725337105614099</v>
      </c>
      <c r="I16" s="12">
        <v>0</v>
      </c>
      <c r="J16" s="12">
        <v>0</v>
      </c>
      <c r="K16" s="12">
        <v>0</v>
      </c>
      <c r="L16" s="12">
        <v>0</v>
      </c>
      <c r="M16" s="12">
        <v>0</v>
      </c>
      <c r="N16" s="12"/>
      <c r="O16" s="12"/>
    </row>
    <row r="17" spans="1:15" x14ac:dyDescent="0.35">
      <c r="A17" s="11" t="str">
        <f t="shared" si="0"/>
        <v>DISTRIBUCION VOLUMEN X CRITERIO (Consumiciones)TOTAL BEBIDASEN CASA DE OTROS</v>
      </c>
      <c r="B17" s="11" t="s">
        <v>118</v>
      </c>
      <c r="C17" s="11" t="s">
        <v>121</v>
      </c>
      <c r="D17" s="11" t="s">
        <v>215</v>
      </c>
      <c r="E17" s="12">
        <v>3.6630650810411001</v>
      </c>
      <c r="F17" s="12">
        <v>2.8927788903633398</v>
      </c>
      <c r="G17" s="12">
        <v>2.43223206493886</v>
      </c>
      <c r="H17" s="12">
        <v>2.2697404598096802</v>
      </c>
      <c r="I17" s="12">
        <v>0</v>
      </c>
      <c r="J17" s="12">
        <v>0</v>
      </c>
      <c r="K17" s="12">
        <v>0</v>
      </c>
      <c r="L17" s="12">
        <v>0</v>
      </c>
      <c r="M17" s="12">
        <v>0</v>
      </c>
      <c r="N17" s="12"/>
      <c r="O17" s="12"/>
    </row>
    <row r="18" spans="1:15" x14ac:dyDescent="0.35">
      <c r="A18" s="11" t="str">
        <f t="shared" si="0"/>
        <v>DISTRIBUCION VOLUMEN X CRITERIO (Consumiciones)TOTAL BEBIDASEN EL ESTABLECIMIENTO</v>
      </c>
      <c r="B18" s="11" t="s">
        <v>118</v>
      </c>
      <c r="C18" s="11" t="s">
        <v>121</v>
      </c>
      <c r="D18" s="11" t="s">
        <v>216</v>
      </c>
      <c r="E18" s="12">
        <v>75.910413790997197</v>
      </c>
      <c r="F18" s="12">
        <v>78.680368029074899</v>
      </c>
      <c r="G18" s="12">
        <v>81.819794277444004</v>
      </c>
      <c r="H18" s="12">
        <v>82.558280757870193</v>
      </c>
      <c r="I18" s="12">
        <v>0</v>
      </c>
      <c r="J18" s="12">
        <v>0</v>
      </c>
      <c r="K18" s="12">
        <v>0</v>
      </c>
      <c r="L18" s="12">
        <v>0</v>
      </c>
      <c r="M18" s="12">
        <v>0</v>
      </c>
      <c r="N18" s="12"/>
      <c r="O18" s="12"/>
    </row>
    <row r="19" spans="1:15" x14ac:dyDescent="0.35">
      <c r="A19" s="11" t="str">
        <f t="shared" si="0"/>
        <v>DISTRIBUCION VOLUMEN X CRITERIO (Consumiciones)TOTAL BEBIDASEN EL TRABAJO</v>
      </c>
      <c r="B19" s="11" t="s">
        <v>118</v>
      </c>
      <c r="C19" s="11" t="s">
        <v>121</v>
      </c>
      <c r="D19" s="11" t="s">
        <v>217</v>
      </c>
      <c r="E19" s="12">
        <v>8.4237484694387597</v>
      </c>
      <c r="F19" s="12">
        <v>8.5730961354886297</v>
      </c>
      <c r="G19" s="12">
        <v>7.9216221201471404</v>
      </c>
      <c r="H19" s="12">
        <v>7.6289088789917798</v>
      </c>
      <c r="I19" s="12">
        <v>0</v>
      </c>
      <c r="J19" s="12">
        <v>0</v>
      </c>
      <c r="K19" s="12">
        <v>0</v>
      </c>
      <c r="L19" s="12">
        <v>0</v>
      </c>
      <c r="M19" s="12">
        <v>0</v>
      </c>
      <c r="N19" s="12"/>
      <c r="O19" s="12"/>
    </row>
    <row r="20" spans="1:15" x14ac:dyDescent="0.35">
      <c r="A20" s="11" t="str">
        <f t="shared" si="0"/>
        <v>DISTRIBUCION VOLUMEN X CRITERIO (Consumiciones)TOTAL BEBIDASEN COLEGIO/INSTITUTO/UNIV.</v>
      </c>
      <c r="B20" s="11" t="s">
        <v>118</v>
      </c>
      <c r="C20" s="11" t="s">
        <v>121</v>
      </c>
      <c r="D20" s="11" t="s">
        <v>218</v>
      </c>
      <c r="E20" s="12">
        <v>0.19957517277380801</v>
      </c>
      <c r="F20" s="12">
        <v>0.20389417213698099</v>
      </c>
      <c r="G20" s="12">
        <v>0.30645320810411603</v>
      </c>
      <c r="H20" s="12">
        <v>0.204930130252824</v>
      </c>
      <c r="I20" s="12">
        <v>0</v>
      </c>
      <c r="J20" s="12">
        <v>0</v>
      </c>
      <c r="K20" s="12">
        <v>0</v>
      </c>
      <c r="L20" s="12">
        <v>0</v>
      </c>
      <c r="M20" s="12">
        <v>0</v>
      </c>
      <c r="N20" s="12"/>
      <c r="O20" s="12"/>
    </row>
    <row r="21" spans="1:15" x14ac:dyDescent="0.35">
      <c r="A21" s="11" t="str">
        <f t="shared" si="0"/>
        <v>DISTRIBUCION VOLUMEN X CRITERIO (Consumiciones)TOTAL BEBIDASEN MI CASA</v>
      </c>
      <c r="B21" s="11" t="s">
        <v>118</v>
      </c>
      <c r="C21" s="11" t="s">
        <v>121</v>
      </c>
      <c r="D21" s="11" t="s">
        <v>219</v>
      </c>
      <c r="E21" s="12">
        <v>3.4843008683290901</v>
      </c>
      <c r="F21" s="12">
        <v>2.71539865032454</v>
      </c>
      <c r="G21" s="12">
        <v>2.0716849354668301</v>
      </c>
      <c r="H21" s="12">
        <v>2.0011921302612201</v>
      </c>
      <c r="I21" s="12">
        <v>0</v>
      </c>
      <c r="J21" s="12">
        <v>0</v>
      </c>
      <c r="K21" s="12">
        <v>0</v>
      </c>
      <c r="L21" s="12">
        <v>0</v>
      </c>
      <c r="M21" s="12">
        <v>0</v>
      </c>
      <c r="N21" s="12"/>
      <c r="O21" s="12"/>
    </row>
    <row r="22" spans="1:15" x14ac:dyDescent="0.35">
      <c r="A22" s="11" t="str">
        <f t="shared" si="0"/>
        <v>DISTRIBUCION VOLUMEN X CRITERIO (Consumiciones)TOTAL BEBIDASEN M.TRANSP.(AVION,TREN,AUTOC,E</v>
      </c>
      <c r="B22" s="11" t="s">
        <v>118</v>
      </c>
      <c r="C22" s="11" t="s">
        <v>121</v>
      </c>
      <c r="D22" s="11" t="s">
        <v>220</v>
      </c>
      <c r="E22" s="12">
        <v>0.278555053392952</v>
      </c>
      <c r="F22" s="12">
        <v>0.35414209349104298</v>
      </c>
      <c r="G22" s="12">
        <v>0.240872570316785</v>
      </c>
      <c r="H22" s="12">
        <v>0.106533237627101</v>
      </c>
      <c r="I22" s="12">
        <v>0</v>
      </c>
      <c r="J22" s="12">
        <v>0</v>
      </c>
      <c r="K22" s="12">
        <v>0</v>
      </c>
      <c r="L22" s="12">
        <v>0</v>
      </c>
      <c r="M22" s="12">
        <v>0</v>
      </c>
      <c r="N22" s="12"/>
      <c r="O22" s="12"/>
    </row>
    <row r="23" spans="1:15" x14ac:dyDescent="0.35">
      <c r="A23" s="11" t="str">
        <f t="shared" si="0"/>
        <v>DISTRIBUCION VOLUMEN X CRITERIO (Consumiciones)TOTAL BEBIDASEN OTRO LUGAR</v>
      </c>
      <c r="B23" s="11" t="s">
        <v>118</v>
      </c>
      <c r="C23" s="11" t="s">
        <v>121</v>
      </c>
      <c r="D23" s="11" t="s">
        <v>221</v>
      </c>
      <c r="E23" s="12">
        <v>2.3774286838149599</v>
      </c>
      <c r="F23" s="12">
        <v>1.1897052838123601</v>
      </c>
      <c r="G23" s="12">
        <v>1.6264100070757499</v>
      </c>
      <c r="H23" s="12">
        <v>1.8578706482698</v>
      </c>
      <c r="I23" s="12">
        <v>0</v>
      </c>
      <c r="J23" s="12">
        <v>0</v>
      </c>
      <c r="K23" s="12">
        <v>0</v>
      </c>
      <c r="L23" s="12">
        <v>0</v>
      </c>
      <c r="M23" s="12">
        <v>0</v>
      </c>
      <c r="N23" s="12"/>
      <c r="O23" s="12"/>
    </row>
    <row r="24" spans="1:15" x14ac:dyDescent="0.35">
      <c r="A24" s="11" t="str">
        <f t="shared" si="0"/>
        <v>DISTRIBUCION VOLUMEN X CRITERIO (Consumiciones)TOTAL BEBIDASDESAYUNO</v>
      </c>
      <c r="B24" s="11" t="s">
        <v>118</v>
      </c>
      <c r="C24" s="11" t="s">
        <v>121</v>
      </c>
      <c r="D24" s="11" t="s">
        <v>222</v>
      </c>
      <c r="E24" s="12">
        <v>25.811758615493101</v>
      </c>
      <c r="F24" s="12">
        <v>26.9528379027848</v>
      </c>
      <c r="G24" s="12">
        <v>25.932033033964998</v>
      </c>
      <c r="H24" s="12">
        <v>26.313057324395199</v>
      </c>
      <c r="I24" s="12">
        <v>0</v>
      </c>
      <c r="J24" s="12">
        <v>0</v>
      </c>
      <c r="K24" s="12">
        <v>0</v>
      </c>
      <c r="L24" s="12">
        <v>0</v>
      </c>
      <c r="M24" s="12">
        <v>0</v>
      </c>
      <c r="N24" s="12"/>
      <c r="O24" s="12"/>
    </row>
    <row r="25" spans="1:15" x14ac:dyDescent="0.35">
      <c r="A25" s="11" t="str">
        <f t="shared" si="0"/>
        <v>DISTRIBUCION VOLUMEN X CRITERIO (Consumiciones)TOTAL BEBIDASAPERITIVO/ANTES DE COMER</v>
      </c>
      <c r="B25" s="11" t="s">
        <v>118</v>
      </c>
      <c r="C25" s="11" t="s">
        <v>121</v>
      </c>
      <c r="D25" s="11" t="s">
        <v>223</v>
      </c>
      <c r="E25" s="12">
        <v>17.280384801078402</v>
      </c>
      <c r="F25" s="12">
        <v>17.8570056458504</v>
      </c>
      <c r="G25" s="12">
        <v>16.574525724583101</v>
      </c>
      <c r="H25" s="12">
        <v>15.9946941808092</v>
      </c>
      <c r="I25" s="12">
        <v>0</v>
      </c>
      <c r="J25" s="12">
        <v>0</v>
      </c>
      <c r="K25" s="12">
        <v>0</v>
      </c>
      <c r="L25" s="12">
        <v>0</v>
      </c>
      <c r="M25" s="12">
        <v>0</v>
      </c>
      <c r="N25" s="12"/>
      <c r="O25" s="12"/>
    </row>
    <row r="26" spans="1:15" x14ac:dyDescent="0.35">
      <c r="A26" s="11" t="str">
        <f t="shared" si="0"/>
        <v>DISTRIBUCION VOLUMEN X CRITERIO (Consumiciones)TOTAL BEBIDASCOMIDA</v>
      </c>
      <c r="B26" s="11" t="s">
        <v>118</v>
      </c>
      <c r="C26" s="11" t="s">
        <v>121</v>
      </c>
      <c r="D26" s="11" t="s">
        <v>224</v>
      </c>
      <c r="E26" s="12">
        <v>17.4247252583117</v>
      </c>
      <c r="F26" s="12">
        <v>19.698696618892999</v>
      </c>
      <c r="G26" s="12">
        <v>19.138224491136</v>
      </c>
      <c r="H26" s="12">
        <v>19.863562650502899</v>
      </c>
      <c r="I26" s="12">
        <v>0</v>
      </c>
      <c r="J26" s="12">
        <v>0</v>
      </c>
      <c r="K26" s="12">
        <v>0</v>
      </c>
      <c r="L26" s="12">
        <v>0</v>
      </c>
      <c r="M26" s="12">
        <v>0</v>
      </c>
      <c r="N26" s="12"/>
      <c r="O26" s="12"/>
    </row>
    <row r="27" spans="1:15" x14ac:dyDescent="0.35">
      <c r="A27" s="11" t="str">
        <f t="shared" si="0"/>
        <v>DISTRIBUCION VOLUMEN X CRITERIO (Consumiciones)TOTAL BEBIDASTARDE/MERIENDA</v>
      </c>
      <c r="B27" s="11" t="s">
        <v>118</v>
      </c>
      <c r="C27" s="11" t="s">
        <v>121</v>
      </c>
      <c r="D27" s="11" t="s">
        <v>225</v>
      </c>
      <c r="E27" s="12">
        <v>14.472688378982699</v>
      </c>
      <c r="F27" s="12">
        <v>13.7932872450591</v>
      </c>
      <c r="G27" s="12">
        <v>13.9595502581136</v>
      </c>
      <c r="H27" s="12">
        <v>13.9043917127358</v>
      </c>
      <c r="I27" s="12">
        <v>0</v>
      </c>
      <c r="J27" s="12">
        <v>0</v>
      </c>
      <c r="K27" s="12">
        <v>0</v>
      </c>
      <c r="L27" s="12">
        <v>0</v>
      </c>
      <c r="M27" s="12">
        <v>0</v>
      </c>
      <c r="N27" s="12"/>
      <c r="O27" s="12"/>
    </row>
    <row r="28" spans="1:15" x14ac:dyDescent="0.35">
      <c r="A28" s="11" t="str">
        <f t="shared" si="0"/>
        <v>DISTRIBUCION VOLUMEN X CRITERIO (Consumiciones)TOTAL BEBIDASANTES DE CENAR</v>
      </c>
      <c r="B28" s="11" t="s">
        <v>118</v>
      </c>
      <c r="C28" s="11" t="s">
        <v>121</v>
      </c>
      <c r="D28" s="11" t="s">
        <v>226</v>
      </c>
      <c r="E28" s="12">
        <v>7.3011872499095896</v>
      </c>
      <c r="F28" s="12">
        <v>6.6859704555173103</v>
      </c>
      <c r="G28" s="12">
        <v>6.9014351209429901</v>
      </c>
      <c r="H28" s="12">
        <v>7.0578924760069803</v>
      </c>
      <c r="I28" s="12">
        <v>0</v>
      </c>
      <c r="J28" s="12">
        <v>0</v>
      </c>
      <c r="K28" s="12">
        <v>0</v>
      </c>
      <c r="L28" s="12">
        <v>0</v>
      </c>
      <c r="M28" s="12">
        <v>0</v>
      </c>
      <c r="N28" s="12"/>
      <c r="O28" s="12"/>
    </row>
    <row r="29" spans="1:15" x14ac:dyDescent="0.35">
      <c r="A29" s="11" t="str">
        <f t="shared" si="0"/>
        <v>DISTRIBUCION VOLUMEN X CRITERIO (Consumiciones)TOTAL BEBIDASCENA</v>
      </c>
      <c r="B29" s="11" t="s">
        <v>118</v>
      </c>
      <c r="C29" s="11" t="s">
        <v>121</v>
      </c>
      <c r="D29" s="11" t="s">
        <v>227</v>
      </c>
      <c r="E29" s="12">
        <v>10.0714642971401</v>
      </c>
      <c r="F29" s="12">
        <v>9.3036460667831005</v>
      </c>
      <c r="G29" s="12">
        <v>10.8747826802456</v>
      </c>
      <c r="H29" s="12">
        <v>10.549283812354201</v>
      </c>
      <c r="I29" s="12">
        <v>0</v>
      </c>
      <c r="J29" s="12">
        <v>0</v>
      </c>
      <c r="K29" s="12">
        <v>0</v>
      </c>
      <c r="L29" s="12">
        <v>0</v>
      </c>
      <c r="M29" s="12">
        <v>0</v>
      </c>
      <c r="N29" s="12"/>
      <c r="O29" s="12"/>
    </row>
    <row r="30" spans="1:15" x14ac:dyDescent="0.35">
      <c r="A30" s="11" t="str">
        <f t="shared" si="0"/>
        <v>DISTRIBUCION VOLUMEN X CRITERIO (Consumiciones)TOTAL BEBIDASDESPUES DE LA CENA</v>
      </c>
      <c r="B30" s="11" t="s">
        <v>118</v>
      </c>
      <c r="C30" s="11" t="s">
        <v>121</v>
      </c>
      <c r="D30" s="11" t="s">
        <v>228</v>
      </c>
      <c r="E30" s="12">
        <v>2.7308767251721999</v>
      </c>
      <c r="F30" s="12">
        <v>2.1371593519379202</v>
      </c>
      <c r="G30" s="12">
        <v>2.6915826381780401</v>
      </c>
      <c r="H30" s="12">
        <v>2.6752312550809001</v>
      </c>
      <c r="I30" s="12">
        <v>0</v>
      </c>
      <c r="J30" s="12">
        <v>0</v>
      </c>
      <c r="K30" s="12">
        <v>0</v>
      </c>
      <c r="L30" s="12">
        <v>0</v>
      </c>
      <c r="M30" s="12">
        <v>0</v>
      </c>
      <c r="N30" s="12"/>
      <c r="O30" s="12"/>
    </row>
    <row r="31" spans="1:15" x14ac:dyDescent="0.35">
      <c r="A31" s="11" t="str">
        <f t="shared" si="0"/>
        <v>DISTRIBUCION VOLUMEN X CRITERIO (Consumiciones)TOTAL BEBIDASDURANTE EL DIA</v>
      </c>
      <c r="B31" s="11" t="s">
        <v>118</v>
      </c>
      <c r="C31" s="11" t="s">
        <v>121</v>
      </c>
      <c r="D31" s="11" t="s">
        <v>229</v>
      </c>
      <c r="E31" s="12">
        <v>4.9069313625996198</v>
      </c>
      <c r="F31" s="12">
        <v>3.5713805211905201</v>
      </c>
      <c r="G31" s="12">
        <v>3.9278755888851098</v>
      </c>
      <c r="H31" s="12">
        <v>3.6418893865426401</v>
      </c>
      <c r="I31" s="12">
        <v>0</v>
      </c>
      <c r="J31" s="12">
        <v>0</v>
      </c>
      <c r="K31" s="12">
        <v>0</v>
      </c>
      <c r="L31" s="12">
        <v>0</v>
      </c>
      <c r="M31" s="12">
        <v>0</v>
      </c>
      <c r="N31" s="12"/>
      <c r="O31" s="12"/>
    </row>
    <row r="32" spans="1:15" x14ac:dyDescent="0.35">
      <c r="A32" s="11" t="str">
        <f t="shared" si="0"/>
        <v>DISTRIBUCION VOLUMEN X CRITERIO (Consumiciones)TOTAL BEBIDASCON AMIGOS</v>
      </c>
      <c r="B32" s="11" t="s">
        <v>118</v>
      </c>
      <c r="C32" s="11" t="s">
        <v>121</v>
      </c>
      <c r="D32" s="11" t="s">
        <v>230</v>
      </c>
      <c r="E32" s="12">
        <v>29.111479263554902</v>
      </c>
      <c r="F32" s="12">
        <v>28.744289565664801</v>
      </c>
      <c r="G32" s="12">
        <v>29.338200896225199</v>
      </c>
      <c r="H32" s="12">
        <v>29.472566312245799</v>
      </c>
      <c r="I32" s="12">
        <v>0</v>
      </c>
      <c r="J32" s="12">
        <v>0</v>
      </c>
      <c r="K32" s="12">
        <v>0</v>
      </c>
      <c r="L32" s="12">
        <v>0</v>
      </c>
      <c r="M32" s="12">
        <v>0</v>
      </c>
      <c r="N32" s="12"/>
      <c r="O32" s="12"/>
    </row>
    <row r="33" spans="1:15" x14ac:dyDescent="0.35">
      <c r="A33" s="11" t="str">
        <f t="shared" si="0"/>
        <v>DISTRIBUCION VOLUMEN X CRITERIO (Consumiciones)TOTAL BEBIDASCON CLIENTES</v>
      </c>
      <c r="B33" s="11" t="s">
        <v>118</v>
      </c>
      <c r="C33" s="11" t="s">
        <v>121</v>
      </c>
      <c r="D33" s="11" t="s">
        <v>231</v>
      </c>
      <c r="E33" s="12">
        <v>0.88844780688117997</v>
      </c>
      <c r="F33" s="12">
        <v>0.85423578619810003</v>
      </c>
      <c r="G33" s="12">
        <v>0.64057158535186498</v>
      </c>
      <c r="H33" s="12">
        <v>0.59920972397706995</v>
      </c>
      <c r="I33" s="12">
        <v>0</v>
      </c>
      <c r="J33" s="12">
        <v>0</v>
      </c>
      <c r="K33" s="12">
        <v>0</v>
      </c>
      <c r="L33" s="12">
        <v>0</v>
      </c>
      <c r="M33" s="12">
        <v>0</v>
      </c>
      <c r="N33" s="12"/>
      <c r="O33" s="12"/>
    </row>
    <row r="34" spans="1:15" x14ac:dyDescent="0.35">
      <c r="A34" s="11" t="str">
        <f t="shared" si="0"/>
        <v>DISTRIBUCION VOLUMEN X CRITERIO (Consumiciones)TOTAL BEBIDASCON COMPAÑEROS DE TRABAJO</v>
      </c>
      <c r="B34" s="11" t="s">
        <v>118</v>
      </c>
      <c r="C34" s="11" t="s">
        <v>121</v>
      </c>
      <c r="D34" s="11" t="s">
        <v>232</v>
      </c>
      <c r="E34" s="12">
        <v>9.6509911494884193</v>
      </c>
      <c r="F34" s="12">
        <v>10.016402479728701</v>
      </c>
      <c r="G34" s="12">
        <v>9.4161363033858692</v>
      </c>
      <c r="H34" s="12">
        <v>9.1613391596601002</v>
      </c>
      <c r="I34" s="12">
        <v>0</v>
      </c>
      <c r="J34" s="12">
        <v>0</v>
      </c>
      <c r="K34" s="12">
        <v>0</v>
      </c>
      <c r="L34" s="12">
        <v>0</v>
      </c>
      <c r="M34" s="12">
        <v>0</v>
      </c>
      <c r="N34" s="12"/>
      <c r="O34" s="12"/>
    </row>
    <row r="35" spans="1:15" x14ac:dyDescent="0.35">
      <c r="A35" s="11" t="str">
        <f t="shared" si="0"/>
        <v>DISTRIBUCION VOLUMEN X CRITERIO (Consumiciones)TOTAL BEBIDASCON COMPAÑEROS DE CLASE</v>
      </c>
      <c r="B35" s="11" t="s">
        <v>118</v>
      </c>
      <c r="C35" s="11" t="s">
        <v>121</v>
      </c>
      <c r="D35" s="11" t="s">
        <v>233</v>
      </c>
      <c r="E35" s="12">
        <v>0.33055483376982597</v>
      </c>
      <c r="F35" s="12">
        <v>0.32312840905661799</v>
      </c>
      <c r="G35" s="12">
        <v>0.33645103116026698</v>
      </c>
      <c r="H35" s="12">
        <v>0.35964289262292398</v>
      </c>
      <c r="I35" s="12">
        <v>0</v>
      </c>
      <c r="J35" s="12">
        <v>0</v>
      </c>
      <c r="K35" s="12">
        <v>0</v>
      </c>
      <c r="L35" s="12">
        <v>0</v>
      </c>
      <c r="M35" s="12">
        <v>0</v>
      </c>
      <c r="N35" s="12"/>
      <c r="O35" s="12"/>
    </row>
    <row r="36" spans="1:15" x14ac:dyDescent="0.35">
      <c r="A36" s="11" t="str">
        <f t="shared" si="0"/>
        <v>DISTRIBUCION VOLUMEN X CRITERIO (Consumiciones)TOTAL BEBIDASCON FAMILIA</v>
      </c>
      <c r="B36" s="11" t="s">
        <v>118</v>
      </c>
      <c r="C36" s="11" t="s">
        <v>121</v>
      </c>
      <c r="D36" s="11" t="s">
        <v>234</v>
      </c>
      <c r="E36" s="12">
        <v>23.894628962916599</v>
      </c>
      <c r="F36" s="12">
        <v>24.142145010992099</v>
      </c>
      <c r="G36" s="12">
        <v>25.171287881615701</v>
      </c>
      <c r="H36" s="12">
        <v>24.602826132278899</v>
      </c>
      <c r="I36" s="12">
        <v>0</v>
      </c>
      <c r="J36" s="12">
        <v>0</v>
      </c>
      <c r="K36" s="12">
        <v>0</v>
      </c>
      <c r="L36" s="12">
        <v>0</v>
      </c>
      <c r="M36" s="12">
        <v>0</v>
      </c>
      <c r="N36" s="12"/>
      <c r="O36" s="12"/>
    </row>
    <row r="37" spans="1:15" x14ac:dyDescent="0.35">
      <c r="A37" s="11" t="str">
        <f t="shared" si="0"/>
        <v>DISTRIBUCION VOLUMEN X CRITERIO (Consumiciones)TOTAL BEBIDASCON LA PAREJA</v>
      </c>
      <c r="B37" s="11" t="s">
        <v>118</v>
      </c>
      <c r="C37" s="11" t="s">
        <v>121</v>
      </c>
      <c r="D37" s="11" t="s">
        <v>235</v>
      </c>
      <c r="E37" s="12">
        <v>14.492858326561899</v>
      </c>
      <c r="F37" s="12">
        <v>15.7350314308488</v>
      </c>
      <c r="G37" s="12">
        <v>15.992254548218799</v>
      </c>
      <c r="H37" s="12">
        <v>16.940031090533299</v>
      </c>
      <c r="I37" s="12">
        <v>0</v>
      </c>
      <c r="J37" s="12">
        <v>0</v>
      </c>
      <c r="K37" s="12">
        <v>0</v>
      </c>
      <c r="L37" s="12">
        <v>0</v>
      </c>
      <c r="M37" s="12">
        <v>0</v>
      </c>
      <c r="N37" s="12"/>
      <c r="O37" s="12"/>
    </row>
    <row r="38" spans="1:15" x14ac:dyDescent="0.35">
      <c r="A38" s="11" t="str">
        <f t="shared" si="0"/>
        <v>DISTRIBUCION VOLUMEN X CRITERIO (Consumiciones)TOTAL BEBIDASESTABA SOLO/A</v>
      </c>
      <c r="B38" s="11" t="s">
        <v>118</v>
      </c>
      <c r="C38" s="11" t="s">
        <v>121</v>
      </c>
      <c r="D38" s="11" t="s">
        <v>236</v>
      </c>
      <c r="E38" s="12">
        <v>20.993567679219399</v>
      </c>
      <c r="F38" s="12">
        <v>19.6551696220717</v>
      </c>
      <c r="G38" s="12">
        <v>18.513558763724799</v>
      </c>
      <c r="H38" s="12">
        <v>18.3335222272128</v>
      </c>
      <c r="I38" s="12">
        <v>0</v>
      </c>
      <c r="J38" s="12">
        <v>0</v>
      </c>
      <c r="K38" s="12">
        <v>0</v>
      </c>
      <c r="L38" s="12">
        <v>0</v>
      </c>
      <c r="M38" s="12">
        <v>0</v>
      </c>
      <c r="N38" s="12"/>
      <c r="O38" s="12"/>
    </row>
    <row r="39" spans="1:15" x14ac:dyDescent="0.35">
      <c r="A39" s="11" t="str">
        <f t="shared" si="0"/>
        <v>DISTRIBUCION VOLUMEN X CRITERIO (Consumiciones)TOTAL BEBIDASOTROS</v>
      </c>
      <c r="B39" s="11" t="s">
        <v>118</v>
      </c>
      <c r="C39" s="11" t="s">
        <v>121</v>
      </c>
      <c r="D39" s="11" t="s">
        <v>237</v>
      </c>
      <c r="E39" s="12">
        <v>0.637489834503294</v>
      </c>
      <c r="F39" s="12">
        <v>0.52960152263529003</v>
      </c>
      <c r="G39" s="12">
        <v>0.59154144244462903</v>
      </c>
      <c r="H39" s="12">
        <v>0.53084161318171497</v>
      </c>
      <c r="I39" s="12">
        <v>0</v>
      </c>
      <c r="J39" s="12">
        <v>0</v>
      </c>
      <c r="K39" s="12">
        <v>0</v>
      </c>
      <c r="L39" s="12">
        <v>0</v>
      </c>
      <c r="M39" s="12">
        <v>0</v>
      </c>
      <c r="N39" s="12"/>
      <c r="O39" s="12"/>
    </row>
    <row r="40" spans="1:15" x14ac:dyDescent="0.35">
      <c r="A40" s="11" t="str">
        <f t="shared" si="0"/>
        <v>DISTRIBUCION VOLUMEN X CRITERIO (Consumiciones)TOTAL BEBIDASESTAR TRABAJANDO</v>
      </c>
      <c r="B40" s="11" t="s">
        <v>118</v>
      </c>
      <c r="C40" s="11" t="s">
        <v>121</v>
      </c>
      <c r="D40" s="11" t="s">
        <v>238</v>
      </c>
      <c r="E40" s="12">
        <v>15.265324262030401</v>
      </c>
      <c r="F40" s="12">
        <v>14.899510339685699</v>
      </c>
      <c r="G40" s="12">
        <v>13.70042855006</v>
      </c>
      <c r="H40" s="12">
        <v>13.7315160342919</v>
      </c>
      <c r="I40" s="12">
        <v>0</v>
      </c>
      <c r="J40" s="12">
        <v>0</v>
      </c>
      <c r="K40" s="12">
        <v>0</v>
      </c>
      <c r="L40" s="12">
        <v>0</v>
      </c>
      <c r="M40" s="12">
        <v>0</v>
      </c>
      <c r="N40" s="12"/>
      <c r="O40" s="12"/>
    </row>
    <row r="41" spans="1:15" x14ac:dyDescent="0.35">
      <c r="A41" s="11" t="str">
        <f t="shared" si="0"/>
        <v>DISTRIBUCION VOLUMEN X CRITERIO (Consumiciones)TOTAL BEBIDASCOMIDA DE NEGOCIOS</v>
      </c>
      <c r="B41" s="11" t="s">
        <v>118</v>
      </c>
      <c r="C41" s="11" t="s">
        <v>121</v>
      </c>
      <c r="D41" s="11" t="s">
        <v>239</v>
      </c>
      <c r="E41" s="12">
        <v>0.26153592999295899</v>
      </c>
      <c r="F41" s="12">
        <v>0.26450076801523797</v>
      </c>
      <c r="G41" s="12">
        <v>0.23637182745853699</v>
      </c>
      <c r="H41" s="12">
        <v>0.202625485002526</v>
      </c>
      <c r="I41" s="12">
        <v>0</v>
      </c>
      <c r="J41" s="12">
        <v>0</v>
      </c>
      <c r="K41" s="12">
        <v>0</v>
      </c>
      <c r="L41" s="12">
        <v>0</v>
      </c>
      <c r="M41" s="12">
        <v>0</v>
      </c>
      <c r="N41" s="12"/>
      <c r="O41" s="12"/>
    </row>
    <row r="42" spans="1:15" x14ac:dyDescent="0.35">
      <c r="A42" s="11" t="str">
        <f t="shared" si="0"/>
        <v>DISTRIBUCION VOLUMEN X CRITERIO (Consumiciones)TOTAL BEBIDASPOR PLACER/RELAX</v>
      </c>
      <c r="B42" s="11" t="s">
        <v>118</v>
      </c>
      <c r="C42" s="11" t="s">
        <v>121</v>
      </c>
      <c r="D42" s="11" t="s">
        <v>240</v>
      </c>
      <c r="E42" s="12">
        <v>15.292057870359899</v>
      </c>
      <c r="F42" s="12">
        <v>16.115322253600301</v>
      </c>
      <c r="G42" s="12">
        <v>16.403190162720399</v>
      </c>
      <c r="H42" s="12">
        <v>15.827264242948299</v>
      </c>
      <c r="I42" s="12">
        <v>0</v>
      </c>
      <c r="J42" s="12">
        <v>0</v>
      </c>
      <c r="K42" s="12">
        <v>0</v>
      </c>
      <c r="L42" s="12">
        <v>0</v>
      </c>
      <c r="M42" s="12">
        <v>0</v>
      </c>
      <c r="N42" s="12"/>
      <c r="O42" s="12"/>
    </row>
    <row r="43" spans="1:15" x14ac:dyDescent="0.35">
      <c r="A43" s="11" t="str">
        <f t="shared" si="0"/>
        <v>DISTRIBUCION VOLUMEN X CRITERIO (Consumiciones)TOTAL BEBIDASTENER HAMBRE/SIN PLANIFICAR</v>
      </c>
      <c r="B43" s="11" t="s">
        <v>118</v>
      </c>
      <c r="C43" s="11" t="s">
        <v>121</v>
      </c>
      <c r="D43" s="11" t="s">
        <v>241</v>
      </c>
      <c r="E43" s="12">
        <v>27.677336912723</v>
      </c>
      <c r="F43" s="12">
        <v>28.337090609606101</v>
      </c>
      <c r="G43" s="12">
        <v>25.150349441718799</v>
      </c>
      <c r="H43" s="12">
        <v>24.1298638424933</v>
      </c>
      <c r="I43" s="12">
        <v>0</v>
      </c>
      <c r="J43" s="12">
        <v>0</v>
      </c>
      <c r="K43" s="12">
        <v>0</v>
      </c>
      <c r="L43" s="12">
        <v>0</v>
      </c>
      <c r="M43" s="12">
        <v>0</v>
      </c>
      <c r="N43" s="12"/>
      <c r="O43" s="12"/>
    </row>
    <row r="44" spans="1:15" x14ac:dyDescent="0.35">
      <c r="A44" s="11" t="str">
        <f t="shared" si="0"/>
        <v>DISTRIBUCION VOLUMEN X CRITERIO (Consumiciones)TOTAL BEBIDASESTAR DE COMPRAS</v>
      </c>
      <c r="B44" s="11" t="s">
        <v>118</v>
      </c>
      <c r="C44" s="11" t="s">
        <v>121</v>
      </c>
      <c r="D44" s="11" t="s">
        <v>242</v>
      </c>
      <c r="E44" s="12">
        <v>3.3411753475377401</v>
      </c>
      <c r="F44" s="12">
        <v>2.7244102253850602</v>
      </c>
      <c r="G44" s="12">
        <v>2.50319117081707</v>
      </c>
      <c r="H44" s="12">
        <v>2.7643905653803702</v>
      </c>
      <c r="I44" s="12">
        <v>0</v>
      </c>
      <c r="J44" s="12">
        <v>0</v>
      </c>
      <c r="K44" s="12">
        <v>0</v>
      </c>
      <c r="L44" s="12">
        <v>0</v>
      </c>
      <c r="M44" s="12">
        <v>0</v>
      </c>
      <c r="N44" s="12"/>
      <c r="O44" s="12"/>
    </row>
    <row r="45" spans="1:15" x14ac:dyDescent="0.35">
      <c r="A45" s="11" t="str">
        <f t="shared" si="0"/>
        <v>DISTRIBUCION VOLUMEN X CRITERIO (Consumiciones)TOTAL BEBIDASNO COCINAR EN CASA</v>
      </c>
      <c r="B45" s="11" t="s">
        <v>118</v>
      </c>
      <c r="C45" s="11" t="s">
        <v>121</v>
      </c>
      <c r="D45" s="11" t="s">
        <v>243</v>
      </c>
      <c r="E45" s="12">
        <v>2.9406535256604398</v>
      </c>
      <c r="F45" s="12">
        <v>2.8938696412813201</v>
      </c>
      <c r="G45" s="12">
        <v>2.79021263482952</v>
      </c>
      <c r="H45" s="12">
        <v>2.7021857120669601</v>
      </c>
      <c r="I45" s="12">
        <v>0</v>
      </c>
      <c r="J45" s="12">
        <v>0</v>
      </c>
      <c r="K45" s="12">
        <v>0</v>
      </c>
      <c r="L45" s="12">
        <v>0</v>
      </c>
      <c r="M45" s="12">
        <v>0</v>
      </c>
      <c r="N45" s="12"/>
      <c r="O45" s="12"/>
    </row>
    <row r="46" spans="1:15" x14ac:dyDescent="0.35">
      <c r="A46" s="11" t="str">
        <f t="shared" si="0"/>
        <v>DISTRIBUCION VOLUMEN X CRITERIO (Consumiciones)TOTAL BEBIDASCELEBRACION/FIESTA/SALIR TOMAR</v>
      </c>
      <c r="B46" s="11" t="s">
        <v>118</v>
      </c>
      <c r="C46" s="11" t="s">
        <v>121</v>
      </c>
      <c r="D46" s="11" t="s">
        <v>244</v>
      </c>
      <c r="E46" s="12">
        <v>27.942853929092799</v>
      </c>
      <c r="F46" s="12">
        <v>28.299230807162999</v>
      </c>
      <c r="G46" s="12">
        <v>32.003649309876103</v>
      </c>
      <c r="H46" s="12">
        <v>33.781529536706302</v>
      </c>
      <c r="I46" s="12">
        <v>0</v>
      </c>
      <c r="J46" s="12">
        <v>0</v>
      </c>
      <c r="K46" s="12">
        <v>0</v>
      </c>
      <c r="L46" s="12">
        <v>0</v>
      </c>
      <c r="M46" s="12">
        <v>0</v>
      </c>
      <c r="N46" s="12"/>
      <c r="O46" s="12"/>
    </row>
    <row r="47" spans="1:15" x14ac:dyDescent="0.35">
      <c r="A47" s="11" t="str">
        <f t="shared" si="0"/>
        <v>DISTRIBUCION VOLUMEN X CRITERIO (Consumiciones)TOTAL BEBIDASVIENDO DEPORTES</v>
      </c>
      <c r="B47" s="11" t="s">
        <v>118</v>
      </c>
      <c r="C47" s="11" t="s">
        <v>121</v>
      </c>
      <c r="D47" s="11" t="s">
        <v>245</v>
      </c>
      <c r="E47" s="12">
        <v>1.3428664122309399</v>
      </c>
      <c r="F47" s="12">
        <v>1.1920722574643201</v>
      </c>
      <c r="G47" s="12">
        <v>1.7884601814083501</v>
      </c>
      <c r="H47" s="12">
        <v>1.25157222672303</v>
      </c>
      <c r="I47" s="12">
        <v>0</v>
      </c>
      <c r="J47" s="12">
        <v>0</v>
      </c>
      <c r="K47" s="12">
        <v>0</v>
      </c>
      <c r="L47" s="12">
        <v>0</v>
      </c>
      <c r="M47" s="12">
        <v>0</v>
      </c>
      <c r="N47" s="12"/>
      <c r="O47" s="12"/>
    </row>
    <row r="48" spans="1:15" x14ac:dyDescent="0.35">
      <c r="A48" s="11" t="str">
        <f t="shared" si="0"/>
        <v>DISTRIBUCION VOLUMEN X CRITERIO (Consumiciones)TOTAL BEBIDASOTROS MOTIVOS</v>
      </c>
      <c r="B48" s="11" t="s">
        <v>118</v>
      </c>
      <c r="C48" s="11" t="s">
        <v>121</v>
      </c>
      <c r="D48" s="11" t="s">
        <v>246</v>
      </c>
      <c r="E48" s="12">
        <v>5.9362061573579696</v>
      </c>
      <c r="F48" s="12">
        <v>5.2739867682051296</v>
      </c>
      <c r="G48" s="12">
        <v>5.4241416806279004</v>
      </c>
      <c r="H48" s="12">
        <v>5.6090568318718503</v>
      </c>
      <c r="I48" s="12">
        <v>0</v>
      </c>
      <c r="J48" s="12">
        <v>0</v>
      </c>
      <c r="K48" s="12">
        <v>0</v>
      </c>
      <c r="L48" s="12">
        <v>0</v>
      </c>
      <c r="M48" s="12">
        <v>0</v>
      </c>
      <c r="N48" s="12"/>
      <c r="O48" s="12"/>
    </row>
    <row r="49" spans="1:15" x14ac:dyDescent="0.35">
      <c r="A49" s="11" t="str">
        <f t="shared" si="0"/>
        <v>DISTRIBUCION VOLUMEN X CRITERIO (Consumiciones).Total Bebidas FriasT.ESPAÑA</v>
      </c>
      <c r="B49" s="11" t="s">
        <v>118</v>
      </c>
      <c r="C49" s="11" t="s">
        <v>130</v>
      </c>
      <c r="D49" s="11" t="s">
        <v>36</v>
      </c>
      <c r="E49" s="12">
        <v>100</v>
      </c>
      <c r="F49" s="12">
        <v>100</v>
      </c>
      <c r="G49" s="12">
        <v>100</v>
      </c>
      <c r="H49" s="12">
        <v>100</v>
      </c>
      <c r="I49" s="12">
        <v>0</v>
      </c>
      <c r="J49" s="12">
        <v>0</v>
      </c>
      <c r="K49" s="12">
        <v>0</v>
      </c>
      <c r="L49" s="12">
        <v>0</v>
      </c>
      <c r="M49" s="12">
        <v>0</v>
      </c>
      <c r="N49" s="12"/>
      <c r="O49" s="12"/>
    </row>
    <row r="50" spans="1:15" x14ac:dyDescent="0.35">
      <c r="A50" s="11" t="str">
        <f t="shared" si="0"/>
        <v>DISTRIBUCION VOLUMEN X CRITERIO (Consumiciones).Total Bebidas FriasHiper+Super+Discount+G.A</v>
      </c>
      <c r="B50" s="11" t="s">
        <v>118</v>
      </c>
      <c r="C50" s="11" t="s">
        <v>130</v>
      </c>
      <c r="D50" s="11" t="s">
        <v>23</v>
      </c>
      <c r="E50" s="12">
        <v>11.0855142668212</v>
      </c>
      <c r="F50" s="12">
        <v>7.6516943179170296</v>
      </c>
      <c r="G50" s="12">
        <v>6.8796418884365798</v>
      </c>
      <c r="H50" s="12">
        <v>6.7287324035486504</v>
      </c>
      <c r="I50" s="12">
        <v>0</v>
      </c>
      <c r="J50" s="12">
        <v>0</v>
      </c>
      <c r="K50" s="12">
        <v>0</v>
      </c>
      <c r="L50" s="12">
        <v>0</v>
      </c>
      <c r="M50" s="12">
        <v>0</v>
      </c>
      <c r="N50" s="12"/>
      <c r="O50" s="12"/>
    </row>
    <row r="51" spans="1:15" x14ac:dyDescent="0.35">
      <c r="A51" s="11" t="str">
        <f t="shared" si="0"/>
        <v>DISTRIBUCION VOLUMEN X CRITERIO (Consumiciones).Total Bebidas FriasRestaurantes</v>
      </c>
      <c r="B51" s="11" t="s">
        <v>118</v>
      </c>
      <c r="C51" s="11" t="s">
        <v>130</v>
      </c>
      <c r="D51" s="11" t="s">
        <v>24</v>
      </c>
      <c r="E51" s="12">
        <v>12.7112598633509</v>
      </c>
      <c r="F51" s="12">
        <v>14.6894322558064</v>
      </c>
      <c r="G51" s="12">
        <v>14.896612133539801</v>
      </c>
      <c r="H51" s="12">
        <v>15.460417425175599</v>
      </c>
      <c r="I51" s="12">
        <v>0</v>
      </c>
      <c r="J51" s="12">
        <v>0</v>
      </c>
      <c r="K51" s="12">
        <v>0</v>
      </c>
      <c r="L51" s="12">
        <v>0</v>
      </c>
      <c r="M51" s="12">
        <v>0</v>
      </c>
      <c r="N51" s="12"/>
      <c r="O51" s="12"/>
    </row>
    <row r="52" spans="1:15" x14ac:dyDescent="0.35">
      <c r="A52" s="11" t="str">
        <f t="shared" si="0"/>
        <v>DISTRIBUCION VOLUMEN X CRITERIO (Consumiciones).Total Bebidas FriasRestaurantes Fast Food</v>
      </c>
      <c r="B52" s="11" t="s">
        <v>118</v>
      </c>
      <c r="C52" s="11" t="s">
        <v>130</v>
      </c>
      <c r="D52" s="11" t="s">
        <v>25</v>
      </c>
      <c r="E52" s="12">
        <v>6.46448574663538</v>
      </c>
      <c r="F52" s="12">
        <v>6.5947313563148597</v>
      </c>
      <c r="G52" s="12">
        <v>7.2574979001375199</v>
      </c>
      <c r="H52" s="12">
        <v>7.2458124566416</v>
      </c>
      <c r="I52" s="12">
        <v>0</v>
      </c>
      <c r="J52" s="12">
        <v>0</v>
      </c>
      <c r="K52" s="12">
        <v>0</v>
      </c>
      <c r="L52" s="12">
        <v>0</v>
      </c>
      <c r="M52" s="12">
        <v>0</v>
      </c>
      <c r="N52" s="12"/>
      <c r="O52" s="12"/>
    </row>
    <row r="53" spans="1:15" x14ac:dyDescent="0.35">
      <c r="A53" s="11" t="str">
        <f t="shared" si="0"/>
        <v>DISTRIBUCION VOLUMEN X CRITERIO (Consumiciones).Total Bebidas FriasBares/Cafeterias/Cervecerias</v>
      </c>
      <c r="B53" s="11" t="s">
        <v>118</v>
      </c>
      <c r="C53" s="11" t="s">
        <v>130</v>
      </c>
      <c r="D53" s="11" t="s">
        <v>26</v>
      </c>
      <c r="E53" s="12">
        <v>52.459987474597298</v>
      </c>
      <c r="F53" s="12">
        <v>56.327767630874902</v>
      </c>
      <c r="G53" s="12">
        <v>56.628852949567097</v>
      </c>
      <c r="H53" s="12">
        <v>56.4241136751073</v>
      </c>
      <c r="I53" s="12">
        <v>0</v>
      </c>
      <c r="J53" s="12">
        <v>0</v>
      </c>
      <c r="K53" s="12">
        <v>0</v>
      </c>
      <c r="L53" s="12">
        <v>0</v>
      </c>
      <c r="M53" s="12">
        <v>0</v>
      </c>
      <c r="N53" s="12"/>
      <c r="O53" s="12"/>
    </row>
    <row r="54" spans="1:15" x14ac:dyDescent="0.35">
      <c r="A54" s="11" t="str">
        <f t="shared" si="0"/>
        <v>DISTRIBUCION VOLUMEN X CRITERIO (Consumiciones).Total Bebidas FriasPanaderias/Pastelerias</v>
      </c>
      <c r="B54" s="11" t="s">
        <v>118</v>
      </c>
      <c r="C54" s="11" t="s">
        <v>130</v>
      </c>
      <c r="D54" s="11" t="s">
        <v>27</v>
      </c>
      <c r="E54" s="12">
        <v>1.0271481509690501</v>
      </c>
      <c r="F54" s="12">
        <v>0.74388252948268896</v>
      </c>
      <c r="G54" s="12">
        <v>0.59909694872979302</v>
      </c>
      <c r="H54" s="12">
        <v>0.58065224807133997</v>
      </c>
      <c r="I54" s="12">
        <v>0</v>
      </c>
      <c r="J54" s="12">
        <v>0</v>
      </c>
      <c r="K54" s="12">
        <v>0</v>
      </c>
      <c r="L54" s="12">
        <v>0</v>
      </c>
      <c r="M54" s="12">
        <v>0</v>
      </c>
      <c r="N54" s="12"/>
      <c r="O54" s="12"/>
    </row>
    <row r="55" spans="1:15" x14ac:dyDescent="0.35">
      <c r="A55" s="11" t="str">
        <f t="shared" si="0"/>
        <v>DISTRIBUCION VOLUMEN X CRITERIO (Consumiciones).Total Bebidas FriasTda.Alimentacion/Delicatesen</v>
      </c>
      <c r="B55" s="11" t="s">
        <v>118</v>
      </c>
      <c r="C55" s="11" t="s">
        <v>130</v>
      </c>
      <c r="D55" s="11" t="s">
        <v>202</v>
      </c>
      <c r="E55" s="12">
        <v>2.6749695679005199</v>
      </c>
      <c r="F55" s="12">
        <v>2.2411730808092001</v>
      </c>
      <c r="G55" s="12">
        <v>1.57885458352948</v>
      </c>
      <c r="H55" s="12">
        <v>1.48362332288217</v>
      </c>
      <c r="I55" s="12">
        <v>0</v>
      </c>
      <c r="J55" s="12">
        <v>0</v>
      </c>
      <c r="K55" s="12">
        <v>0</v>
      </c>
      <c r="L55" s="12">
        <v>0</v>
      </c>
      <c r="M55" s="12">
        <v>0</v>
      </c>
      <c r="N55" s="12"/>
      <c r="O55" s="12"/>
    </row>
    <row r="56" spans="1:15" x14ac:dyDescent="0.35">
      <c r="A56" s="11" t="str">
        <f t="shared" si="0"/>
        <v>DISTRIBUCION VOLUMEN X CRITERIO (Consumiciones).Total Bebidas FriasCanal Conveniencia/24h</v>
      </c>
      <c r="B56" s="11" t="s">
        <v>118</v>
      </c>
      <c r="C56" s="11" t="s">
        <v>130</v>
      </c>
      <c r="D56" s="11" t="s">
        <v>203</v>
      </c>
      <c r="E56" s="12">
        <v>2.3264990853549401</v>
      </c>
      <c r="F56" s="12">
        <v>2.0206639877553898</v>
      </c>
      <c r="G56" s="12">
        <v>1.54759379164948</v>
      </c>
      <c r="H56" s="12">
        <v>1.5472092915415401</v>
      </c>
      <c r="I56" s="12">
        <v>0</v>
      </c>
      <c r="J56" s="12">
        <v>0</v>
      </c>
      <c r="K56" s="12">
        <v>0</v>
      </c>
      <c r="L56" s="12">
        <v>0</v>
      </c>
      <c r="M56" s="12">
        <v>0</v>
      </c>
      <c r="N56" s="12"/>
      <c r="O56" s="12"/>
    </row>
    <row r="57" spans="1:15" x14ac:dyDescent="0.35">
      <c r="A57" s="11" t="str">
        <f t="shared" si="0"/>
        <v>DISTRIBUCION VOLUMEN X CRITERIO (Consumiciones).Total Bebidas FriasHoteles</v>
      </c>
      <c r="B57" s="11" t="s">
        <v>118</v>
      </c>
      <c r="C57" s="11" t="s">
        <v>130</v>
      </c>
      <c r="D57" s="11" t="s">
        <v>29</v>
      </c>
      <c r="E57" s="12">
        <v>0.37998879872668301</v>
      </c>
      <c r="F57" s="12">
        <v>0.56220081005481304</v>
      </c>
      <c r="G57" s="12">
        <v>0.60123324415725998</v>
      </c>
      <c r="H57" s="12">
        <v>0.54892342613886502</v>
      </c>
      <c r="I57" s="12">
        <v>0</v>
      </c>
      <c r="J57" s="12">
        <v>0</v>
      </c>
      <c r="K57" s="12">
        <v>0</v>
      </c>
      <c r="L57" s="12">
        <v>0</v>
      </c>
      <c r="M57" s="12">
        <v>0</v>
      </c>
      <c r="N57" s="12"/>
      <c r="O57" s="12"/>
    </row>
    <row r="58" spans="1:15" x14ac:dyDescent="0.35">
      <c r="A58" s="11" t="str">
        <f t="shared" si="0"/>
        <v>DISTRIBUCION VOLUMEN X CRITERIO (Consumiciones).Total Bebidas FriasEstaciones de servicio</v>
      </c>
      <c r="B58" s="11" t="s">
        <v>118</v>
      </c>
      <c r="C58" s="11" t="s">
        <v>130</v>
      </c>
      <c r="D58" s="11" t="s">
        <v>30</v>
      </c>
      <c r="E58" s="12">
        <v>1.68444032253854</v>
      </c>
      <c r="F58" s="12">
        <v>1.45681995956494</v>
      </c>
      <c r="G58" s="12">
        <v>1.3986210240616399</v>
      </c>
      <c r="H58" s="12">
        <v>1.36160825172045</v>
      </c>
      <c r="I58" s="12">
        <v>0</v>
      </c>
      <c r="J58" s="12">
        <v>0</v>
      </c>
      <c r="K58" s="12">
        <v>0</v>
      </c>
      <c r="L58" s="12">
        <v>0</v>
      </c>
      <c r="M58" s="12">
        <v>0</v>
      </c>
      <c r="N58" s="12"/>
      <c r="O58" s="12"/>
    </row>
    <row r="59" spans="1:15" x14ac:dyDescent="0.35">
      <c r="A59" s="11" t="str">
        <f t="shared" si="0"/>
        <v>DISTRIBUCION VOLUMEN X CRITERIO (Consumiciones).Total Bebidas FriasMaquinas dispensadoras</v>
      </c>
      <c r="B59" s="11" t="s">
        <v>118</v>
      </c>
      <c r="C59" s="11" t="s">
        <v>130</v>
      </c>
      <c r="D59" s="11" t="s">
        <v>31</v>
      </c>
      <c r="E59" s="12">
        <v>1.9942903648864601</v>
      </c>
      <c r="F59" s="12">
        <v>1.4641063919686801</v>
      </c>
      <c r="G59" s="12">
        <v>1.3706493543198901</v>
      </c>
      <c r="H59" s="12">
        <v>1.5614903030990299</v>
      </c>
      <c r="I59" s="12">
        <v>0</v>
      </c>
      <c r="J59" s="12">
        <v>0</v>
      </c>
      <c r="K59" s="12">
        <v>0</v>
      </c>
      <c r="L59" s="12">
        <v>0</v>
      </c>
      <c r="M59" s="12">
        <v>0</v>
      </c>
      <c r="N59" s="12"/>
      <c r="O59" s="12"/>
    </row>
    <row r="60" spans="1:15" x14ac:dyDescent="0.35">
      <c r="A60" s="11" t="str">
        <f t="shared" si="0"/>
        <v>DISTRIBUCION VOLUMEN X CRITERIO (Consumiciones).Total Bebidas FriasServicio en la empresa</v>
      </c>
      <c r="B60" s="11" t="s">
        <v>118</v>
      </c>
      <c r="C60" s="11" t="s">
        <v>130</v>
      </c>
      <c r="D60" s="11" t="s">
        <v>32</v>
      </c>
      <c r="E60" s="12">
        <v>1.1312613220462999</v>
      </c>
      <c r="F60" s="12">
        <v>0.99891709072555901</v>
      </c>
      <c r="G60" s="12">
        <v>0.86231460046969799</v>
      </c>
      <c r="H60" s="12">
        <v>0.74703992117781504</v>
      </c>
      <c r="I60" s="12">
        <v>0</v>
      </c>
      <c r="J60" s="12">
        <v>0</v>
      </c>
      <c r="K60" s="12">
        <v>0</v>
      </c>
      <c r="L60" s="12">
        <v>0</v>
      </c>
      <c r="M60" s="12">
        <v>0</v>
      </c>
      <c r="N60" s="12"/>
      <c r="O60" s="12"/>
    </row>
    <row r="61" spans="1:15" x14ac:dyDescent="0.35">
      <c r="A61" s="11" t="str">
        <f t="shared" si="0"/>
        <v>DISTRIBUCION VOLUMEN X CRITERIO (Consumiciones).Total Bebidas FriasResto de canales</v>
      </c>
      <c r="B61" s="11" t="s">
        <v>118</v>
      </c>
      <c r="C61" s="11" t="s">
        <v>130</v>
      </c>
      <c r="D61" s="11" t="s">
        <v>33</v>
      </c>
      <c r="E61" s="12">
        <v>6.0601499226649196</v>
      </c>
      <c r="F61" s="12">
        <v>5.2486074463549004</v>
      </c>
      <c r="G61" s="12">
        <v>6.3790355559049203</v>
      </c>
      <c r="H61" s="12">
        <v>6.3103912781379101</v>
      </c>
      <c r="I61" s="12">
        <v>0</v>
      </c>
      <c r="J61" s="12">
        <v>0</v>
      </c>
      <c r="K61" s="12">
        <v>0</v>
      </c>
      <c r="L61" s="12">
        <v>0</v>
      </c>
      <c r="M61" s="12">
        <v>0</v>
      </c>
      <c r="N61" s="12"/>
      <c r="O61" s="12"/>
    </row>
    <row r="62" spans="1:15" x14ac:dyDescent="0.35">
      <c r="A62" s="11" t="str">
        <f t="shared" si="0"/>
        <v>DISTRIBUCION VOLUMEN X CRITERIO (Consumiciones).Total Bebidas FriasEN LA CALLE</v>
      </c>
      <c r="B62" s="11" t="s">
        <v>118</v>
      </c>
      <c r="C62" s="11" t="s">
        <v>130</v>
      </c>
      <c r="D62" s="11" t="s">
        <v>214</v>
      </c>
      <c r="E62" s="12">
        <v>6.6677826673079199</v>
      </c>
      <c r="F62" s="12">
        <v>6.4085265568996297</v>
      </c>
      <c r="G62" s="12">
        <v>4.9776257554868</v>
      </c>
      <c r="H62" s="12">
        <v>4.7420166597262599</v>
      </c>
      <c r="I62" s="12">
        <v>0</v>
      </c>
      <c r="J62" s="12">
        <v>0</v>
      </c>
      <c r="K62" s="12">
        <v>0</v>
      </c>
      <c r="L62" s="12">
        <v>0</v>
      </c>
      <c r="M62" s="12">
        <v>0</v>
      </c>
      <c r="N62" s="12"/>
      <c r="O62" s="12"/>
    </row>
    <row r="63" spans="1:15" x14ac:dyDescent="0.35">
      <c r="A63" s="11" t="str">
        <f t="shared" si="0"/>
        <v>DISTRIBUCION VOLUMEN X CRITERIO (Consumiciones).Total Bebidas FriasEN CASA DE OTROS</v>
      </c>
      <c r="B63" s="11" t="s">
        <v>118</v>
      </c>
      <c r="C63" s="11" t="s">
        <v>130</v>
      </c>
      <c r="D63" s="11" t="s">
        <v>215</v>
      </c>
      <c r="E63" s="12">
        <v>5.5404345243590001</v>
      </c>
      <c r="F63" s="12">
        <v>4.3607136952248498</v>
      </c>
      <c r="G63" s="12">
        <v>3.6660375175430202</v>
      </c>
      <c r="H63" s="12">
        <v>3.45931048034794</v>
      </c>
      <c r="I63" s="12">
        <v>0</v>
      </c>
      <c r="J63" s="12">
        <v>0</v>
      </c>
      <c r="K63" s="12">
        <v>0</v>
      </c>
      <c r="L63" s="12">
        <v>0</v>
      </c>
      <c r="M63" s="12">
        <v>0</v>
      </c>
      <c r="N63" s="12"/>
      <c r="O63" s="12"/>
    </row>
    <row r="64" spans="1:15" x14ac:dyDescent="0.35">
      <c r="A64" s="11" t="str">
        <f t="shared" si="0"/>
        <v>DISTRIBUCION VOLUMEN X CRITERIO (Consumiciones).Total Bebidas FriasEN EL ESTABLECIMIENTO</v>
      </c>
      <c r="B64" s="11" t="s">
        <v>118</v>
      </c>
      <c r="C64" s="11" t="s">
        <v>130</v>
      </c>
      <c r="D64" s="11" t="s">
        <v>216</v>
      </c>
      <c r="E64" s="12">
        <v>73.620167028694098</v>
      </c>
      <c r="F64" s="12">
        <v>78.495379748242897</v>
      </c>
      <c r="G64" s="12">
        <v>81.550974768971003</v>
      </c>
      <c r="H64" s="12">
        <v>82.466012294387596</v>
      </c>
      <c r="I64" s="12">
        <v>0</v>
      </c>
      <c r="J64" s="12">
        <v>0</v>
      </c>
      <c r="K64" s="12">
        <v>0</v>
      </c>
      <c r="L64" s="12">
        <v>0</v>
      </c>
      <c r="M64" s="12">
        <v>0</v>
      </c>
      <c r="N64" s="12"/>
      <c r="O64" s="12"/>
    </row>
    <row r="65" spans="1:15" x14ac:dyDescent="0.35">
      <c r="A65" s="11" t="str">
        <f t="shared" si="0"/>
        <v>DISTRIBUCION VOLUMEN X CRITERIO (Consumiciones).Total Bebidas FriasEN EL TRABAJO</v>
      </c>
      <c r="B65" s="11" t="s">
        <v>118</v>
      </c>
      <c r="C65" s="11" t="s">
        <v>130</v>
      </c>
      <c r="D65" s="11" t="s">
        <v>217</v>
      </c>
      <c r="E65" s="12">
        <v>5.1766784214547696</v>
      </c>
      <c r="F65" s="12">
        <v>4.5456663807915101</v>
      </c>
      <c r="G65" s="12">
        <v>3.9695703208837201</v>
      </c>
      <c r="H65" s="12">
        <v>3.6636384463838798</v>
      </c>
      <c r="I65" s="12">
        <v>0</v>
      </c>
      <c r="J65" s="12">
        <v>0</v>
      </c>
      <c r="K65" s="12">
        <v>0</v>
      </c>
      <c r="L65" s="12">
        <v>0</v>
      </c>
      <c r="M65" s="12">
        <v>0</v>
      </c>
      <c r="N65" s="12"/>
      <c r="O65" s="12"/>
    </row>
    <row r="66" spans="1:15" x14ac:dyDescent="0.35">
      <c r="A66" s="11" t="str">
        <f t="shared" si="0"/>
        <v>DISTRIBUCION VOLUMEN X CRITERIO (Consumiciones).Total Bebidas FriasEN COLEGIO/INSTITUTO/UNIV.</v>
      </c>
      <c r="B66" s="11" t="s">
        <v>118</v>
      </c>
      <c r="C66" s="11" t="s">
        <v>130</v>
      </c>
      <c r="D66" s="11" t="s">
        <v>218</v>
      </c>
      <c r="E66" s="12">
        <v>0.12674044292127701</v>
      </c>
      <c r="F66" s="12">
        <v>0.119482383870066</v>
      </c>
      <c r="G66" s="12">
        <v>0.28151008154797202</v>
      </c>
      <c r="H66" s="12">
        <v>0.108288060009173</v>
      </c>
      <c r="I66" s="12">
        <v>0</v>
      </c>
      <c r="J66" s="12">
        <v>0</v>
      </c>
      <c r="K66" s="12">
        <v>0</v>
      </c>
      <c r="L66" s="12">
        <v>0</v>
      </c>
      <c r="M66" s="12">
        <v>0</v>
      </c>
      <c r="N66" s="12"/>
      <c r="O66" s="12"/>
    </row>
    <row r="67" spans="1:15" x14ac:dyDescent="0.35">
      <c r="A67" s="11" t="str">
        <f t="shared" si="0"/>
        <v>DISTRIBUCION VOLUMEN X CRITERIO (Consumiciones).Total Bebidas FriasEN MI CASA</v>
      </c>
      <c r="B67" s="11" t="s">
        <v>118</v>
      </c>
      <c r="C67" s="11" t="s">
        <v>130</v>
      </c>
      <c r="D67" s="11" t="s">
        <v>219</v>
      </c>
      <c r="E67" s="12">
        <v>5.2258757487588303</v>
      </c>
      <c r="F67" s="12">
        <v>4.12201680249765</v>
      </c>
      <c r="G67" s="12">
        <v>3.1675884569830699</v>
      </c>
      <c r="H67" s="12">
        <v>3.10812064091692</v>
      </c>
      <c r="I67" s="12">
        <v>0</v>
      </c>
      <c r="J67" s="12">
        <v>0</v>
      </c>
      <c r="K67" s="12">
        <v>0</v>
      </c>
      <c r="L67" s="12">
        <v>0</v>
      </c>
      <c r="M67" s="12">
        <v>0</v>
      </c>
      <c r="N67" s="12"/>
      <c r="O67" s="12"/>
    </row>
    <row r="68" spans="1:15" x14ac:dyDescent="0.35">
      <c r="A68" s="11" t="str">
        <f t="shared" ref="A68:A131" si="1">B68&amp;C68&amp;D68</f>
        <v>DISTRIBUCION VOLUMEN X CRITERIO (Consumiciones).Total Bebidas FriasEN M.TRANSP.(AVION,TREN,AUTOC,E</v>
      </c>
      <c r="B68" s="11" t="s">
        <v>118</v>
      </c>
      <c r="C68" s="11" t="s">
        <v>130</v>
      </c>
      <c r="D68" s="11" t="s">
        <v>220</v>
      </c>
      <c r="E68" s="12">
        <v>0.36685408121165403</v>
      </c>
      <c r="F68" s="12">
        <v>0.42751638625440103</v>
      </c>
      <c r="G68" s="12">
        <v>0.28314271910773298</v>
      </c>
      <c r="H68" s="12">
        <v>0.10408658227685399</v>
      </c>
      <c r="I68" s="12">
        <v>0</v>
      </c>
      <c r="J68" s="12">
        <v>0</v>
      </c>
      <c r="K68" s="12">
        <v>0</v>
      </c>
      <c r="L68" s="12">
        <v>0</v>
      </c>
      <c r="M68" s="12">
        <v>0</v>
      </c>
      <c r="N68" s="12"/>
      <c r="O68" s="12"/>
    </row>
    <row r="69" spans="1:15" x14ac:dyDescent="0.35">
      <c r="A69" s="11" t="str">
        <f t="shared" si="1"/>
        <v>DISTRIBUCION VOLUMEN X CRITERIO (Consumiciones).Total Bebidas FriasEN OTRO LUGAR</v>
      </c>
      <c r="B69" s="11" t="s">
        <v>118</v>
      </c>
      <c r="C69" s="11" t="s">
        <v>130</v>
      </c>
      <c r="D69" s="11" t="s">
        <v>221</v>
      </c>
      <c r="E69" s="12">
        <v>3.27547623578007</v>
      </c>
      <c r="F69" s="12">
        <v>1.5206995207159599</v>
      </c>
      <c r="G69" s="12">
        <v>2.10355236672829</v>
      </c>
      <c r="H69" s="12">
        <v>2.34853427373905</v>
      </c>
      <c r="I69" s="12">
        <v>0</v>
      </c>
      <c r="J69" s="12">
        <v>0</v>
      </c>
      <c r="K69" s="12">
        <v>0</v>
      </c>
      <c r="L69" s="12">
        <v>0</v>
      </c>
      <c r="M69" s="12">
        <v>0</v>
      </c>
      <c r="N69" s="12"/>
      <c r="O69" s="12"/>
    </row>
    <row r="70" spans="1:15" x14ac:dyDescent="0.35">
      <c r="A70" s="11" t="str">
        <f t="shared" si="1"/>
        <v>DISTRIBUCION VOLUMEN X CRITERIO (Consumiciones).Total Bebidas FriasDESAYUNO</v>
      </c>
      <c r="B70" s="11" t="s">
        <v>118</v>
      </c>
      <c r="C70" s="11" t="s">
        <v>130</v>
      </c>
      <c r="D70" s="11" t="s">
        <v>222</v>
      </c>
      <c r="E70" s="12">
        <v>5.5451577907385801</v>
      </c>
      <c r="F70" s="12">
        <v>5.5473961349807697</v>
      </c>
      <c r="G70" s="12">
        <v>5.7434175604146596</v>
      </c>
      <c r="H70" s="12">
        <v>5.7588265191107499</v>
      </c>
      <c r="I70" s="12">
        <v>0</v>
      </c>
      <c r="J70" s="12">
        <v>0</v>
      </c>
      <c r="K70" s="12">
        <v>0</v>
      </c>
      <c r="L70" s="12">
        <v>0</v>
      </c>
      <c r="M70" s="12">
        <v>0</v>
      </c>
      <c r="N70" s="12"/>
      <c r="O70" s="12"/>
    </row>
    <row r="71" spans="1:15" x14ac:dyDescent="0.35">
      <c r="A71" s="11" t="str">
        <f t="shared" si="1"/>
        <v>DISTRIBUCION VOLUMEN X CRITERIO (Consumiciones).Total Bebidas FriasAPERITIVO/ANTES DE COMER</v>
      </c>
      <c r="B71" s="11" t="s">
        <v>118</v>
      </c>
      <c r="C71" s="11" t="s">
        <v>130</v>
      </c>
      <c r="D71" s="11" t="s">
        <v>223</v>
      </c>
      <c r="E71" s="12">
        <v>22.424900737394701</v>
      </c>
      <c r="F71" s="12">
        <v>23.354765912723298</v>
      </c>
      <c r="G71" s="12">
        <v>20.939139758544499</v>
      </c>
      <c r="H71" s="12">
        <v>20.1843262856469</v>
      </c>
      <c r="I71" s="12">
        <v>0</v>
      </c>
      <c r="J71" s="12">
        <v>0</v>
      </c>
      <c r="K71" s="12">
        <v>0</v>
      </c>
      <c r="L71" s="12">
        <v>0</v>
      </c>
      <c r="M71" s="12">
        <v>0</v>
      </c>
      <c r="N71" s="12"/>
      <c r="O71" s="12"/>
    </row>
    <row r="72" spans="1:15" x14ac:dyDescent="0.35">
      <c r="A72" s="11" t="str">
        <f t="shared" si="1"/>
        <v>DISTRIBUCION VOLUMEN X CRITERIO (Consumiciones).Total Bebidas FriasCOMIDA</v>
      </c>
      <c r="B72" s="11" t="s">
        <v>118</v>
      </c>
      <c r="C72" s="11" t="s">
        <v>130</v>
      </c>
      <c r="D72" s="11" t="s">
        <v>224</v>
      </c>
      <c r="E72" s="12">
        <v>22.990758814947299</v>
      </c>
      <c r="F72" s="12">
        <v>26.2697352963642</v>
      </c>
      <c r="G72" s="12">
        <v>25.322133477946402</v>
      </c>
      <c r="H72" s="12">
        <v>26.442965253135</v>
      </c>
      <c r="I72" s="12">
        <v>0</v>
      </c>
      <c r="J72" s="12">
        <v>0</v>
      </c>
      <c r="K72" s="12">
        <v>0</v>
      </c>
      <c r="L72" s="12">
        <v>0</v>
      </c>
      <c r="M72" s="12">
        <v>0</v>
      </c>
      <c r="N72" s="12"/>
      <c r="O72" s="12"/>
    </row>
    <row r="73" spans="1:15" x14ac:dyDescent="0.35">
      <c r="A73" s="11" t="str">
        <f t="shared" si="1"/>
        <v>DISTRIBUCION VOLUMEN X CRITERIO (Consumiciones).Total Bebidas FriasTARDE/MERIENDA</v>
      </c>
      <c r="B73" s="11" t="s">
        <v>118</v>
      </c>
      <c r="C73" s="11" t="s">
        <v>130</v>
      </c>
      <c r="D73" s="11" t="s">
        <v>225</v>
      </c>
      <c r="E73" s="12">
        <v>13.3926132419935</v>
      </c>
      <c r="F73" s="12">
        <v>13.432861075309599</v>
      </c>
      <c r="G73" s="12">
        <v>12.909051445085201</v>
      </c>
      <c r="H73" s="12">
        <v>13.0259468602206</v>
      </c>
      <c r="I73" s="12">
        <v>0</v>
      </c>
      <c r="J73" s="12">
        <v>0</v>
      </c>
      <c r="K73" s="12">
        <v>0</v>
      </c>
      <c r="L73" s="12">
        <v>0</v>
      </c>
      <c r="M73" s="12">
        <v>0</v>
      </c>
      <c r="N73" s="12"/>
      <c r="O73" s="12"/>
    </row>
    <row r="74" spans="1:15" x14ac:dyDescent="0.35">
      <c r="A74" s="11" t="str">
        <f t="shared" si="1"/>
        <v>DISTRIBUCION VOLUMEN X CRITERIO (Consumiciones).Total Bebidas FriasANTES DE CENAR</v>
      </c>
      <c r="B74" s="11" t="s">
        <v>118</v>
      </c>
      <c r="C74" s="11" t="s">
        <v>130</v>
      </c>
      <c r="D74" s="11" t="s">
        <v>226</v>
      </c>
      <c r="E74" s="12">
        <v>10.9883495453957</v>
      </c>
      <c r="F74" s="12">
        <v>10.2862288748089</v>
      </c>
      <c r="G74" s="12">
        <v>10.4357269851981</v>
      </c>
      <c r="H74" s="12">
        <v>10.884435602761499</v>
      </c>
      <c r="I74" s="12">
        <v>0</v>
      </c>
      <c r="J74" s="12">
        <v>0</v>
      </c>
      <c r="K74" s="12">
        <v>0</v>
      </c>
      <c r="L74" s="12">
        <v>0</v>
      </c>
      <c r="M74" s="12">
        <v>0</v>
      </c>
      <c r="N74" s="12"/>
      <c r="O74" s="12"/>
    </row>
    <row r="75" spans="1:15" x14ac:dyDescent="0.35">
      <c r="A75" s="11" t="str">
        <f t="shared" si="1"/>
        <v>DISTRIBUCION VOLUMEN X CRITERIO (Consumiciones).Total Bebidas FriasCENA</v>
      </c>
      <c r="B75" s="11" t="s">
        <v>118</v>
      </c>
      <c r="C75" s="11" t="s">
        <v>130</v>
      </c>
      <c r="D75" s="11" t="s">
        <v>227</v>
      </c>
      <c r="E75" s="12">
        <v>15.0559350466096</v>
      </c>
      <c r="F75" s="12">
        <v>14.1422947621032</v>
      </c>
      <c r="G75" s="12">
        <v>16.323942318477801</v>
      </c>
      <c r="H75" s="12">
        <v>16.026465209747901</v>
      </c>
      <c r="I75" s="12">
        <v>0</v>
      </c>
      <c r="J75" s="12">
        <v>0</v>
      </c>
      <c r="K75" s="12">
        <v>0</v>
      </c>
      <c r="L75" s="12">
        <v>0</v>
      </c>
      <c r="M75" s="12">
        <v>0</v>
      </c>
      <c r="N75" s="12"/>
      <c r="O75" s="12"/>
    </row>
    <row r="76" spans="1:15" x14ac:dyDescent="0.35">
      <c r="A76" s="11" t="str">
        <f t="shared" si="1"/>
        <v>DISTRIBUCION VOLUMEN X CRITERIO (Consumiciones).Total Bebidas FriasDESPUES DE LA CENA</v>
      </c>
      <c r="B76" s="11" t="s">
        <v>118</v>
      </c>
      <c r="C76" s="11" t="s">
        <v>130</v>
      </c>
      <c r="D76" s="11" t="s">
        <v>228</v>
      </c>
      <c r="E76" s="12">
        <v>3.57297473469642</v>
      </c>
      <c r="F76" s="12">
        <v>2.8403429148243502</v>
      </c>
      <c r="G76" s="12">
        <v>3.7612953170637802</v>
      </c>
      <c r="H76" s="12">
        <v>3.6553811246394199</v>
      </c>
      <c r="I76" s="12">
        <v>0</v>
      </c>
      <c r="J76" s="12">
        <v>0</v>
      </c>
      <c r="K76" s="12">
        <v>0</v>
      </c>
      <c r="L76" s="12">
        <v>0</v>
      </c>
      <c r="M76" s="12">
        <v>0</v>
      </c>
      <c r="N76" s="12"/>
      <c r="O76" s="12"/>
    </row>
    <row r="77" spans="1:15" x14ac:dyDescent="0.35">
      <c r="A77" s="11" t="str">
        <f t="shared" si="1"/>
        <v>DISTRIBUCION VOLUMEN X CRITERIO (Consumiciones).Total Bebidas FriasDURANTE EL DIA</v>
      </c>
      <c r="B77" s="11" t="s">
        <v>118</v>
      </c>
      <c r="C77" s="11" t="s">
        <v>130</v>
      </c>
      <c r="D77" s="11" t="s">
        <v>229</v>
      </c>
      <c r="E77" s="12">
        <v>6.0293100882241601</v>
      </c>
      <c r="F77" s="12">
        <v>4.1263943665512501</v>
      </c>
      <c r="G77" s="12">
        <v>4.5653041775560697</v>
      </c>
      <c r="H77" s="12">
        <v>4.0216531447379698</v>
      </c>
      <c r="I77" s="12">
        <v>0</v>
      </c>
      <c r="J77" s="12">
        <v>0</v>
      </c>
      <c r="K77" s="12">
        <v>0</v>
      </c>
      <c r="L77" s="12">
        <v>0</v>
      </c>
      <c r="M77" s="12">
        <v>0</v>
      </c>
      <c r="N77" s="12"/>
      <c r="O77" s="12"/>
    </row>
    <row r="78" spans="1:15" x14ac:dyDescent="0.35">
      <c r="A78" s="11" t="str">
        <f t="shared" si="1"/>
        <v>DISTRIBUCION VOLUMEN X CRITERIO (Consumiciones).Total Bebidas FriasCON AMIGOS</v>
      </c>
      <c r="B78" s="11" t="s">
        <v>118</v>
      </c>
      <c r="C78" s="11" t="s">
        <v>130</v>
      </c>
      <c r="D78" s="11" t="s">
        <v>230</v>
      </c>
      <c r="E78" s="12">
        <v>35.101458722285102</v>
      </c>
      <c r="F78" s="12">
        <v>35.067502956245598</v>
      </c>
      <c r="G78" s="12">
        <v>35.543385234455897</v>
      </c>
      <c r="H78" s="12">
        <v>36.036357008301401</v>
      </c>
      <c r="I78" s="12">
        <v>0</v>
      </c>
      <c r="J78" s="12">
        <v>0</v>
      </c>
      <c r="K78" s="12">
        <v>0</v>
      </c>
      <c r="L78" s="12">
        <v>0</v>
      </c>
      <c r="M78" s="12">
        <v>0</v>
      </c>
      <c r="N78" s="12"/>
      <c r="O78" s="12"/>
    </row>
    <row r="79" spans="1:15" x14ac:dyDescent="0.35">
      <c r="A79" s="11" t="str">
        <f t="shared" si="1"/>
        <v>DISTRIBUCION VOLUMEN X CRITERIO (Consumiciones).Total Bebidas FriasCON CLIENTES</v>
      </c>
      <c r="B79" s="11" t="s">
        <v>118</v>
      </c>
      <c r="C79" s="11" t="s">
        <v>130</v>
      </c>
      <c r="D79" s="11" t="s">
        <v>231</v>
      </c>
      <c r="E79" s="12">
        <v>0.55557454431244702</v>
      </c>
      <c r="F79" s="12">
        <v>0.52773069593357902</v>
      </c>
      <c r="G79" s="12">
        <v>0.364293682218161</v>
      </c>
      <c r="H79" s="12">
        <v>0.33379322123699601</v>
      </c>
      <c r="I79" s="12">
        <v>0</v>
      </c>
      <c r="J79" s="12">
        <v>0</v>
      </c>
      <c r="K79" s="12">
        <v>0</v>
      </c>
      <c r="L79" s="12">
        <v>0</v>
      </c>
      <c r="M79" s="12">
        <v>0</v>
      </c>
      <c r="N79" s="12"/>
      <c r="O79" s="12"/>
    </row>
    <row r="80" spans="1:15" x14ac:dyDescent="0.35">
      <c r="A80" s="11" t="str">
        <f t="shared" si="1"/>
        <v>DISTRIBUCION VOLUMEN X CRITERIO (Consumiciones).Total Bebidas FriasCON COMPAÑEROS DE TRABAJO</v>
      </c>
      <c r="B80" s="11" t="s">
        <v>118</v>
      </c>
      <c r="C80" s="11" t="s">
        <v>130</v>
      </c>
      <c r="D80" s="11" t="s">
        <v>232</v>
      </c>
      <c r="E80" s="12">
        <v>4.4827592703185903</v>
      </c>
      <c r="F80" s="12">
        <v>4.4327319963915901</v>
      </c>
      <c r="G80" s="12">
        <v>4.1103405972529998</v>
      </c>
      <c r="H80" s="12">
        <v>3.8570599527011802</v>
      </c>
      <c r="I80" s="12">
        <v>0</v>
      </c>
      <c r="J80" s="12">
        <v>0</v>
      </c>
      <c r="K80" s="12">
        <v>0</v>
      </c>
      <c r="L80" s="12">
        <v>0</v>
      </c>
      <c r="M80" s="12">
        <v>0</v>
      </c>
      <c r="N80" s="12"/>
      <c r="O80" s="12"/>
    </row>
    <row r="81" spans="1:15" x14ac:dyDescent="0.35">
      <c r="A81" s="11" t="str">
        <f t="shared" si="1"/>
        <v>DISTRIBUCION VOLUMEN X CRITERIO (Consumiciones).Total Bebidas FriasCON COMPAÑEROS DE CLASE</v>
      </c>
      <c r="B81" s="11" t="s">
        <v>118</v>
      </c>
      <c r="C81" s="11" t="s">
        <v>130</v>
      </c>
      <c r="D81" s="11" t="s">
        <v>233</v>
      </c>
      <c r="E81" s="12">
        <v>0.27713893319847999</v>
      </c>
      <c r="F81" s="12">
        <v>0.30514812168419497</v>
      </c>
      <c r="G81" s="12">
        <v>0.29664035251192999</v>
      </c>
      <c r="H81" s="12">
        <v>0.277113376218454</v>
      </c>
      <c r="I81" s="12">
        <v>0</v>
      </c>
      <c r="J81" s="12">
        <v>0</v>
      </c>
      <c r="K81" s="12">
        <v>0</v>
      </c>
      <c r="L81" s="12">
        <v>0</v>
      </c>
      <c r="M81" s="12">
        <v>0</v>
      </c>
      <c r="N81" s="12"/>
      <c r="O81" s="12"/>
    </row>
    <row r="82" spans="1:15" x14ac:dyDescent="0.35">
      <c r="A82" s="11" t="str">
        <f t="shared" si="1"/>
        <v>DISTRIBUCION VOLUMEN X CRITERIO (Consumiciones).Total Bebidas FriasCON FAMILIA</v>
      </c>
      <c r="B82" s="11" t="s">
        <v>118</v>
      </c>
      <c r="C82" s="11" t="s">
        <v>130</v>
      </c>
      <c r="D82" s="11" t="s">
        <v>234</v>
      </c>
      <c r="E82" s="12">
        <v>28.900630818465402</v>
      </c>
      <c r="F82" s="12">
        <v>29.304056752181001</v>
      </c>
      <c r="G82" s="12">
        <v>30.213797355100699</v>
      </c>
      <c r="H82" s="12">
        <v>29.4133513799162</v>
      </c>
      <c r="I82" s="12">
        <v>0</v>
      </c>
      <c r="J82" s="12">
        <v>0</v>
      </c>
      <c r="K82" s="12">
        <v>0</v>
      </c>
      <c r="L82" s="12">
        <v>0</v>
      </c>
      <c r="M82" s="12">
        <v>0</v>
      </c>
      <c r="N82" s="12"/>
      <c r="O82" s="12"/>
    </row>
    <row r="83" spans="1:15" x14ac:dyDescent="0.35">
      <c r="A83" s="11" t="str">
        <f t="shared" si="1"/>
        <v>DISTRIBUCION VOLUMEN X CRITERIO (Consumiciones).Total Bebidas FriasCON LA PAREJA</v>
      </c>
      <c r="B83" s="11" t="s">
        <v>118</v>
      </c>
      <c r="C83" s="11" t="s">
        <v>130</v>
      </c>
      <c r="D83" s="11" t="s">
        <v>235</v>
      </c>
      <c r="E83" s="12">
        <v>15.060983962693999</v>
      </c>
      <c r="F83" s="12">
        <v>16.582751672466401</v>
      </c>
      <c r="G83" s="12">
        <v>16.289624692086399</v>
      </c>
      <c r="H83" s="12">
        <v>17.2482044859042</v>
      </c>
      <c r="I83" s="12">
        <v>0</v>
      </c>
      <c r="J83" s="12">
        <v>0</v>
      </c>
      <c r="K83" s="12">
        <v>0</v>
      </c>
      <c r="L83" s="12">
        <v>0</v>
      </c>
      <c r="M83" s="12">
        <v>0</v>
      </c>
      <c r="N83" s="12"/>
      <c r="O83" s="12"/>
    </row>
    <row r="84" spans="1:15" x14ac:dyDescent="0.35">
      <c r="A84" s="11" t="str">
        <f t="shared" si="1"/>
        <v>DISTRIBUCION VOLUMEN X CRITERIO (Consumiciones).Total Bebidas FriasESTABA SOLO/A</v>
      </c>
      <c r="B84" s="11" t="s">
        <v>118</v>
      </c>
      <c r="C84" s="11" t="s">
        <v>130</v>
      </c>
      <c r="D84" s="11" t="s">
        <v>236</v>
      </c>
      <c r="E84" s="12">
        <v>14.954754875931499</v>
      </c>
      <c r="F84" s="12">
        <v>13.262133660010999</v>
      </c>
      <c r="G84" s="12">
        <v>12.541765403628499</v>
      </c>
      <c r="H84" s="12">
        <v>12.2875168670202</v>
      </c>
      <c r="I84" s="12">
        <v>0</v>
      </c>
      <c r="J84" s="12">
        <v>0</v>
      </c>
      <c r="K84" s="12">
        <v>0</v>
      </c>
      <c r="L84" s="12">
        <v>0</v>
      </c>
      <c r="M84" s="12">
        <v>0</v>
      </c>
      <c r="N84" s="12"/>
      <c r="O84" s="12"/>
    </row>
    <row r="85" spans="1:15" x14ac:dyDescent="0.35">
      <c r="A85" s="11" t="str">
        <f t="shared" si="1"/>
        <v>DISTRIBUCION VOLUMEN X CRITERIO (Consumiciones).Total Bebidas FriasOTROS</v>
      </c>
      <c r="B85" s="11" t="s">
        <v>118</v>
      </c>
      <c r="C85" s="11" t="s">
        <v>130</v>
      </c>
      <c r="D85" s="11" t="s">
        <v>237</v>
      </c>
      <c r="E85" s="12">
        <v>0.66668299400723796</v>
      </c>
      <c r="F85" s="12">
        <v>0.51793979411187396</v>
      </c>
      <c r="G85" s="12">
        <v>0.64016372303189195</v>
      </c>
      <c r="H85" s="12">
        <v>0.54662276229335505</v>
      </c>
      <c r="I85" s="12">
        <v>0</v>
      </c>
      <c r="J85" s="12">
        <v>0</v>
      </c>
      <c r="K85" s="12">
        <v>0</v>
      </c>
      <c r="L85" s="12">
        <v>0</v>
      </c>
      <c r="M85" s="12">
        <v>0</v>
      </c>
      <c r="N85" s="12"/>
      <c r="O85" s="12"/>
    </row>
    <row r="86" spans="1:15" x14ac:dyDescent="0.35">
      <c r="A86" s="11" t="str">
        <f t="shared" si="1"/>
        <v>DISTRIBUCION VOLUMEN X CRITERIO (Consumiciones).Total Bebidas FriasESTAR TRABAJANDO</v>
      </c>
      <c r="B86" s="11" t="s">
        <v>118</v>
      </c>
      <c r="C86" s="11" t="s">
        <v>130</v>
      </c>
      <c r="D86" s="11" t="s">
        <v>238</v>
      </c>
      <c r="E86" s="12">
        <v>7.7370090662492599</v>
      </c>
      <c r="F86" s="12">
        <v>6.6498388689012602</v>
      </c>
      <c r="G86" s="12">
        <v>5.8644765093617197</v>
      </c>
      <c r="H86" s="12">
        <v>5.7741566260358397</v>
      </c>
      <c r="I86" s="12">
        <v>0</v>
      </c>
      <c r="J86" s="12">
        <v>0</v>
      </c>
      <c r="K86" s="12">
        <v>0</v>
      </c>
      <c r="L86" s="12">
        <v>0</v>
      </c>
      <c r="M86" s="12">
        <v>0</v>
      </c>
      <c r="N86" s="12"/>
      <c r="O86" s="12"/>
    </row>
    <row r="87" spans="1:15" x14ac:dyDescent="0.35">
      <c r="A87" s="11" t="str">
        <f t="shared" si="1"/>
        <v>DISTRIBUCION VOLUMEN X CRITERIO (Consumiciones).Total Bebidas FriasCOMIDA DE NEGOCIOS</v>
      </c>
      <c r="B87" s="11" t="s">
        <v>118</v>
      </c>
      <c r="C87" s="11" t="s">
        <v>130</v>
      </c>
      <c r="D87" s="11" t="s">
        <v>239</v>
      </c>
      <c r="E87" s="12">
        <v>0.29908422458633699</v>
      </c>
      <c r="F87" s="12">
        <v>0.306381864750433</v>
      </c>
      <c r="G87" s="12">
        <v>0.26327528203515799</v>
      </c>
      <c r="H87" s="12">
        <v>0.21227083464374599</v>
      </c>
      <c r="I87" s="12">
        <v>0</v>
      </c>
      <c r="J87" s="12">
        <v>0</v>
      </c>
      <c r="K87" s="12">
        <v>0</v>
      </c>
      <c r="L87" s="12">
        <v>0</v>
      </c>
      <c r="M87" s="12">
        <v>0</v>
      </c>
      <c r="N87" s="12"/>
      <c r="O87" s="12"/>
    </row>
    <row r="88" spans="1:15" x14ac:dyDescent="0.35">
      <c r="A88" s="11" t="str">
        <f t="shared" si="1"/>
        <v>DISTRIBUCION VOLUMEN X CRITERIO (Consumiciones).Total Bebidas FriasPOR PLACER/RELAX</v>
      </c>
      <c r="B88" s="11" t="s">
        <v>118</v>
      </c>
      <c r="C88" s="11" t="s">
        <v>130</v>
      </c>
      <c r="D88" s="11" t="s">
        <v>240</v>
      </c>
      <c r="E88" s="12">
        <v>15.6800628907628</v>
      </c>
      <c r="F88" s="12">
        <v>17.258721528913199</v>
      </c>
      <c r="G88" s="12">
        <v>16.909000218156098</v>
      </c>
      <c r="H88" s="12">
        <v>16.584746933863801</v>
      </c>
      <c r="I88" s="12">
        <v>0</v>
      </c>
      <c r="J88" s="12">
        <v>0</v>
      </c>
      <c r="K88" s="12">
        <v>0</v>
      </c>
      <c r="L88" s="12">
        <v>0</v>
      </c>
      <c r="M88" s="12">
        <v>0</v>
      </c>
      <c r="N88" s="12"/>
      <c r="O88" s="12"/>
    </row>
    <row r="89" spans="1:15" x14ac:dyDescent="0.35">
      <c r="A89" s="11" t="str">
        <f t="shared" si="1"/>
        <v>DISTRIBUCION VOLUMEN X CRITERIO (Consumiciones).Total Bebidas FriasTENER HAMBRE/SIN PLANIFICAR</v>
      </c>
      <c r="B89" s="11" t="s">
        <v>118</v>
      </c>
      <c r="C89" s="11" t="s">
        <v>130</v>
      </c>
      <c r="D89" s="11" t="s">
        <v>241</v>
      </c>
      <c r="E89" s="12">
        <v>28.705214082385101</v>
      </c>
      <c r="F89" s="12">
        <v>29.561271876942801</v>
      </c>
      <c r="G89" s="12">
        <v>25.761117347646302</v>
      </c>
      <c r="H89" s="12">
        <v>24.807570198712899</v>
      </c>
      <c r="I89" s="12">
        <v>0</v>
      </c>
      <c r="J89" s="12">
        <v>0</v>
      </c>
      <c r="K89" s="12">
        <v>0</v>
      </c>
      <c r="L89" s="12">
        <v>0</v>
      </c>
      <c r="M89" s="12">
        <v>0</v>
      </c>
      <c r="N89" s="12"/>
      <c r="O89" s="12"/>
    </row>
    <row r="90" spans="1:15" x14ac:dyDescent="0.35">
      <c r="A90" s="11" t="str">
        <f t="shared" si="1"/>
        <v>DISTRIBUCION VOLUMEN X CRITERIO (Consumiciones).Total Bebidas FriasESTAR DE COMPRAS</v>
      </c>
      <c r="B90" s="11" t="s">
        <v>118</v>
      </c>
      <c r="C90" s="11" t="s">
        <v>130</v>
      </c>
      <c r="D90" s="11" t="s">
        <v>242</v>
      </c>
      <c r="E90" s="12">
        <v>3.5621421722019502</v>
      </c>
      <c r="F90" s="12">
        <v>2.50353154118294</v>
      </c>
      <c r="G90" s="12">
        <v>2.22306766282435</v>
      </c>
      <c r="H90" s="12">
        <v>2.5066148102882</v>
      </c>
      <c r="I90" s="12">
        <v>0</v>
      </c>
      <c r="J90" s="12">
        <v>0</v>
      </c>
      <c r="K90" s="12">
        <v>0</v>
      </c>
      <c r="L90" s="12">
        <v>0</v>
      </c>
      <c r="M90" s="12">
        <v>0</v>
      </c>
      <c r="N90" s="12"/>
      <c r="O90" s="12"/>
    </row>
    <row r="91" spans="1:15" x14ac:dyDescent="0.35">
      <c r="A91" s="11" t="str">
        <f t="shared" si="1"/>
        <v>DISTRIBUCION VOLUMEN X CRITERIO (Consumiciones).Total Bebidas FriasNO COCINAR EN CASA</v>
      </c>
      <c r="B91" s="11" t="s">
        <v>118</v>
      </c>
      <c r="C91" s="11" t="s">
        <v>130</v>
      </c>
      <c r="D91" s="11" t="s">
        <v>243</v>
      </c>
      <c r="E91" s="12">
        <v>3.4615944616943102</v>
      </c>
      <c r="F91" s="12">
        <v>3.4389427711454998</v>
      </c>
      <c r="G91" s="12">
        <v>3.27135610929707</v>
      </c>
      <c r="H91" s="12">
        <v>3.1680958391087102</v>
      </c>
      <c r="I91" s="12">
        <v>0</v>
      </c>
      <c r="J91" s="12">
        <v>0</v>
      </c>
      <c r="K91" s="12">
        <v>0</v>
      </c>
      <c r="L91" s="12">
        <v>0</v>
      </c>
      <c r="M91" s="12">
        <v>0</v>
      </c>
      <c r="N91" s="12"/>
      <c r="O91" s="12"/>
    </row>
    <row r="92" spans="1:15" x14ac:dyDescent="0.35">
      <c r="A92" s="11" t="str">
        <f t="shared" si="1"/>
        <v>DISTRIBUCION VOLUMEN X CRITERIO (Consumiciones).Total Bebidas FriasCELEBRACION/FIESTA/SALIR TOMAR</v>
      </c>
      <c r="B92" s="11" t="s">
        <v>118</v>
      </c>
      <c r="C92" s="11" t="s">
        <v>130</v>
      </c>
      <c r="D92" s="11" t="s">
        <v>244</v>
      </c>
      <c r="E92" s="12">
        <v>32.995124135783499</v>
      </c>
      <c r="F92" s="12">
        <v>33.9180962841709</v>
      </c>
      <c r="G92" s="12">
        <v>38.335473676865803</v>
      </c>
      <c r="H92" s="12">
        <v>40.284366826181198</v>
      </c>
      <c r="I92" s="12">
        <v>0</v>
      </c>
      <c r="J92" s="12">
        <v>0</v>
      </c>
      <c r="K92" s="12">
        <v>0</v>
      </c>
      <c r="L92" s="12">
        <v>0</v>
      </c>
      <c r="M92" s="12">
        <v>0</v>
      </c>
      <c r="N92" s="12"/>
      <c r="O92" s="12"/>
    </row>
    <row r="93" spans="1:15" x14ac:dyDescent="0.35">
      <c r="A93" s="11" t="str">
        <f t="shared" si="1"/>
        <v>DISTRIBUCION VOLUMEN X CRITERIO (Consumiciones).Total Bebidas FriasVIENDO DEPORTES</v>
      </c>
      <c r="B93" s="11" t="s">
        <v>118</v>
      </c>
      <c r="C93" s="11" t="s">
        <v>130</v>
      </c>
      <c r="D93" s="11" t="s">
        <v>245</v>
      </c>
      <c r="E93" s="12">
        <v>1.8979322320273</v>
      </c>
      <c r="F93" s="12">
        <v>1.7726755884209899</v>
      </c>
      <c r="G93" s="12">
        <v>2.6302290108698201</v>
      </c>
      <c r="H93" s="12">
        <v>1.82068779335071</v>
      </c>
      <c r="I93" s="12">
        <v>0</v>
      </c>
      <c r="J93" s="12">
        <v>0</v>
      </c>
      <c r="K93" s="12">
        <v>0</v>
      </c>
      <c r="L93" s="12">
        <v>0</v>
      </c>
      <c r="M93" s="12">
        <v>0</v>
      </c>
      <c r="N93" s="12"/>
      <c r="O93" s="12"/>
    </row>
    <row r="94" spans="1:15" x14ac:dyDescent="0.35">
      <c r="A94" s="11" t="str">
        <f t="shared" si="1"/>
        <v>DISTRIBUCION VOLUMEN X CRITERIO (Consumiciones).Total Bebidas FriasOTROS MOTIVOS</v>
      </c>
      <c r="B94" s="11" t="s">
        <v>118</v>
      </c>
      <c r="C94" s="11" t="s">
        <v>130</v>
      </c>
      <c r="D94" s="11" t="s">
        <v>246</v>
      </c>
      <c r="E94" s="12">
        <v>5.6618318899336302</v>
      </c>
      <c r="F94" s="12">
        <v>4.5905466854757702</v>
      </c>
      <c r="G94" s="12">
        <v>4.7419951299088403</v>
      </c>
      <c r="H94" s="12">
        <v>4.8414993661811101</v>
      </c>
      <c r="I94" s="12">
        <v>0</v>
      </c>
      <c r="J94" s="12">
        <v>0</v>
      </c>
      <c r="K94" s="12">
        <v>0</v>
      </c>
      <c r="L94" s="12">
        <v>0</v>
      </c>
      <c r="M94" s="12">
        <v>0</v>
      </c>
      <c r="N94" s="12"/>
      <c r="O94" s="12"/>
    </row>
    <row r="95" spans="1:15" x14ac:dyDescent="0.35">
      <c r="A95" s="11" t="str">
        <f t="shared" si="1"/>
        <v>DISTRIBUCION VOLUMEN X CRITERIO (Consumiciones).Total Bebidas CalienteT.ESPAÑA</v>
      </c>
      <c r="B95" s="11" t="s">
        <v>118</v>
      </c>
      <c r="C95" s="11" t="s">
        <v>122</v>
      </c>
      <c r="D95" s="11" t="s">
        <v>36</v>
      </c>
      <c r="E95" s="12">
        <v>100</v>
      </c>
      <c r="F95" s="12">
        <v>100</v>
      </c>
      <c r="G95" s="12">
        <v>100</v>
      </c>
      <c r="H95" s="12">
        <v>100</v>
      </c>
      <c r="I95" s="12">
        <v>0</v>
      </c>
      <c r="J95" s="12">
        <v>0</v>
      </c>
      <c r="K95" s="12">
        <v>0</v>
      </c>
      <c r="L95" s="12">
        <v>0</v>
      </c>
      <c r="M95" s="12">
        <v>0</v>
      </c>
      <c r="N95" s="12"/>
      <c r="O95" s="12"/>
    </row>
    <row r="96" spans="1:15" x14ac:dyDescent="0.35">
      <c r="A96" s="11" t="str">
        <f t="shared" si="1"/>
        <v>DISTRIBUCION VOLUMEN X CRITERIO (Consumiciones).Total Bebidas CalienteHiper+Super+Discount+G.A</v>
      </c>
      <c r="B96" s="11" t="s">
        <v>118</v>
      </c>
      <c r="C96" s="11" t="s">
        <v>122</v>
      </c>
      <c r="D96" s="11" t="s">
        <v>23</v>
      </c>
      <c r="E96" s="12">
        <v>1.2707808481243701</v>
      </c>
      <c r="F96" s="12">
        <v>1.02417258929109</v>
      </c>
      <c r="G96" s="12">
        <v>0.80460703816697199</v>
      </c>
      <c r="H96" s="12">
        <v>0.84368884899497798</v>
      </c>
      <c r="I96" s="12">
        <v>0</v>
      </c>
      <c r="J96" s="12">
        <v>0</v>
      </c>
      <c r="K96" s="12">
        <v>0</v>
      </c>
      <c r="L96" s="12">
        <v>0</v>
      </c>
      <c r="M96" s="12">
        <v>0</v>
      </c>
      <c r="N96" s="12"/>
      <c r="O96" s="12"/>
    </row>
    <row r="97" spans="1:15" x14ac:dyDescent="0.35">
      <c r="A97" s="11" t="str">
        <f t="shared" si="1"/>
        <v>DISTRIBUCION VOLUMEN X CRITERIO (Consumiciones).Total Bebidas CalienteRestaurantes</v>
      </c>
      <c r="B97" s="11" t="s">
        <v>118</v>
      </c>
      <c r="C97" s="11" t="s">
        <v>122</v>
      </c>
      <c r="D97" s="11" t="s">
        <v>24</v>
      </c>
      <c r="E97" s="12">
        <v>5.0520704522641804</v>
      </c>
      <c r="F97" s="12">
        <v>5.5171768656266904</v>
      </c>
      <c r="G97" s="12">
        <v>5.6556785259298801</v>
      </c>
      <c r="H97" s="12">
        <v>5.8336782245537497</v>
      </c>
      <c r="I97" s="12">
        <v>0</v>
      </c>
      <c r="J97" s="12">
        <v>0</v>
      </c>
      <c r="K97" s="12">
        <v>0</v>
      </c>
      <c r="L97" s="12">
        <v>0</v>
      </c>
      <c r="M97" s="12">
        <v>0</v>
      </c>
      <c r="N97" s="12"/>
      <c r="O97" s="12"/>
    </row>
    <row r="98" spans="1:15" x14ac:dyDescent="0.35">
      <c r="A98" s="11" t="str">
        <f t="shared" si="1"/>
        <v>DISTRIBUCION VOLUMEN X CRITERIO (Consumiciones).Total Bebidas CalienteRestaurantes Fast Food</v>
      </c>
      <c r="B98" s="11" t="s">
        <v>118</v>
      </c>
      <c r="C98" s="11" t="s">
        <v>122</v>
      </c>
      <c r="D98" s="11" t="s">
        <v>25</v>
      </c>
      <c r="E98" s="12">
        <v>1.1841146353838301</v>
      </c>
      <c r="F98" s="12">
        <v>1.0738134674456401</v>
      </c>
      <c r="G98" s="12">
        <v>1.11425053473026</v>
      </c>
      <c r="H98" s="12">
        <v>1.4264453629599401</v>
      </c>
      <c r="I98" s="12">
        <v>0</v>
      </c>
      <c r="J98" s="12">
        <v>0</v>
      </c>
      <c r="K98" s="12">
        <v>0</v>
      </c>
      <c r="L98" s="12">
        <v>0</v>
      </c>
      <c r="M98" s="12">
        <v>0</v>
      </c>
      <c r="N98" s="12"/>
      <c r="O98" s="12"/>
    </row>
    <row r="99" spans="1:15" x14ac:dyDescent="0.35">
      <c r="A99" s="11" t="str">
        <f t="shared" si="1"/>
        <v>DISTRIBUCION VOLUMEN X CRITERIO (Consumiciones).Total Bebidas CalienteBares/Cafeterias/Cervecerias</v>
      </c>
      <c r="B99" s="11" t="s">
        <v>118</v>
      </c>
      <c r="C99" s="11" t="s">
        <v>122</v>
      </c>
      <c r="D99" s="11" t="s">
        <v>26</v>
      </c>
      <c r="E99" s="12">
        <v>68.366239317178</v>
      </c>
      <c r="F99" s="12">
        <v>71.295097271577404</v>
      </c>
      <c r="G99" s="12">
        <v>72.314060756169397</v>
      </c>
      <c r="H99" s="12">
        <v>71.414304833672801</v>
      </c>
      <c r="I99" s="12">
        <v>0</v>
      </c>
      <c r="J99" s="12">
        <v>0</v>
      </c>
      <c r="K99" s="12">
        <v>0</v>
      </c>
      <c r="L99" s="12">
        <v>0</v>
      </c>
      <c r="M99" s="12">
        <v>0</v>
      </c>
      <c r="N99" s="12"/>
      <c r="O99" s="12"/>
    </row>
    <row r="100" spans="1:15" x14ac:dyDescent="0.35">
      <c r="A100" s="11" t="str">
        <f t="shared" si="1"/>
        <v>DISTRIBUCION VOLUMEN X CRITERIO (Consumiciones).Total Bebidas CalientePanaderias/Pastelerias</v>
      </c>
      <c r="B100" s="11" t="s">
        <v>118</v>
      </c>
      <c r="C100" s="11" t="s">
        <v>122</v>
      </c>
      <c r="D100" s="11" t="s">
        <v>27</v>
      </c>
      <c r="E100" s="12">
        <v>4.6114956060682601</v>
      </c>
      <c r="F100" s="12">
        <v>3.6306450641450301</v>
      </c>
      <c r="G100" s="12">
        <v>3.4329387437768899</v>
      </c>
      <c r="H100" s="12">
        <v>3.7071201672677598</v>
      </c>
      <c r="I100" s="12">
        <v>0</v>
      </c>
      <c r="J100" s="12">
        <v>0</v>
      </c>
      <c r="K100" s="12">
        <v>0</v>
      </c>
      <c r="L100" s="12">
        <v>0</v>
      </c>
      <c r="M100" s="12">
        <v>0</v>
      </c>
      <c r="N100" s="12"/>
      <c r="O100" s="12"/>
    </row>
    <row r="101" spans="1:15" x14ac:dyDescent="0.35">
      <c r="A101" s="11" t="str">
        <f t="shared" si="1"/>
        <v>DISTRIBUCION VOLUMEN X CRITERIO (Consumiciones).Total Bebidas CalienteTda.Alimentacion/Delicatesen</v>
      </c>
      <c r="B101" s="11" t="s">
        <v>118</v>
      </c>
      <c r="C101" s="11" t="s">
        <v>122</v>
      </c>
      <c r="D101" s="11" t="s">
        <v>202</v>
      </c>
      <c r="E101" s="12">
        <v>0.125527063149178</v>
      </c>
      <c r="F101" s="12">
        <v>0.41967716677708899</v>
      </c>
      <c r="G101" s="12">
        <v>0.415029281238597</v>
      </c>
      <c r="H101" s="12">
        <v>0.151709818381179</v>
      </c>
      <c r="I101" s="12">
        <v>0</v>
      </c>
      <c r="J101" s="12">
        <v>0</v>
      </c>
      <c r="K101" s="12">
        <v>0</v>
      </c>
      <c r="L101" s="12">
        <v>0</v>
      </c>
      <c r="M101" s="12">
        <v>0</v>
      </c>
      <c r="N101" s="12"/>
      <c r="O101" s="12"/>
    </row>
    <row r="102" spans="1:15" x14ac:dyDescent="0.35">
      <c r="A102" s="11" t="str">
        <f t="shared" si="1"/>
        <v>DISTRIBUCION VOLUMEN X CRITERIO (Consumiciones).Total Bebidas CalienteCanal Conveniencia/24h</v>
      </c>
      <c r="B102" s="11" t="s">
        <v>118</v>
      </c>
      <c r="C102" s="11" t="s">
        <v>122</v>
      </c>
      <c r="D102" s="11" t="s">
        <v>203</v>
      </c>
      <c r="E102" s="12">
        <v>0.33665147478403701</v>
      </c>
      <c r="F102" s="12">
        <v>0.25922894205866398</v>
      </c>
      <c r="G102" s="12">
        <v>0.218573047318738</v>
      </c>
      <c r="H102" s="12">
        <v>0.27408879739566799</v>
      </c>
      <c r="I102" s="12">
        <v>0</v>
      </c>
      <c r="J102" s="12">
        <v>0</v>
      </c>
      <c r="K102" s="12">
        <v>0</v>
      </c>
      <c r="L102" s="12">
        <v>0</v>
      </c>
      <c r="M102" s="12">
        <v>0</v>
      </c>
      <c r="N102" s="12"/>
      <c r="O102" s="12"/>
    </row>
    <row r="103" spans="1:15" x14ac:dyDescent="0.35">
      <c r="A103" s="11" t="str">
        <f t="shared" si="1"/>
        <v>DISTRIBUCION VOLUMEN X CRITERIO (Consumiciones).Total Bebidas CalienteHoteles</v>
      </c>
      <c r="B103" s="11" t="s">
        <v>118</v>
      </c>
      <c r="C103" s="11" t="s">
        <v>122</v>
      </c>
      <c r="D103" s="11" t="s">
        <v>29</v>
      </c>
      <c r="E103" s="12">
        <v>0.362412148820414</v>
      </c>
      <c r="F103" s="12">
        <v>0.36383142353791498</v>
      </c>
      <c r="G103" s="12">
        <v>0.407055096244334</v>
      </c>
      <c r="H103" s="12">
        <v>0.42857311783454899</v>
      </c>
      <c r="I103" s="12">
        <v>0</v>
      </c>
      <c r="J103" s="12">
        <v>0</v>
      </c>
      <c r="K103" s="12">
        <v>0</v>
      </c>
      <c r="L103" s="12">
        <v>0</v>
      </c>
      <c r="M103" s="12">
        <v>0</v>
      </c>
      <c r="N103" s="12"/>
      <c r="O103" s="12"/>
    </row>
    <row r="104" spans="1:15" x14ac:dyDescent="0.35">
      <c r="A104" s="11" t="str">
        <f t="shared" si="1"/>
        <v>DISTRIBUCION VOLUMEN X CRITERIO (Consumiciones).Total Bebidas CalienteEstaciones de servicio</v>
      </c>
      <c r="B104" s="11" t="s">
        <v>118</v>
      </c>
      <c r="C104" s="11" t="s">
        <v>122</v>
      </c>
      <c r="D104" s="11" t="s">
        <v>30</v>
      </c>
      <c r="E104" s="12">
        <v>2.8101492025908898</v>
      </c>
      <c r="F104" s="12">
        <v>2.4418832439920499</v>
      </c>
      <c r="G104" s="12">
        <v>2.0336839162669702</v>
      </c>
      <c r="H104" s="12">
        <v>2.0917091733898099</v>
      </c>
      <c r="I104" s="12">
        <v>0</v>
      </c>
      <c r="J104" s="12">
        <v>0</v>
      </c>
      <c r="K104" s="12">
        <v>0</v>
      </c>
      <c r="L104" s="12">
        <v>0</v>
      </c>
      <c r="M104" s="12">
        <v>0</v>
      </c>
      <c r="N104" s="12"/>
      <c r="O104" s="12"/>
    </row>
    <row r="105" spans="1:15" x14ac:dyDescent="0.35">
      <c r="A105" s="11" t="str">
        <f t="shared" si="1"/>
        <v>DISTRIBUCION VOLUMEN X CRITERIO (Consumiciones).Total Bebidas CalienteMaquinas dispensadoras</v>
      </c>
      <c r="B105" s="11" t="s">
        <v>118</v>
      </c>
      <c r="C105" s="11" t="s">
        <v>122</v>
      </c>
      <c r="D105" s="11" t="s">
        <v>31</v>
      </c>
      <c r="E105" s="12">
        <v>10.103706014008701</v>
      </c>
      <c r="F105" s="12">
        <v>8.9736342829609104</v>
      </c>
      <c r="G105" s="12">
        <v>8.7941414760760193</v>
      </c>
      <c r="H105" s="12">
        <v>8.4846716008506693</v>
      </c>
      <c r="I105" s="12">
        <v>0</v>
      </c>
      <c r="J105" s="12">
        <v>0</v>
      </c>
      <c r="K105" s="12">
        <v>0</v>
      </c>
      <c r="L105" s="12">
        <v>0</v>
      </c>
      <c r="M105" s="12">
        <v>0</v>
      </c>
      <c r="N105" s="12"/>
      <c r="O105" s="12"/>
    </row>
    <row r="106" spans="1:15" x14ac:dyDescent="0.35">
      <c r="A106" s="11" t="str">
        <f t="shared" si="1"/>
        <v>DISTRIBUCION VOLUMEN X CRITERIO (Consumiciones).Total Bebidas CalienteServicio en la empresa</v>
      </c>
      <c r="B106" s="11" t="s">
        <v>118</v>
      </c>
      <c r="C106" s="11" t="s">
        <v>122</v>
      </c>
      <c r="D106" s="11" t="s">
        <v>32</v>
      </c>
      <c r="E106" s="12">
        <v>3.1830950587212001</v>
      </c>
      <c r="F106" s="12">
        <v>2.96213937240258</v>
      </c>
      <c r="G106" s="12">
        <v>2.6359946907527099</v>
      </c>
      <c r="H106" s="12">
        <v>2.8677151359767201</v>
      </c>
      <c r="I106" s="12">
        <v>0</v>
      </c>
      <c r="J106" s="12">
        <v>0</v>
      </c>
      <c r="K106" s="12">
        <v>0</v>
      </c>
      <c r="L106" s="12">
        <v>0</v>
      </c>
      <c r="M106" s="12">
        <v>0</v>
      </c>
      <c r="N106" s="12"/>
      <c r="O106" s="12"/>
    </row>
    <row r="107" spans="1:15" x14ac:dyDescent="0.35">
      <c r="A107" s="11" t="str">
        <f t="shared" si="1"/>
        <v>DISTRIBUCION VOLUMEN X CRITERIO (Consumiciones).Total Bebidas CalienteResto de canales</v>
      </c>
      <c r="B107" s="11" t="s">
        <v>118</v>
      </c>
      <c r="C107" s="11" t="s">
        <v>122</v>
      </c>
      <c r="D107" s="11" t="s">
        <v>33</v>
      </c>
      <c r="E107" s="12">
        <v>2.5937468014680798</v>
      </c>
      <c r="F107" s="12">
        <v>2.0387019665120798</v>
      </c>
      <c r="G107" s="12">
        <v>2.17398241205137</v>
      </c>
      <c r="H107" s="12">
        <v>2.4762856380129299</v>
      </c>
      <c r="I107" s="12">
        <v>0</v>
      </c>
      <c r="J107" s="12">
        <v>0</v>
      </c>
      <c r="K107" s="12">
        <v>0</v>
      </c>
      <c r="L107" s="12">
        <v>0</v>
      </c>
      <c r="M107" s="12">
        <v>0</v>
      </c>
      <c r="N107" s="12"/>
      <c r="O107" s="12"/>
    </row>
    <row r="108" spans="1:15" x14ac:dyDescent="0.35">
      <c r="A108" s="11" t="str">
        <f t="shared" si="1"/>
        <v>DISTRIBUCION VOLUMEN X CRITERIO (Consumiciones).Total Bebidas CalienteEN LA CALLE</v>
      </c>
      <c r="B108" s="11" t="s">
        <v>118</v>
      </c>
      <c r="C108" s="11" t="s">
        <v>122</v>
      </c>
      <c r="D108" s="11" t="s">
        <v>214</v>
      </c>
      <c r="E108" s="12">
        <v>4.0227509241423496</v>
      </c>
      <c r="F108" s="12">
        <v>3.8053853219297702</v>
      </c>
      <c r="G108" s="12">
        <v>1.33122369472113</v>
      </c>
      <c r="H108" s="12">
        <v>1.2348711002657</v>
      </c>
      <c r="I108" s="12">
        <v>0</v>
      </c>
      <c r="J108" s="12">
        <v>0</v>
      </c>
      <c r="K108" s="12">
        <v>0</v>
      </c>
      <c r="L108" s="12">
        <v>0</v>
      </c>
      <c r="M108" s="12">
        <v>0</v>
      </c>
      <c r="N108" s="12"/>
      <c r="O108" s="12"/>
    </row>
    <row r="109" spans="1:15" x14ac:dyDescent="0.35">
      <c r="A109" s="11" t="str">
        <f t="shared" si="1"/>
        <v>DISTRIBUCION VOLUMEN X CRITERIO (Consumiciones).Total Bebidas CalienteEN CASA DE OTROS</v>
      </c>
      <c r="B109" s="11" t="s">
        <v>118</v>
      </c>
      <c r="C109" s="11" t="s">
        <v>122</v>
      </c>
      <c r="D109" s="11" t="s">
        <v>215</v>
      </c>
      <c r="E109" s="12">
        <v>0.59878186726174898</v>
      </c>
      <c r="F109" s="12">
        <v>0.60672506474733501</v>
      </c>
      <c r="G109" s="12">
        <v>0.44491335840477902</v>
      </c>
      <c r="H109" s="12">
        <v>0.41291093564956899</v>
      </c>
      <c r="I109" s="12">
        <v>0</v>
      </c>
      <c r="J109" s="12">
        <v>0</v>
      </c>
      <c r="K109" s="12">
        <v>0</v>
      </c>
      <c r="L109" s="12">
        <v>0</v>
      </c>
      <c r="M109" s="12">
        <v>0</v>
      </c>
      <c r="N109" s="12"/>
      <c r="O109" s="12"/>
    </row>
    <row r="110" spans="1:15" x14ac:dyDescent="0.35">
      <c r="A110" s="11" t="str">
        <f t="shared" si="1"/>
        <v>DISTRIBUCION VOLUMEN X CRITERIO (Consumiciones).Total Bebidas CalienteEN EL ESTABLECIMIENTO</v>
      </c>
      <c r="B110" s="11" t="s">
        <v>118</v>
      </c>
      <c r="C110" s="11" t="s">
        <v>122</v>
      </c>
      <c r="D110" s="11" t="s">
        <v>216</v>
      </c>
      <c r="E110" s="12">
        <v>79.648617245825207</v>
      </c>
      <c r="F110" s="12">
        <v>78.968484611214805</v>
      </c>
      <c r="G110" s="12">
        <v>82.252788172840795</v>
      </c>
      <c r="H110" s="12">
        <v>82.7023346896069</v>
      </c>
      <c r="I110" s="12">
        <v>0</v>
      </c>
      <c r="J110" s="12">
        <v>0</v>
      </c>
      <c r="K110" s="12">
        <v>0</v>
      </c>
      <c r="L110" s="12">
        <v>0</v>
      </c>
      <c r="M110" s="12">
        <v>0</v>
      </c>
      <c r="N110" s="12"/>
      <c r="O110" s="12"/>
    </row>
    <row r="111" spans="1:15" x14ac:dyDescent="0.35">
      <c r="A111" s="11" t="str">
        <f t="shared" si="1"/>
        <v>DISTRIBUCION VOLUMEN X CRITERIO (Consumiciones).Total Bebidas CalienteEN EL TRABAJO</v>
      </c>
      <c r="B111" s="11" t="s">
        <v>118</v>
      </c>
      <c r="C111" s="11" t="s">
        <v>122</v>
      </c>
      <c r="D111" s="11" t="s">
        <v>217</v>
      </c>
      <c r="E111" s="12">
        <v>13.723686378042901</v>
      </c>
      <c r="F111" s="12">
        <v>14.845114587725099</v>
      </c>
      <c r="G111" s="12">
        <v>14.2872847652913</v>
      </c>
      <c r="H111" s="12">
        <v>13.818409845434999</v>
      </c>
      <c r="I111" s="12">
        <v>0</v>
      </c>
      <c r="J111" s="12">
        <v>0</v>
      </c>
      <c r="K111" s="12">
        <v>0</v>
      </c>
      <c r="L111" s="12">
        <v>0</v>
      </c>
      <c r="M111" s="12">
        <v>0</v>
      </c>
      <c r="N111" s="12"/>
      <c r="O111" s="12"/>
    </row>
    <row r="112" spans="1:15" x14ac:dyDescent="0.35">
      <c r="A112" s="11" t="str">
        <f t="shared" si="1"/>
        <v>DISTRIBUCION VOLUMEN X CRITERIO (Consumiciones).Total Bebidas CalienteEN COLEGIO/INSTITUTO/UNIV.</v>
      </c>
      <c r="B112" s="11" t="s">
        <v>118</v>
      </c>
      <c r="C112" s="11" t="s">
        <v>122</v>
      </c>
      <c r="D112" s="11" t="s">
        <v>218</v>
      </c>
      <c r="E112" s="12">
        <v>0.31845754436212798</v>
      </c>
      <c r="F112" s="12">
        <v>0.33535099078479802</v>
      </c>
      <c r="G112" s="12">
        <v>0.34662986565413501</v>
      </c>
      <c r="H112" s="12">
        <v>0.35578143392332101</v>
      </c>
      <c r="I112" s="12">
        <v>0</v>
      </c>
      <c r="J112" s="12">
        <v>0</v>
      </c>
      <c r="K112" s="12">
        <v>0</v>
      </c>
      <c r="L112" s="12">
        <v>0</v>
      </c>
      <c r="M112" s="12">
        <v>0</v>
      </c>
      <c r="N112" s="12"/>
      <c r="O112" s="12"/>
    </row>
    <row r="113" spans="1:15" x14ac:dyDescent="0.35">
      <c r="A113" s="11" t="str">
        <f t="shared" si="1"/>
        <v>DISTRIBUCION VOLUMEN X CRITERIO (Consumiciones).Total Bebidas CalienteEN MI CASA</v>
      </c>
      <c r="B113" s="11" t="s">
        <v>118</v>
      </c>
      <c r="C113" s="11" t="s">
        <v>122</v>
      </c>
      <c r="D113" s="11" t="s">
        <v>219</v>
      </c>
      <c r="E113" s="12">
        <v>0.641658118944754</v>
      </c>
      <c r="F113" s="12">
        <v>0.52483963741492501</v>
      </c>
      <c r="G113" s="12">
        <v>0.30648554716758297</v>
      </c>
      <c r="H113" s="12">
        <v>0.27335995714390698</v>
      </c>
      <c r="I113" s="12">
        <v>0</v>
      </c>
      <c r="J113" s="12">
        <v>0</v>
      </c>
      <c r="K113" s="12">
        <v>0</v>
      </c>
      <c r="L113" s="12">
        <v>0</v>
      </c>
      <c r="M113" s="12">
        <v>0</v>
      </c>
      <c r="N113" s="12"/>
      <c r="O113" s="12"/>
    </row>
    <row r="114" spans="1:15" x14ac:dyDescent="0.35">
      <c r="A114" s="11" t="str">
        <f t="shared" si="1"/>
        <v>DISTRIBUCION VOLUMEN X CRITERIO (Consumiciones).Total Bebidas CalienteEN M.TRANSP.(AVION,TREN,AUTOC,E</v>
      </c>
      <c r="B114" s="11" t="s">
        <v>118</v>
      </c>
      <c r="C114" s="11" t="s">
        <v>122</v>
      </c>
      <c r="D114" s="11" t="s">
        <v>220</v>
      </c>
      <c r="E114" s="12">
        <v>0.13443098529059699</v>
      </c>
      <c r="F114" s="12">
        <v>0.23987445792928999</v>
      </c>
      <c r="G114" s="12">
        <v>0.17278683557053401</v>
      </c>
      <c r="H114" s="12">
        <v>0.110352362370487</v>
      </c>
      <c r="I114" s="12">
        <v>0</v>
      </c>
      <c r="J114" s="12">
        <v>0</v>
      </c>
      <c r="K114" s="12">
        <v>0</v>
      </c>
      <c r="L114" s="12">
        <v>0</v>
      </c>
      <c r="M114" s="12">
        <v>0</v>
      </c>
      <c r="N114" s="12"/>
      <c r="O114" s="12"/>
    </row>
    <row r="115" spans="1:15" x14ac:dyDescent="0.35">
      <c r="A115" s="11" t="str">
        <f t="shared" si="1"/>
        <v>DISTRIBUCION VOLUMEN X CRITERIO (Consumiciones).Total Bebidas CalienteEN OTRO LUGAR</v>
      </c>
      <c r="B115" s="11" t="s">
        <v>118</v>
      </c>
      <c r="C115" s="11" t="s">
        <v>122</v>
      </c>
      <c r="D115" s="11" t="s">
        <v>221</v>
      </c>
      <c r="E115" s="12">
        <v>0.91161223579851802</v>
      </c>
      <c r="F115" s="12">
        <v>0.674239971691863</v>
      </c>
      <c r="G115" s="12">
        <v>0.85786666989129001</v>
      </c>
      <c r="H115" s="12">
        <v>1.0919811447521901</v>
      </c>
      <c r="I115" s="12">
        <v>0</v>
      </c>
      <c r="J115" s="12">
        <v>0</v>
      </c>
      <c r="K115" s="12">
        <v>0</v>
      </c>
      <c r="L115" s="12">
        <v>0</v>
      </c>
      <c r="M115" s="12">
        <v>0</v>
      </c>
      <c r="N115" s="12"/>
      <c r="O115" s="12"/>
    </row>
    <row r="116" spans="1:15" x14ac:dyDescent="0.35">
      <c r="A116" s="11" t="str">
        <f t="shared" si="1"/>
        <v>DISTRIBUCION VOLUMEN X CRITERIO (Consumiciones).Total Bebidas CalienteDESAYUNO</v>
      </c>
      <c r="B116" s="11" t="s">
        <v>118</v>
      </c>
      <c r="C116" s="11" t="s">
        <v>122</v>
      </c>
      <c r="D116" s="11" t="s">
        <v>222</v>
      </c>
      <c r="E116" s="12">
        <v>58.891336673351098</v>
      </c>
      <c r="F116" s="12">
        <v>60.2880879961453</v>
      </c>
      <c r="G116" s="12">
        <v>58.450302984175401</v>
      </c>
      <c r="H116" s="12">
        <v>58.396730610394798</v>
      </c>
      <c r="I116" s="12">
        <v>0</v>
      </c>
      <c r="J116" s="12">
        <v>0</v>
      </c>
      <c r="K116" s="12">
        <v>0</v>
      </c>
      <c r="L116" s="12">
        <v>0</v>
      </c>
      <c r="M116" s="12">
        <v>0</v>
      </c>
      <c r="N116" s="12"/>
      <c r="O116" s="12"/>
    </row>
    <row r="117" spans="1:15" x14ac:dyDescent="0.35">
      <c r="A117" s="11" t="str">
        <f t="shared" si="1"/>
        <v>DISTRIBUCION VOLUMEN X CRITERIO (Consumiciones).Total Bebidas CalienteAPERITIVO/ANTES DE COMER</v>
      </c>
      <c r="B117" s="11" t="s">
        <v>118</v>
      </c>
      <c r="C117" s="11" t="s">
        <v>122</v>
      </c>
      <c r="D117" s="11" t="s">
        <v>223</v>
      </c>
      <c r="E117" s="12">
        <v>8.8833900374928305</v>
      </c>
      <c r="F117" s="12">
        <v>9.2952252604950907</v>
      </c>
      <c r="G117" s="12">
        <v>9.5443393991815597</v>
      </c>
      <c r="H117" s="12">
        <v>9.4549751230410592</v>
      </c>
      <c r="I117" s="12">
        <v>0</v>
      </c>
      <c r="J117" s="12">
        <v>0</v>
      </c>
      <c r="K117" s="12">
        <v>0</v>
      </c>
      <c r="L117" s="12">
        <v>0</v>
      </c>
      <c r="M117" s="12">
        <v>0</v>
      </c>
      <c r="N117" s="12"/>
      <c r="O117" s="12"/>
    </row>
    <row r="118" spans="1:15" x14ac:dyDescent="0.35">
      <c r="A118" s="11" t="str">
        <f t="shared" si="1"/>
        <v>DISTRIBUCION VOLUMEN X CRITERIO (Consumiciones).Total Bebidas CalienteCOMIDA</v>
      </c>
      <c r="B118" s="11" t="s">
        <v>118</v>
      </c>
      <c r="C118" s="11" t="s">
        <v>122</v>
      </c>
      <c r="D118" s="11" t="s">
        <v>224</v>
      </c>
      <c r="E118" s="12">
        <v>8.3396934241478498</v>
      </c>
      <c r="F118" s="12">
        <v>9.4654693428898398</v>
      </c>
      <c r="G118" s="12">
        <v>9.1776677296068101</v>
      </c>
      <c r="H118" s="12">
        <v>9.5935694360087904</v>
      </c>
      <c r="I118" s="12">
        <v>0</v>
      </c>
      <c r="J118" s="12">
        <v>0</v>
      </c>
      <c r="K118" s="12">
        <v>0</v>
      </c>
      <c r="L118" s="12">
        <v>0</v>
      </c>
      <c r="M118" s="12">
        <v>0</v>
      </c>
      <c r="N118" s="12"/>
      <c r="O118" s="12"/>
    </row>
    <row r="119" spans="1:15" x14ac:dyDescent="0.35">
      <c r="A119" s="11" t="str">
        <f t="shared" si="1"/>
        <v>DISTRIBUCION VOLUMEN X CRITERIO (Consumiciones).Total Bebidas CalienteTARDE/MERIENDA</v>
      </c>
      <c r="B119" s="11" t="s">
        <v>118</v>
      </c>
      <c r="C119" s="11" t="s">
        <v>122</v>
      </c>
      <c r="D119" s="11" t="s">
        <v>225</v>
      </c>
      <c r="E119" s="12">
        <v>16.2356052336219</v>
      </c>
      <c r="F119" s="12">
        <v>14.354593296392199</v>
      </c>
      <c r="G119" s="12">
        <v>15.651602697017999</v>
      </c>
      <c r="H119" s="12">
        <v>15.2755851057159</v>
      </c>
      <c r="I119" s="12">
        <v>0</v>
      </c>
      <c r="J119" s="12">
        <v>0</v>
      </c>
      <c r="K119" s="12">
        <v>0</v>
      </c>
      <c r="L119" s="12">
        <v>0</v>
      </c>
      <c r="M119" s="12">
        <v>0</v>
      </c>
      <c r="N119" s="12"/>
      <c r="O119" s="12"/>
    </row>
    <row r="120" spans="1:15" x14ac:dyDescent="0.35">
      <c r="A120" s="11" t="str">
        <f t="shared" si="1"/>
        <v>DISTRIBUCION VOLUMEN X CRITERIO (Consumiciones).Total Bebidas CalienteANTES DE CENAR</v>
      </c>
      <c r="B120" s="11" t="s">
        <v>118</v>
      </c>
      <c r="C120" s="11" t="s">
        <v>122</v>
      </c>
      <c r="D120" s="11" t="s">
        <v>226</v>
      </c>
      <c r="E120" s="12">
        <v>1.2829134150546799</v>
      </c>
      <c r="F120" s="12">
        <v>1.07919728362344</v>
      </c>
      <c r="G120" s="12">
        <v>1.2086685696685799</v>
      </c>
      <c r="H120" s="12">
        <v>1.0849385556134901</v>
      </c>
      <c r="I120" s="12">
        <v>0</v>
      </c>
      <c r="J120" s="12">
        <v>0</v>
      </c>
      <c r="K120" s="12">
        <v>0</v>
      </c>
      <c r="L120" s="12">
        <v>0</v>
      </c>
      <c r="M120" s="12">
        <v>0</v>
      </c>
      <c r="N120" s="12"/>
      <c r="O120" s="12"/>
    </row>
    <row r="121" spans="1:15" x14ac:dyDescent="0.35">
      <c r="A121" s="11" t="str">
        <f t="shared" si="1"/>
        <v>DISTRIBUCION VOLUMEN X CRITERIO (Consumiciones).Total Bebidas CalienteCENA</v>
      </c>
      <c r="B121" s="11" t="s">
        <v>118</v>
      </c>
      <c r="C121" s="11" t="s">
        <v>122</v>
      </c>
      <c r="D121" s="11" t="s">
        <v>227</v>
      </c>
      <c r="E121" s="12">
        <v>1.9356959456342899</v>
      </c>
      <c r="F121" s="12">
        <v>1.7683012859121801</v>
      </c>
      <c r="G121" s="12">
        <v>2.0976939913177</v>
      </c>
      <c r="H121" s="12">
        <v>1.9998093692163501</v>
      </c>
      <c r="I121" s="12">
        <v>0</v>
      </c>
      <c r="J121" s="12">
        <v>0</v>
      </c>
      <c r="K121" s="12">
        <v>0</v>
      </c>
      <c r="L121" s="12">
        <v>0</v>
      </c>
      <c r="M121" s="12">
        <v>0</v>
      </c>
      <c r="N121" s="12"/>
      <c r="O121" s="12"/>
    </row>
    <row r="122" spans="1:15" x14ac:dyDescent="0.35">
      <c r="A122" s="11" t="str">
        <f t="shared" si="1"/>
        <v>DISTRIBUCION VOLUMEN X CRITERIO (Consumiciones).Total Bebidas CalienteDESPUES DE LA CENA</v>
      </c>
      <c r="B122" s="11" t="s">
        <v>118</v>
      </c>
      <c r="C122" s="11" t="s">
        <v>122</v>
      </c>
      <c r="D122" s="11" t="s">
        <v>228</v>
      </c>
      <c r="E122" s="12">
        <v>1.3563826773002501</v>
      </c>
      <c r="F122" s="12">
        <v>1.0420737216165801</v>
      </c>
      <c r="G122" s="12">
        <v>0.96857094894259599</v>
      </c>
      <c r="H122" s="12">
        <v>1.14529147339321</v>
      </c>
      <c r="I122" s="12">
        <v>0</v>
      </c>
      <c r="J122" s="12">
        <v>0</v>
      </c>
      <c r="K122" s="12">
        <v>0</v>
      </c>
      <c r="L122" s="12">
        <v>0</v>
      </c>
      <c r="M122" s="12">
        <v>0</v>
      </c>
      <c r="N122" s="12"/>
      <c r="O122" s="12"/>
    </row>
    <row r="123" spans="1:15" x14ac:dyDescent="0.35">
      <c r="A123" s="11" t="str">
        <f t="shared" si="1"/>
        <v>DISTRIBUCION VOLUMEN X CRITERIO (Consumiciones).Total Bebidas CalienteDURANTE EL DIA</v>
      </c>
      <c r="B123" s="11" t="s">
        <v>118</v>
      </c>
      <c r="C123" s="11" t="s">
        <v>122</v>
      </c>
      <c r="D123" s="11" t="s">
        <v>229</v>
      </c>
      <c r="E123" s="12">
        <v>3.0749575542460001</v>
      </c>
      <c r="F123" s="12">
        <v>2.7070469192314599</v>
      </c>
      <c r="G123" s="12">
        <v>2.90115439140334</v>
      </c>
      <c r="H123" s="12">
        <v>3.04910820984436</v>
      </c>
      <c r="I123" s="12">
        <v>0</v>
      </c>
      <c r="J123" s="12">
        <v>0</v>
      </c>
      <c r="K123" s="12">
        <v>0</v>
      </c>
      <c r="L123" s="12">
        <v>0</v>
      </c>
      <c r="M123" s="12">
        <v>0</v>
      </c>
      <c r="N123" s="12"/>
      <c r="O123" s="12"/>
    </row>
    <row r="124" spans="1:15" x14ac:dyDescent="0.35">
      <c r="A124" s="11" t="str">
        <f t="shared" si="1"/>
        <v>DISTRIBUCION VOLUMEN X CRITERIO (Consumiciones).Total Bebidas CalienteCON AMIGOS</v>
      </c>
      <c r="B124" s="11" t="s">
        <v>118</v>
      </c>
      <c r="C124" s="11" t="s">
        <v>122</v>
      </c>
      <c r="D124" s="11" t="s">
        <v>230</v>
      </c>
      <c r="E124" s="12">
        <v>19.334459362995201</v>
      </c>
      <c r="F124" s="12">
        <v>18.896991507558901</v>
      </c>
      <c r="G124" s="12">
        <v>19.3433825396611</v>
      </c>
      <c r="H124" s="12">
        <v>19.226977839171401</v>
      </c>
      <c r="I124" s="12">
        <v>0</v>
      </c>
      <c r="J124" s="12">
        <v>0</v>
      </c>
      <c r="K124" s="12">
        <v>0</v>
      </c>
      <c r="L124" s="12">
        <v>0</v>
      </c>
      <c r="M124" s="12">
        <v>0</v>
      </c>
      <c r="N124" s="12"/>
      <c r="O124" s="12"/>
    </row>
    <row r="125" spans="1:15" x14ac:dyDescent="0.35">
      <c r="A125" s="11" t="str">
        <f t="shared" si="1"/>
        <v>DISTRIBUCION VOLUMEN X CRITERIO (Consumiciones).Total Bebidas CalienteCON CLIENTES</v>
      </c>
      <c r="B125" s="11" t="s">
        <v>118</v>
      </c>
      <c r="C125" s="11" t="s">
        <v>122</v>
      </c>
      <c r="D125" s="11" t="s">
        <v>231</v>
      </c>
      <c r="E125" s="12">
        <v>1.4317707292323301</v>
      </c>
      <c r="F125" s="12">
        <v>1.3627108052761501</v>
      </c>
      <c r="G125" s="12">
        <v>1.0855788921854299</v>
      </c>
      <c r="H125" s="12">
        <v>1.01350611935565</v>
      </c>
      <c r="I125" s="12">
        <v>0</v>
      </c>
      <c r="J125" s="12">
        <v>0</v>
      </c>
      <c r="K125" s="12">
        <v>0</v>
      </c>
      <c r="L125" s="12">
        <v>0</v>
      </c>
      <c r="M125" s="12">
        <v>0</v>
      </c>
      <c r="N125" s="12"/>
      <c r="O125" s="12"/>
    </row>
    <row r="126" spans="1:15" x14ac:dyDescent="0.35">
      <c r="A126" s="11" t="str">
        <f t="shared" si="1"/>
        <v>DISTRIBUCION VOLUMEN X CRITERIO (Consumiciones).Total Bebidas CalienteCON COMPAÑEROS DE TRABAJO</v>
      </c>
      <c r="B126" s="11" t="s">
        <v>118</v>
      </c>
      <c r="C126" s="11" t="s">
        <v>122</v>
      </c>
      <c r="D126" s="11" t="s">
        <v>232</v>
      </c>
      <c r="E126" s="12">
        <v>18.0866925697417</v>
      </c>
      <c r="F126" s="12">
        <v>18.711998584593101</v>
      </c>
      <c r="G126" s="12">
        <v>17.9623060513611</v>
      </c>
      <c r="H126" s="12">
        <v>17.440939394102301</v>
      </c>
      <c r="I126" s="12">
        <v>0</v>
      </c>
      <c r="J126" s="12">
        <v>0</v>
      </c>
      <c r="K126" s="12">
        <v>0</v>
      </c>
      <c r="L126" s="12">
        <v>0</v>
      </c>
      <c r="M126" s="12">
        <v>0</v>
      </c>
      <c r="N126" s="12"/>
      <c r="O126" s="12"/>
    </row>
    <row r="127" spans="1:15" x14ac:dyDescent="0.35">
      <c r="A127" s="11" t="str">
        <f t="shared" si="1"/>
        <v>DISTRIBUCION VOLUMEN X CRITERIO (Consumiciones).Total Bebidas CalienteCON COMPAÑEROS DE CLASE</v>
      </c>
      <c r="B127" s="11" t="s">
        <v>118</v>
      </c>
      <c r="C127" s="11" t="s">
        <v>122</v>
      </c>
      <c r="D127" s="11" t="s">
        <v>233</v>
      </c>
      <c r="E127" s="12">
        <v>0.41774151249651298</v>
      </c>
      <c r="F127" s="12">
        <v>0.351129502198398</v>
      </c>
      <c r="G127" s="12">
        <v>0.40057502619413599</v>
      </c>
      <c r="H127" s="12">
        <v>0.48846558343948798</v>
      </c>
      <c r="I127" s="12">
        <v>0</v>
      </c>
      <c r="J127" s="12">
        <v>0</v>
      </c>
      <c r="K127" s="12">
        <v>0</v>
      </c>
      <c r="L127" s="12">
        <v>0</v>
      </c>
      <c r="M127" s="12">
        <v>0</v>
      </c>
      <c r="N127" s="12"/>
      <c r="O127" s="12"/>
    </row>
    <row r="128" spans="1:15" x14ac:dyDescent="0.35">
      <c r="A128" s="11" t="str">
        <f t="shared" si="1"/>
        <v>DISTRIBUCION VOLUMEN X CRITERIO (Consumiciones).Total Bebidas CalienteCON FAMILIA</v>
      </c>
      <c r="B128" s="11" t="s">
        <v>118</v>
      </c>
      <c r="C128" s="11" t="s">
        <v>122</v>
      </c>
      <c r="D128" s="11" t="s">
        <v>234</v>
      </c>
      <c r="E128" s="12">
        <v>15.7236819852093</v>
      </c>
      <c r="F128" s="12">
        <v>16.1033623441547</v>
      </c>
      <c r="G128" s="12">
        <v>17.049188782009999</v>
      </c>
      <c r="H128" s="12">
        <v>17.0939770347238</v>
      </c>
      <c r="I128" s="12">
        <v>0</v>
      </c>
      <c r="J128" s="12">
        <v>0</v>
      </c>
      <c r="K128" s="12">
        <v>0</v>
      </c>
      <c r="L128" s="12">
        <v>0</v>
      </c>
      <c r="M128" s="12">
        <v>0</v>
      </c>
      <c r="N128" s="12"/>
      <c r="O128" s="12"/>
    </row>
    <row r="129" spans="1:15" x14ac:dyDescent="0.35">
      <c r="A129" s="11" t="str">
        <f t="shared" si="1"/>
        <v>DISTRIBUCION VOLUMEN X CRITERIO (Consumiciones).Total Bebidas CalienteCON LA PAREJA</v>
      </c>
      <c r="B129" s="11" t="s">
        <v>118</v>
      </c>
      <c r="C129" s="11" t="s">
        <v>122</v>
      </c>
      <c r="D129" s="11" t="s">
        <v>235</v>
      </c>
      <c r="E129" s="12">
        <v>13.565544370913299</v>
      </c>
      <c r="F129" s="12">
        <v>14.414845961573199</v>
      </c>
      <c r="G129" s="12">
        <v>15.513277030463399</v>
      </c>
      <c r="H129" s="12">
        <v>16.459018860622699</v>
      </c>
      <c r="I129" s="12">
        <v>0</v>
      </c>
      <c r="J129" s="12">
        <v>0</v>
      </c>
      <c r="K129" s="12">
        <v>0</v>
      </c>
      <c r="L129" s="12">
        <v>0</v>
      </c>
      <c r="M129" s="12">
        <v>0</v>
      </c>
      <c r="N129" s="12"/>
      <c r="O129" s="12"/>
    </row>
    <row r="130" spans="1:15" x14ac:dyDescent="0.35">
      <c r="A130" s="11" t="str">
        <f t="shared" si="1"/>
        <v>DISTRIBUCION VOLUMEN X CRITERIO (Consumiciones).Total Bebidas CalienteESTABA SOLO/A</v>
      </c>
      <c r="B130" s="11" t="s">
        <v>118</v>
      </c>
      <c r="C130" s="11" t="s">
        <v>122</v>
      </c>
      <c r="D130" s="11" t="s">
        <v>236</v>
      </c>
      <c r="E130" s="12">
        <v>30.850250501332098</v>
      </c>
      <c r="F130" s="12">
        <v>29.611211076311498</v>
      </c>
      <c r="G130" s="12">
        <v>28.132455903870198</v>
      </c>
      <c r="H130" s="12">
        <v>27.7709169806521</v>
      </c>
      <c r="I130" s="12">
        <v>0</v>
      </c>
      <c r="J130" s="12">
        <v>0</v>
      </c>
      <c r="K130" s="12">
        <v>0</v>
      </c>
      <c r="L130" s="12">
        <v>0</v>
      </c>
      <c r="M130" s="12">
        <v>0</v>
      </c>
      <c r="N130" s="12"/>
      <c r="O130" s="12"/>
    </row>
    <row r="131" spans="1:15" x14ac:dyDescent="0.35">
      <c r="A131" s="11" t="str">
        <f t="shared" si="1"/>
        <v>DISTRIBUCION VOLUMEN X CRITERIO (Consumiciones).Total Bebidas CalienteOTROS</v>
      </c>
      <c r="B131" s="11" t="s">
        <v>118</v>
      </c>
      <c r="C131" s="11" t="s">
        <v>122</v>
      </c>
      <c r="D131" s="11" t="s">
        <v>237</v>
      </c>
      <c r="E131" s="12">
        <v>0.58983981532527796</v>
      </c>
      <c r="F131" s="12">
        <v>0.54776282900680595</v>
      </c>
      <c r="G131" s="12">
        <v>0.51322474888839398</v>
      </c>
      <c r="H131" s="12">
        <v>0.50620857946025</v>
      </c>
      <c r="I131" s="12">
        <v>0</v>
      </c>
      <c r="J131" s="12">
        <v>0</v>
      </c>
      <c r="K131" s="12">
        <v>0</v>
      </c>
      <c r="L131" s="12">
        <v>0</v>
      </c>
      <c r="M131" s="12">
        <v>0</v>
      </c>
      <c r="N131" s="12"/>
      <c r="O131" s="12"/>
    </row>
    <row r="132" spans="1:15" x14ac:dyDescent="0.35">
      <c r="A132" s="11" t="str">
        <f t="shared" ref="A132:A195" si="2">B132&amp;C132&amp;D132</f>
        <v>DISTRIBUCION VOLUMEN X CRITERIO (Consumiciones).Total Bebidas CalienteESTAR TRABAJANDO</v>
      </c>
      <c r="B132" s="11" t="s">
        <v>118</v>
      </c>
      <c r="C132" s="11" t="s">
        <v>122</v>
      </c>
      <c r="D132" s="11" t="s">
        <v>238</v>
      </c>
      <c r="E132" s="12">
        <v>27.553204901523699</v>
      </c>
      <c r="F132" s="12">
        <v>27.746939559115798</v>
      </c>
      <c r="G132" s="12">
        <v>26.3220018650652</v>
      </c>
      <c r="H132" s="12">
        <v>26.152379211928</v>
      </c>
      <c r="I132" s="12">
        <v>0</v>
      </c>
      <c r="J132" s="12">
        <v>0</v>
      </c>
      <c r="K132" s="12">
        <v>0</v>
      </c>
      <c r="L132" s="12">
        <v>0</v>
      </c>
      <c r="M132" s="12">
        <v>0</v>
      </c>
      <c r="N132" s="12"/>
      <c r="O132" s="12"/>
    </row>
    <row r="133" spans="1:15" x14ac:dyDescent="0.35">
      <c r="A133" s="11" t="str">
        <f t="shared" si="2"/>
        <v>DISTRIBUCION VOLUMEN X CRITERIO (Consumiciones).Total Bebidas CalienteCOMIDA DE NEGOCIOS</v>
      </c>
      <c r="B133" s="11" t="s">
        <v>118</v>
      </c>
      <c r="C133" s="11" t="s">
        <v>122</v>
      </c>
      <c r="D133" s="11" t="s">
        <v>239</v>
      </c>
      <c r="E133" s="12">
        <v>0.200248546521205</v>
      </c>
      <c r="F133" s="12">
        <v>0.199278406010962</v>
      </c>
      <c r="G133" s="12">
        <v>0.19303773022564999</v>
      </c>
      <c r="H133" s="12">
        <v>0.18756969042205701</v>
      </c>
      <c r="I133" s="12">
        <v>0</v>
      </c>
      <c r="J133" s="12">
        <v>0</v>
      </c>
      <c r="K133" s="12">
        <v>0</v>
      </c>
      <c r="L133" s="12">
        <v>0</v>
      </c>
      <c r="M133" s="12">
        <v>0</v>
      </c>
      <c r="N133" s="12"/>
      <c r="O133" s="12"/>
    </row>
    <row r="134" spans="1:15" x14ac:dyDescent="0.35">
      <c r="A134" s="11" t="str">
        <f t="shared" si="2"/>
        <v>DISTRIBUCION VOLUMEN X CRITERIO (Consumiciones).Total Bebidas CalientePOR PLACER/RELAX</v>
      </c>
      <c r="B134" s="11" t="s">
        <v>118</v>
      </c>
      <c r="C134" s="11" t="s">
        <v>122</v>
      </c>
      <c r="D134" s="11" t="s">
        <v>240</v>
      </c>
      <c r="E134" s="12">
        <v>14.6587361378647</v>
      </c>
      <c r="F134" s="12">
        <v>14.334675962175501</v>
      </c>
      <c r="G134" s="12">
        <v>15.5884593580107</v>
      </c>
      <c r="H134" s="12">
        <v>14.6448874579636</v>
      </c>
      <c r="I134" s="12">
        <v>0</v>
      </c>
      <c r="J134" s="12">
        <v>0</v>
      </c>
      <c r="K134" s="12">
        <v>0</v>
      </c>
      <c r="L134" s="12">
        <v>0</v>
      </c>
      <c r="M134" s="12">
        <v>0</v>
      </c>
      <c r="N134" s="12"/>
      <c r="O134" s="12"/>
    </row>
    <row r="135" spans="1:15" x14ac:dyDescent="0.35">
      <c r="A135" s="11" t="str">
        <f t="shared" si="2"/>
        <v>DISTRIBUCION VOLUMEN X CRITERIO (Consumiciones).Total Bebidas CalienteTENER HAMBRE/SIN PLANIFICAR</v>
      </c>
      <c r="B135" s="11" t="s">
        <v>118</v>
      </c>
      <c r="C135" s="11" t="s">
        <v>122</v>
      </c>
      <c r="D135" s="11" t="s">
        <v>241</v>
      </c>
      <c r="E135" s="12">
        <v>25.999613430649202</v>
      </c>
      <c r="F135" s="12">
        <v>26.4306601216648</v>
      </c>
      <c r="G135" s="12">
        <v>24.166553449196901</v>
      </c>
      <c r="H135" s="12">
        <v>23.0720007453234</v>
      </c>
      <c r="I135" s="12">
        <v>0</v>
      </c>
      <c r="J135" s="12">
        <v>0</v>
      </c>
      <c r="K135" s="12">
        <v>0</v>
      </c>
      <c r="L135" s="12">
        <v>0</v>
      </c>
      <c r="M135" s="12">
        <v>0</v>
      </c>
      <c r="N135" s="12"/>
      <c r="O135" s="12"/>
    </row>
    <row r="136" spans="1:15" x14ac:dyDescent="0.35">
      <c r="A136" s="11" t="str">
        <f t="shared" si="2"/>
        <v>DISTRIBUCION VOLUMEN X CRITERIO (Consumiciones).Total Bebidas CalienteESTAR DE COMPRAS</v>
      </c>
      <c r="B136" s="11" t="s">
        <v>118</v>
      </c>
      <c r="C136" s="11" t="s">
        <v>122</v>
      </c>
      <c r="D136" s="11" t="s">
        <v>242</v>
      </c>
      <c r="E136" s="12">
        <v>2.9805081190545701</v>
      </c>
      <c r="F136" s="12">
        <v>3.0683901252785599</v>
      </c>
      <c r="G136" s="12">
        <v>2.95438948279652</v>
      </c>
      <c r="H136" s="12">
        <v>3.1667607279086001</v>
      </c>
      <c r="I136" s="12">
        <v>0</v>
      </c>
      <c r="J136" s="12">
        <v>0</v>
      </c>
      <c r="K136" s="12">
        <v>0</v>
      </c>
      <c r="L136" s="12">
        <v>0</v>
      </c>
      <c r="M136" s="12">
        <v>0</v>
      </c>
      <c r="N136" s="12"/>
      <c r="O136" s="12"/>
    </row>
    <row r="137" spans="1:15" x14ac:dyDescent="0.35">
      <c r="A137" s="11" t="str">
        <f t="shared" si="2"/>
        <v>DISTRIBUCION VOLUMEN X CRITERIO (Consumiciones).Total Bebidas CalienteNO COCINAR EN CASA</v>
      </c>
      <c r="B137" s="11" t="s">
        <v>118</v>
      </c>
      <c r="C137" s="11" t="s">
        <v>122</v>
      </c>
      <c r="D137" s="11" t="s">
        <v>243</v>
      </c>
      <c r="E137" s="12">
        <v>2.09035663219024</v>
      </c>
      <c r="F137" s="12">
        <v>2.0450148316569301</v>
      </c>
      <c r="G137" s="12">
        <v>2.0152224741063902</v>
      </c>
      <c r="H137" s="12">
        <v>1.9749367102215001</v>
      </c>
      <c r="I137" s="12">
        <v>0</v>
      </c>
      <c r="J137" s="12">
        <v>0</v>
      </c>
      <c r="K137" s="12">
        <v>0</v>
      </c>
      <c r="L137" s="12">
        <v>0</v>
      </c>
      <c r="M137" s="12">
        <v>0</v>
      </c>
      <c r="N137" s="12"/>
      <c r="O137" s="12"/>
    </row>
    <row r="138" spans="1:15" x14ac:dyDescent="0.35">
      <c r="A138" s="11" t="str">
        <f t="shared" si="2"/>
        <v>DISTRIBUCION VOLUMEN X CRITERIO (Consumiciones).Total Bebidas CalienteCELEBRACION/FIESTA/SALIR TOMAR</v>
      </c>
      <c r="B138" s="11" t="s">
        <v>118</v>
      </c>
      <c r="C138" s="11" t="s">
        <v>122</v>
      </c>
      <c r="D138" s="11" t="s">
        <v>244</v>
      </c>
      <c r="E138" s="12">
        <v>19.696393703312399</v>
      </c>
      <c r="F138" s="12">
        <v>19.5488428296091</v>
      </c>
      <c r="G138" s="12">
        <v>21.804834658629801</v>
      </c>
      <c r="H138" s="12">
        <v>23.631082850933499</v>
      </c>
      <c r="I138" s="12">
        <v>0</v>
      </c>
      <c r="J138" s="12">
        <v>0</v>
      </c>
      <c r="K138" s="12">
        <v>0</v>
      </c>
      <c r="L138" s="12">
        <v>0</v>
      </c>
      <c r="M138" s="12">
        <v>0</v>
      </c>
      <c r="N138" s="12"/>
      <c r="O138" s="12"/>
    </row>
    <row r="139" spans="1:15" x14ac:dyDescent="0.35">
      <c r="A139" s="11" t="str">
        <f t="shared" si="2"/>
        <v>DISTRIBUCION VOLUMEN X CRITERIO (Consumiciones).Total Bebidas CalienteVIENDO DEPORTES</v>
      </c>
      <c r="B139" s="11" t="s">
        <v>118</v>
      </c>
      <c r="C139" s="11" t="s">
        <v>122</v>
      </c>
      <c r="D139" s="11" t="s">
        <v>245</v>
      </c>
      <c r="E139" s="12">
        <v>0.436874850369108</v>
      </c>
      <c r="F139" s="12">
        <v>0.28788434319098999</v>
      </c>
      <c r="G139" s="12">
        <v>0.43260264793729603</v>
      </c>
      <c r="H139" s="12">
        <v>0.36322474186907699</v>
      </c>
      <c r="I139" s="12">
        <v>0</v>
      </c>
      <c r="J139" s="12">
        <v>0</v>
      </c>
      <c r="K139" s="12">
        <v>0</v>
      </c>
      <c r="L139" s="12">
        <v>0</v>
      </c>
      <c r="M139" s="12">
        <v>0</v>
      </c>
      <c r="N139" s="12"/>
      <c r="O139" s="12"/>
    </row>
    <row r="140" spans="1:15" x14ac:dyDescent="0.35">
      <c r="A140" s="11" t="str">
        <f t="shared" si="2"/>
        <v>DISTRIBUCION VOLUMEN X CRITERIO (Consumiciones).Total Bebidas CalienteOTROS MOTIVOS</v>
      </c>
      <c r="B140" s="11" t="s">
        <v>118</v>
      </c>
      <c r="C140" s="11" t="s">
        <v>122</v>
      </c>
      <c r="D140" s="11" t="s">
        <v>246</v>
      </c>
      <c r="E140" s="12">
        <v>6.3840434714806298</v>
      </c>
      <c r="F140" s="12">
        <v>6.33832741070891</v>
      </c>
      <c r="G140" s="12">
        <v>6.52289114976075</v>
      </c>
      <c r="H140" s="12">
        <v>6.8071637041854602</v>
      </c>
      <c r="I140" s="12">
        <v>0</v>
      </c>
      <c r="J140" s="12">
        <v>0</v>
      </c>
      <c r="K140" s="12">
        <v>0</v>
      </c>
      <c r="L140" s="12">
        <v>0</v>
      </c>
      <c r="M140" s="12">
        <v>0</v>
      </c>
      <c r="N140" s="12"/>
      <c r="O140" s="12"/>
    </row>
    <row r="141" spans="1:15" x14ac:dyDescent="0.35">
      <c r="A141" s="11" t="str">
        <f t="shared" si="2"/>
        <v>DISTRIBUCION VOLUMEN X CRITERIO (kg ó litros)TOTAL BEBIDAST.ESPAÑA</v>
      </c>
      <c r="B141" s="11" t="s">
        <v>119</v>
      </c>
      <c r="C141" s="11" t="s">
        <v>121</v>
      </c>
      <c r="D141" s="11" t="s">
        <v>36</v>
      </c>
      <c r="E141" s="12">
        <v>100</v>
      </c>
      <c r="F141" s="12">
        <v>100</v>
      </c>
      <c r="G141" s="12">
        <v>100</v>
      </c>
      <c r="H141" s="12">
        <v>100</v>
      </c>
      <c r="I141" s="12">
        <v>0</v>
      </c>
      <c r="J141" s="12">
        <v>0</v>
      </c>
      <c r="K141" s="12">
        <v>0</v>
      </c>
      <c r="L141" s="12">
        <v>0</v>
      </c>
      <c r="M141" s="12">
        <v>0</v>
      </c>
      <c r="N141" s="12"/>
      <c r="O141" s="12"/>
    </row>
    <row r="142" spans="1:15" x14ac:dyDescent="0.35">
      <c r="A142" s="11" t="str">
        <f t="shared" si="2"/>
        <v>DISTRIBUCION VOLUMEN X CRITERIO (kg ó litros)TOTAL BEBIDASHiper+Super+Discount+G.A</v>
      </c>
      <c r="B142" s="11" t="s">
        <v>119</v>
      </c>
      <c r="C142" s="11" t="s">
        <v>121</v>
      </c>
      <c r="D142" s="11" t="s">
        <v>23</v>
      </c>
      <c r="E142" s="12">
        <v>16.393128876600301</v>
      </c>
      <c r="F142" s="12">
        <v>10.8646728967207</v>
      </c>
      <c r="G142" s="12">
        <v>10.4863223936118</v>
      </c>
      <c r="H142" s="12">
        <v>10.382853362832201</v>
      </c>
      <c r="I142" s="12">
        <v>0</v>
      </c>
      <c r="J142" s="12">
        <v>0</v>
      </c>
      <c r="K142" s="12">
        <v>0</v>
      </c>
      <c r="L142" s="12">
        <v>0</v>
      </c>
      <c r="M142" s="12">
        <v>0</v>
      </c>
      <c r="N142" s="12"/>
      <c r="O142" s="12"/>
    </row>
    <row r="143" spans="1:15" x14ac:dyDescent="0.35">
      <c r="A143" s="11" t="str">
        <f t="shared" si="2"/>
        <v>DISTRIBUCION VOLUMEN X CRITERIO (kg ó litros)TOTAL BEBIDASRestaurantes</v>
      </c>
      <c r="B143" s="11" t="s">
        <v>119</v>
      </c>
      <c r="C143" s="11" t="s">
        <v>121</v>
      </c>
      <c r="D143" s="11" t="s">
        <v>24</v>
      </c>
      <c r="E143" s="12">
        <v>13.6327545405943</v>
      </c>
      <c r="F143" s="12">
        <v>16.336946424449099</v>
      </c>
      <c r="G143" s="12">
        <v>16.549431388691598</v>
      </c>
      <c r="H143" s="12">
        <v>17.046052142307701</v>
      </c>
      <c r="I143" s="12">
        <v>0</v>
      </c>
      <c r="J143" s="12">
        <v>0</v>
      </c>
      <c r="K143" s="12">
        <v>0</v>
      </c>
      <c r="L143" s="12">
        <v>0</v>
      </c>
      <c r="M143" s="12">
        <v>0</v>
      </c>
      <c r="N143" s="12"/>
      <c r="O143" s="12"/>
    </row>
    <row r="144" spans="1:15" x14ac:dyDescent="0.35">
      <c r="A144" s="11" t="str">
        <f t="shared" si="2"/>
        <v>DISTRIBUCION VOLUMEN X CRITERIO (kg ó litros)TOTAL BEBIDASRestaurantes Fast Food</v>
      </c>
      <c r="B144" s="11" t="s">
        <v>119</v>
      </c>
      <c r="C144" s="11" t="s">
        <v>121</v>
      </c>
      <c r="D144" s="11" t="s">
        <v>25</v>
      </c>
      <c r="E144" s="12">
        <v>4.8475074160784599</v>
      </c>
      <c r="F144" s="12">
        <v>5.0888348904312801</v>
      </c>
      <c r="G144" s="12">
        <v>5.3516550180329698</v>
      </c>
      <c r="H144" s="12">
        <v>5.3485358612829499</v>
      </c>
      <c r="I144" s="12">
        <v>0</v>
      </c>
      <c r="J144" s="12">
        <v>0</v>
      </c>
      <c r="K144" s="12">
        <v>0</v>
      </c>
      <c r="L144" s="12">
        <v>0</v>
      </c>
      <c r="M144" s="12">
        <v>0</v>
      </c>
      <c r="N144" s="12"/>
      <c r="O144" s="12"/>
    </row>
    <row r="145" spans="1:15" x14ac:dyDescent="0.35">
      <c r="A145" s="11" t="str">
        <f t="shared" si="2"/>
        <v>DISTRIBUCION VOLUMEN X CRITERIO (kg ó litros)TOTAL BEBIDASBares/Cafeterias/Cervecerias</v>
      </c>
      <c r="B145" s="11" t="s">
        <v>119</v>
      </c>
      <c r="C145" s="11" t="s">
        <v>121</v>
      </c>
      <c r="D145" s="11" t="s">
        <v>26</v>
      </c>
      <c r="E145" s="12">
        <v>44.798989359549303</v>
      </c>
      <c r="F145" s="12">
        <v>49.365261468219401</v>
      </c>
      <c r="G145" s="12">
        <v>50.5667921123203</v>
      </c>
      <c r="H145" s="12">
        <v>50.799112004849398</v>
      </c>
      <c r="I145" s="12">
        <v>0</v>
      </c>
      <c r="J145" s="12">
        <v>0</v>
      </c>
      <c r="K145" s="12">
        <v>0</v>
      </c>
      <c r="L145" s="12">
        <v>0</v>
      </c>
      <c r="M145" s="12">
        <v>0</v>
      </c>
      <c r="N145" s="12"/>
      <c r="O145" s="12"/>
    </row>
    <row r="146" spans="1:15" x14ac:dyDescent="0.35">
      <c r="A146" s="11" t="str">
        <f t="shared" si="2"/>
        <v>DISTRIBUCION VOLUMEN X CRITERIO (kg ó litros)TOTAL BEBIDASPanaderias/Pastelerias</v>
      </c>
      <c r="B146" s="11" t="s">
        <v>119</v>
      </c>
      <c r="C146" s="11" t="s">
        <v>121</v>
      </c>
      <c r="D146" s="11" t="s">
        <v>27</v>
      </c>
      <c r="E146" s="12">
        <v>1.5161279695609799</v>
      </c>
      <c r="F146" s="12">
        <v>1.10991568725192</v>
      </c>
      <c r="G146" s="12">
        <v>0.93209832562628103</v>
      </c>
      <c r="H146" s="12">
        <v>0.97098460923804897</v>
      </c>
      <c r="I146" s="12">
        <v>0</v>
      </c>
      <c r="J146" s="12">
        <v>0</v>
      </c>
      <c r="K146" s="12">
        <v>0</v>
      </c>
      <c r="L146" s="12">
        <v>0</v>
      </c>
      <c r="M146" s="12">
        <v>0</v>
      </c>
      <c r="N146" s="12"/>
      <c r="O146" s="12"/>
    </row>
    <row r="147" spans="1:15" x14ac:dyDescent="0.35">
      <c r="A147" s="11" t="str">
        <f t="shared" si="2"/>
        <v>DISTRIBUCION VOLUMEN X CRITERIO (kg ó litros)TOTAL BEBIDASTda.Alimentacion/Delicatesen</v>
      </c>
      <c r="B147" s="11" t="s">
        <v>119</v>
      </c>
      <c r="C147" s="11" t="s">
        <v>121</v>
      </c>
      <c r="D147" s="11" t="s">
        <v>202</v>
      </c>
      <c r="E147" s="12">
        <v>3.2214323596288499</v>
      </c>
      <c r="F147" s="12">
        <v>3.1590249926156799</v>
      </c>
      <c r="G147" s="12">
        <v>2.2937340148128298</v>
      </c>
      <c r="H147" s="12">
        <v>1.9359082526061799</v>
      </c>
      <c r="I147" s="12">
        <v>0</v>
      </c>
      <c r="J147" s="12">
        <v>0</v>
      </c>
      <c r="K147" s="12">
        <v>0</v>
      </c>
      <c r="L147" s="12">
        <v>0</v>
      </c>
      <c r="M147" s="12">
        <v>0</v>
      </c>
      <c r="N147" s="12"/>
      <c r="O147" s="12"/>
    </row>
    <row r="148" spans="1:15" x14ac:dyDescent="0.35">
      <c r="A148" s="11" t="str">
        <f t="shared" si="2"/>
        <v>DISTRIBUCION VOLUMEN X CRITERIO (kg ó litros)TOTAL BEBIDASCanal Conveniencia/24h</v>
      </c>
      <c r="B148" s="11" t="s">
        <v>119</v>
      </c>
      <c r="C148" s="11" t="s">
        <v>121</v>
      </c>
      <c r="D148" s="11" t="s">
        <v>203</v>
      </c>
      <c r="E148" s="12">
        <v>2.7043969235079399</v>
      </c>
      <c r="F148" s="12">
        <v>2.1676099081492399</v>
      </c>
      <c r="G148" s="12">
        <v>1.6213908603552001</v>
      </c>
      <c r="H148" s="12">
        <v>1.69863203346925</v>
      </c>
      <c r="I148" s="12">
        <v>0</v>
      </c>
      <c r="J148" s="12">
        <v>0</v>
      </c>
      <c r="K148" s="12">
        <v>0</v>
      </c>
      <c r="L148" s="12">
        <v>0</v>
      </c>
      <c r="M148" s="12">
        <v>0</v>
      </c>
      <c r="N148" s="12"/>
      <c r="O148" s="12"/>
    </row>
    <row r="149" spans="1:15" x14ac:dyDescent="0.35">
      <c r="A149" s="11" t="str">
        <f t="shared" si="2"/>
        <v>DISTRIBUCION VOLUMEN X CRITERIO (kg ó litros)TOTAL BEBIDASHoteles</v>
      </c>
      <c r="B149" s="11" t="s">
        <v>119</v>
      </c>
      <c r="C149" s="11" t="s">
        <v>121</v>
      </c>
      <c r="D149" s="11" t="s">
        <v>29</v>
      </c>
      <c r="E149" s="12">
        <v>0.46051716058677</v>
      </c>
      <c r="F149" s="12">
        <v>0.71920606200338799</v>
      </c>
      <c r="G149" s="12">
        <v>0.73731763519336202</v>
      </c>
      <c r="H149" s="12">
        <v>0.65390870397695799</v>
      </c>
      <c r="I149" s="12">
        <v>0</v>
      </c>
      <c r="J149" s="12">
        <v>0</v>
      </c>
      <c r="K149" s="12">
        <v>0</v>
      </c>
      <c r="L149" s="12">
        <v>0</v>
      </c>
      <c r="M149" s="12">
        <v>0</v>
      </c>
      <c r="N149" s="12"/>
      <c r="O149" s="12"/>
    </row>
    <row r="150" spans="1:15" x14ac:dyDescent="0.35">
      <c r="A150" s="11" t="str">
        <f t="shared" si="2"/>
        <v>DISTRIBUCION VOLUMEN X CRITERIO (kg ó litros)TOTAL BEBIDASEstaciones de servicio</v>
      </c>
      <c r="B150" s="11" t="s">
        <v>119</v>
      </c>
      <c r="C150" s="11" t="s">
        <v>121</v>
      </c>
      <c r="D150" s="11" t="s">
        <v>30</v>
      </c>
      <c r="E150" s="12">
        <v>2.36675292461151</v>
      </c>
      <c r="F150" s="12">
        <v>2.0252774290246198</v>
      </c>
      <c r="G150" s="12">
        <v>1.8424917099808999</v>
      </c>
      <c r="H150" s="12">
        <v>1.91885614983117</v>
      </c>
      <c r="I150" s="12">
        <v>0</v>
      </c>
      <c r="J150" s="12">
        <v>0</v>
      </c>
      <c r="K150" s="12">
        <v>0</v>
      </c>
      <c r="L150" s="12">
        <v>0</v>
      </c>
      <c r="M150" s="12">
        <v>0</v>
      </c>
      <c r="N150" s="12"/>
      <c r="O150" s="12"/>
    </row>
    <row r="151" spans="1:15" x14ac:dyDescent="0.35">
      <c r="A151" s="11" t="str">
        <f t="shared" si="2"/>
        <v>DISTRIBUCION VOLUMEN X CRITERIO (kg ó litros)TOTAL BEBIDASMaquinas dispensadoras</v>
      </c>
      <c r="B151" s="11" t="s">
        <v>119</v>
      </c>
      <c r="C151" s="11" t="s">
        <v>121</v>
      </c>
      <c r="D151" s="11" t="s">
        <v>31</v>
      </c>
      <c r="E151" s="12">
        <v>3.0291443721032101</v>
      </c>
      <c r="F151" s="12">
        <v>2.5706193168973699</v>
      </c>
      <c r="G151" s="12">
        <v>2.35767560780481</v>
      </c>
      <c r="H151" s="12">
        <v>2.47732217217707</v>
      </c>
      <c r="I151" s="12">
        <v>0</v>
      </c>
      <c r="J151" s="12">
        <v>0</v>
      </c>
      <c r="K151" s="12">
        <v>0</v>
      </c>
      <c r="L151" s="12">
        <v>0</v>
      </c>
      <c r="M151" s="12">
        <v>0</v>
      </c>
      <c r="N151" s="12"/>
      <c r="O151" s="12"/>
    </row>
    <row r="152" spans="1:15" x14ac:dyDescent="0.35">
      <c r="A152" s="11" t="str">
        <f t="shared" si="2"/>
        <v>DISTRIBUCION VOLUMEN X CRITERIO (kg ó litros)TOTAL BEBIDASServicio en la empresa</v>
      </c>
      <c r="B152" s="11" t="s">
        <v>119</v>
      </c>
      <c r="C152" s="11" t="s">
        <v>121</v>
      </c>
      <c r="D152" s="11" t="s">
        <v>32</v>
      </c>
      <c r="E152" s="12">
        <v>2.02773575079673</v>
      </c>
      <c r="F152" s="12">
        <v>1.9182441678686499</v>
      </c>
      <c r="G152" s="12">
        <v>1.6286956562981101</v>
      </c>
      <c r="H152" s="12">
        <v>1.4523163294443699</v>
      </c>
      <c r="I152" s="12">
        <v>0</v>
      </c>
      <c r="J152" s="12">
        <v>0</v>
      </c>
      <c r="K152" s="12">
        <v>0</v>
      </c>
      <c r="L152" s="12">
        <v>0</v>
      </c>
      <c r="M152" s="12">
        <v>0</v>
      </c>
      <c r="N152" s="12"/>
      <c r="O152" s="12"/>
    </row>
    <row r="153" spans="1:15" x14ac:dyDescent="0.35">
      <c r="A153" s="11" t="str">
        <f t="shared" si="2"/>
        <v>DISTRIBUCION VOLUMEN X CRITERIO (kg ó litros)TOTAL BEBIDASResto de canales</v>
      </c>
      <c r="B153" s="11" t="s">
        <v>119</v>
      </c>
      <c r="C153" s="11" t="s">
        <v>121</v>
      </c>
      <c r="D153" s="11" t="s">
        <v>33</v>
      </c>
      <c r="E153" s="12">
        <v>5.0015184158049104</v>
      </c>
      <c r="F153" s="12">
        <v>4.67438789263029</v>
      </c>
      <c r="G153" s="12">
        <v>5.6323897105015197</v>
      </c>
      <c r="H153" s="12">
        <v>5.31551715335483</v>
      </c>
      <c r="I153" s="12">
        <v>0</v>
      </c>
      <c r="J153" s="12">
        <v>0</v>
      </c>
      <c r="K153" s="12">
        <v>0</v>
      </c>
      <c r="L153" s="12">
        <v>0</v>
      </c>
      <c r="M153" s="12">
        <v>0</v>
      </c>
      <c r="N153" s="12"/>
      <c r="O153" s="12"/>
    </row>
    <row r="154" spans="1:15" x14ac:dyDescent="0.35">
      <c r="A154" s="11" t="str">
        <f t="shared" si="2"/>
        <v>DISTRIBUCION VOLUMEN X CRITERIO (kg ó litros)TOTAL BEBIDASEN LA CALLE</v>
      </c>
      <c r="B154" s="11" t="s">
        <v>119</v>
      </c>
      <c r="C154" s="11" t="s">
        <v>121</v>
      </c>
      <c r="D154" s="11" t="s">
        <v>214</v>
      </c>
      <c r="E154" s="12">
        <v>7.2136818414595796</v>
      </c>
      <c r="F154" s="12">
        <v>7.0206207691679197</v>
      </c>
      <c r="G154" s="12">
        <v>5.4488382302162703</v>
      </c>
      <c r="H154" s="12">
        <v>5.1168846238464001</v>
      </c>
      <c r="I154" s="12">
        <v>0</v>
      </c>
      <c r="J154" s="12">
        <v>0</v>
      </c>
      <c r="K154" s="12">
        <v>0</v>
      </c>
      <c r="L154" s="12">
        <v>0</v>
      </c>
      <c r="M154" s="12">
        <v>0</v>
      </c>
      <c r="N154" s="12"/>
      <c r="O154" s="12"/>
    </row>
    <row r="155" spans="1:15" x14ac:dyDescent="0.35">
      <c r="A155" s="11" t="str">
        <f t="shared" si="2"/>
        <v>DISTRIBUCION VOLUMEN X CRITERIO (kg ó litros)TOTAL BEBIDASEN CASA DE OTROS</v>
      </c>
      <c r="B155" s="11" t="s">
        <v>119</v>
      </c>
      <c r="C155" s="11" t="s">
        <v>121</v>
      </c>
      <c r="D155" s="11" t="s">
        <v>215</v>
      </c>
      <c r="E155" s="12">
        <v>6.4602961587802499</v>
      </c>
      <c r="F155" s="12">
        <v>5.21263684728667</v>
      </c>
      <c r="G155" s="12">
        <v>4.4928380393892002</v>
      </c>
      <c r="H155" s="12">
        <v>4.3725439692220096</v>
      </c>
      <c r="I155" s="12">
        <v>0</v>
      </c>
      <c r="J155" s="12">
        <v>0</v>
      </c>
      <c r="K155" s="12">
        <v>0</v>
      </c>
      <c r="L155" s="12">
        <v>0</v>
      </c>
      <c r="M155" s="12">
        <v>0</v>
      </c>
      <c r="N155" s="12"/>
      <c r="O155" s="12"/>
    </row>
    <row r="156" spans="1:15" x14ac:dyDescent="0.35">
      <c r="A156" s="11" t="str">
        <f t="shared" si="2"/>
        <v>DISTRIBUCION VOLUMEN X CRITERIO (kg ó litros)TOTAL BEBIDASEN EL ESTABLECIMIENTO</v>
      </c>
      <c r="B156" s="11" t="s">
        <v>119</v>
      </c>
      <c r="C156" s="11" t="s">
        <v>121</v>
      </c>
      <c r="D156" s="11" t="s">
        <v>216</v>
      </c>
      <c r="E156" s="12">
        <v>66.809872448702905</v>
      </c>
      <c r="F156" s="12">
        <v>72.5309732236976</v>
      </c>
      <c r="G156" s="12">
        <v>75.8670161290339</v>
      </c>
      <c r="H156" s="12">
        <v>77.1812205971856</v>
      </c>
      <c r="I156" s="12">
        <v>0</v>
      </c>
      <c r="J156" s="12">
        <v>0</v>
      </c>
      <c r="K156" s="12">
        <v>0</v>
      </c>
      <c r="L156" s="12">
        <v>0</v>
      </c>
      <c r="M156" s="12">
        <v>0</v>
      </c>
      <c r="N156" s="12"/>
      <c r="O156" s="12"/>
    </row>
    <row r="157" spans="1:15" x14ac:dyDescent="0.35">
      <c r="A157" s="11" t="str">
        <f t="shared" si="2"/>
        <v>DISTRIBUCION VOLUMEN X CRITERIO (kg ó litros)TOTAL BEBIDASEN EL TRABAJO</v>
      </c>
      <c r="B157" s="11" t="s">
        <v>119</v>
      </c>
      <c r="C157" s="11" t="s">
        <v>121</v>
      </c>
      <c r="D157" s="11" t="s">
        <v>217</v>
      </c>
      <c r="E157" s="12">
        <v>9.3119559065719493</v>
      </c>
      <c r="F157" s="12">
        <v>8.8654015558749393</v>
      </c>
      <c r="G157" s="12">
        <v>8.2592484912900499</v>
      </c>
      <c r="H157" s="12">
        <v>7.6494140801648198</v>
      </c>
      <c r="I157" s="12">
        <v>0</v>
      </c>
      <c r="J157" s="12">
        <v>0</v>
      </c>
      <c r="K157" s="12">
        <v>0</v>
      </c>
      <c r="L157" s="12">
        <v>0</v>
      </c>
      <c r="M157" s="12">
        <v>0</v>
      </c>
      <c r="N157" s="12"/>
      <c r="O157" s="12"/>
    </row>
    <row r="158" spans="1:15" x14ac:dyDescent="0.35">
      <c r="A158" s="11" t="str">
        <f t="shared" si="2"/>
        <v>DISTRIBUCION VOLUMEN X CRITERIO (kg ó litros)TOTAL BEBIDASEN COLEGIO/INSTITUTO/UNIV.</v>
      </c>
      <c r="B158" s="11" t="s">
        <v>119</v>
      </c>
      <c r="C158" s="11" t="s">
        <v>121</v>
      </c>
      <c r="D158" s="11" t="s">
        <v>218</v>
      </c>
      <c r="E158" s="12">
        <v>0.185179384186687</v>
      </c>
      <c r="F158" s="12">
        <v>0.158660354465713</v>
      </c>
      <c r="G158" s="12">
        <v>0.38023905974599798</v>
      </c>
      <c r="H158" s="12">
        <v>0.151253412630241</v>
      </c>
      <c r="I158" s="12">
        <v>0</v>
      </c>
      <c r="J158" s="12">
        <v>0</v>
      </c>
      <c r="K158" s="12">
        <v>0</v>
      </c>
      <c r="L158" s="12">
        <v>0</v>
      </c>
      <c r="M158" s="12">
        <v>0</v>
      </c>
      <c r="N158" s="12"/>
      <c r="O158" s="12"/>
    </row>
    <row r="159" spans="1:15" x14ac:dyDescent="0.35">
      <c r="A159" s="11" t="str">
        <f t="shared" si="2"/>
        <v>DISTRIBUCION VOLUMEN X CRITERIO (kg ó litros)TOTAL BEBIDASEN MI CASA</v>
      </c>
      <c r="B159" s="11" t="s">
        <v>119</v>
      </c>
      <c r="C159" s="11" t="s">
        <v>121</v>
      </c>
      <c r="D159" s="11" t="s">
        <v>219</v>
      </c>
      <c r="E159" s="12">
        <v>5.4928356777010396</v>
      </c>
      <c r="F159" s="12">
        <v>3.7272550068961201</v>
      </c>
      <c r="G159" s="12">
        <v>2.45928314769075</v>
      </c>
      <c r="H159" s="12">
        <v>2.4599207889467301</v>
      </c>
      <c r="I159" s="12">
        <v>0</v>
      </c>
      <c r="J159" s="12">
        <v>0</v>
      </c>
      <c r="K159" s="12">
        <v>0</v>
      </c>
      <c r="L159" s="12">
        <v>0</v>
      </c>
      <c r="M159" s="12">
        <v>0</v>
      </c>
      <c r="N159" s="12"/>
      <c r="O159" s="12"/>
    </row>
    <row r="160" spans="1:15" x14ac:dyDescent="0.35">
      <c r="A160" s="11" t="str">
        <f t="shared" si="2"/>
        <v>DISTRIBUCION VOLUMEN X CRITERIO (kg ó litros)TOTAL BEBIDASEN M.TRANSP.(AVION,TREN,AUTOC,E</v>
      </c>
      <c r="B160" s="11" t="s">
        <v>119</v>
      </c>
      <c r="C160" s="11" t="s">
        <v>121</v>
      </c>
      <c r="D160" s="11" t="s">
        <v>220</v>
      </c>
      <c r="E160" s="12">
        <v>0.43092595496195701</v>
      </c>
      <c r="F160" s="12">
        <v>0.48988118397700098</v>
      </c>
      <c r="G160" s="12">
        <v>0.32225946430414298</v>
      </c>
      <c r="H160" s="12">
        <v>0.112386976861038</v>
      </c>
      <c r="I160" s="12">
        <v>0</v>
      </c>
      <c r="J160" s="12">
        <v>0</v>
      </c>
      <c r="K160" s="12">
        <v>0</v>
      </c>
      <c r="L160" s="12">
        <v>0</v>
      </c>
      <c r="M160" s="12">
        <v>0</v>
      </c>
      <c r="N160" s="12"/>
      <c r="O160" s="12"/>
    </row>
    <row r="161" spans="1:15" x14ac:dyDescent="0.35">
      <c r="A161" s="11" t="str">
        <f t="shared" si="2"/>
        <v>DISTRIBUCION VOLUMEN X CRITERIO (kg ó litros)TOTAL BEBIDASEN OTRO LUGAR</v>
      </c>
      <c r="B161" s="11" t="s">
        <v>119</v>
      </c>
      <c r="C161" s="11" t="s">
        <v>121</v>
      </c>
      <c r="D161" s="11" t="s">
        <v>221</v>
      </c>
      <c r="E161" s="12">
        <v>4.0952579272304002</v>
      </c>
      <c r="F161" s="12">
        <v>1.99457120418851</v>
      </c>
      <c r="G161" s="12">
        <v>2.77027156475314</v>
      </c>
      <c r="H161" s="12">
        <v>2.9563715900499101</v>
      </c>
      <c r="I161" s="12">
        <v>0</v>
      </c>
      <c r="J161" s="12">
        <v>0</v>
      </c>
      <c r="K161" s="12">
        <v>0</v>
      </c>
      <c r="L161" s="12">
        <v>0</v>
      </c>
      <c r="M161" s="12">
        <v>0</v>
      </c>
      <c r="N161" s="12"/>
      <c r="O161" s="12"/>
    </row>
    <row r="162" spans="1:15" x14ac:dyDescent="0.35">
      <c r="A162" s="11" t="str">
        <f t="shared" si="2"/>
        <v>DISTRIBUCION VOLUMEN X CRITERIO (kg ó litros)TOTAL BEBIDASDESAYUNO</v>
      </c>
      <c r="B162" s="11" t="s">
        <v>119</v>
      </c>
      <c r="C162" s="11" t="s">
        <v>121</v>
      </c>
      <c r="D162" s="11" t="s">
        <v>222</v>
      </c>
      <c r="E162" s="12">
        <v>12.550324286351</v>
      </c>
      <c r="F162" s="12">
        <v>12.844460070354099</v>
      </c>
      <c r="G162" s="12">
        <v>12.561656928849301</v>
      </c>
      <c r="H162" s="12">
        <v>13.133159490748399</v>
      </c>
      <c r="I162" s="12">
        <v>0</v>
      </c>
      <c r="J162" s="12">
        <v>0</v>
      </c>
      <c r="K162" s="12">
        <v>0</v>
      </c>
      <c r="L162" s="12">
        <v>0</v>
      </c>
      <c r="M162" s="12">
        <v>0</v>
      </c>
      <c r="N162" s="12"/>
      <c r="O162" s="12"/>
    </row>
    <row r="163" spans="1:15" x14ac:dyDescent="0.35">
      <c r="A163" s="11" t="str">
        <f t="shared" si="2"/>
        <v>DISTRIBUCION VOLUMEN X CRITERIO (kg ó litros)TOTAL BEBIDASAPERITIVO/ANTES DE COMER</v>
      </c>
      <c r="B163" s="11" t="s">
        <v>119</v>
      </c>
      <c r="C163" s="11" t="s">
        <v>121</v>
      </c>
      <c r="D163" s="11" t="s">
        <v>223</v>
      </c>
      <c r="E163" s="12">
        <v>17.3981821009566</v>
      </c>
      <c r="F163" s="12">
        <v>17.926743549103598</v>
      </c>
      <c r="G163" s="12">
        <v>16.302982225064302</v>
      </c>
      <c r="H163" s="12">
        <v>15.861166948444501</v>
      </c>
      <c r="I163" s="12">
        <v>0</v>
      </c>
      <c r="J163" s="12">
        <v>0</v>
      </c>
      <c r="K163" s="12">
        <v>0</v>
      </c>
      <c r="L163" s="12">
        <v>0</v>
      </c>
      <c r="M163" s="12">
        <v>0</v>
      </c>
      <c r="N163" s="12"/>
      <c r="O163" s="12"/>
    </row>
    <row r="164" spans="1:15" x14ac:dyDescent="0.35">
      <c r="A164" s="11" t="str">
        <f t="shared" si="2"/>
        <v>DISTRIBUCION VOLUMEN X CRITERIO (kg ó litros)TOTAL BEBIDASCOMIDA</v>
      </c>
      <c r="B164" s="11" t="s">
        <v>119</v>
      </c>
      <c r="C164" s="11" t="s">
        <v>121</v>
      </c>
      <c r="D164" s="11" t="s">
        <v>224</v>
      </c>
      <c r="E164" s="12">
        <v>24.438150023349898</v>
      </c>
      <c r="F164" s="12">
        <v>27.767740771685901</v>
      </c>
      <c r="G164" s="12">
        <v>27.210155029407002</v>
      </c>
      <c r="H164" s="12">
        <v>28.228563666314798</v>
      </c>
      <c r="I164" s="12">
        <v>0</v>
      </c>
      <c r="J164" s="12">
        <v>0</v>
      </c>
      <c r="K164" s="12">
        <v>0</v>
      </c>
      <c r="L164" s="12">
        <v>0</v>
      </c>
      <c r="M164" s="12">
        <v>0</v>
      </c>
      <c r="N164" s="12"/>
      <c r="O164" s="12"/>
    </row>
    <row r="165" spans="1:15" x14ac:dyDescent="0.35">
      <c r="A165" s="11" t="str">
        <f t="shared" si="2"/>
        <v>DISTRIBUCION VOLUMEN X CRITERIO (kg ó litros)TOTAL BEBIDASTARDE/MERIENDA</v>
      </c>
      <c r="B165" s="11" t="s">
        <v>119</v>
      </c>
      <c r="C165" s="11" t="s">
        <v>121</v>
      </c>
      <c r="D165" s="11" t="s">
        <v>225</v>
      </c>
      <c r="E165" s="12">
        <v>12.9688531071772</v>
      </c>
      <c r="F165" s="12">
        <v>12.9068760065206</v>
      </c>
      <c r="G165" s="12">
        <v>12.609805774505</v>
      </c>
      <c r="H165" s="12">
        <v>12.432808944586199</v>
      </c>
      <c r="I165" s="12">
        <v>0</v>
      </c>
      <c r="J165" s="12">
        <v>0</v>
      </c>
      <c r="K165" s="12">
        <v>0</v>
      </c>
      <c r="L165" s="12">
        <v>0</v>
      </c>
      <c r="M165" s="12">
        <v>0</v>
      </c>
      <c r="N165" s="12"/>
      <c r="O165" s="12"/>
    </row>
    <row r="166" spans="1:15" x14ac:dyDescent="0.35">
      <c r="A166" s="11" t="str">
        <f t="shared" si="2"/>
        <v>DISTRIBUCION VOLUMEN X CRITERIO (kg ó litros)TOTAL BEBIDASANTES DE CENAR</v>
      </c>
      <c r="B166" s="11" t="s">
        <v>119</v>
      </c>
      <c r="C166" s="11" t="s">
        <v>121</v>
      </c>
      <c r="D166" s="11" t="s">
        <v>226</v>
      </c>
      <c r="E166" s="12">
        <v>7.9925864001493299</v>
      </c>
      <c r="F166" s="12">
        <v>7.6001588783815501</v>
      </c>
      <c r="G166" s="12">
        <v>7.7566268089798998</v>
      </c>
      <c r="H166" s="12">
        <v>8.0212720557273993</v>
      </c>
      <c r="I166" s="12">
        <v>0</v>
      </c>
      <c r="J166" s="12">
        <v>0</v>
      </c>
      <c r="K166" s="12">
        <v>0</v>
      </c>
      <c r="L166" s="12">
        <v>0</v>
      </c>
      <c r="M166" s="12">
        <v>0</v>
      </c>
      <c r="N166" s="12"/>
      <c r="O166" s="12"/>
    </row>
    <row r="167" spans="1:15" x14ac:dyDescent="0.35">
      <c r="A167" s="11" t="str">
        <f t="shared" si="2"/>
        <v>DISTRIBUCION VOLUMEN X CRITERIO (kg ó litros)TOTAL BEBIDASCENA</v>
      </c>
      <c r="B167" s="11" t="s">
        <v>119</v>
      </c>
      <c r="C167" s="11" t="s">
        <v>121</v>
      </c>
      <c r="D167" s="11" t="s">
        <v>227</v>
      </c>
      <c r="E167" s="12">
        <v>12.7699433554455</v>
      </c>
      <c r="F167" s="12">
        <v>12.573204178720999</v>
      </c>
      <c r="G167" s="12">
        <v>14.1346747606697</v>
      </c>
      <c r="H167" s="12">
        <v>13.778941622502501</v>
      </c>
      <c r="I167" s="12">
        <v>0</v>
      </c>
      <c r="J167" s="12">
        <v>0</v>
      </c>
      <c r="K167" s="12">
        <v>0</v>
      </c>
      <c r="L167" s="12">
        <v>0</v>
      </c>
      <c r="M167" s="12">
        <v>0</v>
      </c>
      <c r="N167" s="12"/>
      <c r="O167" s="12"/>
    </row>
    <row r="168" spans="1:15" x14ac:dyDescent="0.35">
      <c r="A168" s="11" t="str">
        <f t="shared" si="2"/>
        <v>DISTRIBUCION VOLUMEN X CRITERIO (kg ó litros)TOTAL BEBIDASDESPUES DE LA CENA</v>
      </c>
      <c r="B168" s="11" t="s">
        <v>119</v>
      </c>
      <c r="C168" s="11" t="s">
        <v>121</v>
      </c>
      <c r="D168" s="11" t="s">
        <v>228</v>
      </c>
      <c r="E168" s="12">
        <v>2.4377096952567698</v>
      </c>
      <c r="F168" s="12">
        <v>1.94261052271011</v>
      </c>
      <c r="G168" s="12">
        <v>2.4625461838681999</v>
      </c>
      <c r="H168" s="12">
        <v>2.2693793950148802</v>
      </c>
      <c r="I168" s="12">
        <v>0</v>
      </c>
      <c r="J168" s="12">
        <v>0</v>
      </c>
      <c r="K168" s="12">
        <v>0</v>
      </c>
      <c r="L168" s="12">
        <v>0</v>
      </c>
      <c r="M168" s="12">
        <v>0</v>
      </c>
      <c r="N168" s="12"/>
      <c r="O168" s="12"/>
    </row>
    <row r="169" spans="1:15" x14ac:dyDescent="0.35">
      <c r="A169" s="11" t="str">
        <f t="shared" si="2"/>
        <v>DISTRIBUCION VOLUMEN X CRITERIO (kg ó litros)TOTAL BEBIDASDURANTE EL DIA</v>
      </c>
      <c r="B169" s="11" t="s">
        <v>119</v>
      </c>
      <c r="C169" s="11" t="s">
        <v>121</v>
      </c>
      <c r="D169" s="11" t="s">
        <v>229</v>
      </c>
      <c r="E169" s="12">
        <v>9.4442553252833008</v>
      </c>
      <c r="F169" s="12">
        <v>6.4382088234588304</v>
      </c>
      <c r="G169" s="12">
        <v>6.9615489931497496</v>
      </c>
      <c r="H169" s="12">
        <v>6.2747125911839303</v>
      </c>
      <c r="I169" s="12">
        <v>0</v>
      </c>
      <c r="J169" s="12">
        <v>0</v>
      </c>
      <c r="K169" s="12">
        <v>0</v>
      </c>
      <c r="L169" s="12">
        <v>0</v>
      </c>
      <c r="M169" s="12">
        <v>0</v>
      </c>
      <c r="N169" s="12"/>
      <c r="O169" s="12"/>
    </row>
    <row r="170" spans="1:15" x14ac:dyDescent="0.35">
      <c r="A170" s="11" t="str">
        <f t="shared" si="2"/>
        <v>DISTRIBUCION VOLUMEN X CRITERIO (kg ó litros)TOTAL BEBIDASCON AMIGOS</v>
      </c>
      <c r="B170" s="11" t="s">
        <v>119</v>
      </c>
      <c r="C170" s="11" t="s">
        <v>121</v>
      </c>
      <c r="D170" s="11" t="s">
        <v>230</v>
      </c>
      <c r="E170" s="12">
        <v>28.389803175173</v>
      </c>
      <c r="F170" s="12">
        <v>29.336525294725899</v>
      </c>
      <c r="G170" s="12">
        <v>29.7250563155004</v>
      </c>
      <c r="H170" s="12">
        <v>30.122487896110499</v>
      </c>
      <c r="I170" s="12">
        <v>0</v>
      </c>
      <c r="J170" s="12">
        <v>0</v>
      </c>
      <c r="K170" s="12">
        <v>0</v>
      </c>
      <c r="L170" s="12">
        <v>0</v>
      </c>
      <c r="M170" s="12">
        <v>0</v>
      </c>
      <c r="N170" s="12"/>
      <c r="O170" s="12"/>
    </row>
    <row r="171" spans="1:15" x14ac:dyDescent="0.35">
      <c r="A171" s="11" t="str">
        <f t="shared" si="2"/>
        <v>DISTRIBUCION VOLUMEN X CRITERIO (kg ó litros)TOTAL BEBIDASCON CLIENTES</v>
      </c>
      <c r="B171" s="11" t="s">
        <v>119</v>
      </c>
      <c r="C171" s="11" t="s">
        <v>121</v>
      </c>
      <c r="D171" s="11" t="s">
        <v>231</v>
      </c>
      <c r="E171" s="12">
        <v>0.69382658401700203</v>
      </c>
      <c r="F171" s="12">
        <v>0.63886905348533496</v>
      </c>
      <c r="G171" s="12">
        <v>0.45859174918642498</v>
      </c>
      <c r="H171" s="12">
        <v>0.483097197885409</v>
      </c>
      <c r="I171" s="12">
        <v>0</v>
      </c>
      <c r="J171" s="12">
        <v>0</v>
      </c>
      <c r="K171" s="12">
        <v>0</v>
      </c>
      <c r="L171" s="12">
        <v>0</v>
      </c>
      <c r="M171" s="12">
        <v>0</v>
      </c>
      <c r="N171" s="12"/>
      <c r="O171" s="12"/>
    </row>
    <row r="172" spans="1:15" x14ac:dyDescent="0.35">
      <c r="A172" s="11" t="str">
        <f t="shared" si="2"/>
        <v>DISTRIBUCION VOLUMEN X CRITERIO (kg ó litros)TOTAL BEBIDASCON COMPAÑEROS DE TRABAJO</v>
      </c>
      <c r="B172" s="11" t="s">
        <v>119</v>
      </c>
      <c r="C172" s="11" t="s">
        <v>121</v>
      </c>
      <c r="D172" s="11" t="s">
        <v>232</v>
      </c>
      <c r="E172" s="12">
        <v>6.78022386922256</v>
      </c>
      <c r="F172" s="12">
        <v>6.8601149256340204</v>
      </c>
      <c r="G172" s="12">
        <v>6.8659652193084799</v>
      </c>
      <c r="H172" s="12">
        <v>6.9439357701196798</v>
      </c>
      <c r="I172" s="12">
        <v>0</v>
      </c>
      <c r="J172" s="12">
        <v>0</v>
      </c>
      <c r="K172" s="12">
        <v>0</v>
      </c>
      <c r="L172" s="12">
        <v>0</v>
      </c>
      <c r="M172" s="12">
        <v>0</v>
      </c>
      <c r="N172" s="12"/>
      <c r="O172" s="12"/>
    </row>
    <row r="173" spans="1:15" x14ac:dyDescent="0.35">
      <c r="A173" s="11" t="str">
        <f t="shared" si="2"/>
        <v>DISTRIBUCION VOLUMEN X CRITERIO (kg ó litros)TOTAL BEBIDASCON COMPAÑEROS DE CLASE</v>
      </c>
      <c r="B173" s="11" t="s">
        <v>119</v>
      </c>
      <c r="C173" s="11" t="s">
        <v>121</v>
      </c>
      <c r="D173" s="11" t="s">
        <v>233</v>
      </c>
      <c r="E173" s="12">
        <v>0.31374223913473898</v>
      </c>
      <c r="F173" s="12">
        <v>0.30940635746516398</v>
      </c>
      <c r="G173" s="12">
        <v>0.305807662085754</v>
      </c>
      <c r="H173" s="12">
        <v>0.28837693733346598</v>
      </c>
      <c r="I173" s="12">
        <v>0</v>
      </c>
      <c r="J173" s="12">
        <v>0</v>
      </c>
      <c r="K173" s="12">
        <v>0</v>
      </c>
      <c r="L173" s="12">
        <v>0</v>
      </c>
      <c r="M173" s="12">
        <v>0</v>
      </c>
      <c r="N173" s="12"/>
      <c r="O173" s="12"/>
    </row>
    <row r="174" spans="1:15" x14ac:dyDescent="0.35">
      <c r="A174" s="11" t="str">
        <f t="shared" si="2"/>
        <v>DISTRIBUCION VOLUMEN X CRITERIO (kg ó litros)TOTAL BEBIDASCON FAMILIA</v>
      </c>
      <c r="B174" s="11" t="s">
        <v>119</v>
      </c>
      <c r="C174" s="11" t="s">
        <v>121</v>
      </c>
      <c r="D174" s="11" t="s">
        <v>234</v>
      </c>
      <c r="E174" s="12">
        <v>27.8879376939468</v>
      </c>
      <c r="F174" s="12">
        <v>28.3016524776246</v>
      </c>
      <c r="G174" s="12">
        <v>29.321647866560099</v>
      </c>
      <c r="H174" s="12">
        <v>28.635814360144501</v>
      </c>
      <c r="I174" s="12">
        <v>0</v>
      </c>
      <c r="J174" s="12">
        <v>0</v>
      </c>
      <c r="K174" s="12">
        <v>0</v>
      </c>
      <c r="L174" s="12">
        <v>0</v>
      </c>
      <c r="M174" s="12">
        <v>0</v>
      </c>
      <c r="N174" s="12"/>
      <c r="O174" s="12"/>
    </row>
    <row r="175" spans="1:15" x14ac:dyDescent="0.35">
      <c r="A175" s="11" t="str">
        <f t="shared" si="2"/>
        <v>DISTRIBUCION VOLUMEN X CRITERIO (kg ó litros)TOTAL BEBIDASCON LA PAREJA</v>
      </c>
      <c r="B175" s="11" t="s">
        <v>119</v>
      </c>
      <c r="C175" s="11" t="s">
        <v>121</v>
      </c>
      <c r="D175" s="11" t="s">
        <v>235</v>
      </c>
      <c r="E175" s="12">
        <v>14.157712865368399</v>
      </c>
      <c r="F175" s="12">
        <v>15.388599332712401</v>
      </c>
      <c r="G175" s="12">
        <v>15.2914377766916</v>
      </c>
      <c r="H175" s="12">
        <v>16.346827483494799</v>
      </c>
      <c r="I175" s="12">
        <v>0</v>
      </c>
      <c r="J175" s="12">
        <v>0</v>
      </c>
      <c r="K175" s="12">
        <v>0</v>
      </c>
      <c r="L175" s="12">
        <v>0</v>
      </c>
      <c r="M175" s="12">
        <v>0</v>
      </c>
      <c r="N175" s="12"/>
      <c r="O175" s="12"/>
    </row>
    <row r="176" spans="1:15" x14ac:dyDescent="0.35">
      <c r="A176" s="11" t="str">
        <f t="shared" si="2"/>
        <v>DISTRIBUCION VOLUMEN X CRITERIO (kg ó litros)TOTAL BEBIDASESTABA SOLO/A</v>
      </c>
      <c r="B176" s="11" t="s">
        <v>119</v>
      </c>
      <c r="C176" s="11" t="s">
        <v>121</v>
      </c>
      <c r="D176" s="11" t="s">
        <v>236</v>
      </c>
      <c r="E176" s="12">
        <v>21.104036955866601</v>
      </c>
      <c r="F176" s="12">
        <v>18.6217044474405</v>
      </c>
      <c r="G176" s="12">
        <v>17.2946009169953</v>
      </c>
      <c r="H176" s="12">
        <v>16.606632514888201</v>
      </c>
      <c r="I176" s="12">
        <v>0</v>
      </c>
      <c r="J176" s="12">
        <v>0</v>
      </c>
      <c r="K176" s="12">
        <v>0</v>
      </c>
      <c r="L176" s="12">
        <v>0</v>
      </c>
      <c r="M176" s="12">
        <v>0</v>
      </c>
      <c r="N176" s="12"/>
      <c r="O176" s="12"/>
    </row>
    <row r="177" spans="1:15" x14ac:dyDescent="0.35">
      <c r="A177" s="11" t="str">
        <f t="shared" si="2"/>
        <v>DISTRIBUCION VOLUMEN X CRITERIO (kg ó litros)TOTAL BEBIDASOTROS</v>
      </c>
      <c r="B177" s="11" t="s">
        <v>119</v>
      </c>
      <c r="C177" s="11" t="s">
        <v>121</v>
      </c>
      <c r="D177" s="11" t="s">
        <v>237</v>
      </c>
      <c r="E177" s="12">
        <v>0.672721824423263</v>
      </c>
      <c r="F177" s="12">
        <v>0.543130399287448</v>
      </c>
      <c r="G177" s="12">
        <v>0.73688744487915003</v>
      </c>
      <c r="H177" s="12">
        <v>0.57282780955691903</v>
      </c>
      <c r="I177" s="12">
        <v>0</v>
      </c>
      <c r="J177" s="12">
        <v>0</v>
      </c>
      <c r="K177" s="12">
        <v>0</v>
      </c>
      <c r="L177" s="12">
        <v>0</v>
      </c>
      <c r="M177" s="12">
        <v>0</v>
      </c>
      <c r="N177" s="12"/>
      <c r="O177" s="12"/>
    </row>
    <row r="178" spans="1:15" x14ac:dyDescent="0.35">
      <c r="A178" s="11" t="str">
        <f t="shared" si="2"/>
        <v>DISTRIBUCION VOLUMEN X CRITERIO (kg ó litros)TOTAL BEBIDASESTAR TRABAJANDO</v>
      </c>
      <c r="B178" s="11" t="s">
        <v>119</v>
      </c>
      <c r="C178" s="11" t="s">
        <v>121</v>
      </c>
      <c r="D178" s="11" t="s">
        <v>238</v>
      </c>
      <c r="E178" s="12">
        <v>13.369506372224601</v>
      </c>
      <c r="F178" s="12">
        <v>12.472010403845401</v>
      </c>
      <c r="G178" s="12">
        <v>11.7387996826145</v>
      </c>
      <c r="H178" s="12">
        <v>11.792163083262899</v>
      </c>
      <c r="I178" s="12">
        <v>0</v>
      </c>
      <c r="J178" s="12">
        <v>0</v>
      </c>
      <c r="K178" s="12">
        <v>0</v>
      </c>
      <c r="L178" s="12">
        <v>0</v>
      </c>
      <c r="M178" s="12">
        <v>0</v>
      </c>
      <c r="N178" s="12"/>
      <c r="O178" s="12"/>
    </row>
    <row r="179" spans="1:15" x14ac:dyDescent="0.35">
      <c r="A179" s="11" t="str">
        <f t="shared" si="2"/>
        <v>DISTRIBUCION VOLUMEN X CRITERIO (kg ó litros)TOTAL BEBIDASCOMIDA DE NEGOCIOS</v>
      </c>
      <c r="B179" s="11" t="s">
        <v>119</v>
      </c>
      <c r="C179" s="11" t="s">
        <v>121</v>
      </c>
      <c r="D179" s="11" t="s">
        <v>239</v>
      </c>
      <c r="E179" s="12">
        <v>0.33238982128459998</v>
      </c>
      <c r="F179" s="12">
        <v>0.35633910536464403</v>
      </c>
      <c r="G179" s="12">
        <v>0.29668540767146401</v>
      </c>
      <c r="H179" s="12">
        <v>0.226154201106675</v>
      </c>
      <c r="I179" s="12">
        <v>0</v>
      </c>
      <c r="J179" s="12">
        <v>0</v>
      </c>
      <c r="K179" s="12">
        <v>0</v>
      </c>
      <c r="L179" s="12">
        <v>0</v>
      </c>
      <c r="M179" s="12">
        <v>0</v>
      </c>
      <c r="N179" s="12"/>
      <c r="O179" s="12"/>
    </row>
    <row r="180" spans="1:15" x14ac:dyDescent="0.35">
      <c r="A180" s="11" t="str">
        <f t="shared" si="2"/>
        <v>DISTRIBUCION VOLUMEN X CRITERIO (kg ó litros)TOTAL BEBIDASPOR PLACER/RELAX</v>
      </c>
      <c r="B180" s="11" t="s">
        <v>119</v>
      </c>
      <c r="C180" s="11" t="s">
        <v>121</v>
      </c>
      <c r="D180" s="11" t="s">
        <v>240</v>
      </c>
      <c r="E180" s="12">
        <v>15.134944541655999</v>
      </c>
      <c r="F180" s="12">
        <v>17.098997220225101</v>
      </c>
      <c r="G180" s="12">
        <v>17.187301681169199</v>
      </c>
      <c r="H180" s="12">
        <v>16.939726249080699</v>
      </c>
      <c r="I180" s="12">
        <v>0</v>
      </c>
      <c r="J180" s="12">
        <v>0</v>
      </c>
      <c r="K180" s="12">
        <v>0</v>
      </c>
      <c r="L180" s="12">
        <v>0</v>
      </c>
      <c r="M180" s="12">
        <v>0</v>
      </c>
      <c r="N180" s="12"/>
      <c r="O180" s="12"/>
    </row>
    <row r="181" spans="1:15" x14ac:dyDescent="0.35">
      <c r="A181" s="11" t="str">
        <f t="shared" si="2"/>
        <v>DISTRIBUCION VOLUMEN X CRITERIO (kg ó litros)TOTAL BEBIDASTENER HAMBRE/SIN PLANIFICAR</v>
      </c>
      <c r="B181" s="11" t="s">
        <v>119</v>
      </c>
      <c r="C181" s="11" t="s">
        <v>121</v>
      </c>
      <c r="D181" s="11" t="s">
        <v>241</v>
      </c>
      <c r="E181" s="12">
        <v>26.563125536111301</v>
      </c>
      <c r="F181" s="12">
        <v>27.5338319210782</v>
      </c>
      <c r="G181" s="12">
        <v>24.273147139719299</v>
      </c>
      <c r="H181" s="12">
        <v>23.201942336583201</v>
      </c>
      <c r="I181" s="12">
        <v>0</v>
      </c>
      <c r="J181" s="12">
        <v>0</v>
      </c>
      <c r="K181" s="12">
        <v>0</v>
      </c>
      <c r="L181" s="12">
        <v>0</v>
      </c>
      <c r="M181" s="12">
        <v>0</v>
      </c>
      <c r="N181" s="12"/>
      <c r="O181" s="12"/>
    </row>
    <row r="182" spans="1:15" x14ac:dyDescent="0.35">
      <c r="A182" s="11" t="str">
        <f t="shared" si="2"/>
        <v>DISTRIBUCION VOLUMEN X CRITERIO (kg ó litros)TOTAL BEBIDASESTAR DE COMPRAS</v>
      </c>
      <c r="B182" s="11" t="s">
        <v>119</v>
      </c>
      <c r="C182" s="11" t="s">
        <v>121</v>
      </c>
      <c r="D182" s="11" t="s">
        <v>242</v>
      </c>
      <c r="E182" s="12">
        <v>4.15809804150408</v>
      </c>
      <c r="F182" s="12">
        <v>2.6923883585055099</v>
      </c>
      <c r="G182" s="12">
        <v>2.3886077879682701</v>
      </c>
      <c r="H182" s="12">
        <v>2.54867443756928</v>
      </c>
      <c r="I182" s="12">
        <v>0</v>
      </c>
      <c r="J182" s="12">
        <v>0</v>
      </c>
      <c r="K182" s="12">
        <v>0</v>
      </c>
      <c r="L182" s="12">
        <v>0</v>
      </c>
      <c r="M182" s="12">
        <v>0</v>
      </c>
      <c r="N182" s="12"/>
      <c r="O182" s="12"/>
    </row>
    <row r="183" spans="1:15" x14ac:dyDescent="0.35">
      <c r="A183" s="11" t="str">
        <f t="shared" si="2"/>
        <v>DISTRIBUCION VOLUMEN X CRITERIO (kg ó litros)TOTAL BEBIDASNO COCINAR EN CASA</v>
      </c>
      <c r="B183" s="11" t="s">
        <v>119</v>
      </c>
      <c r="C183" s="11" t="s">
        <v>121</v>
      </c>
      <c r="D183" s="11" t="s">
        <v>243</v>
      </c>
      <c r="E183" s="12">
        <v>3.4228396118528601</v>
      </c>
      <c r="F183" s="12">
        <v>3.3397302171399001</v>
      </c>
      <c r="G183" s="12">
        <v>3.0983001719004499</v>
      </c>
      <c r="H183" s="12">
        <v>3.0002858489308801</v>
      </c>
      <c r="I183" s="12">
        <v>0</v>
      </c>
      <c r="J183" s="12">
        <v>0</v>
      </c>
      <c r="K183" s="12">
        <v>0</v>
      </c>
      <c r="L183" s="12">
        <v>0</v>
      </c>
      <c r="M183" s="12">
        <v>0</v>
      </c>
      <c r="N183" s="12"/>
      <c r="O183" s="12"/>
    </row>
    <row r="184" spans="1:15" x14ac:dyDescent="0.35">
      <c r="A184" s="11" t="str">
        <f t="shared" si="2"/>
        <v>DISTRIBUCION VOLUMEN X CRITERIO (kg ó litros)TOTAL BEBIDASCELEBRACION/FIESTA/SALIR TOMAR</v>
      </c>
      <c r="B184" s="11" t="s">
        <v>119</v>
      </c>
      <c r="C184" s="11" t="s">
        <v>121</v>
      </c>
      <c r="D184" s="11" t="s">
        <v>244</v>
      </c>
      <c r="E184" s="12">
        <v>28.106067579123899</v>
      </c>
      <c r="F184" s="12">
        <v>29.3312264486019</v>
      </c>
      <c r="G184" s="12">
        <v>33.2351164563851</v>
      </c>
      <c r="H184" s="12">
        <v>34.993731974562401</v>
      </c>
      <c r="I184" s="12">
        <v>0</v>
      </c>
      <c r="J184" s="12">
        <v>0</v>
      </c>
      <c r="K184" s="12">
        <v>0</v>
      </c>
      <c r="L184" s="12">
        <v>0</v>
      </c>
      <c r="M184" s="12">
        <v>0</v>
      </c>
      <c r="N184" s="12"/>
      <c r="O184" s="12"/>
    </row>
    <row r="185" spans="1:15" x14ac:dyDescent="0.35">
      <c r="A185" s="11" t="str">
        <f t="shared" si="2"/>
        <v>DISTRIBUCION VOLUMEN X CRITERIO (kg ó litros)TOTAL BEBIDASVIENDO DEPORTES</v>
      </c>
      <c r="B185" s="11" t="s">
        <v>119</v>
      </c>
      <c r="C185" s="11" t="s">
        <v>121</v>
      </c>
      <c r="D185" s="11" t="s">
        <v>245</v>
      </c>
      <c r="E185" s="12">
        <v>1.51165434620285</v>
      </c>
      <c r="F185" s="12">
        <v>1.5256153051055401</v>
      </c>
      <c r="G185" s="12">
        <v>2.10735330744992</v>
      </c>
      <c r="H185" s="12">
        <v>1.4294230065306599</v>
      </c>
      <c r="I185" s="12">
        <v>0</v>
      </c>
      <c r="J185" s="12">
        <v>0</v>
      </c>
      <c r="K185" s="12">
        <v>0</v>
      </c>
      <c r="L185" s="12">
        <v>0</v>
      </c>
      <c r="M185" s="12">
        <v>0</v>
      </c>
      <c r="N185" s="12"/>
      <c r="O185" s="12"/>
    </row>
    <row r="186" spans="1:15" x14ac:dyDescent="0.35">
      <c r="A186" s="11" t="str">
        <f t="shared" si="2"/>
        <v>DISTRIBUCION VOLUMEN X CRITERIO (kg ó litros)TOTAL BEBIDASOTROS MOTIVOS</v>
      </c>
      <c r="B186" s="11" t="s">
        <v>119</v>
      </c>
      <c r="C186" s="11" t="s">
        <v>121</v>
      </c>
      <c r="D186" s="11" t="s">
        <v>246</v>
      </c>
      <c r="E186" s="12">
        <v>7.4013811982692896</v>
      </c>
      <c r="F186" s="12">
        <v>5.6498617164378997</v>
      </c>
      <c r="G186" s="12">
        <v>5.67468291821638</v>
      </c>
      <c r="H186" s="12">
        <v>5.8678991725664202</v>
      </c>
      <c r="I186" s="12">
        <v>0</v>
      </c>
      <c r="J186" s="12">
        <v>0</v>
      </c>
      <c r="K186" s="12">
        <v>0</v>
      </c>
      <c r="L186" s="12">
        <v>0</v>
      </c>
      <c r="M186" s="12">
        <v>0</v>
      </c>
      <c r="N186" s="12"/>
      <c r="O186" s="12"/>
    </row>
    <row r="187" spans="1:15" x14ac:dyDescent="0.35">
      <c r="A187" s="11" t="str">
        <f t="shared" si="2"/>
        <v>DISTRIBUCION VOLUMEN X CRITERIO (kg ó litros).Total Bebidas FriasT.ESPAÑA</v>
      </c>
      <c r="B187" s="11" t="s">
        <v>119</v>
      </c>
      <c r="C187" s="11" t="s">
        <v>130</v>
      </c>
      <c r="D187" s="11" t="s">
        <v>36</v>
      </c>
      <c r="E187" s="12">
        <v>100</v>
      </c>
      <c r="F187" s="12">
        <v>100</v>
      </c>
      <c r="G187" s="12">
        <v>100</v>
      </c>
      <c r="H187" s="12">
        <v>100</v>
      </c>
      <c r="I187" s="12">
        <v>0</v>
      </c>
      <c r="J187" s="12">
        <v>0</v>
      </c>
      <c r="K187" s="12">
        <v>0</v>
      </c>
      <c r="L187" s="12">
        <v>0</v>
      </c>
      <c r="M187" s="12">
        <v>0</v>
      </c>
      <c r="N187" s="12"/>
      <c r="O187" s="12"/>
    </row>
    <row r="188" spans="1:15" x14ac:dyDescent="0.35">
      <c r="A188" s="11" t="str">
        <f t="shared" si="2"/>
        <v>DISTRIBUCION VOLUMEN X CRITERIO (kg ó litros).Total Bebidas FriasHiper+Super+Discount+G.A</v>
      </c>
      <c r="B188" s="11" t="s">
        <v>119</v>
      </c>
      <c r="C188" s="11" t="s">
        <v>130</v>
      </c>
      <c r="D188" s="11" t="s">
        <v>23</v>
      </c>
      <c r="E188" s="12">
        <v>18.238031322371501</v>
      </c>
      <c r="F188" s="12">
        <v>12.150127531966801</v>
      </c>
      <c r="G188" s="12">
        <v>11.738714581938</v>
      </c>
      <c r="H188" s="12">
        <v>11.654988052006299</v>
      </c>
      <c r="I188" s="12">
        <v>0</v>
      </c>
      <c r="J188" s="12">
        <v>0</v>
      </c>
      <c r="K188" s="12">
        <v>0</v>
      </c>
      <c r="L188" s="12">
        <v>0</v>
      </c>
      <c r="M188" s="12">
        <v>0</v>
      </c>
      <c r="N188" s="12"/>
      <c r="O188" s="12"/>
    </row>
    <row r="189" spans="1:15" x14ac:dyDescent="0.35">
      <c r="A189" s="11" t="str">
        <f t="shared" si="2"/>
        <v>DISTRIBUCION VOLUMEN X CRITERIO (kg ó litros).Total Bebidas FriasRestaurantes</v>
      </c>
      <c r="B189" s="11" t="s">
        <v>119</v>
      </c>
      <c r="C189" s="11" t="s">
        <v>130</v>
      </c>
      <c r="D189" s="11" t="s">
        <v>24</v>
      </c>
      <c r="E189" s="12">
        <v>14.922950205001699</v>
      </c>
      <c r="F189" s="12">
        <v>18.0907855563478</v>
      </c>
      <c r="G189" s="12">
        <v>18.275874122087998</v>
      </c>
      <c r="H189" s="12">
        <v>18.900423296410899</v>
      </c>
      <c r="I189" s="12">
        <v>0</v>
      </c>
      <c r="J189" s="12">
        <v>0</v>
      </c>
      <c r="K189" s="12">
        <v>0</v>
      </c>
      <c r="L189" s="12">
        <v>0</v>
      </c>
      <c r="M189" s="12">
        <v>0</v>
      </c>
      <c r="N189" s="12"/>
      <c r="O189" s="12"/>
    </row>
    <row r="190" spans="1:15" x14ac:dyDescent="0.35">
      <c r="A190" s="11" t="str">
        <f t="shared" si="2"/>
        <v>DISTRIBUCION VOLUMEN X CRITERIO (kg ó litros).Total Bebidas FriasRestaurantes Fast Food</v>
      </c>
      <c r="B190" s="11" t="s">
        <v>119</v>
      </c>
      <c r="C190" s="11" t="s">
        <v>130</v>
      </c>
      <c r="D190" s="11" t="s">
        <v>25</v>
      </c>
      <c r="E190" s="12">
        <v>5.3217607341529298</v>
      </c>
      <c r="F190" s="12">
        <v>5.6628807040715996</v>
      </c>
      <c r="G190" s="12">
        <v>5.9406599542566401</v>
      </c>
      <c r="H190" s="12">
        <v>5.9054996215248599</v>
      </c>
      <c r="I190" s="12">
        <v>0</v>
      </c>
      <c r="J190" s="12">
        <v>0</v>
      </c>
      <c r="K190" s="12">
        <v>0</v>
      </c>
      <c r="L190" s="12">
        <v>0</v>
      </c>
      <c r="M190" s="12">
        <v>0</v>
      </c>
      <c r="N190" s="12"/>
      <c r="O190" s="12"/>
    </row>
    <row r="191" spans="1:15" x14ac:dyDescent="0.35">
      <c r="A191" s="11" t="str">
        <f t="shared" si="2"/>
        <v>DISTRIBUCION VOLUMEN X CRITERIO (kg ó litros).Total Bebidas FriasBares/Cafeterias/Cervecerias</v>
      </c>
      <c r="B191" s="11" t="s">
        <v>119</v>
      </c>
      <c r="C191" s="11" t="s">
        <v>130</v>
      </c>
      <c r="D191" s="11" t="s">
        <v>26</v>
      </c>
      <c r="E191" s="12">
        <v>41.608414532494301</v>
      </c>
      <c r="F191" s="12">
        <v>46.106946104184601</v>
      </c>
      <c r="G191" s="12">
        <v>47.409499383707498</v>
      </c>
      <c r="H191" s="12">
        <v>47.697517199924903</v>
      </c>
      <c r="I191" s="12">
        <v>0</v>
      </c>
      <c r="J191" s="12">
        <v>0</v>
      </c>
      <c r="K191" s="12">
        <v>0</v>
      </c>
      <c r="L191" s="12">
        <v>0</v>
      </c>
      <c r="M191" s="12">
        <v>0</v>
      </c>
      <c r="N191" s="12"/>
      <c r="O191" s="12"/>
    </row>
    <row r="192" spans="1:15" x14ac:dyDescent="0.35">
      <c r="A192" s="11" t="str">
        <f t="shared" si="2"/>
        <v>DISTRIBUCION VOLUMEN X CRITERIO (kg ó litros).Total Bebidas FriasPanaderias/Pastelerias</v>
      </c>
      <c r="B192" s="11" t="s">
        <v>119</v>
      </c>
      <c r="C192" s="11" t="s">
        <v>130</v>
      </c>
      <c r="D192" s="11" t="s">
        <v>27</v>
      </c>
      <c r="E192" s="12">
        <v>1.0873583933469</v>
      </c>
      <c r="F192" s="12">
        <v>0.72821056084251201</v>
      </c>
      <c r="G192" s="12">
        <v>0.56200439370270105</v>
      </c>
      <c r="H192" s="12">
        <v>0.53811358023603395</v>
      </c>
      <c r="I192" s="12">
        <v>0</v>
      </c>
      <c r="J192" s="12">
        <v>0</v>
      </c>
      <c r="K192" s="12">
        <v>0</v>
      </c>
      <c r="L192" s="12">
        <v>0</v>
      </c>
      <c r="M192" s="12">
        <v>0</v>
      </c>
      <c r="N192" s="12"/>
      <c r="O192" s="12"/>
    </row>
    <row r="193" spans="1:15" x14ac:dyDescent="0.35">
      <c r="A193" s="11" t="str">
        <f t="shared" si="2"/>
        <v>DISTRIBUCION VOLUMEN X CRITERIO (kg ó litros).Total Bebidas FriasTda.Alimentacion/Delicatesen</v>
      </c>
      <c r="B193" s="11" t="s">
        <v>119</v>
      </c>
      <c r="C193" s="11" t="s">
        <v>130</v>
      </c>
      <c r="D193" s="11" t="s">
        <v>202</v>
      </c>
      <c r="E193" s="12">
        <v>3.6177629349326099</v>
      </c>
      <c r="F193" s="12">
        <v>3.50200521897797</v>
      </c>
      <c r="G193" s="12">
        <v>2.5100018538407598</v>
      </c>
      <c r="H193" s="12">
        <v>2.1842113843059301</v>
      </c>
      <c r="I193" s="12">
        <v>0</v>
      </c>
      <c r="J193" s="12">
        <v>0</v>
      </c>
      <c r="K193" s="12">
        <v>0</v>
      </c>
      <c r="L193" s="12">
        <v>0</v>
      </c>
      <c r="M193" s="12">
        <v>0</v>
      </c>
      <c r="N193" s="12"/>
      <c r="O193" s="12"/>
    </row>
    <row r="194" spans="1:15" x14ac:dyDescent="0.35">
      <c r="A194" s="11" t="str">
        <f t="shared" si="2"/>
        <v>DISTRIBUCION VOLUMEN X CRITERIO (kg ó litros).Total Bebidas FriasCanal Conveniencia/24h</v>
      </c>
      <c r="B194" s="11" t="s">
        <v>119</v>
      </c>
      <c r="C194" s="11" t="s">
        <v>130</v>
      </c>
      <c r="D194" s="11" t="s">
        <v>203</v>
      </c>
      <c r="E194" s="12">
        <v>3.0060451690380301</v>
      </c>
      <c r="F194" s="12">
        <v>2.4353506558936702</v>
      </c>
      <c r="G194" s="12">
        <v>1.80708033734717</v>
      </c>
      <c r="H194" s="12">
        <v>1.89365214241484</v>
      </c>
      <c r="I194" s="12">
        <v>0</v>
      </c>
      <c r="J194" s="12">
        <v>0</v>
      </c>
      <c r="K194" s="12">
        <v>0</v>
      </c>
      <c r="L194" s="12">
        <v>0</v>
      </c>
      <c r="M194" s="12">
        <v>0</v>
      </c>
      <c r="N194" s="12"/>
      <c r="O194" s="12"/>
    </row>
    <row r="195" spans="1:15" x14ac:dyDescent="0.35">
      <c r="A195" s="11" t="str">
        <f t="shared" si="2"/>
        <v>DISTRIBUCION VOLUMEN X CRITERIO (kg ó litros).Total Bebidas FriasHoteles</v>
      </c>
      <c r="B195" s="11" t="s">
        <v>119</v>
      </c>
      <c r="C195" s="11" t="s">
        <v>130</v>
      </c>
      <c r="D195" s="11" t="s">
        <v>29</v>
      </c>
      <c r="E195" s="12">
        <v>0.47341298049432901</v>
      </c>
      <c r="F195" s="12">
        <v>0.76751307404854796</v>
      </c>
      <c r="G195" s="12">
        <v>0.77923613689430504</v>
      </c>
      <c r="H195" s="12">
        <v>0.67856567742104001</v>
      </c>
      <c r="I195" s="12">
        <v>0</v>
      </c>
      <c r="J195" s="12">
        <v>0</v>
      </c>
      <c r="K195" s="12">
        <v>0</v>
      </c>
      <c r="L195" s="12">
        <v>0</v>
      </c>
      <c r="M195" s="12">
        <v>0</v>
      </c>
      <c r="N195" s="12"/>
      <c r="O195" s="12"/>
    </row>
    <row r="196" spans="1:15" x14ac:dyDescent="0.35">
      <c r="A196" s="11" t="str">
        <f t="shared" ref="A196:A259" si="3">B196&amp;C196&amp;D196</f>
        <v>DISTRIBUCION VOLUMEN X CRITERIO (kg ó litros).Total Bebidas FriasEstaciones de servicio</v>
      </c>
      <c r="B196" s="11" t="s">
        <v>119</v>
      </c>
      <c r="C196" s="11" t="s">
        <v>130</v>
      </c>
      <c r="D196" s="11" t="s">
        <v>30</v>
      </c>
      <c r="E196" s="12">
        <v>2.3252644757834</v>
      </c>
      <c r="F196" s="12">
        <v>1.9651898504721901</v>
      </c>
      <c r="G196" s="12">
        <v>1.7910913558575801</v>
      </c>
      <c r="H196" s="12">
        <v>1.8675030256563701</v>
      </c>
      <c r="I196" s="12">
        <v>0</v>
      </c>
      <c r="J196" s="12">
        <v>0</v>
      </c>
      <c r="K196" s="12">
        <v>0</v>
      </c>
      <c r="L196" s="12">
        <v>0</v>
      </c>
      <c r="M196" s="12">
        <v>0</v>
      </c>
      <c r="N196" s="12"/>
      <c r="O196" s="12"/>
    </row>
    <row r="197" spans="1:15" x14ac:dyDescent="0.35">
      <c r="A197" s="11" t="str">
        <f t="shared" si="3"/>
        <v>DISTRIBUCION VOLUMEN X CRITERIO (kg ó litros).Total Bebidas FriasMaquinas dispensadoras</v>
      </c>
      <c r="B197" s="11" t="s">
        <v>119</v>
      </c>
      <c r="C197" s="11" t="s">
        <v>130</v>
      </c>
      <c r="D197" s="11" t="s">
        <v>31</v>
      </c>
      <c r="E197" s="12">
        <v>2.2258234085909501</v>
      </c>
      <c r="F197" s="12">
        <v>1.7760047752450401</v>
      </c>
      <c r="G197" s="12">
        <v>1.5842239143736701</v>
      </c>
      <c r="H197" s="12">
        <v>1.7547238876650799</v>
      </c>
      <c r="I197" s="12">
        <v>0</v>
      </c>
      <c r="J197" s="12">
        <v>0</v>
      </c>
      <c r="K197" s="12">
        <v>0</v>
      </c>
      <c r="L197" s="12">
        <v>0</v>
      </c>
      <c r="M197" s="12">
        <v>0</v>
      </c>
      <c r="N197" s="12"/>
      <c r="O197" s="12"/>
    </row>
    <row r="198" spans="1:15" x14ac:dyDescent="0.35">
      <c r="A198" s="11" t="str">
        <f t="shared" si="3"/>
        <v>DISTRIBUCION VOLUMEN X CRITERIO (kg ó litros).Total Bebidas FriasServicio en la empresa</v>
      </c>
      <c r="B198" s="11" t="s">
        <v>119</v>
      </c>
      <c r="C198" s="11" t="s">
        <v>130</v>
      </c>
      <c r="D198" s="11" t="s">
        <v>32</v>
      </c>
      <c r="E198" s="12">
        <v>1.8831262460967</v>
      </c>
      <c r="F198" s="12">
        <v>1.7730825634713301</v>
      </c>
      <c r="G198" s="12">
        <v>1.49966958109003</v>
      </c>
      <c r="H198" s="12">
        <v>1.2256966056067999</v>
      </c>
      <c r="I198" s="12">
        <v>0</v>
      </c>
      <c r="J198" s="12">
        <v>0</v>
      </c>
      <c r="K198" s="12">
        <v>0</v>
      </c>
      <c r="L198" s="12">
        <v>0</v>
      </c>
      <c r="M198" s="12">
        <v>0</v>
      </c>
      <c r="N198" s="12"/>
      <c r="O198" s="12"/>
    </row>
    <row r="199" spans="1:15" x14ac:dyDescent="0.35">
      <c r="A199" s="11" t="str">
        <f t="shared" si="3"/>
        <v>DISTRIBUCION VOLUMEN X CRITERIO (kg ó litros).Total Bebidas FriasResto de canales</v>
      </c>
      <c r="B199" s="11" t="s">
        <v>119</v>
      </c>
      <c r="C199" s="11" t="s">
        <v>130</v>
      </c>
      <c r="D199" s="11" t="s">
        <v>33</v>
      </c>
      <c r="E199" s="12">
        <v>5.2900527030278601</v>
      </c>
      <c r="F199" s="12">
        <v>5.0419053687585702</v>
      </c>
      <c r="G199" s="12">
        <v>6.1019403223678399</v>
      </c>
      <c r="H199" s="12">
        <v>5.69910618608146</v>
      </c>
      <c r="I199" s="12">
        <v>0</v>
      </c>
      <c r="J199" s="12">
        <v>0</v>
      </c>
      <c r="K199" s="12">
        <v>0</v>
      </c>
      <c r="L199" s="12">
        <v>0</v>
      </c>
      <c r="M199" s="12">
        <v>0</v>
      </c>
      <c r="N199" s="12"/>
      <c r="O199" s="12"/>
    </row>
    <row r="200" spans="1:15" x14ac:dyDescent="0.35">
      <c r="A200" s="11" t="str">
        <f t="shared" si="3"/>
        <v>DISTRIBUCION VOLUMEN X CRITERIO (kg ó litros).Total Bebidas FriasEN LA CALLE</v>
      </c>
      <c r="B200" s="11" t="s">
        <v>119</v>
      </c>
      <c r="C200" s="11" t="s">
        <v>130</v>
      </c>
      <c r="D200" s="11" t="s">
        <v>214</v>
      </c>
      <c r="E200" s="12">
        <v>7.5672307867614901</v>
      </c>
      <c r="F200" s="12">
        <v>7.4169550857925</v>
      </c>
      <c r="G200" s="12">
        <v>5.9834602688718697</v>
      </c>
      <c r="H200" s="12">
        <v>5.6367141561555298</v>
      </c>
      <c r="I200" s="12">
        <v>0</v>
      </c>
      <c r="J200" s="12">
        <v>0</v>
      </c>
      <c r="K200" s="12">
        <v>0</v>
      </c>
      <c r="L200" s="12">
        <v>0</v>
      </c>
      <c r="M200" s="12">
        <v>0</v>
      </c>
      <c r="N200" s="12"/>
      <c r="O200" s="12"/>
    </row>
    <row r="201" spans="1:15" x14ac:dyDescent="0.35">
      <c r="A201" s="11" t="str">
        <f t="shared" si="3"/>
        <v>DISTRIBUCION VOLUMEN X CRITERIO (kg ó litros).Total Bebidas FriasEN CASA DE OTROS</v>
      </c>
      <c r="B201" s="11" t="s">
        <v>119</v>
      </c>
      <c r="C201" s="11" t="s">
        <v>130</v>
      </c>
      <c r="D201" s="11" t="s">
        <v>215</v>
      </c>
      <c r="E201" s="12">
        <v>7.1912085002256196</v>
      </c>
      <c r="F201" s="12">
        <v>5.8453299543867097</v>
      </c>
      <c r="G201" s="12">
        <v>5.0344740964802899</v>
      </c>
      <c r="H201" s="12">
        <v>4.9186162685782104</v>
      </c>
      <c r="I201" s="12">
        <v>0</v>
      </c>
      <c r="J201" s="12">
        <v>0</v>
      </c>
      <c r="K201" s="12">
        <v>0</v>
      </c>
      <c r="L201" s="12">
        <v>0</v>
      </c>
      <c r="M201" s="12">
        <v>0</v>
      </c>
      <c r="N201" s="12"/>
      <c r="O201" s="12"/>
    </row>
    <row r="202" spans="1:15" x14ac:dyDescent="0.35">
      <c r="A202" s="11" t="str">
        <f t="shared" si="3"/>
        <v>DISTRIBUCION VOLUMEN X CRITERIO (kg ó litros).Total Bebidas FriasEN EL ESTABLECIMIENTO</v>
      </c>
      <c r="B202" s="11" t="s">
        <v>119</v>
      </c>
      <c r="C202" s="11" t="s">
        <v>130</v>
      </c>
      <c r="D202" s="11" t="s">
        <v>216</v>
      </c>
      <c r="E202" s="12">
        <v>65.209989650218404</v>
      </c>
      <c r="F202" s="12">
        <v>71.677879692790398</v>
      </c>
      <c r="G202" s="12">
        <v>74.931084822915906</v>
      </c>
      <c r="H202" s="12">
        <v>76.404009509548303</v>
      </c>
      <c r="I202" s="12">
        <v>0</v>
      </c>
      <c r="J202" s="12">
        <v>0</v>
      </c>
      <c r="K202" s="12">
        <v>0</v>
      </c>
      <c r="L202" s="12">
        <v>0</v>
      </c>
      <c r="M202" s="12">
        <v>0</v>
      </c>
      <c r="N202" s="12"/>
      <c r="O202" s="12"/>
    </row>
    <row r="203" spans="1:15" x14ac:dyDescent="0.35">
      <c r="A203" s="11" t="str">
        <f t="shared" si="3"/>
        <v>DISTRIBUCION VOLUMEN X CRITERIO (kg ó litros).Total Bebidas FriasEN EL TRABAJO</v>
      </c>
      <c r="B203" s="11" t="s">
        <v>119</v>
      </c>
      <c r="C203" s="11" t="s">
        <v>130</v>
      </c>
      <c r="D203" s="11" t="s">
        <v>217</v>
      </c>
      <c r="E203" s="12">
        <v>8.8002765700625591</v>
      </c>
      <c r="F203" s="12">
        <v>8.0647061595207994</v>
      </c>
      <c r="G203" s="12">
        <v>7.5534162922241297</v>
      </c>
      <c r="H203" s="12">
        <v>6.8354924931477203</v>
      </c>
      <c r="I203" s="12">
        <v>0</v>
      </c>
      <c r="J203" s="12">
        <v>0</v>
      </c>
      <c r="K203" s="12">
        <v>0</v>
      </c>
      <c r="L203" s="12">
        <v>0</v>
      </c>
      <c r="M203" s="12">
        <v>0</v>
      </c>
      <c r="N203" s="12"/>
      <c r="O203" s="12"/>
    </row>
    <row r="204" spans="1:15" x14ac:dyDescent="0.35">
      <c r="A204" s="11" t="str">
        <f t="shared" si="3"/>
        <v>DISTRIBUCION VOLUMEN X CRITERIO (kg ó litros).Total Bebidas FriasEN COLEGIO/INSTITUTO/UNIV.</v>
      </c>
      <c r="B204" s="11" t="s">
        <v>119</v>
      </c>
      <c r="C204" s="11" t="s">
        <v>130</v>
      </c>
      <c r="D204" s="11" t="s">
        <v>218</v>
      </c>
      <c r="E204" s="12">
        <v>0.17230026124286901</v>
      </c>
      <c r="F204" s="12">
        <v>0.13582332138220499</v>
      </c>
      <c r="G204" s="12">
        <v>0.38495737492945697</v>
      </c>
      <c r="H204" s="12">
        <v>0.116892379590451</v>
      </c>
      <c r="I204" s="12">
        <v>0</v>
      </c>
      <c r="J204" s="12">
        <v>0</v>
      </c>
      <c r="K204" s="12">
        <v>0</v>
      </c>
      <c r="L204" s="12">
        <v>0</v>
      </c>
      <c r="M204" s="12">
        <v>0</v>
      </c>
      <c r="N204" s="12"/>
      <c r="O204" s="12"/>
    </row>
    <row r="205" spans="1:15" x14ac:dyDescent="0.35">
      <c r="A205" s="11" t="str">
        <f t="shared" si="3"/>
        <v>DISTRIBUCION VOLUMEN X CRITERIO (kg ó litros).Total Bebidas FriasEN MI CASA</v>
      </c>
      <c r="B205" s="11" t="s">
        <v>119</v>
      </c>
      <c r="C205" s="11" t="s">
        <v>130</v>
      </c>
      <c r="D205" s="11" t="s">
        <v>219</v>
      </c>
      <c r="E205" s="12">
        <v>6.1028959846406998</v>
      </c>
      <c r="F205" s="12">
        <v>4.1704746452347203</v>
      </c>
      <c r="G205" s="12">
        <v>2.7528094335311799</v>
      </c>
      <c r="H205" s="12">
        <v>2.7697140667317002</v>
      </c>
      <c r="I205" s="12">
        <v>0</v>
      </c>
      <c r="J205" s="12">
        <v>0</v>
      </c>
      <c r="K205" s="12">
        <v>0</v>
      </c>
      <c r="L205" s="12">
        <v>0</v>
      </c>
      <c r="M205" s="12">
        <v>0</v>
      </c>
      <c r="N205" s="12"/>
      <c r="O205" s="12"/>
    </row>
    <row r="206" spans="1:15" x14ac:dyDescent="0.35">
      <c r="A206" s="11" t="str">
        <f t="shared" si="3"/>
        <v>DISTRIBUCION VOLUMEN X CRITERIO (kg ó litros).Total Bebidas FriasEN M.TRANSP.(AVION,TREN,AUTOC,E</v>
      </c>
      <c r="B206" s="11" t="s">
        <v>119</v>
      </c>
      <c r="C206" s="11" t="s">
        <v>130</v>
      </c>
      <c r="D206" s="11" t="s">
        <v>220</v>
      </c>
      <c r="E206" s="12">
        <v>0.464800278620501</v>
      </c>
      <c r="F206" s="12">
        <v>0.51745893266496701</v>
      </c>
      <c r="G206" s="12">
        <v>0.33712156557874301</v>
      </c>
      <c r="H206" s="12">
        <v>0.111484335194594</v>
      </c>
      <c r="I206" s="12">
        <v>0</v>
      </c>
      <c r="J206" s="12">
        <v>0</v>
      </c>
      <c r="K206" s="12">
        <v>0</v>
      </c>
      <c r="L206" s="12">
        <v>0</v>
      </c>
      <c r="M206" s="12">
        <v>0</v>
      </c>
      <c r="N206" s="12"/>
      <c r="O206" s="12"/>
    </row>
    <row r="207" spans="1:15" x14ac:dyDescent="0.35">
      <c r="A207" s="11" t="str">
        <f t="shared" si="3"/>
        <v>DISTRIBUCION VOLUMEN X CRITERIO (kg ó litros).Total Bebidas FriasEN OTRO LUGAR</v>
      </c>
      <c r="B207" s="11" t="s">
        <v>119</v>
      </c>
      <c r="C207" s="11" t="s">
        <v>130</v>
      </c>
      <c r="D207" s="11" t="s">
        <v>221</v>
      </c>
      <c r="E207" s="12">
        <v>4.4913010593868403</v>
      </c>
      <c r="F207" s="12">
        <v>2.1713701428201202</v>
      </c>
      <c r="G207" s="12">
        <v>3.0226739502634401</v>
      </c>
      <c r="H207" s="12">
        <v>3.2070748671157698</v>
      </c>
      <c r="I207" s="12">
        <v>0</v>
      </c>
      <c r="J207" s="12">
        <v>0</v>
      </c>
      <c r="K207" s="12">
        <v>0</v>
      </c>
      <c r="L207" s="12">
        <v>0</v>
      </c>
      <c r="M207" s="12">
        <v>0</v>
      </c>
      <c r="N207" s="12"/>
      <c r="O207" s="12"/>
    </row>
    <row r="208" spans="1:15" x14ac:dyDescent="0.35">
      <c r="A208" s="11" t="str">
        <f t="shared" si="3"/>
        <v>DISTRIBUCION VOLUMEN X CRITERIO (kg ó litros).Total Bebidas FriasDESAYUNO</v>
      </c>
      <c r="B208" s="11" t="s">
        <v>119</v>
      </c>
      <c r="C208" s="11" t="s">
        <v>130</v>
      </c>
      <c r="D208" s="11" t="s">
        <v>222</v>
      </c>
      <c r="E208" s="12">
        <v>6.1561226386627901</v>
      </c>
      <c r="F208" s="12">
        <v>5.6249352078476198</v>
      </c>
      <c r="G208" s="12">
        <v>5.7461858531357599</v>
      </c>
      <c r="H208" s="12">
        <v>6.18604506242007</v>
      </c>
      <c r="I208" s="12">
        <v>0</v>
      </c>
      <c r="J208" s="12">
        <v>0</v>
      </c>
      <c r="K208" s="12">
        <v>0</v>
      </c>
      <c r="L208" s="12">
        <v>0</v>
      </c>
      <c r="M208" s="12">
        <v>0</v>
      </c>
      <c r="N208" s="12"/>
      <c r="O208" s="12"/>
    </row>
    <row r="209" spans="1:15" x14ac:dyDescent="0.35">
      <c r="A209" s="11" t="str">
        <f t="shared" si="3"/>
        <v>DISTRIBUCION VOLUMEN X CRITERIO (kg ó litros).Total Bebidas FriasAPERITIVO/ANTES DE COMER</v>
      </c>
      <c r="B209" s="11" t="s">
        <v>119</v>
      </c>
      <c r="C209" s="11" t="s">
        <v>130</v>
      </c>
      <c r="D209" s="11" t="s">
        <v>223</v>
      </c>
      <c r="E209" s="12">
        <v>18.508620987810499</v>
      </c>
      <c r="F209" s="12">
        <v>19.148665495861401</v>
      </c>
      <c r="G209" s="12">
        <v>17.227151098665001</v>
      </c>
      <c r="H209" s="12">
        <v>16.7877802830434</v>
      </c>
      <c r="I209" s="12">
        <v>0</v>
      </c>
      <c r="J209" s="12">
        <v>0</v>
      </c>
      <c r="K209" s="12">
        <v>0</v>
      </c>
      <c r="L209" s="12">
        <v>0</v>
      </c>
      <c r="M209" s="12">
        <v>0</v>
      </c>
      <c r="N209" s="12"/>
      <c r="O209" s="12"/>
    </row>
    <row r="210" spans="1:15" x14ac:dyDescent="0.35">
      <c r="A210" s="11" t="str">
        <f t="shared" si="3"/>
        <v>DISTRIBUCION VOLUMEN X CRITERIO (kg ó litros).Total Bebidas FriasCOMIDA</v>
      </c>
      <c r="B210" s="11" t="s">
        <v>119</v>
      </c>
      <c r="C210" s="11" t="s">
        <v>130</v>
      </c>
      <c r="D210" s="11" t="s">
        <v>224</v>
      </c>
      <c r="E210" s="12">
        <v>26.8023848304578</v>
      </c>
      <c r="F210" s="12">
        <v>30.711711105873601</v>
      </c>
      <c r="G210" s="12">
        <v>30.017523478956399</v>
      </c>
      <c r="H210" s="12">
        <v>31.267024419234598</v>
      </c>
      <c r="I210" s="12">
        <v>0</v>
      </c>
      <c r="J210" s="12">
        <v>0</v>
      </c>
      <c r="K210" s="12">
        <v>0</v>
      </c>
      <c r="L210" s="12">
        <v>0</v>
      </c>
      <c r="M210" s="12">
        <v>0</v>
      </c>
      <c r="N210" s="12"/>
      <c r="O210" s="12"/>
    </row>
    <row r="211" spans="1:15" x14ac:dyDescent="0.35">
      <c r="A211" s="11" t="str">
        <f t="shared" si="3"/>
        <v>DISTRIBUCION VOLUMEN X CRITERIO (kg ó litros).Total Bebidas FriasTARDE/MERIENDA</v>
      </c>
      <c r="B211" s="11" t="s">
        <v>119</v>
      </c>
      <c r="C211" s="11" t="s">
        <v>130</v>
      </c>
      <c r="D211" s="11" t="s">
        <v>225</v>
      </c>
      <c r="E211" s="12">
        <v>12.5138002774392</v>
      </c>
      <c r="F211" s="12">
        <v>12.702867070684601</v>
      </c>
      <c r="G211" s="12">
        <v>12.211511522156499</v>
      </c>
      <c r="H211" s="12">
        <v>12.006936588908401</v>
      </c>
      <c r="I211" s="12">
        <v>0</v>
      </c>
      <c r="J211" s="12">
        <v>0</v>
      </c>
      <c r="K211" s="12">
        <v>0</v>
      </c>
      <c r="L211" s="12">
        <v>0</v>
      </c>
      <c r="M211" s="12">
        <v>0</v>
      </c>
      <c r="N211" s="12"/>
      <c r="O211" s="12"/>
    </row>
    <row r="212" spans="1:15" x14ac:dyDescent="0.35">
      <c r="A212" s="11" t="str">
        <f t="shared" si="3"/>
        <v>DISTRIBUCION VOLUMEN X CRITERIO (kg ó litros).Total Bebidas FriasANTES DE CENAR</v>
      </c>
      <c r="B212" s="11" t="s">
        <v>119</v>
      </c>
      <c r="C212" s="11" t="s">
        <v>130</v>
      </c>
      <c r="D212" s="11" t="s">
        <v>226</v>
      </c>
      <c r="E212" s="12">
        <v>8.8573608472623899</v>
      </c>
      <c r="F212" s="12">
        <v>8.5212063156757001</v>
      </c>
      <c r="G212" s="12">
        <v>8.6537310768380706</v>
      </c>
      <c r="H212" s="12">
        <v>9.0065798841772402</v>
      </c>
      <c r="I212" s="12">
        <v>0</v>
      </c>
      <c r="J212" s="12">
        <v>0</v>
      </c>
      <c r="K212" s="12">
        <v>0</v>
      </c>
      <c r="L212" s="12">
        <v>0</v>
      </c>
      <c r="M212" s="12">
        <v>0</v>
      </c>
      <c r="N212" s="12"/>
      <c r="O212" s="12"/>
    </row>
    <row r="213" spans="1:15" x14ac:dyDescent="0.35">
      <c r="A213" s="11" t="str">
        <f t="shared" si="3"/>
        <v>DISTRIBUCION VOLUMEN X CRITERIO (kg ó litros).Total Bebidas FriasCENA</v>
      </c>
      <c r="B213" s="11" t="s">
        <v>119</v>
      </c>
      <c r="C213" s="11" t="s">
        <v>130</v>
      </c>
      <c r="D213" s="11" t="s">
        <v>227</v>
      </c>
      <c r="E213" s="12">
        <v>14.250186520269001</v>
      </c>
      <c r="F213" s="12">
        <v>14.177136199440699</v>
      </c>
      <c r="G213" s="12">
        <v>15.875955856971</v>
      </c>
      <c r="H213" s="12">
        <v>15.546533002945701</v>
      </c>
      <c r="I213" s="12">
        <v>0</v>
      </c>
      <c r="J213" s="12">
        <v>0</v>
      </c>
      <c r="K213" s="12">
        <v>0</v>
      </c>
      <c r="L213" s="12">
        <v>0</v>
      </c>
      <c r="M213" s="12">
        <v>0</v>
      </c>
      <c r="N213" s="12"/>
      <c r="O213" s="12"/>
    </row>
    <row r="214" spans="1:15" x14ac:dyDescent="0.35">
      <c r="A214" s="11" t="str">
        <f t="shared" si="3"/>
        <v>DISTRIBUCION VOLUMEN X CRITERIO (kg ó litros).Total Bebidas FriasDESPUES DE LA CENA</v>
      </c>
      <c r="B214" s="11" t="s">
        <v>119</v>
      </c>
      <c r="C214" s="11" t="s">
        <v>130</v>
      </c>
      <c r="D214" s="11" t="s">
        <v>228</v>
      </c>
      <c r="E214" s="12">
        <v>2.5927362618555398</v>
      </c>
      <c r="F214" s="12">
        <v>2.0856666335004101</v>
      </c>
      <c r="G214" s="12">
        <v>2.6791237762984701</v>
      </c>
      <c r="H214" s="12">
        <v>2.4317047307207802</v>
      </c>
      <c r="I214" s="12">
        <v>0</v>
      </c>
      <c r="J214" s="12">
        <v>0</v>
      </c>
      <c r="K214" s="12">
        <v>0</v>
      </c>
      <c r="L214" s="12">
        <v>0</v>
      </c>
      <c r="M214" s="12">
        <v>0</v>
      </c>
      <c r="N214" s="12"/>
      <c r="O214" s="12"/>
    </row>
    <row r="215" spans="1:15" x14ac:dyDescent="0.35">
      <c r="A215" s="11" t="str">
        <f t="shared" si="3"/>
        <v>DISTRIBUCION VOLUMEN X CRITERIO (kg ó litros).Total Bebidas FriasDURANTE EL DIA</v>
      </c>
      <c r="B215" s="11" t="s">
        <v>119</v>
      </c>
      <c r="C215" s="11" t="s">
        <v>130</v>
      </c>
      <c r="D215" s="11" t="s">
        <v>229</v>
      </c>
      <c r="E215" s="12">
        <v>10.3187892544946</v>
      </c>
      <c r="F215" s="12">
        <v>7.0278138639373999</v>
      </c>
      <c r="G215" s="12">
        <v>7.5888147153272802</v>
      </c>
      <c r="H215" s="12">
        <v>6.76740132065565</v>
      </c>
      <c r="I215" s="12">
        <v>0</v>
      </c>
      <c r="J215" s="12">
        <v>0</v>
      </c>
      <c r="K215" s="12">
        <v>0</v>
      </c>
      <c r="L215" s="12">
        <v>0</v>
      </c>
      <c r="M215" s="12">
        <v>0</v>
      </c>
      <c r="N215" s="12"/>
      <c r="O215" s="12"/>
    </row>
    <row r="216" spans="1:15" x14ac:dyDescent="0.35">
      <c r="A216" s="11" t="str">
        <f t="shared" si="3"/>
        <v>DISTRIBUCION VOLUMEN X CRITERIO (kg ó litros).Total Bebidas FriasCON AMIGOS</v>
      </c>
      <c r="B216" s="11" t="s">
        <v>119</v>
      </c>
      <c r="C216" s="11" t="s">
        <v>130</v>
      </c>
      <c r="D216" s="11" t="s">
        <v>230</v>
      </c>
      <c r="E216" s="12">
        <v>29.623847744518098</v>
      </c>
      <c r="F216" s="12">
        <v>30.897233717214601</v>
      </c>
      <c r="G216" s="12">
        <v>31.165956009154002</v>
      </c>
      <c r="H216" s="12">
        <v>31.732815473682301</v>
      </c>
      <c r="I216" s="12">
        <v>0</v>
      </c>
      <c r="J216" s="12">
        <v>0</v>
      </c>
      <c r="K216" s="12">
        <v>0</v>
      </c>
      <c r="L216" s="12">
        <v>0</v>
      </c>
      <c r="M216" s="12">
        <v>0</v>
      </c>
      <c r="N216" s="12"/>
      <c r="O216" s="12"/>
    </row>
    <row r="217" spans="1:15" x14ac:dyDescent="0.35">
      <c r="A217" s="11" t="str">
        <f t="shared" si="3"/>
        <v>DISTRIBUCION VOLUMEN X CRITERIO (kg ó litros).Total Bebidas FriasCON CLIENTES</v>
      </c>
      <c r="B217" s="11" t="s">
        <v>119</v>
      </c>
      <c r="C217" s="11" t="s">
        <v>130</v>
      </c>
      <c r="D217" s="11" t="s">
        <v>231</v>
      </c>
      <c r="E217" s="12">
        <v>0.62504683700802199</v>
      </c>
      <c r="F217" s="12">
        <v>0.56258622760007404</v>
      </c>
      <c r="G217" s="12">
        <v>0.385515179071798</v>
      </c>
      <c r="H217" s="12">
        <v>0.426409289173726</v>
      </c>
      <c r="I217" s="12">
        <v>0</v>
      </c>
      <c r="J217" s="12">
        <v>0</v>
      </c>
      <c r="K217" s="12">
        <v>0</v>
      </c>
      <c r="L217" s="12">
        <v>0</v>
      </c>
      <c r="M217" s="12">
        <v>0</v>
      </c>
      <c r="N217" s="12"/>
      <c r="O217" s="12"/>
    </row>
    <row r="218" spans="1:15" x14ac:dyDescent="0.35">
      <c r="A218" s="11" t="str">
        <f t="shared" si="3"/>
        <v>DISTRIBUCION VOLUMEN X CRITERIO (kg ó litros).Total Bebidas FriasCON COMPAÑEROS DE TRABAJO</v>
      </c>
      <c r="B218" s="11" t="s">
        <v>119</v>
      </c>
      <c r="C218" s="11" t="s">
        <v>130</v>
      </c>
      <c r="D218" s="11" t="s">
        <v>232</v>
      </c>
      <c r="E218" s="12">
        <v>5.33880558593183</v>
      </c>
      <c r="F218" s="12">
        <v>5.1835013049350298</v>
      </c>
      <c r="G218" s="12">
        <v>5.3641106637235403</v>
      </c>
      <c r="H218" s="12">
        <v>5.4406357654026101</v>
      </c>
      <c r="I218" s="12">
        <v>0</v>
      </c>
      <c r="J218" s="12">
        <v>0</v>
      </c>
      <c r="K218" s="12">
        <v>0</v>
      </c>
      <c r="L218" s="12">
        <v>0</v>
      </c>
      <c r="M218" s="12">
        <v>0</v>
      </c>
      <c r="N218" s="12"/>
      <c r="O218" s="12"/>
    </row>
    <row r="219" spans="1:15" x14ac:dyDescent="0.35">
      <c r="A219" s="11" t="str">
        <f t="shared" si="3"/>
        <v>DISTRIBUCION VOLUMEN X CRITERIO (kg ó litros).Total Bebidas FriasCON COMPAÑEROS DE CLASE</v>
      </c>
      <c r="B219" s="11" t="s">
        <v>119</v>
      </c>
      <c r="C219" s="11" t="s">
        <v>130</v>
      </c>
      <c r="D219" s="11" t="s">
        <v>233</v>
      </c>
      <c r="E219" s="12">
        <v>0.29343974553353902</v>
      </c>
      <c r="F219" s="12">
        <v>0.29672877968781702</v>
      </c>
      <c r="G219" s="12">
        <v>0.28885673465858203</v>
      </c>
      <c r="H219" s="12">
        <v>0.25758481714927001</v>
      </c>
      <c r="I219" s="12">
        <v>0</v>
      </c>
      <c r="J219" s="12">
        <v>0</v>
      </c>
      <c r="K219" s="12">
        <v>0</v>
      </c>
      <c r="L219" s="12">
        <v>0</v>
      </c>
      <c r="M219" s="12">
        <v>0</v>
      </c>
      <c r="N219" s="12"/>
      <c r="O219" s="12"/>
    </row>
    <row r="220" spans="1:15" x14ac:dyDescent="0.35">
      <c r="A220" s="11" t="str">
        <f t="shared" si="3"/>
        <v>DISTRIBUCION VOLUMEN X CRITERIO (kg ó litros).Total Bebidas FriasCON FAMILIA</v>
      </c>
      <c r="B220" s="11" t="s">
        <v>119</v>
      </c>
      <c r="C220" s="11" t="s">
        <v>130</v>
      </c>
      <c r="D220" s="11" t="s">
        <v>234</v>
      </c>
      <c r="E220" s="12">
        <v>29.366390152669702</v>
      </c>
      <c r="F220" s="12">
        <v>29.920510909114601</v>
      </c>
      <c r="G220" s="12">
        <v>30.905394113155999</v>
      </c>
      <c r="H220" s="12">
        <v>30.2205923477757</v>
      </c>
      <c r="I220" s="12">
        <v>0</v>
      </c>
      <c r="J220" s="12">
        <v>0</v>
      </c>
      <c r="K220" s="12">
        <v>0</v>
      </c>
      <c r="L220" s="12">
        <v>0</v>
      </c>
      <c r="M220" s="12">
        <v>0</v>
      </c>
      <c r="N220" s="12"/>
      <c r="O220" s="12"/>
    </row>
    <row r="221" spans="1:15" x14ac:dyDescent="0.35">
      <c r="A221" s="11" t="str">
        <f t="shared" si="3"/>
        <v>DISTRIBUCION VOLUMEN X CRITERIO (kg ó litros).Total Bebidas FriasCON LA PAREJA</v>
      </c>
      <c r="B221" s="11" t="s">
        <v>119</v>
      </c>
      <c r="C221" s="11" t="s">
        <v>130</v>
      </c>
      <c r="D221" s="11" t="s">
        <v>235</v>
      </c>
      <c r="E221" s="12">
        <v>14.191928168738499</v>
      </c>
      <c r="F221" s="12">
        <v>15.518591346917701</v>
      </c>
      <c r="G221" s="12">
        <v>15.2584083688451</v>
      </c>
      <c r="H221" s="12">
        <v>16.2867769158876</v>
      </c>
      <c r="I221" s="12">
        <v>0</v>
      </c>
      <c r="J221" s="12">
        <v>0</v>
      </c>
      <c r="K221" s="12">
        <v>0</v>
      </c>
      <c r="L221" s="12">
        <v>0</v>
      </c>
      <c r="M221" s="12">
        <v>0</v>
      </c>
      <c r="N221" s="12"/>
      <c r="O221" s="12"/>
    </row>
    <row r="222" spans="1:15" x14ac:dyDescent="0.35">
      <c r="A222" s="11" t="str">
        <f t="shared" si="3"/>
        <v>DISTRIBUCION VOLUMEN X CRITERIO (kg ó litros).Total Bebidas FriasESTABA SOLO/A</v>
      </c>
      <c r="B222" s="11" t="s">
        <v>119</v>
      </c>
      <c r="C222" s="11" t="s">
        <v>130</v>
      </c>
      <c r="D222" s="11" t="s">
        <v>236</v>
      </c>
      <c r="E222" s="12">
        <v>19.886779229693701</v>
      </c>
      <c r="F222" s="12">
        <v>17.082971413946002</v>
      </c>
      <c r="G222" s="12">
        <v>15.8558571441955</v>
      </c>
      <c r="H222" s="12">
        <v>15.045587804672</v>
      </c>
      <c r="I222" s="12">
        <v>0</v>
      </c>
      <c r="J222" s="12">
        <v>0</v>
      </c>
      <c r="K222" s="12">
        <v>0</v>
      </c>
      <c r="L222" s="12">
        <v>0</v>
      </c>
      <c r="M222" s="12">
        <v>0</v>
      </c>
      <c r="N222" s="12"/>
      <c r="O222" s="12"/>
    </row>
    <row r="223" spans="1:15" x14ac:dyDescent="0.35">
      <c r="A223" s="11" t="str">
        <f t="shared" si="3"/>
        <v>DISTRIBUCION VOLUMEN X CRITERIO (kg ó litros).Total Bebidas FriasOTROS</v>
      </c>
      <c r="B223" s="11" t="s">
        <v>119</v>
      </c>
      <c r="C223" s="11" t="s">
        <v>130</v>
      </c>
      <c r="D223" s="11" t="s">
        <v>237</v>
      </c>
      <c r="E223" s="12">
        <v>0.67376461056522496</v>
      </c>
      <c r="F223" s="12">
        <v>0.53787776280500399</v>
      </c>
      <c r="G223" s="12">
        <v>0.77589748253587498</v>
      </c>
      <c r="H223" s="12">
        <v>0.58959775168635797</v>
      </c>
      <c r="I223" s="12">
        <v>0</v>
      </c>
      <c r="J223" s="12">
        <v>0</v>
      </c>
      <c r="K223" s="12">
        <v>0</v>
      </c>
      <c r="L223" s="12">
        <v>0</v>
      </c>
      <c r="M223" s="12">
        <v>0</v>
      </c>
      <c r="N223" s="12"/>
      <c r="O223" s="12"/>
    </row>
    <row r="224" spans="1:15" x14ac:dyDescent="0.35">
      <c r="A224" s="11" t="str">
        <f t="shared" si="3"/>
        <v>DISTRIBUCION VOLUMEN X CRITERIO (kg ó litros).Total Bebidas FriasESTAR TRABAJANDO</v>
      </c>
      <c r="B224" s="11" t="s">
        <v>119</v>
      </c>
      <c r="C224" s="11" t="s">
        <v>130</v>
      </c>
      <c r="D224" s="11" t="s">
        <v>238</v>
      </c>
      <c r="E224" s="12">
        <v>11.5393848839306</v>
      </c>
      <c r="F224" s="12">
        <v>10.263074678905401</v>
      </c>
      <c r="G224" s="12">
        <v>9.7621707913350306</v>
      </c>
      <c r="H224" s="12">
        <v>9.7217158915874808</v>
      </c>
      <c r="I224" s="12">
        <v>0</v>
      </c>
      <c r="J224" s="12">
        <v>0</v>
      </c>
      <c r="K224" s="12">
        <v>0</v>
      </c>
      <c r="L224" s="12">
        <v>0</v>
      </c>
      <c r="M224" s="12">
        <v>0</v>
      </c>
      <c r="N224" s="12"/>
      <c r="O224" s="12"/>
    </row>
    <row r="225" spans="1:15" x14ac:dyDescent="0.35">
      <c r="A225" s="11" t="str">
        <f t="shared" si="3"/>
        <v>DISTRIBUCION VOLUMEN X CRITERIO (kg ó litros).Total Bebidas FriasCOMIDA DE NEGOCIOS</v>
      </c>
      <c r="B225" s="11" t="s">
        <v>119</v>
      </c>
      <c r="C225" s="11" t="s">
        <v>130</v>
      </c>
      <c r="D225" s="11" t="s">
        <v>239</v>
      </c>
      <c r="E225" s="12">
        <v>0.35331450114273399</v>
      </c>
      <c r="F225" s="12">
        <v>0.38238190387114601</v>
      </c>
      <c r="G225" s="12">
        <v>0.31359604086346299</v>
      </c>
      <c r="H225" s="12">
        <v>0.23030117906665901</v>
      </c>
      <c r="I225" s="12">
        <v>0</v>
      </c>
      <c r="J225" s="12">
        <v>0</v>
      </c>
      <c r="K225" s="12">
        <v>0</v>
      </c>
      <c r="L225" s="12">
        <v>0</v>
      </c>
      <c r="M225" s="12">
        <v>0</v>
      </c>
      <c r="N225" s="12"/>
      <c r="O225" s="12"/>
    </row>
    <row r="226" spans="1:15" x14ac:dyDescent="0.35">
      <c r="A226" s="11" t="str">
        <f t="shared" si="3"/>
        <v>DISTRIBUCION VOLUMEN X CRITERIO (kg ó litros).Total Bebidas FriasPOR PLACER/RELAX</v>
      </c>
      <c r="B226" s="11" t="s">
        <v>119</v>
      </c>
      <c r="C226" s="11" t="s">
        <v>130</v>
      </c>
      <c r="D226" s="11" t="s">
        <v>240</v>
      </c>
      <c r="E226" s="12">
        <v>15.237354380877701</v>
      </c>
      <c r="F226" s="12">
        <v>17.516430545766799</v>
      </c>
      <c r="G226" s="12">
        <v>17.411685223329599</v>
      </c>
      <c r="H226" s="12">
        <v>17.285530379729899</v>
      </c>
      <c r="I226" s="12">
        <v>0</v>
      </c>
      <c r="J226" s="12">
        <v>0</v>
      </c>
      <c r="K226" s="12">
        <v>0</v>
      </c>
      <c r="L226" s="12">
        <v>0</v>
      </c>
      <c r="M226" s="12">
        <v>0</v>
      </c>
      <c r="N226" s="12"/>
      <c r="O226" s="12"/>
    </row>
    <row r="227" spans="1:15" x14ac:dyDescent="0.35">
      <c r="A227" s="11" t="str">
        <f t="shared" si="3"/>
        <v>DISTRIBUCION VOLUMEN X CRITERIO (kg ó litros).Total Bebidas FriasTENER HAMBRE/SIN PLANIFICAR</v>
      </c>
      <c r="B227" s="11" t="s">
        <v>119</v>
      </c>
      <c r="C227" s="11" t="s">
        <v>130</v>
      </c>
      <c r="D227" s="11" t="s">
        <v>241</v>
      </c>
      <c r="E227" s="12">
        <v>26.631912716061901</v>
      </c>
      <c r="F227" s="12">
        <v>27.6600377045344</v>
      </c>
      <c r="G227" s="12">
        <v>24.253993240331202</v>
      </c>
      <c r="H227" s="12">
        <v>23.210082574231201</v>
      </c>
      <c r="I227" s="12">
        <v>0</v>
      </c>
      <c r="J227" s="12">
        <v>0</v>
      </c>
      <c r="K227" s="12">
        <v>0</v>
      </c>
      <c r="L227" s="12">
        <v>0</v>
      </c>
      <c r="M227" s="12">
        <v>0</v>
      </c>
      <c r="N227" s="12"/>
      <c r="O227" s="12"/>
    </row>
    <row r="228" spans="1:15" x14ac:dyDescent="0.35">
      <c r="A228" s="11" t="str">
        <f t="shared" si="3"/>
        <v>DISTRIBUCION VOLUMEN X CRITERIO (kg ó litros).Total Bebidas FriasESTAR DE COMPRAS</v>
      </c>
      <c r="B228" s="11" t="s">
        <v>119</v>
      </c>
      <c r="C228" s="11" t="s">
        <v>130</v>
      </c>
      <c r="D228" s="11" t="s">
        <v>242</v>
      </c>
      <c r="E228" s="12">
        <v>4.2837796540225703</v>
      </c>
      <c r="F228" s="12">
        <v>2.6296091923905198</v>
      </c>
      <c r="G228" s="12">
        <v>2.3137418936501102</v>
      </c>
      <c r="H228" s="12">
        <v>2.4597161952001101</v>
      </c>
      <c r="I228" s="12">
        <v>0</v>
      </c>
      <c r="J228" s="12">
        <v>0</v>
      </c>
      <c r="K228" s="12">
        <v>0</v>
      </c>
      <c r="L228" s="12">
        <v>0</v>
      </c>
      <c r="M228" s="12">
        <v>0</v>
      </c>
      <c r="N228" s="12"/>
      <c r="O228" s="12"/>
    </row>
    <row r="229" spans="1:15" x14ac:dyDescent="0.35">
      <c r="A229" s="11" t="str">
        <f t="shared" si="3"/>
        <v>DISTRIBUCION VOLUMEN X CRITERIO (kg ó litros).Total Bebidas FriasNO COCINAR EN CASA</v>
      </c>
      <c r="B229" s="11" t="s">
        <v>119</v>
      </c>
      <c r="C229" s="11" t="s">
        <v>130</v>
      </c>
      <c r="D229" s="11" t="s">
        <v>243</v>
      </c>
      <c r="E229" s="12">
        <v>3.5975061296085999</v>
      </c>
      <c r="F229" s="12">
        <v>3.5383720350661498</v>
      </c>
      <c r="G229" s="12">
        <v>3.25430791342712</v>
      </c>
      <c r="H229" s="12">
        <v>3.1460862577432702</v>
      </c>
      <c r="I229" s="12">
        <v>0</v>
      </c>
      <c r="J229" s="12">
        <v>0</v>
      </c>
      <c r="K229" s="12">
        <v>0</v>
      </c>
      <c r="L229" s="12">
        <v>0</v>
      </c>
      <c r="M229" s="12">
        <v>0</v>
      </c>
      <c r="N229" s="12"/>
      <c r="O229" s="12"/>
    </row>
    <row r="230" spans="1:15" x14ac:dyDescent="0.35">
      <c r="A230" s="11" t="str">
        <f t="shared" si="3"/>
        <v>DISTRIBUCION VOLUMEN X CRITERIO (kg ó litros).Total Bebidas FriasCELEBRACION/FIESTA/SALIR TOMAR</v>
      </c>
      <c r="B230" s="11" t="s">
        <v>119</v>
      </c>
      <c r="C230" s="11" t="s">
        <v>130</v>
      </c>
      <c r="D230" s="11" t="s">
        <v>244</v>
      </c>
      <c r="E230" s="12">
        <v>29.218668264639799</v>
      </c>
      <c r="F230" s="12">
        <v>30.7850767194751</v>
      </c>
      <c r="G230" s="12">
        <v>34.824254637025298</v>
      </c>
      <c r="H230" s="12">
        <v>36.655318442145202</v>
      </c>
      <c r="I230" s="12">
        <v>0</v>
      </c>
      <c r="J230" s="12">
        <v>0</v>
      </c>
      <c r="K230" s="12">
        <v>0</v>
      </c>
      <c r="L230" s="12">
        <v>0</v>
      </c>
      <c r="M230" s="12">
        <v>0</v>
      </c>
      <c r="N230" s="12"/>
      <c r="O230" s="12"/>
    </row>
    <row r="231" spans="1:15" x14ac:dyDescent="0.35">
      <c r="A231" s="11" t="str">
        <f t="shared" si="3"/>
        <v>DISTRIBUCION VOLUMEN X CRITERIO (kg ó litros).Total Bebidas FriasVIENDO DEPORTES</v>
      </c>
      <c r="B231" s="11" t="s">
        <v>119</v>
      </c>
      <c r="C231" s="11" t="s">
        <v>130</v>
      </c>
      <c r="D231" s="11" t="s">
        <v>245</v>
      </c>
      <c r="E231" s="12">
        <v>1.65161512119202</v>
      </c>
      <c r="F231" s="12">
        <v>1.7039453549585399</v>
      </c>
      <c r="G231" s="12">
        <v>2.3401836230345201</v>
      </c>
      <c r="H231" s="12">
        <v>1.58224652329557</v>
      </c>
      <c r="I231" s="12">
        <v>0</v>
      </c>
      <c r="J231" s="12">
        <v>0</v>
      </c>
      <c r="K231" s="12">
        <v>0</v>
      </c>
      <c r="L231" s="12">
        <v>0</v>
      </c>
      <c r="M231" s="12">
        <v>0</v>
      </c>
      <c r="N231" s="12"/>
      <c r="O231" s="12"/>
    </row>
    <row r="232" spans="1:15" x14ac:dyDescent="0.35">
      <c r="A232" s="11" t="str">
        <f t="shared" si="3"/>
        <v>DISTRIBUCION VOLUMEN X CRITERIO (kg ó litros).Total Bebidas FriasOTROS MOTIVOS</v>
      </c>
      <c r="B232" s="11" t="s">
        <v>119</v>
      </c>
      <c r="C232" s="11" t="s">
        <v>130</v>
      </c>
      <c r="D232" s="11" t="s">
        <v>246</v>
      </c>
      <c r="E232" s="12">
        <v>7.48646915383872</v>
      </c>
      <c r="F232" s="12">
        <v>5.5210712108000299</v>
      </c>
      <c r="G232" s="12">
        <v>5.5260618631470804</v>
      </c>
      <c r="H232" s="12">
        <v>5.7090035167788997</v>
      </c>
      <c r="I232" s="12">
        <v>0</v>
      </c>
      <c r="J232" s="12">
        <v>0</v>
      </c>
      <c r="K232" s="12">
        <v>0</v>
      </c>
      <c r="L232" s="12">
        <v>0</v>
      </c>
      <c r="M232" s="12">
        <v>0</v>
      </c>
      <c r="N232" s="12"/>
      <c r="O232" s="12"/>
    </row>
    <row r="233" spans="1:15" x14ac:dyDescent="0.35">
      <c r="A233" s="11" t="str">
        <f t="shared" si="3"/>
        <v>DISTRIBUCION VOLUMEN X CRITERIO (kg ó litros).Total Bebidas CalienteT.ESPAÑA</v>
      </c>
      <c r="B233" s="11" t="s">
        <v>119</v>
      </c>
      <c r="C233" s="11" t="s">
        <v>122</v>
      </c>
      <c r="D233" s="11" t="s">
        <v>36</v>
      </c>
      <c r="E233" s="12">
        <v>100</v>
      </c>
      <c r="F233" s="12">
        <v>100</v>
      </c>
      <c r="G233" s="12">
        <v>100</v>
      </c>
      <c r="H233" s="12">
        <v>100</v>
      </c>
      <c r="I233" s="12">
        <v>0</v>
      </c>
      <c r="J233" s="12">
        <v>0</v>
      </c>
      <c r="K233" s="12">
        <v>0</v>
      </c>
      <c r="L233" s="12">
        <v>0</v>
      </c>
      <c r="M233" s="12">
        <v>0</v>
      </c>
      <c r="N233" s="12"/>
      <c r="O233" s="12"/>
    </row>
    <row r="234" spans="1:15" x14ac:dyDescent="0.35">
      <c r="A234" s="11" t="str">
        <f t="shared" si="3"/>
        <v>DISTRIBUCION VOLUMEN X CRITERIO (kg ó litros).Total Bebidas CalienteHiper+Super+Discount+G.A</v>
      </c>
      <c r="B234" s="11" t="s">
        <v>119</v>
      </c>
      <c r="C234" s="11" t="s">
        <v>122</v>
      </c>
      <c r="D234" s="11" t="s">
        <v>23</v>
      </c>
      <c r="E234" s="12">
        <v>2.3549438715344202</v>
      </c>
      <c r="F234" s="12">
        <v>1.8953166065021001</v>
      </c>
      <c r="G234" s="12">
        <v>1.5195459280786701</v>
      </c>
      <c r="H234" s="12">
        <v>1.58857208118437</v>
      </c>
      <c r="I234" s="12">
        <v>0</v>
      </c>
      <c r="J234" s="12">
        <v>0</v>
      </c>
      <c r="K234" s="12">
        <v>0</v>
      </c>
      <c r="L234" s="12">
        <v>0</v>
      </c>
      <c r="M234" s="12">
        <v>0</v>
      </c>
      <c r="N234" s="12"/>
      <c r="O234" s="12"/>
    </row>
    <row r="235" spans="1:15" x14ac:dyDescent="0.35">
      <c r="A235" s="11" t="str">
        <f t="shared" si="3"/>
        <v>DISTRIBUCION VOLUMEN X CRITERIO (kg ó litros).Total Bebidas CalienteRestaurantes</v>
      </c>
      <c r="B235" s="11" t="s">
        <v>119</v>
      </c>
      <c r="C235" s="11" t="s">
        <v>122</v>
      </c>
      <c r="D235" s="11" t="s">
        <v>24</v>
      </c>
      <c r="E235" s="12">
        <v>3.8154303394146099</v>
      </c>
      <c r="F235" s="12">
        <v>4.0994021203553803</v>
      </c>
      <c r="G235" s="12">
        <v>4.1885861077911803</v>
      </c>
      <c r="H235" s="12">
        <v>4.2267636907474797</v>
      </c>
      <c r="I235" s="12">
        <v>0</v>
      </c>
      <c r="J235" s="12">
        <v>0</v>
      </c>
      <c r="K235" s="12">
        <v>0</v>
      </c>
      <c r="L235" s="12">
        <v>0</v>
      </c>
      <c r="M235" s="12">
        <v>0</v>
      </c>
      <c r="N235" s="12"/>
      <c r="O235" s="12"/>
    </row>
    <row r="236" spans="1:15" x14ac:dyDescent="0.35">
      <c r="A236" s="11" t="str">
        <f t="shared" si="3"/>
        <v>DISTRIBUCION VOLUMEN X CRITERIO (kg ó litros).Total Bebidas CalienteRestaurantes Fast Food</v>
      </c>
      <c r="B236" s="11" t="s">
        <v>119</v>
      </c>
      <c r="C236" s="11" t="s">
        <v>122</v>
      </c>
      <c r="D236" s="11" t="s">
        <v>25</v>
      </c>
      <c r="E236" s="12">
        <v>1.23883106917665</v>
      </c>
      <c r="F236" s="12">
        <v>1.0833870992203301</v>
      </c>
      <c r="G236" s="12">
        <v>1.1345450348800601</v>
      </c>
      <c r="H236" s="12">
        <v>1.49823918048743</v>
      </c>
      <c r="I236" s="12">
        <v>0</v>
      </c>
      <c r="J236" s="12">
        <v>0</v>
      </c>
      <c r="K236" s="12">
        <v>0</v>
      </c>
      <c r="L236" s="12">
        <v>0</v>
      </c>
      <c r="M236" s="12">
        <v>0</v>
      </c>
      <c r="N236" s="12"/>
      <c r="O236" s="12"/>
    </row>
    <row r="237" spans="1:15" x14ac:dyDescent="0.35">
      <c r="A237" s="11" t="str">
        <f t="shared" si="3"/>
        <v>DISTRIBUCION VOLUMEN X CRITERIO (kg ó litros).Total Bebidas CalienteBares/Cafeterias/Cervecerias</v>
      </c>
      <c r="B237" s="11" t="s">
        <v>119</v>
      </c>
      <c r="C237" s="11" t="s">
        <v>122</v>
      </c>
      <c r="D237" s="11" t="s">
        <v>26</v>
      </c>
      <c r="E237" s="12">
        <v>69.076630596010901</v>
      </c>
      <c r="F237" s="12">
        <v>72.100401709341</v>
      </c>
      <c r="G237" s="12">
        <v>73.172121654945002</v>
      </c>
      <c r="H237" s="12">
        <v>72.240471452340898</v>
      </c>
      <c r="I237" s="12">
        <v>0</v>
      </c>
      <c r="J237" s="12">
        <v>0</v>
      </c>
      <c r="K237" s="12">
        <v>0</v>
      </c>
      <c r="L237" s="12">
        <v>0</v>
      </c>
      <c r="M237" s="12">
        <v>0</v>
      </c>
      <c r="N237" s="12"/>
      <c r="O237" s="12"/>
    </row>
    <row r="238" spans="1:15" x14ac:dyDescent="0.35">
      <c r="A238" s="11" t="str">
        <f t="shared" si="3"/>
        <v>DISTRIBUCION VOLUMEN X CRITERIO (kg ó litros).Total Bebidas CalientePanaderias/Pastelerias</v>
      </c>
      <c r="B238" s="11" t="s">
        <v>119</v>
      </c>
      <c r="C238" s="11" t="s">
        <v>122</v>
      </c>
      <c r="D238" s="11" t="s">
        <v>27</v>
      </c>
      <c r="E238" s="12">
        <v>4.7787105788657698</v>
      </c>
      <c r="F238" s="12">
        <v>3.7732918832647799</v>
      </c>
      <c r="G238" s="12">
        <v>3.5818669761670301</v>
      </c>
      <c r="H238" s="12">
        <v>3.9634268562077799</v>
      </c>
      <c r="I238" s="12">
        <v>0</v>
      </c>
      <c r="J238" s="12">
        <v>0</v>
      </c>
      <c r="K238" s="12">
        <v>0</v>
      </c>
      <c r="L238" s="12">
        <v>0</v>
      </c>
      <c r="M238" s="12">
        <v>0</v>
      </c>
      <c r="N238" s="12"/>
      <c r="O238" s="12"/>
    </row>
    <row r="239" spans="1:15" x14ac:dyDescent="0.35">
      <c r="A239" s="11" t="str">
        <f t="shared" si="3"/>
        <v>DISTRIBUCION VOLUMEN X CRITERIO (kg ó litros).Total Bebidas CalienteTda.Alimentacion/Delicatesen</v>
      </c>
      <c r="B239" s="11" t="s">
        <v>119</v>
      </c>
      <c r="C239" s="11" t="s">
        <v>122</v>
      </c>
      <c r="D239" s="11" t="s">
        <v>202</v>
      </c>
      <c r="E239" s="12">
        <v>0.20568377518129799</v>
      </c>
      <c r="F239" s="12">
        <v>0.76585469598039202</v>
      </c>
      <c r="G239" s="12">
        <v>0.74531700349386398</v>
      </c>
      <c r="H239" s="12">
        <v>0.21938593632579201</v>
      </c>
      <c r="I239" s="12">
        <v>0</v>
      </c>
      <c r="J239" s="12">
        <v>0</v>
      </c>
      <c r="K239" s="12">
        <v>0</v>
      </c>
      <c r="L239" s="12">
        <v>0</v>
      </c>
      <c r="M239" s="12">
        <v>0</v>
      </c>
      <c r="N239" s="12"/>
      <c r="O239" s="12"/>
    </row>
    <row r="240" spans="1:15" x14ac:dyDescent="0.35">
      <c r="A240" s="11" t="str">
        <f t="shared" si="3"/>
        <v>DISTRIBUCION VOLUMEN X CRITERIO (kg ó litros).Total Bebidas CalienteCanal Conveniencia/24h</v>
      </c>
      <c r="B240" s="11" t="s">
        <v>119</v>
      </c>
      <c r="C240" s="11" t="s">
        <v>122</v>
      </c>
      <c r="D240" s="11" t="s">
        <v>203</v>
      </c>
      <c r="E240" s="12">
        <v>0.409102726835746</v>
      </c>
      <c r="F240" s="12">
        <v>0.29942872611203603</v>
      </c>
      <c r="G240" s="12">
        <v>0.29190633649051201</v>
      </c>
      <c r="H240" s="12">
        <v>0.35045584722073903</v>
      </c>
      <c r="I240" s="12">
        <v>0</v>
      </c>
      <c r="J240" s="12">
        <v>0</v>
      </c>
      <c r="K240" s="12">
        <v>0</v>
      </c>
      <c r="L240" s="12">
        <v>0</v>
      </c>
      <c r="M240" s="12">
        <v>0</v>
      </c>
      <c r="N240" s="12"/>
      <c r="O240" s="12"/>
    </row>
    <row r="241" spans="1:15" x14ac:dyDescent="0.35">
      <c r="A241" s="11" t="str">
        <f t="shared" si="3"/>
        <v>DISTRIBUCION VOLUMEN X CRITERIO (kg ó litros).Total Bebidas CalienteHoteles</v>
      </c>
      <c r="B241" s="11" t="s">
        <v>119</v>
      </c>
      <c r="C241" s="11" t="s">
        <v>122</v>
      </c>
      <c r="D241" s="11" t="s">
        <v>29</v>
      </c>
      <c r="E241" s="12">
        <v>0.36239061407517298</v>
      </c>
      <c r="F241" s="12">
        <v>0.38214025628091502</v>
      </c>
      <c r="G241" s="12">
        <v>0.43719293142563598</v>
      </c>
      <c r="H241" s="12">
        <v>0.48345477180553897</v>
      </c>
      <c r="I241" s="12">
        <v>0</v>
      </c>
      <c r="J241" s="12">
        <v>0</v>
      </c>
      <c r="K241" s="12">
        <v>0</v>
      </c>
      <c r="L241" s="12">
        <v>0</v>
      </c>
      <c r="M241" s="12">
        <v>0</v>
      </c>
      <c r="N241" s="12"/>
      <c r="O241" s="12"/>
    </row>
    <row r="242" spans="1:15" x14ac:dyDescent="0.35">
      <c r="A242" s="11" t="str">
        <f t="shared" si="3"/>
        <v>DISTRIBUCION VOLUMEN X CRITERIO (kg ó litros).Total Bebidas CalienteEstaciones de servicio</v>
      </c>
      <c r="B242" s="11" t="s">
        <v>119</v>
      </c>
      <c r="C242" s="11" t="s">
        <v>122</v>
      </c>
      <c r="D242" s="11" t="s">
        <v>30</v>
      </c>
      <c r="E242" s="12">
        <v>2.6824457795682699</v>
      </c>
      <c r="F242" s="12">
        <v>2.44454302259419</v>
      </c>
      <c r="G242" s="12">
        <v>2.2105038151099601</v>
      </c>
      <c r="H242" s="12">
        <v>2.2738608694790998</v>
      </c>
      <c r="I242" s="12">
        <v>0</v>
      </c>
      <c r="J242" s="12">
        <v>0</v>
      </c>
      <c r="K242" s="12">
        <v>0</v>
      </c>
      <c r="L242" s="12">
        <v>0</v>
      </c>
      <c r="M242" s="12">
        <v>0</v>
      </c>
      <c r="N242" s="12"/>
      <c r="O242" s="12"/>
    </row>
    <row r="243" spans="1:15" x14ac:dyDescent="0.35">
      <c r="A243" s="11" t="str">
        <f t="shared" si="3"/>
        <v>DISTRIBUCION VOLUMEN X CRITERIO (kg ó litros).Total Bebidas CalienteMaquinas dispensadoras</v>
      </c>
      <c r="B243" s="11" t="s">
        <v>119</v>
      </c>
      <c r="C243" s="11" t="s">
        <v>122</v>
      </c>
      <c r="D243" s="11" t="s">
        <v>31</v>
      </c>
      <c r="E243" s="12">
        <v>9.1417539196063</v>
      </c>
      <c r="F243" s="12">
        <v>8.1151019785541898</v>
      </c>
      <c r="G243" s="12">
        <v>7.8953725900527898</v>
      </c>
      <c r="H243" s="12">
        <v>7.47265216491604</v>
      </c>
      <c r="I243" s="12">
        <v>0</v>
      </c>
      <c r="J243" s="12">
        <v>0</v>
      </c>
      <c r="K243" s="12">
        <v>0</v>
      </c>
      <c r="L243" s="12">
        <v>0</v>
      </c>
      <c r="M243" s="12">
        <v>0</v>
      </c>
      <c r="N243" s="12"/>
      <c r="O243" s="12"/>
    </row>
    <row r="244" spans="1:15" x14ac:dyDescent="0.35">
      <c r="A244" s="11" t="str">
        <f t="shared" si="3"/>
        <v>DISTRIBUCION VOLUMEN X CRITERIO (kg ó litros).Total Bebidas CalienteServicio en la empresa</v>
      </c>
      <c r="B244" s="11" t="s">
        <v>119</v>
      </c>
      <c r="C244" s="11" t="s">
        <v>122</v>
      </c>
      <c r="D244" s="11" t="s">
        <v>32</v>
      </c>
      <c r="E244" s="12">
        <v>3.1280947346135699</v>
      </c>
      <c r="F244" s="12">
        <v>2.9311201681562999</v>
      </c>
      <c r="G244" s="12">
        <v>2.55248613135864</v>
      </c>
      <c r="H244" s="12">
        <v>3.01894100555548</v>
      </c>
      <c r="I244" s="12">
        <v>0</v>
      </c>
      <c r="J244" s="12">
        <v>0</v>
      </c>
      <c r="K244" s="12">
        <v>0</v>
      </c>
      <c r="L244" s="12">
        <v>0</v>
      </c>
      <c r="M244" s="12">
        <v>0</v>
      </c>
      <c r="N244" s="12"/>
      <c r="O244" s="12"/>
    </row>
    <row r="245" spans="1:15" x14ac:dyDescent="0.35">
      <c r="A245" s="11" t="str">
        <f t="shared" si="3"/>
        <v>DISTRIBUCION VOLUMEN X CRITERIO (kg ó litros).Total Bebidas CalienteResto de canales</v>
      </c>
      <c r="B245" s="11" t="s">
        <v>119</v>
      </c>
      <c r="C245" s="11" t="s">
        <v>122</v>
      </c>
      <c r="D245" s="11" t="s">
        <v>33</v>
      </c>
      <c r="E245" s="12">
        <v>2.8060106188344101</v>
      </c>
      <c r="F245" s="12">
        <v>2.1100070923344898</v>
      </c>
      <c r="G245" s="12">
        <v>2.2705391535393802</v>
      </c>
      <c r="H245" s="12">
        <v>2.6637618957857998</v>
      </c>
      <c r="I245" s="12">
        <v>0</v>
      </c>
      <c r="J245" s="12">
        <v>0</v>
      </c>
      <c r="K245" s="12">
        <v>0</v>
      </c>
      <c r="L245" s="12">
        <v>0</v>
      </c>
      <c r="M245" s="12">
        <v>0</v>
      </c>
      <c r="N245" s="12"/>
      <c r="O245" s="12"/>
    </row>
    <row r="246" spans="1:15" x14ac:dyDescent="0.35">
      <c r="A246" s="11" t="str">
        <f t="shared" si="3"/>
        <v>DISTRIBUCION VOLUMEN X CRITERIO (kg ó litros).Total Bebidas CalienteEN LA CALLE</v>
      </c>
      <c r="B246" s="11" t="s">
        <v>119</v>
      </c>
      <c r="C246" s="11" t="s">
        <v>122</v>
      </c>
      <c r="D246" s="11" t="s">
        <v>214</v>
      </c>
      <c r="E246" s="12">
        <v>4.5234661534320804</v>
      </c>
      <c r="F246" s="12">
        <v>4.2551682993764901</v>
      </c>
      <c r="G246" s="12">
        <v>1.62109452592255</v>
      </c>
      <c r="H246" s="12">
        <v>1.52329727453659</v>
      </c>
      <c r="I246" s="12">
        <v>0</v>
      </c>
      <c r="J246" s="12">
        <v>0</v>
      </c>
      <c r="K246" s="12">
        <v>0</v>
      </c>
      <c r="L246" s="12">
        <v>0</v>
      </c>
      <c r="M246" s="12">
        <v>0</v>
      </c>
      <c r="N246" s="12"/>
      <c r="O246" s="12"/>
    </row>
    <row r="247" spans="1:15" x14ac:dyDescent="0.35">
      <c r="A247" s="11" t="str">
        <f t="shared" si="3"/>
        <v>DISTRIBUCION VOLUMEN X CRITERIO (kg ó litros).Total Bebidas CalienteEN CASA DE OTROS</v>
      </c>
      <c r="B247" s="11" t="s">
        <v>119</v>
      </c>
      <c r="C247" s="11" t="s">
        <v>122</v>
      </c>
      <c r="D247" s="11" t="s">
        <v>215</v>
      </c>
      <c r="E247" s="12">
        <v>0.89865646600678994</v>
      </c>
      <c r="F247" s="12">
        <v>0.79797315994530105</v>
      </c>
      <c r="G247" s="12">
        <v>0.61487593224818504</v>
      </c>
      <c r="H247" s="12">
        <v>0.59754007889288996</v>
      </c>
      <c r="I247" s="12">
        <v>0</v>
      </c>
      <c r="J247" s="12">
        <v>0</v>
      </c>
      <c r="K247" s="12">
        <v>0</v>
      </c>
      <c r="L247" s="12">
        <v>0</v>
      </c>
      <c r="M247" s="12">
        <v>0</v>
      </c>
      <c r="N247" s="12"/>
      <c r="O247" s="12"/>
    </row>
    <row r="248" spans="1:15" x14ac:dyDescent="0.35">
      <c r="A248" s="11" t="str">
        <f t="shared" si="3"/>
        <v>DISTRIBUCION VOLUMEN X CRITERIO (kg ó litros).Total Bebidas CalienteEN EL ESTABLECIMIENTO</v>
      </c>
      <c r="B248" s="11" t="s">
        <v>119</v>
      </c>
      <c r="C248" s="11" t="s">
        <v>122</v>
      </c>
      <c r="D248" s="11" t="s">
        <v>216</v>
      </c>
      <c r="E248" s="12">
        <v>78.983660153862203</v>
      </c>
      <c r="F248" s="12">
        <v>78.483497426251105</v>
      </c>
      <c r="G248" s="12">
        <v>82.568021522775695</v>
      </c>
      <c r="H248" s="12">
        <v>82.554089506479997</v>
      </c>
      <c r="I248" s="12">
        <v>0</v>
      </c>
      <c r="J248" s="12">
        <v>0</v>
      </c>
      <c r="K248" s="12">
        <v>0</v>
      </c>
      <c r="L248" s="12">
        <v>0</v>
      </c>
      <c r="M248" s="12">
        <v>0</v>
      </c>
      <c r="N248" s="12"/>
      <c r="O248" s="12"/>
    </row>
    <row r="249" spans="1:15" x14ac:dyDescent="0.35">
      <c r="A249" s="11" t="str">
        <f t="shared" si="3"/>
        <v>DISTRIBUCION VOLUMEN X CRITERIO (kg ó litros).Total Bebidas CalienteEN EL TRABAJO</v>
      </c>
      <c r="B249" s="11" t="s">
        <v>119</v>
      </c>
      <c r="C249" s="11" t="s">
        <v>122</v>
      </c>
      <c r="D249" s="11" t="s">
        <v>217</v>
      </c>
      <c r="E249" s="12">
        <v>13.205413365882499</v>
      </c>
      <c r="F249" s="12">
        <v>14.452313838052</v>
      </c>
      <c r="G249" s="12">
        <v>13.31280887772</v>
      </c>
      <c r="H249" s="12">
        <v>13.276063080736501</v>
      </c>
      <c r="I249" s="12">
        <v>0</v>
      </c>
      <c r="J249" s="12">
        <v>0</v>
      </c>
      <c r="K249" s="12">
        <v>0</v>
      </c>
      <c r="L249" s="12">
        <v>0</v>
      </c>
      <c r="M249" s="12">
        <v>0</v>
      </c>
      <c r="N249" s="12"/>
      <c r="O249" s="12"/>
    </row>
    <row r="250" spans="1:15" x14ac:dyDescent="0.35">
      <c r="A250" s="11" t="str">
        <f t="shared" si="3"/>
        <v>DISTRIBUCION VOLUMEN X CRITERIO (kg ó litros).Total Bebidas CalienteEN COLEGIO/INSTITUTO/UNIV.</v>
      </c>
      <c r="B250" s="11" t="s">
        <v>119</v>
      </c>
      <c r="C250" s="11" t="s">
        <v>122</v>
      </c>
      <c r="D250" s="11" t="s">
        <v>218</v>
      </c>
      <c r="E250" s="12">
        <v>0.28317888058430801</v>
      </c>
      <c r="F250" s="12">
        <v>0.318007468491463</v>
      </c>
      <c r="G250" s="12">
        <v>0.34645724767597003</v>
      </c>
      <c r="H250" s="12">
        <v>0.38879161691905101</v>
      </c>
      <c r="I250" s="12">
        <v>0</v>
      </c>
      <c r="J250" s="12">
        <v>0</v>
      </c>
      <c r="K250" s="12">
        <v>0</v>
      </c>
      <c r="L250" s="12">
        <v>0</v>
      </c>
      <c r="M250" s="12">
        <v>0</v>
      </c>
      <c r="N250" s="12"/>
      <c r="O250" s="12"/>
    </row>
    <row r="251" spans="1:15" x14ac:dyDescent="0.35">
      <c r="A251" s="11" t="str">
        <f t="shared" si="3"/>
        <v>DISTRIBUCION VOLUMEN X CRITERIO (kg ó litros).Total Bebidas CalienteEN MI CASA</v>
      </c>
      <c r="B251" s="11" t="s">
        <v>119</v>
      </c>
      <c r="C251" s="11" t="s">
        <v>122</v>
      </c>
      <c r="D251" s="11" t="s">
        <v>219</v>
      </c>
      <c r="E251" s="12">
        <v>0.85078022772509299</v>
      </c>
      <c r="F251" s="12">
        <v>0.63465668247560802</v>
      </c>
      <c r="G251" s="12">
        <v>0.35771734711923903</v>
      </c>
      <c r="H251" s="12">
        <v>0.318316407594954</v>
      </c>
      <c r="I251" s="12">
        <v>0</v>
      </c>
      <c r="J251" s="12">
        <v>0</v>
      </c>
      <c r="K251" s="12">
        <v>0</v>
      </c>
      <c r="L251" s="12">
        <v>0</v>
      </c>
      <c r="M251" s="12">
        <v>0</v>
      </c>
      <c r="N251" s="12"/>
      <c r="O251" s="12"/>
    </row>
    <row r="252" spans="1:15" x14ac:dyDescent="0.35">
      <c r="A252" s="11" t="str">
        <f t="shared" si="3"/>
        <v>DISTRIBUCION VOLUMEN X CRITERIO (kg ó litros).Total Bebidas CalienteEN M.TRANSP.(AVION,TREN,AUTOC,E</v>
      </c>
      <c r="B252" s="11" t="s">
        <v>119</v>
      </c>
      <c r="C252" s="11" t="s">
        <v>122</v>
      </c>
      <c r="D252" s="11" t="s">
        <v>220</v>
      </c>
      <c r="E252" s="12">
        <v>0.17317030856985599</v>
      </c>
      <c r="F252" s="12">
        <v>0.29745537066378502</v>
      </c>
      <c r="G252" s="12">
        <v>0.215850991639079</v>
      </c>
      <c r="H252" s="12">
        <v>0.118626948759295</v>
      </c>
      <c r="I252" s="12">
        <v>0</v>
      </c>
      <c r="J252" s="12">
        <v>0</v>
      </c>
      <c r="K252" s="12">
        <v>0</v>
      </c>
      <c r="L252" s="12">
        <v>0</v>
      </c>
      <c r="M252" s="12">
        <v>0</v>
      </c>
      <c r="N252" s="12"/>
      <c r="O252" s="12"/>
    </row>
    <row r="253" spans="1:15" x14ac:dyDescent="0.35">
      <c r="A253" s="11" t="str">
        <f t="shared" si="3"/>
        <v>DISTRIBUCION VOLUMEN X CRITERIO (kg ó litros).Total Bebidas CalienteEN OTRO LUGAR</v>
      </c>
      <c r="B253" s="11" t="s">
        <v>119</v>
      </c>
      <c r="C253" s="11" t="s">
        <v>122</v>
      </c>
      <c r="D253" s="11" t="s">
        <v>221</v>
      </c>
      <c r="E253" s="12">
        <v>1.0816965479056799</v>
      </c>
      <c r="F253" s="12">
        <v>0.76094332745232796</v>
      </c>
      <c r="G253" s="12">
        <v>0.96314134521471295</v>
      </c>
      <c r="H253" s="12">
        <v>1.22325704210882</v>
      </c>
      <c r="I253" s="12">
        <v>0</v>
      </c>
      <c r="J253" s="12">
        <v>0</v>
      </c>
      <c r="K253" s="12">
        <v>0</v>
      </c>
      <c r="L253" s="12">
        <v>0</v>
      </c>
      <c r="M253" s="12">
        <v>0</v>
      </c>
      <c r="N253" s="12"/>
      <c r="O253" s="12"/>
    </row>
    <row r="254" spans="1:15" x14ac:dyDescent="0.35">
      <c r="A254" s="11" t="str">
        <f t="shared" si="3"/>
        <v>DISTRIBUCION VOLUMEN X CRITERIO (kg ó litros).Total Bebidas CalienteDESAYUNO</v>
      </c>
      <c r="B254" s="11" t="s">
        <v>119</v>
      </c>
      <c r="C254" s="11" t="s">
        <v>122</v>
      </c>
      <c r="D254" s="11" t="s">
        <v>222</v>
      </c>
      <c r="E254" s="12">
        <v>61.204921658528399</v>
      </c>
      <c r="F254" s="12">
        <v>63.2192371821994</v>
      </c>
      <c r="G254" s="12">
        <v>61.358516421325199</v>
      </c>
      <c r="H254" s="12">
        <v>61.158638945428898</v>
      </c>
      <c r="I254" s="12">
        <v>0</v>
      </c>
      <c r="J254" s="12">
        <v>0</v>
      </c>
      <c r="K254" s="12">
        <v>0</v>
      </c>
      <c r="L254" s="12">
        <v>0</v>
      </c>
      <c r="M254" s="12">
        <v>0</v>
      </c>
      <c r="N254" s="12"/>
      <c r="O254" s="12"/>
    </row>
    <row r="255" spans="1:15" x14ac:dyDescent="0.35">
      <c r="A255" s="11" t="str">
        <f t="shared" si="3"/>
        <v>DISTRIBUCION VOLUMEN X CRITERIO (kg ó litros).Total Bebidas CalienteAPERITIVO/ANTES DE COMER</v>
      </c>
      <c r="B255" s="11" t="s">
        <v>119</v>
      </c>
      <c r="C255" s="11" t="s">
        <v>122</v>
      </c>
      <c r="D255" s="11" t="s">
        <v>223</v>
      </c>
      <c r="E255" s="12">
        <v>8.9486586227881908</v>
      </c>
      <c r="F255" s="12">
        <v>9.4006913658545699</v>
      </c>
      <c r="G255" s="12">
        <v>9.6861925459015907</v>
      </c>
      <c r="H255" s="12">
        <v>9.4554786411168195</v>
      </c>
      <c r="I255" s="12">
        <v>0</v>
      </c>
      <c r="J255" s="12">
        <v>0</v>
      </c>
      <c r="K255" s="12">
        <v>0</v>
      </c>
      <c r="L255" s="12">
        <v>0</v>
      </c>
      <c r="M255" s="12">
        <v>0</v>
      </c>
      <c r="N255" s="12"/>
      <c r="O255" s="12"/>
    </row>
    <row r="256" spans="1:15" x14ac:dyDescent="0.35">
      <c r="A256" s="11" t="str">
        <f t="shared" si="3"/>
        <v>DISTRIBUCION VOLUMEN X CRITERIO (kg ó litros).Total Bebidas CalienteCOMIDA</v>
      </c>
      <c r="B256" s="11" t="s">
        <v>119</v>
      </c>
      <c r="C256" s="11" t="s">
        <v>122</v>
      </c>
      <c r="D256" s="11" t="s">
        <v>224</v>
      </c>
      <c r="E256" s="12">
        <v>6.44827435611694</v>
      </c>
      <c r="F256" s="12">
        <v>7.2259665922280698</v>
      </c>
      <c r="G256" s="12">
        <v>7.11018508537376</v>
      </c>
      <c r="H256" s="12">
        <v>7.2236506238332998</v>
      </c>
      <c r="I256" s="12">
        <v>0</v>
      </c>
      <c r="J256" s="12">
        <v>0</v>
      </c>
      <c r="K256" s="12">
        <v>0</v>
      </c>
      <c r="L256" s="12">
        <v>0</v>
      </c>
      <c r="M256" s="12">
        <v>0</v>
      </c>
      <c r="N256" s="12"/>
      <c r="O256" s="12"/>
    </row>
    <row r="257" spans="1:15" x14ac:dyDescent="0.35">
      <c r="A257" s="11" t="str">
        <f t="shared" si="3"/>
        <v>DISTRIBUCION VOLUMEN X CRITERIO (kg ó litros).Total Bebidas CalienteTARDE/MERIENDA</v>
      </c>
      <c r="B257" s="11" t="s">
        <v>119</v>
      </c>
      <c r="C257" s="11" t="s">
        <v>122</v>
      </c>
      <c r="D257" s="11" t="s">
        <v>225</v>
      </c>
      <c r="E257" s="12">
        <v>16.431429584098201</v>
      </c>
      <c r="F257" s="12">
        <v>14.3303636829657</v>
      </c>
      <c r="G257" s="12">
        <v>15.4614808021882</v>
      </c>
      <c r="H257" s="12">
        <v>15.376869284880099</v>
      </c>
      <c r="I257" s="12">
        <v>0</v>
      </c>
      <c r="J257" s="12">
        <v>0</v>
      </c>
      <c r="K257" s="12">
        <v>0</v>
      </c>
      <c r="L257" s="12">
        <v>0</v>
      </c>
      <c r="M257" s="12">
        <v>0</v>
      </c>
      <c r="N257" s="12"/>
      <c r="O257" s="12"/>
    </row>
    <row r="258" spans="1:15" x14ac:dyDescent="0.35">
      <c r="A258" s="11" t="str">
        <f t="shared" si="3"/>
        <v>DISTRIBUCION VOLUMEN X CRITERIO (kg ó litros).Total Bebidas CalienteANTES DE CENAR</v>
      </c>
      <c r="B258" s="11" t="s">
        <v>119</v>
      </c>
      <c r="C258" s="11" t="s">
        <v>122</v>
      </c>
      <c r="D258" s="11" t="s">
        <v>226</v>
      </c>
      <c r="E258" s="12">
        <v>1.4123665603128099</v>
      </c>
      <c r="F258" s="12">
        <v>1.1734811888167</v>
      </c>
      <c r="G258" s="12">
        <v>1.33361210868018</v>
      </c>
      <c r="H258" s="12">
        <v>1.2098280583755101</v>
      </c>
      <c r="I258" s="12">
        <v>0</v>
      </c>
      <c r="J258" s="12">
        <v>0</v>
      </c>
      <c r="K258" s="12">
        <v>0</v>
      </c>
      <c r="L258" s="12">
        <v>0</v>
      </c>
      <c r="M258" s="12">
        <v>0</v>
      </c>
      <c r="N258" s="12"/>
      <c r="O258" s="12"/>
    </row>
    <row r="259" spans="1:15" x14ac:dyDescent="0.35">
      <c r="A259" s="11" t="str">
        <f t="shared" si="3"/>
        <v>DISTRIBUCION VOLUMEN X CRITERIO (kg ó litros).Total Bebidas CalienteCENA</v>
      </c>
      <c r="B259" s="11" t="s">
        <v>119</v>
      </c>
      <c r="C259" s="11" t="s">
        <v>122</v>
      </c>
      <c r="D259" s="11" t="s">
        <v>227</v>
      </c>
      <c r="E259" s="12">
        <v>1.5065145232566</v>
      </c>
      <c r="F259" s="12">
        <v>1.38164800500162</v>
      </c>
      <c r="G259" s="12">
        <v>1.66759096716609</v>
      </c>
      <c r="H259" s="12">
        <v>1.5595627132404</v>
      </c>
      <c r="I259" s="12">
        <v>0</v>
      </c>
      <c r="J259" s="12">
        <v>0</v>
      </c>
      <c r="K259" s="12">
        <v>0</v>
      </c>
      <c r="L259" s="12">
        <v>0</v>
      </c>
      <c r="M259" s="12">
        <v>0</v>
      </c>
      <c r="N259" s="12"/>
      <c r="O259" s="12"/>
    </row>
    <row r="260" spans="1:15" x14ac:dyDescent="0.35">
      <c r="A260" s="11" t="str">
        <f t="shared" ref="A260:A323" si="4">B260&amp;C260&amp;D260</f>
        <v>DISTRIBUCION VOLUMEN X CRITERIO (kg ó litros).Total Bebidas CalienteDESPUES DE LA CENA</v>
      </c>
      <c r="B260" s="11" t="s">
        <v>119</v>
      </c>
      <c r="C260" s="11" t="s">
        <v>122</v>
      </c>
      <c r="D260" s="11" t="s">
        <v>228</v>
      </c>
      <c r="E260" s="12">
        <v>1.25808546764407</v>
      </c>
      <c r="F260" s="12">
        <v>0.94442576224558605</v>
      </c>
      <c r="G260" s="12">
        <v>0.91191142515020895</v>
      </c>
      <c r="H260" s="12">
        <v>1.1472225404899501</v>
      </c>
      <c r="I260" s="12">
        <v>0</v>
      </c>
      <c r="J260" s="12">
        <v>0</v>
      </c>
      <c r="K260" s="12">
        <v>0</v>
      </c>
      <c r="L260" s="12">
        <v>0</v>
      </c>
      <c r="M260" s="12">
        <v>0</v>
      </c>
      <c r="N260" s="12"/>
      <c r="O260" s="12"/>
    </row>
    <row r="261" spans="1:15" x14ac:dyDescent="0.35">
      <c r="A261" s="11" t="str">
        <f t="shared" si="4"/>
        <v>DISTRIBUCION VOLUMEN X CRITERIO (kg ó litros).Total Bebidas CalienteDURANTE EL DIA</v>
      </c>
      <c r="B261" s="11" t="s">
        <v>119</v>
      </c>
      <c r="C261" s="11" t="s">
        <v>122</v>
      </c>
      <c r="D261" s="11" t="s">
        <v>229</v>
      </c>
      <c r="E261" s="12">
        <v>2.78977388122882</v>
      </c>
      <c r="F261" s="12">
        <v>2.3241953580606798</v>
      </c>
      <c r="G261" s="12">
        <v>2.4705025240927099</v>
      </c>
      <c r="H261" s="12">
        <v>2.8687499143189301</v>
      </c>
      <c r="I261" s="12">
        <v>0</v>
      </c>
      <c r="J261" s="12">
        <v>0</v>
      </c>
      <c r="K261" s="12">
        <v>0</v>
      </c>
      <c r="L261" s="12">
        <v>0</v>
      </c>
      <c r="M261" s="12">
        <v>0</v>
      </c>
      <c r="N261" s="12"/>
      <c r="O261" s="12"/>
    </row>
    <row r="262" spans="1:15" x14ac:dyDescent="0.35">
      <c r="A262" s="11" t="str">
        <f t="shared" si="4"/>
        <v>DISTRIBUCION VOLUMEN X CRITERIO (kg ó litros).Total Bebidas CalienteCON AMIGOS</v>
      </c>
      <c r="B262" s="11" t="s">
        <v>119</v>
      </c>
      <c r="C262" s="11" t="s">
        <v>122</v>
      </c>
      <c r="D262" s="11" t="s">
        <v>230</v>
      </c>
      <c r="E262" s="12">
        <v>18.9997424656367</v>
      </c>
      <c r="F262" s="12">
        <v>18.4465650249379</v>
      </c>
      <c r="G262" s="12">
        <v>19.408619034368702</v>
      </c>
      <c r="H262" s="12">
        <v>18.9902754084879</v>
      </c>
      <c r="I262" s="12">
        <v>0</v>
      </c>
      <c r="J262" s="12">
        <v>0</v>
      </c>
      <c r="K262" s="12">
        <v>0</v>
      </c>
      <c r="L262" s="12">
        <v>0</v>
      </c>
      <c r="M262" s="12">
        <v>0</v>
      </c>
      <c r="N262" s="12"/>
      <c r="O262" s="12"/>
    </row>
    <row r="263" spans="1:15" x14ac:dyDescent="0.35">
      <c r="A263" s="11" t="str">
        <f t="shared" si="4"/>
        <v>DISTRIBUCION VOLUMEN X CRITERIO (kg ó litros).Total Bebidas CalienteCON CLIENTES</v>
      </c>
      <c r="B263" s="11" t="s">
        <v>119</v>
      </c>
      <c r="C263" s="11" t="s">
        <v>122</v>
      </c>
      <c r="D263" s="11" t="s">
        <v>231</v>
      </c>
      <c r="E263" s="12">
        <v>1.2171836944847501</v>
      </c>
      <c r="F263" s="12">
        <v>1.17113820202561</v>
      </c>
      <c r="G263" s="12">
        <v>0.98179947532327505</v>
      </c>
      <c r="H263" s="12">
        <v>0.87498134248224102</v>
      </c>
      <c r="I263" s="12">
        <v>0</v>
      </c>
      <c r="J263" s="12">
        <v>0</v>
      </c>
      <c r="K263" s="12">
        <v>0</v>
      </c>
      <c r="L263" s="12">
        <v>0</v>
      </c>
      <c r="M263" s="12">
        <v>0</v>
      </c>
      <c r="N263" s="12"/>
      <c r="O263" s="12"/>
    </row>
    <row r="264" spans="1:15" x14ac:dyDescent="0.35">
      <c r="A264" s="11" t="str">
        <f t="shared" si="4"/>
        <v>DISTRIBUCION VOLUMEN X CRITERIO (kg ó litros).Total Bebidas CalienteCON COMPAÑEROS DE TRABAJO</v>
      </c>
      <c r="B264" s="11" t="s">
        <v>119</v>
      </c>
      <c r="C264" s="11" t="s">
        <v>122</v>
      </c>
      <c r="D264" s="11" t="s">
        <v>232</v>
      </c>
      <c r="E264" s="12">
        <v>17.7482273953175</v>
      </c>
      <c r="F264" s="12">
        <v>18.558812423584399</v>
      </c>
      <c r="G264" s="12">
        <v>17.618822199094101</v>
      </c>
      <c r="H264" s="12">
        <v>17.336265453990102</v>
      </c>
      <c r="I264" s="12">
        <v>0</v>
      </c>
      <c r="J264" s="12">
        <v>0</v>
      </c>
      <c r="K264" s="12">
        <v>0</v>
      </c>
      <c r="L264" s="12">
        <v>0</v>
      </c>
      <c r="M264" s="12">
        <v>0</v>
      </c>
      <c r="N264" s="12"/>
      <c r="O264" s="12"/>
    </row>
    <row r="265" spans="1:15" x14ac:dyDescent="0.35">
      <c r="A265" s="11" t="str">
        <f t="shared" si="4"/>
        <v>DISTRIBUCION VOLUMEN X CRITERIO (kg ó litros).Total Bebidas CalienteCON COMPAÑEROS DE CLASE</v>
      </c>
      <c r="B265" s="11" t="s">
        <v>119</v>
      </c>
      <c r="C265" s="11" t="s">
        <v>122</v>
      </c>
      <c r="D265" s="11" t="s">
        <v>233</v>
      </c>
      <c r="E265" s="12">
        <v>0.468227459689947</v>
      </c>
      <c r="F265" s="12">
        <v>0.39786510883931397</v>
      </c>
      <c r="G265" s="12">
        <v>0.427171543575674</v>
      </c>
      <c r="H265" s="12">
        <v>0.50124320728319205</v>
      </c>
      <c r="I265" s="12">
        <v>0</v>
      </c>
      <c r="J265" s="12">
        <v>0</v>
      </c>
      <c r="K265" s="12">
        <v>0</v>
      </c>
      <c r="L265" s="12">
        <v>0</v>
      </c>
      <c r="M265" s="12">
        <v>0</v>
      </c>
      <c r="N265" s="12"/>
      <c r="O265" s="12"/>
    </row>
    <row r="266" spans="1:15" x14ac:dyDescent="0.35">
      <c r="A266" s="11" t="str">
        <f t="shared" si="4"/>
        <v>DISTRIBUCION VOLUMEN X CRITERIO (kg ó litros).Total Bebidas CalienteCON FAMILIA</v>
      </c>
      <c r="B266" s="11" t="s">
        <v>119</v>
      </c>
      <c r="C266" s="11" t="s">
        <v>122</v>
      </c>
      <c r="D266" s="11" t="s">
        <v>234</v>
      </c>
      <c r="E266" s="12">
        <v>16.638134657304199</v>
      </c>
      <c r="F266" s="12">
        <v>17.005946151373699</v>
      </c>
      <c r="G266" s="12">
        <v>17.982469369820599</v>
      </c>
      <c r="H266" s="12">
        <v>17.6802264724796</v>
      </c>
      <c r="I266" s="12">
        <v>0</v>
      </c>
      <c r="J266" s="12">
        <v>0</v>
      </c>
      <c r="K266" s="12">
        <v>0</v>
      </c>
      <c r="L266" s="12">
        <v>0</v>
      </c>
      <c r="M266" s="12">
        <v>0</v>
      </c>
      <c r="N266" s="12"/>
      <c r="O266" s="12"/>
    </row>
    <row r="267" spans="1:15" x14ac:dyDescent="0.35">
      <c r="A267" s="11" t="str">
        <f t="shared" si="4"/>
        <v>DISTRIBUCION VOLUMEN X CRITERIO (kg ó litros).Total Bebidas CalienteCON LA PAREJA</v>
      </c>
      <c r="B267" s="11" t="s">
        <v>119</v>
      </c>
      <c r="C267" s="11" t="s">
        <v>122</v>
      </c>
      <c r="D267" s="11" t="s">
        <v>235</v>
      </c>
      <c r="E267" s="12">
        <v>13.897362644784099</v>
      </c>
      <c r="F267" s="12">
        <v>14.481570287641</v>
      </c>
      <c r="G267" s="12">
        <v>15.527919064030501</v>
      </c>
      <c r="H267" s="12">
        <v>16.761957726506601</v>
      </c>
      <c r="I267" s="12">
        <v>0</v>
      </c>
      <c r="J267" s="12">
        <v>0</v>
      </c>
      <c r="K267" s="12">
        <v>0</v>
      </c>
      <c r="L267" s="12">
        <v>0</v>
      </c>
      <c r="M267" s="12">
        <v>0</v>
      </c>
      <c r="N267" s="12"/>
      <c r="O267" s="12"/>
    </row>
    <row r="268" spans="1:15" x14ac:dyDescent="0.35">
      <c r="A268" s="11" t="str">
        <f t="shared" si="4"/>
        <v>DISTRIBUCION VOLUMEN X CRITERIO (kg ó litros).Total Bebidas CalienteESTABA SOLO/A</v>
      </c>
      <c r="B268" s="11" t="s">
        <v>119</v>
      </c>
      <c r="C268" s="11" t="s">
        <v>122</v>
      </c>
      <c r="D268" s="11" t="s">
        <v>236</v>
      </c>
      <c r="E268" s="12">
        <v>30.366363643127801</v>
      </c>
      <c r="F268" s="12">
        <v>29.358329789569801</v>
      </c>
      <c r="G268" s="12">
        <v>27.595602410077898</v>
      </c>
      <c r="H268" s="12">
        <v>27.398151991323498</v>
      </c>
      <c r="I268" s="12">
        <v>0</v>
      </c>
      <c r="J268" s="12">
        <v>0</v>
      </c>
      <c r="K268" s="12">
        <v>0</v>
      </c>
      <c r="L268" s="12">
        <v>0</v>
      </c>
      <c r="M268" s="12">
        <v>0</v>
      </c>
      <c r="N268" s="12"/>
      <c r="O268" s="12"/>
    </row>
    <row r="269" spans="1:15" x14ac:dyDescent="0.35">
      <c r="A269" s="11" t="str">
        <f t="shared" si="4"/>
        <v>DISTRIBUCION VOLUMEN X CRITERIO (kg ó litros).Total Bebidas CalienteOTROS</v>
      </c>
      <c r="B269" s="11" t="s">
        <v>119</v>
      </c>
      <c r="C269" s="11" t="s">
        <v>122</v>
      </c>
      <c r="D269" s="11" t="s">
        <v>237</v>
      </c>
      <c r="E269" s="12">
        <v>0.66478708249957097</v>
      </c>
      <c r="F269" s="12">
        <v>0.57978106496031201</v>
      </c>
      <c r="G269" s="12">
        <v>0.45758652713119502</v>
      </c>
      <c r="H269" s="12">
        <v>0.45689701274876598</v>
      </c>
      <c r="I269" s="12">
        <v>0</v>
      </c>
      <c r="J269" s="12">
        <v>0</v>
      </c>
      <c r="K269" s="12">
        <v>0</v>
      </c>
      <c r="L269" s="12">
        <v>0</v>
      </c>
      <c r="M269" s="12">
        <v>0</v>
      </c>
      <c r="N269" s="12"/>
      <c r="O269" s="12"/>
    </row>
    <row r="270" spans="1:15" x14ac:dyDescent="0.35">
      <c r="A270" s="11" t="str">
        <f t="shared" si="4"/>
        <v>DISTRIBUCION VOLUMEN X CRITERIO (kg ó litros).Total Bebidas CalienteESTAR TRABAJANDO</v>
      </c>
      <c r="B270" s="11" t="s">
        <v>119</v>
      </c>
      <c r="C270" s="11" t="s">
        <v>122</v>
      </c>
      <c r="D270" s="11" t="s">
        <v>238</v>
      </c>
      <c r="E270" s="12">
        <v>27.295220489687502</v>
      </c>
      <c r="F270" s="12">
        <v>27.8850253760823</v>
      </c>
      <c r="G270" s="12">
        <v>25.890907615437602</v>
      </c>
      <c r="H270" s="12">
        <v>26.105187590293799</v>
      </c>
      <c r="I270" s="12">
        <v>0</v>
      </c>
      <c r="J270" s="12">
        <v>0</v>
      </c>
      <c r="K270" s="12">
        <v>0</v>
      </c>
      <c r="L270" s="12">
        <v>0</v>
      </c>
      <c r="M270" s="12">
        <v>0</v>
      </c>
      <c r="N270" s="12"/>
      <c r="O270" s="12"/>
    </row>
    <row r="271" spans="1:15" x14ac:dyDescent="0.35">
      <c r="A271" s="11" t="str">
        <f t="shared" si="4"/>
        <v>DISTRIBUCION VOLUMEN X CRITERIO (kg ó litros).Total Bebidas CalienteCOMIDA DE NEGOCIOS</v>
      </c>
      <c r="B271" s="11" t="s">
        <v>119</v>
      </c>
      <c r="C271" s="11" t="s">
        <v>122</v>
      </c>
      <c r="D271" s="11" t="s">
        <v>239</v>
      </c>
      <c r="E271" s="12">
        <v>0.173170276807564</v>
      </c>
      <c r="F271" s="12">
        <v>0.17462352225932001</v>
      </c>
      <c r="G271" s="12">
        <v>0.17561002159297801</v>
      </c>
      <c r="H271" s="12">
        <v>0.19748609625955801</v>
      </c>
      <c r="I271" s="12">
        <v>0</v>
      </c>
      <c r="J271" s="12">
        <v>0</v>
      </c>
      <c r="K271" s="12">
        <v>0</v>
      </c>
      <c r="L271" s="12">
        <v>0</v>
      </c>
      <c r="M271" s="12">
        <v>0</v>
      </c>
      <c r="N271" s="12"/>
      <c r="O271" s="12"/>
    </row>
    <row r="272" spans="1:15" x14ac:dyDescent="0.35">
      <c r="A272" s="11" t="str">
        <f t="shared" si="4"/>
        <v>DISTRIBUCION VOLUMEN X CRITERIO (kg ó litros).Total Bebidas CalientePOR PLACER/RELAX</v>
      </c>
      <c r="B272" s="11" t="s">
        <v>119</v>
      </c>
      <c r="C272" s="11" t="s">
        <v>122</v>
      </c>
      <c r="D272" s="11" t="s">
        <v>240</v>
      </c>
      <c r="E272" s="12">
        <v>14.3556901845336</v>
      </c>
      <c r="F272" s="12">
        <v>14.186324830601899</v>
      </c>
      <c r="G272" s="12">
        <v>15.5807785138644</v>
      </c>
      <c r="H272" s="12">
        <v>14.549178440609699</v>
      </c>
      <c r="I272" s="12">
        <v>0</v>
      </c>
      <c r="J272" s="12">
        <v>0</v>
      </c>
      <c r="K272" s="12">
        <v>0</v>
      </c>
      <c r="L272" s="12">
        <v>0</v>
      </c>
      <c r="M272" s="12">
        <v>0</v>
      </c>
      <c r="N272" s="12"/>
      <c r="O272" s="12"/>
    </row>
    <row r="273" spans="1:15" x14ac:dyDescent="0.35">
      <c r="A273" s="11" t="str">
        <f t="shared" si="4"/>
        <v>DISTRIBUCION VOLUMEN X CRITERIO (kg ó litros).Total Bebidas CalienteTENER HAMBRE/SIN PLANIFICAR</v>
      </c>
      <c r="B273" s="11" t="s">
        <v>119</v>
      </c>
      <c r="C273" s="11" t="s">
        <v>122</v>
      </c>
      <c r="D273" s="11" t="s">
        <v>241</v>
      </c>
      <c r="E273" s="12">
        <v>26.039711867091999</v>
      </c>
      <c r="F273" s="12">
        <v>26.653221585507499</v>
      </c>
      <c r="G273" s="12">
        <v>24.410283681975599</v>
      </c>
      <c r="H273" s="12">
        <v>23.145668783015601</v>
      </c>
      <c r="I273" s="12">
        <v>0</v>
      </c>
      <c r="J273" s="12">
        <v>0</v>
      </c>
      <c r="K273" s="12">
        <v>0</v>
      </c>
      <c r="L273" s="12">
        <v>0</v>
      </c>
      <c r="M273" s="12">
        <v>0</v>
      </c>
      <c r="N273" s="12"/>
      <c r="O273" s="12"/>
    </row>
    <row r="274" spans="1:15" x14ac:dyDescent="0.35">
      <c r="A274" s="11" t="str">
        <f t="shared" si="4"/>
        <v>DISTRIBUCION VOLUMEN X CRITERIO (kg ó litros).Total Bebidas CalienteESTAR DE COMPRAS</v>
      </c>
      <c r="B274" s="11" t="s">
        <v>119</v>
      </c>
      <c r="C274" s="11" t="s">
        <v>122</v>
      </c>
      <c r="D274" s="11" t="s">
        <v>242</v>
      </c>
      <c r="E274" s="12">
        <v>3.2017646959042798</v>
      </c>
      <c r="F274" s="12">
        <v>3.1304347065046798</v>
      </c>
      <c r="G274" s="12">
        <v>2.9246265730585499</v>
      </c>
      <c r="H274" s="12">
        <v>3.16364375832844</v>
      </c>
      <c r="I274" s="12">
        <v>0</v>
      </c>
      <c r="J274" s="12">
        <v>0</v>
      </c>
      <c r="K274" s="12">
        <v>0</v>
      </c>
      <c r="L274" s="12">
        <v>0</v>
      </c>
      <c r="M274" s="12">
        <v>0</v>
      </c>
      <c r="N274" s="12"/>
      <c r="O274" s="12"/>
    </row>
    <row r="275" spans="1:15" x14ac:dyDescent="0.35">
      <c r="A275" s="11" t="str">
        <f t="shared" si="4"/>
        <v>DISTRIBUCION VOLUMEN X CRITERIO (kg ó litros).Total Bebidas CalienteNO COCINAR EN CASA</v>
      </c>
      <c r="B275" s="11" t="s">
        <v>119</v>
      </c>
      <c r="C275" s="11" t="s">
        <v>122</v>
      </c>
      <c r="D275" s="11" t="s">
        <v>243</v>
      </c>
      <c r="E275" s="12">
        <v>2.0937715648859201</v>
      </c>
      <c r="F275" s="12">
        <v>1.95369200912791</v>
      </c>
      <c r="G275" s="12">
        <v>1.98132854096758</v>
      </c>
      <c r="H275" s="12">
        <v>1.9923659981578901</v>
      </c>
      <c r="I275" s="12">
        <v>0</v>
      </c>
      <c r="J275" s="12">
        <v>0</v>
      </c>
      <c r="K275" s="12">
        <v>0</v>
      </c>
      <c r="L275" s="12">
        <v>0</v>
      </c>
      <c r="M275" s="12">
        <v>0</v>
      </c>
      <c r="N275" s="12"/>
      <c r="O275" s="12"/>
    </row>
    <row r="276" spans="1:15" x14ac:dyDescent="0.35">
      <c r="A276" s="11" t="str">
        <f t="shared" si="4"/>
        <v>DISTRIBUCION VOLUMEN X CRITERIO (kg ó litros).Total Bebidas CalienteCELEBRACION/FIESTA/SALIR TOMAR</v>
      </c>
      <c r="B276" s="11" t="s">
        <v>119</v>
      </c>
      <c r="C276" s="11" t="s">
        <v>122</v>
      </c>
      <c r="D276" s="11" t="s">
        <v>244</v>
      </c>
      <c r="E276" s="12">
        <v>19.640094597281301</v>
      </c>
      <c r="F276" s="12">
        <v>19.186876959678901</v>
      </c>
      <c r="G276" s="12">
        <v>21.857333225647601</v>
      </c>
      <c r="H276" s="12">
        <v>23.5071662091162</v>
      </c>
      <c r="I276" s="12">
        <v>0</v>
      </c>
      <c r="J276" s="12">
        <v>0</v>
      </c>
      <c r="K276" s="12">
        <v>0</v>
      </c>
      <c r="L276" s="12">
        <v>0</v>
      </c>
      <c r="M276" s="12">
        <v>0</v>
      </c>
      <c r="N276" s="12"/>
      <c r="O276" s="12"/>
    </row>
    <row r="277" spans="1:15" x14ac:dyDescent="0.35">
      <c r="A277" s="11" t="str">
        <f t="shared" si="4"/>
        <v>DISTRIBUCION VOLUMEN X CRITERIO (kg ó litros).Total Bebidas CalienteVIENDO DEPORTES</v>
      </c>
      <c r="B277" s="11" t="s">
        <v>119</v>
      </c>
      <c r="C277" s="11" t="s">
        <v>122</v>
      </c>
      <c r="D277" s="11" t="s">
        <v>245</v>
      </c>
      <c r="E277" s="12">
        <v>0.44666835886566397</v>
      </c>
      <c r="F277" s="12">
        <v>0.28130398479374202</v>
      </c>
      <c r="G277" s="12">
        <v>0.44035361381823201</v>
      </c>
      <c r="H277" s="12">
        <v>0.37295233222346402</v>
      </c>
      <c r="I277" s="12">
        <v>0</v>
      </c>
      <c r="J277" s="12">
        <v>0</v>
      </c>
      <c r="K277" s="12">
        <v>0</v>
      </c>
      <c r="L277" s="12">
        <v>0</v>
      </c>
      <c r="M277" s="12">
        <v>0</v>
      </c>
      <c r="N277" s="12"/>
      <c r="O277" s="12"/>
    </row>
    <row r="278" spans="1:15" x14ac:dyDescent="0.35">
      <c r="A278" s="11" t="str">
        <f t="shared" si="4"/>
        <v>DISTRIBUCION VOLUMEN X CRITERIO (kg ó litros).Total Bebidas CalienteOTROS MOTIVOS</v>
      </c>
      <c r="B278" s="11" t="s">
        <v>119</v>
      </c>
      <c r="C278" s="11" t="s">
        <v>122</v>
      </c>
      <c r="D278" s="11" t="s">
        <v>246</v>
      </c>
      <c r="E278" s="12">
        <v>6.7539320799029099</v>
      </c>
      <c r="F278" s="12">
        <v>6.5485071452143799</v>
      </c>
      <c r="G278" s="12">
        <v>6.73876794788998</v>
      </c>
      <c r="H278" s="12">
        <v>6.9663466115987296</v>
      </c>
      <c r="I278" s="12">
        <v>0</v>
      </c>
      <c r="J278" s="12">
        <v>0</v>
      </c>
      <c r="K278" s="12">
        <v>0</v>
      </c>
      <c r="L278" s="12">
        <v>0</v>
      </c>
      <c r="M278" s="12">
        <v>0</v>
      </c>
      <c r="N278" s="12"/>
      <c r="O278" s="12"/>
    </row>
    <row r="279" spans="1:15" x14ac:dyDescent="0.35">
      <c r="A279" s="11" t="str">
        <f t="shared" si="4"/>
        <v>CONSUMO PER CAPITA (kg ó litros por individuo)TOTAL BEBIDAST.ESPAÑA</v>
      </c>
      <c r="B279" s="11" t="s">
        <v>120</v>
      </c>
      <c r="C279" s="11" t="s">
        <v>121</v>
      </c>
      <c r="D279" s="11" t="s">
        <v>36</v>
      </c>
      <c r="E279" s="12">
        <v>58.110520851957602</v>
      </c>
      <c r="F279" s="12">
        <v>62.420193204829602</v>
      </c>
      <c r="G279" s="12">
        <v>67.173766427469801</v>
      </c>
      <c r="H279" s="12">
        <v>64.156037677497494</v>
      </c>
      <c r="I279" s="12">
        <v>0</v>
      </c>
      <c r="J279" s="12">
        <v>0</v>
      </c>
      <c r="K279" s="12">
        <v>0</v>
      </c>
      <c r="L279" s="12">
        <v>0</v>
      </c>
      <c r="M279" s="12">
        <v>0</v>
      </c>
      <c r="N279" s="12"/>
      <c r="O279" s="12"/>
    </row>
    <row r="280" spans="1:15" x14ac:dyDescent="0.35">
      <c r="A280" s="11" t="str">
        <f t="shared" si="4"/>
        <v>CONSUMO PER CAPITA (kg ó litros por individuo)TOTAL BEBIDASHiper+Super+Discount+G.A</v>
      </c>
      <c r="B280" s="11" t="s">
        <v>120</v>
      </c>
      <c r="C280" s="11" t="s">
        <v>121</v>
      </c>
      <c r="D280" s="11" t="s">
        <v>23</v>
      </c>
      <c r="E280" s="12">
        <v>9.5261300868048995</v>
      </c>
      <c r="F280" s="12">
        <v>6.7817490008071202</v>
      </c>
      <c r="G280" s="12">
        <v>7.0440549470251597</v>
      </c>
      <c r="H280" s="12">
        <v>6.6612256188166903</v>
      </c>
      <c r="I280" s="12">
        <v>0</v>
      </c>
      <c r="J280" s="12">
        <v>0</v>
      </c>
      <c r="K280" s="12">
        <v>0</v>
      </c>
      <c r="L280" s="12">
        <v>0</v>
      </c>
      <c r="M280" s="12">
        <v>0</v>
      </c>
      <c r="N280" s="12"/>
      <c r="O280" s="12"/>
    </row>
    <row r="281" spans="1:15" x14ac:dyDescent="0.35">
      <c r="A281" s="11" t="str">
        <f t="shared" si="4"/>
        <v>CONSUMO PER CAPITA (kg ó litros por individuo)TOTAL BEBIDASRestaurantes</v>
      </c>
      <c r="B281" s="11" t="s">
        <v>120</v>
      </c>
      <c r="C281" s="11" t="s">
        <v>121</v>
      </c>
      <c r="D281" s="11" t="s">
        <v>24</v>
      </c>
      <c r="E281" s="12">
        <v>7.9220640777310498</v>
      </c>
      <c r="F281" s="12">
        <v>10.1975543721282</v>
      </c>
      <c r="G281" s="12">
        <v>11.1168766155009</v>
      </c>
      <c r="H281" s="12">
        <v>10.936073620018499</v>
      </c>
      <c r="I281" s="12">
        <v>0</v>
      </c>
      <c r="J281" s="12">
        <v>0</v>
      </c>
      <c r="K281" s="12">
        <v>0</v>
      </c>
      <c r="L281" s="12">
        <v>0</v>
      </c>
      <c r="M281" s="12">
        <v>0</v>
      </c>
      <c r="N281" s="12"/>
      <c r="O281" s="12"/>
    </row>
    <row r="282" spans="1:15" x14ac:dyDescent="0.35">
      <c r="A282" s="11" t="str">
        <f t="shared" si="4"/>
        <v>CONSUMO PER CAPITA (kg ó litros por individuo)TOTAL BEBIDASRestaurantes Fast Food</v>
      </c>
      <c r="B282" s="11" t="s">
        <v>120</v>
      </c>
      <c r="C282" s="11" t="s">
        <v>121</v>
      </c>
      <c r="D282" s="11" t="s">
        <v>25</v>
      </c>
      <c r="E282" s="12">
        <v>2.8169121580346501</v>
      </c>
      <c r="F282" s="12">
        <v>3.17646142761263</v>
      </c>
      <c r="G282" s="12">
        <v>3.5949080729807301</v>
      </c>
      <c r="H282" s="12">
        <v>3.43140874810741</v>
      </c>
      <c r="I282" s="12">
        <v>0</v>
      </c>
      <c r="J282" s="12">
        <v>0</v>
      </c>
      <c r="K282" s="12">
        <v>0</v>
      </c>
      <c r="L282" s="12">
        <v>0</v>
      </c>
      <c r="M282" s="12">
        <v>0</v>
      </c>
      <c r="N282" s="12"/>
      <c r="O282" s="12"/>
    </row>
    <row r="283" spans="1:15" x14ac:dyDescent="0.35">
      <c r="A283" s="11" t="str">
        <f t="shared" si="4"/>
        <v>CONSUMO PER CAPITA (kg ó litros por individuo)TOTAL BEBIDASBares/Cafeterias/Cervecerias</v>
      </c>
      <c r="B283" s="11" t="s">
        <v>120</v>
      </c>
      <c r="C283" s="11" t="s">
        <v>121</v>
      </c>
      <c r="D283" s="11" t="s">
        <v>26</v>
      </c>
      <c r="E283" s="12">
        <v>26.032929458856099</v>
      </c>
      <c r="F283" s="12">
        <v>30.8138870149672</v>
      </c>
      <c r="G283" s="12">
        <v>33.967610590358298</v>
      </c>
      <c r="H283" s="12">
        <v>32.590689566209001</v>
      </c>
      <c r="I283" s="12">
        <v>0</v>
      </c>
      <c r="J283" s="12">
        <v>0</v>
      </c>
      <c r="K283" s="12">
        <v>0</v>
      </c>
      <c r="L283" s="12">
        <v>0</v>
      </c>
      <c r="M283" s="12">
        <v>0</v>
      </c>
      <c r="N283" s="12"/>
      <c r="O283" s="12"/>
    </row>
    <row r="284" spans="1:15" x14ac:dyDescent="0.35">
      <c r="A284" s="11" t="str">
        <f t="shared" si="4"/>
        <v>CONSUMO PER CAPITA (kg ó litros por individuo)TOTAL BEBIDASPanaderias/Pastelerias</v>
      </c>
      <c r="B284" s="11" t="s">
        <v>120</v>
      </c>
      <c r="C284" s="11" t="s">
        <v>121</v>
      </c>
      <c r="D284" s="11" t="s">
        <v>27</v>
      </c>
      <c r="E284" s="12">
        <v>0.88102997772356695</v>
      </c>
      <c r="F284" s="12">
        <v>0.69281151537501795</v>
      </c>
      <c r="G284" s="12">
        <v>0.62612560364779402</v>
      </c>
      <c r="H284" s="12">
        <v>0.62294526826699304</v>
      </c>
      <c r="I284" s="12">
        <v>0</v>
      </c>
      <c r="J284" s="12">
        <v>0</v>
      </c>
      <c r="K284" s="12">
        <v>0</v>
      </c>
      <c r="L284" s="12">
        <v>0</v>
      </c>
      <c r="M284" s="12">
        <v>0</v>
      </c>
      <c r="N284" s="12"/>
      <c r="O284" s="12"/>
    </row>
    <row r="285" spans="1:15" x14ac:dyDescent="0.35">
      <c r="A285" s="11" t="str">
        <f t="shared" si="4"/>
        <v>CONSUMO PER CAPITA (kg ó litros por individuo)TOTAL BEBIDASTda.Alimentacion/Delicatesen</v>
      </c>
      <c r="B285" s="11" t="s">
        <v>120</v>
      </c>
      <c r="C285" s="11" t="s">
        <v>121</v>
      </c>
      <c r="D285" s="11" t="s">
        <v>202</v>
      </c>
      <c r="E285" s="12">
        <v>1.8719913681796301</v>
      </c>
      <c r="F285" s="12">
        <v>1.97186900804207</v>
      </c>
      <c r="G285" s="12">
        <v>1.5407870275205999</v>
      </c>
      <c r="H285" s="12">
        <v>1.24200207932277</v>
      </c>
      <c r="I285" s="12">
        <v>0</v>
      </c>
      <c r="J285" s="12">
        <v>0</v>
      </c>
      <c r="K285" s="12">
        <v>0</v>
      </c>
      <c r="L285" s="12">
        <v>0</v>
      </c>
      <c r="M285" s="12">
        <v>0</v>
      </c>
      <c r="N285" s="12"/>
      <c r="O285" s="12"/>
    </row>
    <row r="286" spans="1:15" x14ac:dyDescent="0.35">
      <c r="A286" s="11" t="str">
        <f t="shared" si="4"/>
        <v>CONSUMO PER CAPITA (kg ó litros por individuo)TOTAL BEBIDASCanal Conveniencia/24h</v>
      </c>
      <c r="B286" s="11" t="s">
        <v>120</v>
      </c>
      <c r="C286" s="11" t="s">
        <v>121</v>
      </c>
      <c r="D286" s="11" t="s">
        <v>203</v>
      </c>
      <c r="E286" s="12">
        <v>1.5715392252553</v>
      </c>
      <c r="F286" s="12">
        <v>1.35302610991754</v>
      </c>
      <c r="G286" s="12">
        <v>1.0891491411054901</v>
      </c>
      <c r="H286" s="12">
        <v>1.08977495824889</v>
      </c>
      <c r="I286" s="12">
        <v>0</v>
      </c>
      <c r="J286" s="12">
        <v>0</v>
      </c>
      <c r="K286" s="12">
        <v>0</v>
      </c>
      <c r="L286" s="12">
        <v>0</v>
      </c>
      <c r="M286" s="12">
        <v>0</v>
      </c>
      <c r="N286" s="12"/>
      <c r="O286" s="12"/>
    </row>
    <row r="287" spans="1:15" x14ac:dyDescent="0.35">
      <c r="A287" s="11" t="str">
        <f t="shared" si="4"/>
        <v>CONSUMO PER CAPITA (kg ó litros por individuo)TOTAL BEBIDASHoteles</v>
      </c>
      <c r="B287" s="11" t="s">
        <v>120</v>
      </c>
      <c r="C287" s="11" t="s">
        <v>121</v>
      </c>
      <c r="D287" s="11" t="s">
        <v>29</v>
      </c>
      <c r="E287" s="12">
        <v>0.26760891700251499</v>
      </c>
      <c r="F287" s="12">
        <v>0.44892970835551099</v>
      </c>
      <c r="G287" s="12">
        <v>0.495284134346199</v>
      </c>
      <c r="H287" s="12">
        <v>0.41952187188384299</v>
      </c>
      <c r="I287" s="12">
        <v>0</v>
      </c>
      <c r="J287" s="12">
        <v>0</v>
      </c>
      <c r="K287" s="12">
        <v>0</v>
      </c>
      <c r="L287" s="12">
        <v>0</v>
      </c>
      <c r="M287" s="12">
        <v>0</v>
      </c>
      <c r="N287" s="12"/>
      <c r="O287" s="12"/>
    </row>
    <row r="288" spans="1:15" x14ac:dyDescent="0.35">
      <c r="A288" s="11" t="str">
        <f t="shared" si="4"/>
        <v>CONSUMO PER CAPITA (kg ó litros por individuo)TOTAL BEBIDASEstaciones de servicio</v>
      </c>
      <c r="B288" s="11" t="s">
        <v>120</v>
      </c>
      <c r="C288" s="11" t="s">
        <v>121</v>
      </c>
      <c r="D288" s="11" t="s">
        <v>30</v>
      </c>
      <c r="E288" s="12">
        <v>1.3753325971793</v>
      </c>
      <c r="F288" s="12">
        <v>1.2641819941363399</v>
      </c>
      <c r="G288" s="12">
        <v>1.2376703786445</v>
      </c>
      <c r="H288" s="12">
        <v>1.2310620646150601</v>
      </c>
      <c r="I288" s="12">
        <v>0</v>
      </c>
      <c r="J288" s="12">
        <v>0</v>
      </c>
      <c r="K288" s="12">
        <v>0</v>
      </c>
      <c r="L288" s="12">
        <v>0</v>
      </c>
      <c r="M288" s="12">
        <v>0</v>
      </c>
      <c r="N288" s="12"/>
      <c r="O288" s="12"/>
    </row>
    <row r="289" spans="1:15" x14ac:dyDescent="0.35">
      <c r="A289" s="11" t="str">
        <f t="shared" si="4"/>
        <v>CONSUMO PER CAPITA (kg ó litros por individuo)TOTAL BEBIDASMaquinas dispensadoras</v>
      </c>
      <c r="B289" s="11" t="s">
        <v>120</v>
      </c>
      <c r="C289" s="11" t="s">
        <v>121</v>
      </c>
      <c r="D289" s="11" t="s">
        <v>31</v>
      </c>
      <c r="E289" s="12">
        <v>1.7602518764030599</v>
      </c>
      <c r="F289" s="12">
        <v>1.6045854238770501</v>
      </c>
      <c r="G289" s="12">
        <v>1.58373954923492</v>
      </c>
      <c r="H289" s="12">
        <v>1.5893514566520299</v>
      </c>
      <c r="I289" s="12">
        <v>0</v>
      </c>
      <c r="J289" s="12">
        <v>0</v>
      </c>
      <c r="K289" s="12">
        <v>0</v>
      </c>
      <c r="L289" s="12">
        <v>0</v>
      </c>
      <c r="M289" s="12">
        <v>0</v>
      </c>
      <c r="N289" s="12"/>
      <c r="O289" s="12"/>
    </row>
    <row r="290" spans="1:15" x14ac:dyDescent="0.35">
      <c r="A290" s="11" t="str">
        <f t="shared" si="4"/>
        <v>CONSUMO PER CAPITA (kg ó litros por individuo)TOTAL BEBIDASServicio en la empresa</v>
      </c>
      <c r="B290" s="11" t="s">
        <v>120</v>
      </c>
      <c r="C290" s="11" t="s">
        <v>121</v>
      </c>
      <c r="D290" s="11" t="s">
        <v>32</v>
      </c>
      <c r="E290" s="12">
        <v>1.17832832152274</v>
      </c>
      <c r="F290" s="12">
        <v>1.1973718310430701</v>
      </c>
      <c r="G290" s="12">
        <v>1.09405644774797</v>
      </c>
      <c r="H290" s="12">
        <v>0.93174805802912497</v>
      </c>
      <c r="I290" s="12">
        <v>0</v>
      </c>
      <c r="J290" s="12">
        <v>0</v>
      </c>
      <c r="K290" s="12">
        <v>0</v>
      </c>
      <c r="L290" s="12">
        <v>0</v>
      </c>
      <c r="M290" s="12">
        <v>0</v>
      </c>
      <c r="N290" s="12"/>
      <c r="O290" s="12"/>
    </row>
    <row r="291" spans="1:15" x14ac:dyDescent="0.35">
      <c r="A291" s="11" t="str">
        <f t="shared" si="4"/>
        <v>CONSUMO PER CAPITA (kg ó litros por individuo)TOTAL BEBIDASResto de canales</v>
      </c>
      <c r="B291" s="11" t="s">
        <v>120</v>
      </c>
      <c r="C291" s="11" t="s">
        <v>121</v>
      </c>
      <c r="D291" s="11" t="s">
        <v>33</v>
      </c>
      <c r="E291" s="12">
        <v>2.9064085706420602</v>
      </c>
      <c r="F291" s="12">
        <v>2.9177623833231299</v>
      </c>
      <c r="G291" s="12">
        <v>3.78348767438928</v>
      </c>
      <c r="H291" s="12">
        <v>3.4102241258419199</v>
      </c>
      <c r="I291" s="12">
        <v>0</v>
      </c>
      <c r="J291" s="12">
        <v>0</v>
      </c>
      <c r="K291" s="12">
        <v>0</v>
      </c>
      <c r="L291" s="12">
        <v>0</v>
      </c>
      <c r="M291" s="12">
        <v>0</v>
      </c>
      <c r="N291" s="12"/>
      <c r="O291" s="12"/>
    </row>
    <row r="292" spans="1:15" x14ac:dyDescent="0.35">
      <c r="A292" s="11" t="str">
        <f t="shared" si="4"/>
        <v>CONSUMO PER CAPITA (kg ó litros por individuo)TOTAL BEBIDASEN LA CALLE</v>
      </c>
      <c r="B292" s="11" t="s">
        <v>120</v>
      </c>
      <c r="C292" s="11" t="s">
        <v>121</v>
      </c>
      <c r="D292" s="11" t="s">
        <v>214</v>
      </c>
      <c r="E292" s="12">
        <v>4.1919100378828897</v>
      </c>
      <c r="F292" s="12">
        <v>4.38228518828506</v>
      </c>
      <c r="G292" s="12">
        <v>3.6601884239800002</v>
      </c>
      <c r="H292" s="12">
        <v>3.2827895398888201</v>
      </c>
      <c r="I292" s="12">
        <v>0</v>
      </c>
      <c r="J292" s="12">
        <v>0</v>
      </c>
      <c r="K292" s="12">
        <v>0</v>
      </c>
      <c r="L292" s="12">
        <v>0</v>
      </c>
      <c r="M292" s="12">
        <v>0</v>
      </c>
      <c r="N292" s="12"/>
      <c r="O292" s="12"/>
    </row>
    <row r="293" spans="1:15" x14ac:dyDescent="0.35">
      <c r="A293" s="11" t="str">
        <f t="shared" si="4"/>
        <v>CONSUMO PER CAPITA (kg ó litros por individuo)TOTAL BEBIDASEN CASA DE OTROS</v>
      </c>
      <c r="B293" s="11" t="s">
        <v>120</v>
      </c>
      <c r="C293" s="11" t="s">
        <v>121</v>
      </c>
      <c r="D293" s="11" t="s">
        <v>215</v>
      </c>
      <c r="E293" s="12">
        <v>3.7541117490795601</v>
      </c>
      <c r="F293" s="12">
        <v>3.2537382942397302</v>
      </c>
      <c r="G293" s="12">
        <v>3.01800890013239</v>
      </c>
      <c r="H293" s="12">
        <v>2.80525093189928</v>
      </c>
      <c r="I293" s="12">
        <v>0</v>
      </c>
      <c r="J293" s="12">
        <v>0</v>
      </c>
      <c r="K293" s="12">
        <v>0</v>
      </c>
      <c r="L293" s="12">
        <v>0</v>
      </c>
      <c r="M293" s="12">
        <v>0</v>
      </c>
      <c r="N293" s="12"/>
      <c r="O293" s="12"/>
    </row>
    <row r="294" spans="1:15" x14ac:dyDescent="0.35">
      <c r="A294" s="11" t="str">
        <f t="shared" si="4"/>
        <v>CONSUMO PER CAPITA (kg ó litros por individuo)TOTAL BEBIDASEN EL ESTABLECIMIENTO</v>
      </c>
      <c r="B294" s="11" t="s">
        <v>120</v>
      </c>
      <c r="C294" s="11" t="s">
        <v>121</v>
      </c>
      <c r="D294" s="11" t="s">
        <v>216</v>
      </c>
      <c r="E294" s="12">
        <v>38.8235689131143</v>
      </c>
      <c r="F294" s="12">
        <v>45.273966724122999</v>
      </c>
      <c r="G294" s="12">
        <v>50.962732634365601</v>
      </c>
      <c r="H294" s="12">
        <v>49.516400502407002</v>
      </c>
      <c r="I294" s="12">
        <v>0</v>
      </c>
      <c r="J294" s="12">
        <v>0</v>
      </c>
      <c r="K294" s="12">
        <v>0</v>
      </c>
      <c r="L294" s="12">
        <v>0</v>
      </c>
      <c r="M294" s="12">
        <v>0</v>
      </c>
      <c r="N294" s="12"/>
      <c r="O294" s="12"/>
    </row>
    <row r="295" spans="1:15" x14ac:dyDescent="0.35">
      <c r="A295" s="11" t="str">
        <f t="shared" si="4"/>
        <v>CONSUMO PER CAPITA (kg ó litros por individuo)TOTAL BEBIDASEN EL TRABAJO</v>
      </c>
      <c r="B295" s="11" t="s">
        <v>120</v>
      </c>
      <c r="C295" s="11" t="s">
        <v>121</v>
      </c>
      <c r="D295" s="11" t="s">
        <v>217</v>
      </c>
      <c r="E295" s="12">
        <v>5.41122594219972</v>
      </c>
      <c r="F295" s="12">
        <v>5.53379851062311</v>
      </c>
      <c r="G295" s="12">
        <v>5.5480494062641599</v>
      </c>
      <c r="H295" s="12">
        <v>4.9075601489038503</v>
      </c>
      <c r="I295" s="12">
        <v>0</v>
      </c>
      <c r="J295" s="12">
        <v>0</v>
      </c>
      <c r="K295" s="12">
        <v>0</v>
      </c>
      <c r="L295" s="12">
        <v>0</v>
      </c>
      <c r="M295" s="12">
        <v>0</v>
      </c>
      <c r="N295" s="12"/>
      <c r="O295" s="12"/>
    </row>
    <row r="296" spans="1:15" x14ac:dyDescent="0.35">
      <c r="A296" s="11" t="str">
        <f t="shared" si="4"/>
        <v>CONSUMO PER CAPITA (kg ó litros por individuo)TOTAL BEBIDASEN COLEGIO/INSTITUTO/UNIV.</v>
      </c>
      <c r="B296" s="11" t="s">
        <v>120</v>
      </c>
      <c r="C296" s="11" t="s">
        <v>121</v>
      </c>
      <c r="D296" s="11" t="s">
        <v>218</v>
      </c>
      <c r="E296" s="12">
        <v>0.107608712026648</v>
      </c>
      <c r="F296" s="12">
        <v>9.9036101245045804E-2</v>
      </c>
      <c r="G296" s="12">
        <v>0.25542082525939502</v>
      </c>
      <c r="H296" s="12">
        <v>9.7038159714303698E-2</v>
      </c>
      <c r="I296" s="12">
        <v>0</v>
      </c>
      <c r="J296" s="12">
        <v>0</v>
      </c>
      <c r="K296" s="12">
        <v>0</v>
      </c>
      <c r="L296" s="12">
        <v>0</v>
      </c>
      <c r="M296" s="12">
        <v>0</v>
      </c>
      <c r="N296" s="12"/>
      <c r="O296" s="12"/>
    </row>
    <row r="297" spans="1:15" x14ac:dyDescent="0.35">
      <c r="A297" s="11" t="str">
        <f t="shared" si="4"/>
        <v>CONSUMO PER CAPITA (kg ó litros por individuo)TOTAL BEBIDASEN MI CASA</v>
      </c>
      <c r="B297" s="11" t="s">
        <v>120</v>
      </c>
      <c r="C297" s="11" t="s">
        <v>121</v>
      </c>
      <c r="D297" s="11" t="s">
        <v>219</v>
      </c>
      <c r="E297" s="12">
        <v>3.1919165320885399</v>
      </c>
      <c r="F297" s="12">
        <v>2.3265592414306702</v>
      </c>
      <c r="G297" s="12">
        <v>1.65199317208515</v>
      </c>
      <c r="H297" s="12">
        <v>1.57818754719771</v>
      </c>
      <c r="I297" s="12">
        <v>0</v>
      </c>
      <c r="J297" s="12">
        <v>0</v>
      </c>
      <c r="K297" s="12">
        <v>0</v>
      </c>
      <c r="L297" s="12">
        <v>0</v>
      </c>
      <c r="M297" s="12">
        <v>0</v>
      </c>
      <c r="N297" s="12"/>
      <c r="O297" s="12"/>
    </row>
    <row r="298" spans="1:15" x14ac:dyDescent="0.35">
      <c r="A298" s="11" t="str">
        <f t="shared" si="4"/>
        <v>CONSUMO PER CAPITA (kg ó litros por individuo)TOTAL BEBIDASEN M.TRANSP.(AVION,TREN,AUTOC,E</v>
      </c>
      <c r="B298" s="11" t="s">
        <v>120</v>
      </c>
      <c r="C298" s="11" t="s">
        <v>121</v>
      </c>
      <c r="D298" s="11" t="s">
        <v>220</v>
      </c>
      <c r="E298" s="12">
        <v>0.25041330057306699</v>
      </c>
      <c r="F298" s="12">
        <v>0.30578461687130398</v>
      </c>
      <c r="G298" s="12">
        <v>0.21647374773429601</v>
      </c>
      <c r="H298" s="12">
        <v>7.2103020762758596E-2</v>
      </c>
      <c r="I298" s="12">
        <v>0</v>
      </c>
      <c r="J298" s="12">
        <v>0</v>
      </c>
      <c r="K298" s="12">
        <v>0</v>
      </c>
      <c r="L298" s="12">
        <v>0</v>
      </c>
      <c r="M298" s="12">
        <v>0</v>
      </c>
      <c r="N298" s="12"/>
      <c r="O298" s="12"/>
    </row>
    <row r="299" spans="1:15" x14ac:dyDescent="0.35">
      <c r="A299" s="11" t="str">
        <f t="shared" si="4"/>
        <v>CONSUMO PER CAPITA (kg ó litros por individuo)TOTAL BEBIDASEN OTRO LUGAR</v>
      </c>
      <c r="B299" s="11" t="s">
        <v>120</v>
      </c>
      <c r="C299" s="11" t="s">
        <v>121</v>
      </c>
      <c r="D299" s="11" t="s">
        <v>221</v>
      </c>
      <c r="E299" s="12">
        <v>2.3797752902146301</v>
      </c>
      <c r="F299" s="12">
        <v>1.24501521103234</v>
      </c>
      <c r="G299" s="12">
        <v>1.8608959950316599</v>
      </c>
      <c r="H299" s="12">
        <v>1.8966910758093001</v>
      </c>
      <c r="I299" s="12">
        <v>0</v>
      </c>
      <c r="J299" s="12">
        <v>0</v>
      </c>
      <c r="K299" s="12">
        <v>0</v>
      </c>
      <c r="L299" s="12">
        <v>0</v>
      </c>
      <c r="M299" s="12">
        <v>0</v>
      </c>
      <c r="N299" s="12"/>
      <c r="O299" s="12"/>
    </row>
    <row r="300" spans="1:15" x14ac:dyDescent="0.35">
      <c r="A300" s="11" t="str">
        <f t="shared" si="4"/>
        <v>CONSUMO PER CAPITA (kg ó litros por individuo)TOTAL BEBIDASDESAYUNO</v>
      </c>
      <c r="B300" s="11" t="s">
        <v>120</v>
      </c>
      <c r="C300" s="11" t="s">
        <v>121</v>
      </c>
      <c r="D300" s="11" t="s">
        <v>222</v>
      </c>
      <c r="E300" s="12">
        <v>7.29305849252043</v>
      </c>
      <c r="F300" s="12">
        <v>8.0175366701864199</v>
      </c>
      <c r="G300" s="12">
        <v>8.4381384619907909</v>
      </c>
      <c r="H300" s="12">
        <v>8.4257117202832497</v>
      </c>
      <c r="I300" s="12">
        <v>0</v>
      </c>
      <c r="J300" s="12">
        <v>0</v>
      </c>
      <c r="K300" s="12">
        <v>0</v>
      </c>
      <c r="L300" s="12">
        <v>0</v>
      </c>
      <c r="M300" s="12">
        <v>0</v>
      </c>
      <c r="N300" s="12"/>
      <c r="O300" s="12"/>
    </row>
    <row r="301" spans="1:15" x14ac:dyDescent="0.35">
      <c r="A301" s="11" t="str">
        <f t="shared" si="4"/>
        <v>CONSUMO PER CAPITA (kg ó litros por individuo)TOTAL BEBIDASAPERITIVO/ANTES DE COMER</v>
      </c>
      <c r="B301" s="11" t="s">
        <v>120</v>
      </c>
      <c r="C301" s="11" t="s">
        <v>121</v>
      </c>
      <c r="D301" s="11" t="s">
        <v>223</v>
      </c>
      <c r="E301" s="12">
        <v>10.1101763887703</v>
      </c>
      <c r="F301" s="12">
        <v>11.1899066921151</v>
      </c>
      <c r="G301" s="12">
        <v>10.951328138178701</v>
      </c>
      <c r="H301" s="12">
        <v>10.1758949565608</v>
      </c>
      <c r="I301" s="12">
        <v>0</v>
      </c>
      <c r="J301" s="12">
        <v>0</v>
      </c>
      <c r="K301" s="12">
        <v>0</v>
      </c>
      <c r="L301" s="12">
        <v>0</v>
      </c>
      <c r="M301" s="12">
        <v>0</v>
      </c>
      <c r="N301" s="12"/>
      <c r="O301" s="12"/>
    </row>
    <row r="302" spans="1:15" x14ac:dyDescent="0.35">
      <c r="A302" s="11" t="str">
        <f t="shared" si="4"/>
        <v>CONSUMO PER CAPITA (kg ó litros por individuo)TOTAL BEBIDASCOMIDA</v>
      </c>
      <c r="B302" s="11" t="s">
        <v>120</v>
      </c>
      <c r="C302" s="11" t="s">
        <v>121</v>
      </c>
      <c r="D302" s="11" t="s">
        <v>224</v>
      </c>
      <c r="E302" s="12">
        <v>14.201138888336599</v>
      </c>
      <c r="F302" s="12">
        <v>17.332677752114499</v>
      </c>
      <c r="G302" s="12">
        <v>18.278082325132601</v>
      </c>
      <c r="H302" s="12">
        <v>18.110323750441601</v>
      </c>
      <c r="I302" s="12">
        <v>0</v>
      </c>
      <c r="J302" s="12">
        <v>0</v>
      </c>
      <c r="K302" s="12">
        <v>0</v>
      </c>
      <c r="L302" s="12">
        <v>0</v>
      </c>
      <c r="M302" s="12">
        <v>0</v>
      </c>
      <c r="N302" s="12"/>
      <c r="O302" s="12"/>
    </row>
    <row r="303" spans="1:15" x14ac:dyDescent="0.35">
      <c r="A303" s="11" t="str">
        <f t="shared" si="4"/>
        <v>CONSUMO PER CAPITA (kg ó litros por individuo)TOTAL BEBIDASTARDE/MERIENDA</v>
      </c>
      <c r="B303" s="11" t="s">
        <v>120</v>
      </c>
      <c r="C303" s="11" t="s">
        <v>121</v>
      </c>
      <c r="D303" s="11" t="s">
        <v>225</v>
      </c>
      <c r="E303" s="12">
        <v>7.5362701982407696</v>
      </c>
      <c r="F303" s="12">
        <v>8.0564964744276093</v>
      </c>
      <c r="G303" s="12">
        <v>8.4704811859142897</v>
      </c>
      <c r="H303" s="12">
        <v>7.9763958083029198</v>
      </c>
      <c r="I303" s="12">
        <v>0</v>
      </c>
      <c r="J303" s="12">
        <v>0</v>
      </c>
      <c r="K303" s="12">
        <v>0</v>
      </c>
      <c r="L303" s="12">
        <v>0</v>
      </c>
      <c r="M303" s="12">
        <v>0</v>
      </c>
      <c r="N303" s="12"/>
      <c r="O303" s="12"/>
    </row>
    <row r="304" spans="1:15" x14ac:dyDescent="0.35">
      <c r="A304" s="11" t="str">
        <f t="shared" si="4"/>
        <v>CONSUMO PER CAPITA (kg ó litros por individuo)TOTAL BEBIDASANTES DE CENAR</v>
      </c>
      <c r="B304" s="11" t="s">
        <v>120</v>
      </c>
      <c r="C304" s="11" t="s">
        <v>121</v>
      </c>
      <c r="D304" s="11" t="s">
        <v>226</v>
      </c>
      <c r="E304" s="12">
        <v>4.64453455491123</v>
      </c>
      <c r="F304" s="12">
        <v>4.7440331256980803</v>
      </c>
      <c r="G304" s="12">
        <v>5.2104183625838703</v>
      </c>
      <c r="H304" s="12">
        <v>5.1461296787472399</v>
      </c>
      <c r="I304" s="12">
        <v>0</v>
      </c>
      <c r="J304" s="12">
        <v>0</v>
      </c>
      <c r="K304" s="12">
        <v>0</v>
      </c>
      <c r="L304" s="12">
        <v>0</v>
      </c>
      <c r="M304" s="12">
        <v>0</v>
      </c>
      <c r="N304" s="12"/>
      <c r="O304" s="12"/>
    </row>
    <row r="305" spans="1:15" x14ac:dyDescent="0.35">
      <c r="A305" s="11" t="str">
        <f t="shared" si="4"/>
        <v>CONSUMO PER CAPITA (kg ó litros por individuo)TOTAL BEBIDASCENA</v>
      </c>
      <c r="B305" s="11" t="s">
        <v>120</v>
      </c>
      <c r="C305" s="11" t="s">
        <v>121</v>
      </c>
      <c r="D305" s="11" t="s">
        <v>227</v>
      </c>
      <c r="E305" s="12">
        <v>7.4206810214823404</v>
      </c>
      <c r="F305" s="12">
        <v>7.8482163343540297</v>
      </c>
      <c r="G305" s="12">
        <v>9.4947931687717197</v>
      </c>
      <c r="H305" s="12">
        <v>8.8400223947775807</v>
      </c>
      <c r="I305" s="12">
        <v>0</v>
      </c>
      <c r="J305" s="12">
        <v>0</v>
      </c>
      <c r="K305" s="12">
        <v>0</v>
      </c>
      <c r="L305" s="12">
        <v>0</v>
      </c>
      <c r="M305" s="12">
        <v>0</v>
      </c>
      <c r="N305" s="12"/>
      <c r="O305" s="12"/>
    </row>
    <row r="306" spans="1:15" x14ac:dyDescent="0.35">
      <c r="A306" s="11" t="str">
        <f t="shared" si="4"/>
        <v>CONSUMO PER CAPITA (kg ó litros por individuo)TOTAL BEBIDASDESPUES DE LA CENA</v>
      </c>
      <c r="B306" s="11" t="s">
        <v>120</v>
      </c>
      <c r="C306" s="11" t="s">
        <v>121</v>
      </c>
      <c r="D306" s="11" t="s">
        <v>228</v>
      </c>
      <c r="E306" s="12">
        <v>1.41656644000918</v>
      </c>
      <c r="F306" s="12">
        <v>1.2125814820226199</v>
      </c>
      <c r="G306" s="12">
        <v>1.6541852792960301</v>
      </c>
      <c r="H306" s="12">
        <v>1.4559436042996201</v>
      </c>
      <c r="I306" s="12">
        <v>0</v>
      </c>
      <c r="J306" s="12">
        <v>0</v>
      </c>
      <c r="K306" s="12">
        <v>0</v>
      </c>
      <c r="L306" s="12">
        <v>0</v>
      </c>
      <c r="M306" s="12">
        <v>0</v>
      </c>
      <c r="N306" s="12"/>
      <c r="O306" s="12"/>
    </row>
    <row r="307" spans="1:15" x14ac:dyDescent="0.35">
      <c r="A307" s="11" t="str">
        <f t="shared" si="4"/>
        <v>CONSUMO PER CAPITA (kg ó litros por individuo)TOTAL BEBIDASDURANTE EL DIA</v>
      </c>
      <c r="B307" s="11" t="s">
        <v>120</v>
      </c>
      <c r="C307" s="11" t="s">
        <v>121</v>
      </c>
      <c r="D307" s="11" t="s">
        <v>229</v>
      </c>
      <c r="E307" s="12">
        <v>5.4881067821918901</v>
      </c>
      <c r="F307" s="12">
        <v>4.0187426894120497</v>
      </c>
      <c r="G307" s="12">
        <v>4.6763352893954</v>
      </c>
      <c r="H307" s="12">
        <v>4.0256059341924901</v>
      </c>
      <c r="I307" s="12">
        <v>0</v>
      </c>
      <c r="J307" s="12">
        <v>0</v>
      </c>
      <c r="K307" s="12">
        <v>0</v>
      </c>
      <c r="L307" s="12">
        <v>0</v>
      </c>
      <c r="M307" s="12">
        <v>0</v>
      </c>
      <c r="N307" s="12"/>
      <c r="O307" s="12"/>
    </row>
    <row r="308" spans="1:15" x14ac:dyDescent="0.35">
      <c r="A308" s="11" t="str">
        <f t="shared" si="4"/>
        <v>CONSUMO PER CAPITA (kg ó litros por individuo)TOTAL BEBIDASCON AMIGOS</v>
      </c>
      <c r="B308" s="11" t="s">
        <v>120</v>
      </c>
      <c r="C308" s="11" t="s">
        <v>121</v>
      </c>
      <c r="D308" s="11" t="s">
        <v>230</v>
      </c>
      <c r="E308" s="12">
        <v>16.497465394207499</v>
      </c>
      <c r="F308" s="12">
        <v>18.311916702550199</v>
      </c>
      <c r="G308" s="12">
        <v>19.967438523586601</v>
      </c>
      <c r="H308" s="12">
        <v>19.325395812034699</v>
      </c>
      <c r="I308" s="12">
        <v>0</v>
      </c>
      <c r="J308" s="12">
        <v>0</v>
      </c>
      <c r="K308" s="12">
        <v>0</v>
      </c>
      <c r="L308" s="12">
        <v>0</v>
      </c>
      <c r="M308" s="12">
        <v>0</v>
      </c>
      <c r="N308" s="12"/>
      <c r="O308" s="12"/>
    </row>
    <row r="309" spans="1:15" x14ac:dyDescent="0.35">
      <c r="A309" s="11" t="str">
        <f t="shared" si="4"/>
        <v>CONSUMO PER CAPITA (kg ó litros por individuo)TOTAL BEBIDASCON CLIENTES</v>
      </c>
      <c r="B309" s="11" t="s">
        <v>120</v>
      </c>
      <c r="C309" s="11" t="s">
        <v>121</v>
      </c>
      <c r="D309" s="11" t="s">
        <v>231</v>
      </c>
      <c r="E309" s="12">
        <v>0.403186363640613</v>
      </c>
      <c r="F309" s="12">
        <v>0.39878322301348301</v>
      </c>
      <c r="G309" s="12">
        <v>0.30805336952354001</v>
      </c>
      <c r="H309" s="12">
        <v>0.309935996620882</v>
      </c>
      <c r="I309" s="12">
        <v>0</v>
      </c>
      <c r="J309" s="12">
        <v>0</v>
      </c>
      <c r="K309" s="12">
        <v>0</v>
      </c>
      <c r="L309" s="12">
        <v>0</v>
      </c>
      <c r="M309" s="12">
        <v>0</v>
      </c>
      <c r="N309" s="12"/>
      <c r="O309" s="12"/>
    </row>
    <row r="310" spans="1:15" x14ac:dyDescent="0.35">
      <c r="A310" s="11" t="str">
        <f t="shared" si="4"/>
        <v>CONSUMO PER CAPITA (kg ó litros por individuo)TOTAL BEBIDASCON COMPAÑEROS DE TRABAJO</v>
      </c>
      <c r="B310" s="11" t="s">
        <v>120</v>
      </c>
      <c r="C310" s="11" t="s">
        <v>121</v>
      </c>
      <c r="D310" s="11" t="s">
        <v>232</v>
      </c>
      <c r="E310" s="12">
        <v>3.94002211321189</v>
      </c>
      <c r="F310" s="12">
        <v>4.2820956988837002</v>
      </c>
      <c r="G310" s="12">
        <v>4.6121272840553296</v>
      </c>
      <c r="H310" s="12">
        <v>4.4549547530942304</v>
      </c>
      <c r="I310" s="12">
        <v>0</v>
      </c>
      <c r="J310" s="12">
        <v>0</v>
      </c>
      <c r="K310" s="12">
        <v>0</v>
      </c>
      <c r="L310" s="12">
        <v>0</v>
      </c>
      <c r="M310" s="12">
        <v>0</v>
      </c>
      <c r="N310" s="12"/>
      <c r="O310" s="12"/>
    </row>
    <row r="311" spans="1:15" x14ac:dyDescent="0.35">
      <c r="A311" s="11" t="str">
        <f t="shared" si="4"/>
        <v>CONSUMO PER CAPITA (kg ó litros por individuo)TOTAL BEBIDASCON COMPAÑEROS DE CLASE</v>
      </c>
      <c r="B311" s="11" t="s">
        <v>120</v>
      </c>
      <c r="C311" s="11" t="s">
        <v>121</v>
      </c>
      <c r="D311" s="11" t="s">
        <v>233</v>
      </c>
      <c r="E311" s="12">
        <v>0.18231729488526299</v>
      </c>
      <c r="F311" s="12">
        <v>0.19313200556314</v>
      </c>
      <c r="G311" s="12">
        <v>0.205422502277011</v>
      </c>
      <c r="H311" s="12">
        <v>0.18501121822327399</v>
      </c>
      <c r="I311" s="12">
        <v>0</v>
      </c>
      <c r="J311" s="12">
        <v>0</v>
      </c>
      <c r="K311" s="12">
        <v>0</v>
      </c>
      <c r="L311" s="12">
        <v>0</v>
      </c>
      <c r="M311" s="12">
        <v>0</v>
      </c>
      <c r="N311" s="12"/>
      <c r="O311" s="12"/>
    </row>
    <row r="312" spans="1:15" x14ac:dyDescent="0.35">
      <c r="A312" s="11" t="str">
        <f t="shared" si="4"/>
        <v>CONSUMO PER CAPITA (kg ó litros por individuo)TOTAL BEBIDASCON FAMILIA</v>
      </c>
      <c r="B312" s="11" t="s">
        <v>120</v>
      </c>
      <c r="C312" s="11" t="s">
        <v>121</v>
      </c>
      <c r="D312" s="11" t="s">
        <v>234</v>
      </c>
      <c r="E312" s="12">
        <v>16.2058301083656</v>
      </c>
      <c r="F312" s="12">
        <v>17.665945401789099</v>
      </c>
      <c r="G312" s="12">
        <v>19.696452341063399</v>
      </c>
      <c r="H312" s="12">
        <v>18.3716025650407</v>
      </c>
      <c r="I312" s="12">
        <v>0</v>
      </c>
      <c r="J312" s="12">
        <v>0</v>
      </c>
      <c r="K312" s="12">
        <v>0</v>
      </c>
      <c r="L312" s="12">
        <v>0</v>
      </c>
      <c r="M312" s="12">
        <v>0</v>
      </c>
      <c r="N312" s="12"/>
      <c r="O312" s="12"/>
    </row>
    <row r="313" spans="1:15" x14ac:dyDescent="0.35">
      <c r="A313" s="11" t="str">
        <f t="shared" si="4"/>
        <v>CONSUMO PER CAPITA (kg ó litros por individuo)TOTAL BEBIDASCON LA PAREJA</v>
      </c>
      <c r="B313" s="11" t="s">
        <v>120</v>
      </c>
      <c r="C313" s="11" t="s">
        <v>121</v>
      </c>
      <c r="D313" s="11" t="s">
        <v>235</v>
      </c>
      <c r="E313" s="12">
        <v>8.2271205165635894</v>
      </c>
      <c r="F313" s="12">
        <v>9.6055958671785806</v>
      </c>
      <c r="G313" s="12">
        <v>10.271836269744901</v>
      </c>
      <c r="H313" s="12">
        <v>10.487475442141401</v>
      </c>
      <c r="I313" s="12">
        <v>0</v>
      </c>
      <c r="J313" s="12">
        <v>0</v>
      </c>
      <c r="K313" s="12">
        <v>0</v>
      </c>
      <c r="L313" s="12">
        <v>0</v>
      </c>
      <c r="M313" s="12">
        <v>0</v>
      </c>
      <c r="N313" s="12"/>
      <c r="O313" s="12"/>
    </row>
    <row r="314" spans="1:15" x14ac:dyDescent="0.35">
      <c r="A314" s="11" t="str">
        <f t="shared" si="4"/>
        <v>CONSUMO PER CAPITA (kg ó litros por individuo)TOTAL BEBIDASESTABA SOLO/A</v>
      </c>
      <c r="B314" s="11" t="s">
        <v>120</v>
      </c>
      <c r="C314" s="11" t="s">
        <v>121</v>
      </c>
      <c r="D314" s="11" t="s">
        <v>236</v>
      </c>
      <c r="E314" s="12">
        <v>12.263667757655</v>
      </c>
      <c r="F314" s="12">
        <v>11.6237014673661</v>
      </c>
      <c r="G314" s="12">
        <v>11.6174359455553</v>
      </c>
      <c r="H314" s="12">
        <v>10.6541560705382</v>
      </c>
      <c r="I314" s="12">
        <v>0</v>
      </c>
      <c r="J314" s="12">
        <v>0</v>
      </c>
      <c r="K314" s="12">
        <v>0</v>
      </c>
      <c r="L314" s="12">
        <v>0</v>
      </c>
      <c r="M314" s="12">
        <v>0</v>
      </c>
      <c r="N314" s="12"/>
      <c r="O314" s="12"/>
    </row>
    <row r="315" spans="1:15" x14ac:dyDescent="0.35">
      <c r="A315" s="11" t="str">
        <f t="shared" si="4"/>
        <v>CONSUMO PER CAPITA (kg ó litros por individuo)TOTAL BEBIDASOTROS</v>
      </c>
      <c r="B315" s="11" t="s">
        <v>120</v>
      </c>
      <c r="C315" s="11" t="s">
        <v>121</v>
      </c>
      <c r="D315" s="11" t="s">
        <v>237</v>
      </c>
      <c r="E315" s="12">
        <v>0.39092224215508597</v>
      </c>
      <c r="F315" s="12">
        <v>0.33902289057740398</v>
      </c>
      <c r="G315" s="12">
        <v>0.49499502256896899</v>
      </c>
      <c r="H315" s="12">
        <v>0.36750369767931501</v>
      </c>
      <c r="I315" s="12">
        <v>0</v>
      </c>
      <c r="J315" s="12">
        <v>0</v>
      </c>
      <c r="K315" s="12">
        <v>0</v>
      </c>
      <c r="L315" s="12">
        <v>0</v>
      </c>
      <c r="M315" s="12">
        <v>0</v>
      </c>
      <c r="N315" s="12"/>
      <c r="O315" s="12"/>
    </row>
    <row r="316" spans="1:15" x14ac:dyDescent="0.35">
      <c r="A316" s="11" t="str">
        <f t="shared" si="4"/>
        <v>CONSUMO PER CAPITA (kg ó litros por individuo)TOTAL BEBIDASESTAR TRABAJANDO</v>
      </c>
      <c r="B316" s="11" t="s">
        <v>120</v>
      </c>
      <c r="C316" s="11" t="s">
        <v>121</v>
      </c>
      <c r="D316" s="11" t="s">
        <v>238</v>
      </c>
      <c r="E316" s="12">
        <v>7.7690923020086302</v>
      </c>
      <c r="F316" s="12">
        <v>7.7850531738489703</v>
      </c>
      <c r="G316" s="12">
        <v>7.8853920656150596</v>
      </c>
      <c r="H316" s="12">
        <v>7.56538440088441</v>
      </c>
      <c r="I316" s="12">
        <v>0</v>
      </c>
      <c r="J316" s="12">
        <v>0</v>
      </c>
      <c r="K316" s="12">
        <v>0</v>
      </c>
      <c r="L316" s="12">
        <v>0</v>
      </c>
      <c r="M316" s="12">
        <v>0</v>
      </c>
      <c r="N316" s="12"/>
      <c r="O316" s="12"/>
    </row>
    <row r="317" spans="1:15" x14ac:dyDescent="0.35">
      <c r="A317" s="11" t="str">
        <f t="shared" si="4"/>
        <v>CONSUMO PER CAPITA (kg ó litros por individuo)TOTAL BEBIDASCOMIDA DE NEGOCIOS</v>
      </c>
      <c r="B317" s="11" t="s">
        <v>120</v>
      </c>
      <c r="C317" s="11" t="s">
        <v>121</v>
      </c>
      <c r="D317" s="11" t="s">
        <v>239</v>
      </c>
      <c r="E317" s="12">
        <v>0.19315348035451399</v>
      </c>
      <c r="F317" s="12">
        <v>0.222427574454681</v>
      </c>
      <c r="G317" s="12">
        <v>0.19929476272823801</v>
      </c>
      <c r="H317" s="12">
        <v>0.145091526704235</v>
      </c>
      <c r="I317" s="12">
        <v>0</v>
      </c>
      <c r="J317" s="12">
        <v>0</v>
      </c>
      <c r="K317" s="12">
        <v>0</v>
      </c>
      <c r="L317" s="12">
        <v>0</v>
      </c>
      <c r="M317" s="12">
        <v>0</v>
      </c>
      <c r="N317" s="12"/>
      <c r="O317" s="12"/>
    </row>
    <row r="318" spans="1:15" x14ac:dyDescent="0.35">
      <c r="A318" s="11" t="str">
        <f t="shared" si="4"/>
        <v>CONSUMO PER CAPITA (kg ó litros por individuo)TOTAL BEBIDASPOR PLACER/RELAX</v>
      </c>
      <c r="B318" s="11" t="s">
        <v>120</v>
      </c>
      <c r="C318" s="11" t="s">
        <v>121</v>
      </c>
      <c r="D318" s="11" t="s">
        <v>240</v>
      </c>
      <c r="E318" s="12">
        <v>8.7949968440263397</v>
      </c>
      <c r="F318" s="12">
        <v>10.673225318116501</v>
      </c>
      <c r="G318" s="12">
        <v>11.5453592411136</v>
      </c>
      <c r="H318" s="12">
        <v>10.8678542368175</v>
      </c>
      <c r="I318" s="12">
        <v>0</v>
      </c>
      <c r="J318" s="12">
        <v>0</v>
      </c>
      <c r="K318" s="12">
        <v>0</v>
      </c>
      <c r="L318" s="12">
        <v>0</v>
      </c>
      <c r="M318" s="12">
        <v>0</v>
      </c>
      <c r="N318" s="12"/>
      <c r="O318" s="12"/>
    </row>
    <row r="319" spans="1:15" x14ac:dyDescent="0.35">
      <c r="A319" s="11" t="str">
        <f t="shared" si="4"/>
        <v>CONSUMO PER CAPITA (kg ó litros por individuo)TOTAL BEBIDASTENER HAMBRE/SIN PLANIFICAR</v>
      </c>
      <c r="B319" s="11" t="s">
        <v>120</v>
      </c>
      <c r="C319" s="11" t="s">
        <v>121</v>
      </c>
      <c r="D319" s="11" t="s">
        <v>241</v>
      </c>
      <c r="E319" s="12">
        <v>15.4359743287655</v>
      </c>
      <c r="F319" s="12">
        <v>17.186670805187401</v>
      </c>
      <c r="G319" s="12">
        <v>16.305185287134101</v>
      </c>
      <c r="H319" s="12">
        <v>14.8854472131957</v>
      </c>
      <c r="I319" s="12">
        <v>0</v>
      </c>
      <c r="J319" s="12">
        <v>0</v>
      </c>
      <c r="K319" s="12">
        <v>0</v>
      </c>
      <c r="L319" s="12">
        <v>0</v>
      </c>
      <c r="M319" s="12">
        <v>0</v>
      </c>
      <c r="N319" s="12"/>
      <c r="O319" s="12"/>
    </row>
    <row r="320" spans="1:15" x14ac:dyDescent="0.35">
      <c r="A320" s="11" t="str">
        <f t="shared" si="4"/>
        <v>CONSUMO PER CAPITA (kg ó litros por individuo)TOTAL BEBIDASESTAR DE COMPRAS</v>
      </c>
      <c r="B320" s="11" t="s">
        <v>120</v>
      </c>
      <c r="C320" s="11" t="s">
        <v>121</v>
      </c>
      <c r="D320" s="11" t="s">
        <v>242</v>
      </c>
      <c r="E320" s="12">
        <v>2.4162923814682</v>
      </c>
      <c r="F320" s="12">
        <v>1.6805943343183301</v>
      </c>
      <c r="G320" s="12">
        <v>1.60451833770789</v>
      </c>
      <c r="H320" s="12">
        <v>1.63512895114527</v>
      </c>
      <c r="I320" s="12">
        <v>0</v>
      </c>
      <c r="J320" s="12">
        <v>0</v>
      </c>
      <c r="K320" s="12">
        <v>0</v>
      </c>
      <c r="L320" s="12">
        <v>0</v>
      </c>
      <c r="M320" s="12">
        <v>0</v>
      </c>
      <c r="N320" s="12"/>
      <c r="O320" s="12"/>
    </row>
    <row r="321" spans="1:15" x14ac:dyDescent="0.35">
      <c r="A321" s="11" t="str">
        <f t="shared" si="4"/>
        <v>CONSUMO PER CAPITA (kg ó litros por individuo)TOTAL BEBIDASNO COCINAR EN CASA</v>
      </c>
      <c r="B321" s="11" t="s">
        <v>120</v>
      </c>
      <c r="C321" s="11" t="s">
        <v>121</v>
      </c>
      <c r="D321" s="11" t="s">
        <v>243</v>
      </c>
      <c r="E321" s="12">
        <v>1.98903044817644</v>
      </c>
      <c r="F321" s="12">
        <v>2.0846648389758098</v>
      </c>
      <c r="G321" s="12">
        <v>2.0812450795695399</v>
      </c>
      <c r="H321" s="12">
        <v>1.92486465996926</v>
      </c>
      <c r="I321" s="12">
        <v>0</v>
      </c>
      <c r="J321" s="12">
        <v>0</v>
      </c>
      <c r="K321" s="12">
        <v>0</v>
      </c>
      <c r="L321" s="12">
        <v>0</v>
      </c>
      <c r="M321" s="12">
        <v>0</v>
      </c>
      <c r="N321" s="12"/>
      <c r="O321" s="12"/>
    </row>
    <row r="322" spans="1:15" x14ac:dyDescent="0.35">
      <c r="A322" s="11" t="str">
        <f t="shared" si="4"/>
        <v>CONSUMO PER CAPITA (kg ó litros por individuo)TOTAL BEBIDASCELEBRACION/FIESTA/SALIR TOMAR</v>
      </c>
      <c r="B322" s="11" t="s">
        <v>120</v>
      </c>
      <c r="C322" s="11" t="s">
        <v>121</v>
      </c>
      <c r="D322" s="11" t="s">
        <v>244</v>
      </c>
      <c r="E322" s="12">
        <v>16.3325847618779</v>
      </c>
      <c r="F322" s="12">
        <v>18.308607741760898</v>
      </c>
      <c r="G322" s="12">
        <v>22.325279510815999</v>
      </c>
      <c r="H322" s="12">
        <v>22.450589070915601</v>
      </c>
      <c r="I322" s="12">
        <v>0</v>
      </c>
      <c r="J322" s="12">
        <v>0</v>
      </c>
      <c r="K322" s="12">
        <v>0</v>
      </c>
      <c r="L322" s="12">
        <v>0</v>
      </c>
      <c r="M322" s="12">
        <v>0</v>
      </c>
      <c r="N322" s="12"/>
      <c r="O322" s="12"/>
    </row>
    <row r="323" spans="1:15" x14ac:dyDescent="0.35">
      <c r="A323" s="11" t="str">
        <f t="shared" si="4"/>
        <v>CONSUMO PER CAPITA (kg ó litros por individuo)TOTAL BEBIDASVIENDO DEPORTES</v>
      </c>
      <c r="B323" s="11" t="s">
        <v>120</v>
      </c>
      <c r="C323" s="11" t="s">
        <v>121</v>
      </c>
      <c r="D323" s="11" t="s">
        <v>245</v>
      </c>
      <c r="E323" s="12">
        <v>0.87843015599496399</v>
      </c>
      <c r="F323" s="12">
        <v>0.95229186936788601</v>
      </c>
      <c r="G323" s="12">
        <v>1.41558833838622</v>
      </c>
      <c r="H323" s="12">
        <v>0.91706130327485602</v>
      </c>
      <c r="I323" s="12">
        <v>0</v>
      </c>
      <c r="J323" s="12">
        <v>0</v>
      </c>
      <c r="K323" s="12">
        <v>0</v>
      </c>
      <c r="L323" s="12">
        <v>0</v>
      </c>
      <c r="M323" s="12">
        <v>0</v>
      </c>
      <c r="N323" s="12"/>
      <c r="O323" s="12"/>
    </row>
    <row r="324" spans="1:15" x14ac:dyDescent="0.35">
      <c r="A324" s="11" t="str">
        <f t="shared" ref="A324:A387" si="5">B324&amp;C324&amp;D324</f>
        <v>CONSUMO PER CAPITA (kg ó litros por individuo)TOTAL BEBIDASOTROS MOTIVOS</v>
      </c>
      <c r="B324" s="11" t="s">
        <v>120</v>
      </c>
      <c r="C324" s="11" t="s">
        <v>121</v>
      </c>
      <c r="D324" s="11" t="s">
        <v>246</v>
      </c>
      <c r="E324" s="12">
        <v>4.3009811919599796</v>
      </c>
      <c r="F324" s="12">
        <v>3.5266544980055001</v>
      </c>
      <c r="G324" s="12">
        <v>3.8118970760967201</v>
      </c>
      <c r="H324" s="12">
        <v>3.7646105934284702</v>
      </c>
      <c r="I324" s="12">
        <v>0</v>
      </c>
      <c r="J324" s="12">
        <v>0</v>
      </c>
      <c r="K324" s="12">
        <v>0</v>
      </c>
      <c r="L324" s="12">
        <v>0</v>
      </c>
      <c r="M324" s="12">
        <v>0</v>
      </c>
      <c r="N324" s="12"/>
      <c r="O324" s="12"/>
    </row>
    <row r="325" spans="1:15" x14ac:dyDescent="0.35">
      <c r="A325" s="11" t="str">
        <f t="shared" si="5"/>
        <v>CONSUMO PER CAPITA (kg ó litros por individuo).Total Bebidas FriasT.ESPAÑA</v>
      </c>
      <c r="B325" s="11" t="s">
        <v>120</v>
      </c>
      <c r="C325" s="11" t="s">
        <v>130</v>
      </c>
      <c r="D325" s="11" t="s">
        <v>36</v>
      </c>
      <c r="E325" s="12">
        <v>51.360701730513398</v>
      </c>
      <c r="F325" s="12">
        <v>54.595739677643003</v>
      </c>
      <c r="G325" s="12">
        <v>58.941403849563997</v>
      </c>
      <c r="H325" s="12">
        <v>56.048364587505503</v>
      </c>
      <c r="I325" s="12">
        <v>0</v>
      </c>
      <c r="J325" s="12">
        <v>0</v>
      </c>
      <c r="K325" s="12">
        <v>0</v>
      </c>
      <c r="L325" s="12">
        <v>0</v>
      </c>
      <c r="M325" s="12">
        <v>0</v>
      </c>
      <c r="N325" s="12"/>
      <c r="O325" s="12"/>
    </row>
    <row r="326" spans="1:15" x14ac:dyDescent="0.35">
      <c r="A326" s="11" t="str">
        <f t="shared" si="5"/>
        <v>CONSUMO PER CAPITA (kg ó litros por individuo).Total Bebidas FriasHiper+Super+Discount+G.A</v>
      </c>
      <c r="B326" s="11" t="s">
        <v>120</v>
      </c>
      <c r="C326" s="11" t="s">
        <v>130</v>
      </c>
      <c r="D326" s="11" t="s">
        <v>23</v>
      </c>
      <c r="E326" s="12">
        <v>9.3671752002370301</v>
      </c>
      <c r="F326" s="12">
        <v>6.6334539548834597</v>
      </c>
      <c r="G326" s="12">
        <v>6.91896512883305</v>
      </c>
      <c r="H326" s="12">
        <v>6.5324288615878103</v>
      </c>
      <c r="I326" s="12">
        <v>0</v>
      </c>
      <c r="J326" s="12">
        <v>0</v>
      </c>
      <c r="K326" s="12">
        <v>0</v>
      </c>
      <c r="L326" s="12">
        <v>0</v>
      </c>
      <c r="M326" s="12">
        <v>0</v>
      </c>
      <c r="N326" s="12"/>
      <c r="O326" s="12"/>
    </row>
    <row r="327" spans="1:15" x14ac:dyDescent="0.35">
      <c r="A327" s="11" t="str">
        <f t="shared" si="5"/>
        <v>CONSUMO PER CAPITA (kg ó litros por individuo).Total Bebidas FriasRestaurantes</v>
      </c>
      <c r="B327" s="11" t="s">
        <v>120</v>
      </c>
      <c r="C327" s="11" t="s">
        <v>130</v>
      </c>
      <c r="D327" s="11" t="s">
        <v>24</v>
      </c>
      <c r="E327" s="12">
        <v>7.6645307573156396</v>
      </c>
      <c r="F327" s="12">
        <v>9.8767988449505495</v>
      </c>
      <c r="G327" s="12">
        <v>10.772056821815999</v>
      </c>
      <c r="H327" s="12">
        <v>10.593378333401301</v>
      </c>
      <c r="I327" s="12">
        <v>0</v>
      </c>
      <c r="J327" s="12">
        <v>0</v>
      </c>
      <c r="K327" s="12">
        <v>0</v>
      </c>
      <c r="L327" s="12">
        <v>0</v>
      </c>
      <c r="M327" s="12">
        <v>0</v>
      </c>
      <c r="N327" s="12"/>
      <c r="O327" s="12"/>
    </row>
    <row r="328" spans="1:15" x14ac:dyDescent="0.35">
      <c r="A328" s="11" t="str">
        <f t="shared" si="5"/>
        <v>CONSUMO PER CAPITA (kg ó litros por individuo).Total Bebidas FriasRestaurantes Fast Food</v>
      </c>
      <c r="B328" s="11" t="s">
        <v>120</v>
      </c>
      <c r="C328" s="11" t="s">
        <v>130</v>
      </c>
      <c r="D328" s="11" t="s">
        <v>25</v>
      </c>
      <c r="E328" s="12">
        <v>2.7332932076663301</v>
      </c>
      <c r="F328" s="12">
        <v>3.0916901726028598</v>
      </c>
      <c r="G328" s="12">
        <v>3.5015088870850999</v>
      </c>
      <c r="H328" s="12">
        <v>3.3099364693573099</v>
      </c>
      <c r="I328" s="12">
        <v>0</v>
      </c>
      <c r="J328" s="12">
        <v>0</v>
      </c>
      <c r="K328" s="12">
        <v>0</v>
      </c>
      <c r="L328" s="12">
        <v>0</v>
      </c>
      <c r="M328" s="12">
        <v>0</v>
      </c>
      <c r="N328" s="12"/>
      <c r="O328" s="12"/>
    </row>
    <row r="329" spans="1:15" x14ac:dyDescent="0.35">
      <c r="A329" s="11" t="str">
        <f t="shared" si="5"/>
        <v>CONSUMO PER CAPITA (kg ó litros por individuo).Total Bebidas FriasBares/Cafeterias/Cervecerias</v>
      </c>
      <c r="B329" s="11" t="s">
        <v>120</v>
      </c>
      <c r="C329" s="11" t="s">
        <v>130</v>
      </c>
      <c r="D329" s="11" t="s">
        <v>26</v>
      </c>
      <c r="E329" s="12">
        <v>21.370371057527599</v>
      </c>
      <c r="F329" s="12">
        <v>25.172427776241801</v>
      </c>
      <c r="G329" s="12">
        <v>27.9438277672411</v>
      </c>
      <c r="H329" s="12">
        <v>26.733676057329401</v>
      </c>
      <c r="I329" s="12">
        <v>0</v>
      </c>
      <c r="J329" s="12">
        <v>0</v>
      </c>
      <c r="K329" s="12">
        <v>0</v>
      </c>
      <c r="L329" s="12">
        <v>0</v>
      </c>
      <c r="M329" s="12">
        <v>0</v>
      </c>
      <c r="N329" s="12"/>
      <c r="O329" s="12"/>
    </row>
    <row r="330" spans="1:15" x14ac:dyDescent="0.35">
      <c r="A330" s="11" t="str">
        <f t="shared" si="5"/>
        <v>CONSUMO PER CAPITA (kg ó litros por individuo).Total Bebidas FriasPanaderias/Pastelerias</v>
      </c>
      <c r="B330" s="11" t="s">
        <v>120</v>
      </c>
      <c r="C330" s="11" t="s">
        <v>130</v>
      </c>
      <c r="D330" s="11" t="s">
        <v>27</v>
      </c>
      <c r="E330" s="12">
        <v>0.55847463265459596</v>
      </c>
      <c r="F330" s="12">
        <v>0.39757183038362498</v>
      </c>
      <c r="G330" s="12">
        <v>0.33125332744008101</v>
      </c>
      <c r="H330" s="12">
        <v>0.30160379998606701</v>
      </c>
      <c r="I330" s="12">
        <v>0</v>
      </c>
      <c r="J330" s="12">
        <v>0</v>
      </c>
      <c r="K330" s="12">
        <v>0</v>
      </c>
      <c r="L330" s="12">
        <v>0</v>
      </c>
      <c r="M330" s="12">
        <v>0</v>
      </c>
      <c r="N330" s="12"/>
      <c r="O330" s="12"/>
    </row>
    <row r="331" spans="1:15" x14ac:dyDescent="0.35">
      <c r="A331" s="11" t="str">
        <f t="shared" si="5"/>
        <v>CONSUMO PER CAPITA (kg ó litros por individuo).Total Bebidas FriasTda.Alimentacion/Delicatesen</v>
      </c>
      <c r="B331" s="11" t="s">
        <v>120</v>
      </c>
      <c r="C331" s="11" t="s">
        <v>130</v>
      </c>
      <c r="D331" s="11" t="s">
        <v>202</v>
      </c>
      <c r="E331" s="12">
        <v>1.85810783974996</v>
      </c>
      <c r="F331" s="12">
        <v>1.9119458120399699</v>
      </c>
      <c r="G331" s="12">
        <v>1.4794300021587199</v>
      </c>
      <c r="H331" s="12">
        <v>1.2242144695418</v>
      </c>
      <c r="I331" s="12">
        <v>0</v>
      </c>
      <c r="J331" s="12">
        <v>0</v>
      </c>
      <c r="K331" s="12">
        <v>0</v>
      </c>
      <c r="L331" s="12">
        <v>0</v>
      </c>
      <c r="M331" s="12">
        <v>0</v>
      </c>
      <c r="N331" s="12"/>
      <c r="O331" s="12"/>
    </row>
    <row r="332" spans="1:15" x14ac:dyDescent="0.35">
      <c r="A332" s="11" t="str">
        <f t="shared" si="5"/>
        <v>CONSUMO PER CAPITA (kg ó litros por individuo).Total Bebidas FriasCanal Conveniencia/24h</v>
      </c>
      <c r="B332" s="11" t="s">
        <v>120</v>
      </c>
      <c r="C332" s="11" t="s">
        <v>130</v>
      </c>
      <c r="D332" s="11" t="s">
        <v>203</v>
      </c>
      <c r="E332" s="12">
        <v>1.54392555549639</v>
      </c>
      <c r="F332" s="12">
        <v>1.3295975179469699</v>
      </c>
      <c r="G332" s="12">
        <v>1.06511837876758</v>
      </c>
      <c r="H332" s="12">
        <v>1.0613611484824099</v>
      </c>
      <c r="I332" s="12">
        <v>0</v>
      </c>
      <c r="J332" s="12">
        <v>0</v>
      </c>
      <c r="K332" s="12">
        <v>0</v>
      </c>
      <c r="L332" s="12">
        <v>0</v>
      </c>
      <c r="M332" s="12">
        <v>0</v>
      </c>
      <c r="N332" s="12"/>
      <c r="O332" s="12"/>
    </row>
    <row r="333" spans="1:15" x14ac:dyDescent="0.35">
      <c r="A333" s="11" t="str">
        <f t="shared" si="5"/>
        <v>CONSUMO PER CAPITA (kg ó litros por individuo).Total Bebidas FriasHoteles</v>
      </c>
      <c r="B333" s="11" t="s">
        <v>120</v>
      </c>
      <c r="C333" s="11" t="s">
        <v>130</v>
      </c>
      <c r="D333" s="11" t="s">
        <v>29</v>
      </c>
      <c r="E333" s="12">
        <v>0.24314813168002999</v>
      </c>
      <c r="F333" s="12">
        <v>0.41902937792236</v>
      </c>
      <c r="G333" s="12">
        <v>0.459292524391269</v>
      </c>
      <c r="H333" s="12">
        <v>0.38032493376621102</v>
      </c>
      <c r="I333" s="12">
        <v>0</v>
      </c>
      <c r="J333" s="12">
        <v>0</v>
      </c>
      <c r="K333" s="12">
        <v>0</v>
      </c>
      <c r="L333" s="12">
        <v>0</v>
      </c>
      <c r="M333" s="12">
        <v>0</v>
      </c>
      <c r="N333" s="12"/>
      <c r="O333" s="12"/>
    </row>
    <row r="334" spans="1:15" x14ac:dyDescent="0.35">
      <c r="A334" s="11" t="str">
        <f t="shared" si="5"/>
        <v>CONSUMO PER CAPITA (kg ó litros por individuo).Total Bebidas FriasEstaciones de servicio</v>
      </c>
      <c r="B334" s="11" t="s">
        <v>120</v>
      </c>
      <c r="C334" s="11" t="s">
        <v>130</v>
      </c>
      <c r="D334" s="11" t="s">
        <v>30</v>
      </c>
      <c r="E334" s="12">
        <v>1.1942717669534799</v>
      </c>
      <c r="F334" s="12">
        <v>1.07290982303423</v>
      </c>
      <c r="G334" s="12">
        <v>1.0556944933503001</v>
      </c>
      <c r="H334" s="12">
        <v>1.0467051499018101</v>
      </c>
      <c r="I334" s="12">
        <v>0</v>
      </c>
      <c r="J334" s="12">
        <v>0</v>
      </c>
      <c r="K334" s="12">
        <v>0</v>
      </c>
      <c r="L334" s="12">
        <v>0</v>
      </c>
      <c r="M334" s="12">
        <v>0</v>
      </c>
      <c r="N334" s="12"/>
      <c r="O334" s="12"/>
    </row>
    <row r="335" spans="1:15" x14ac:dyDescent="0.35">
      <c r="A335" s="11" t="str">
        <f t="shared" si="5"/>
        <v>CONSUMO PER CAPITA (kg ó litros por individuo).Total Bebidas FriasMaquinas dispensadoras</v>
      </c>
      <c r="B335" s="11" t="s">
        <v>120</v>
      </c>
      <c r="C335" s="11" t="s">
        <v>130</v>
      </c>
      <c r="D335" s="11" t="s">
        <v>31</v>
      </c>
      <c r="E335" s="12">
        <v>1.14319837761007</v>
      </c>
      <c r="F335" s="12">
        <v>0.96962310203562696</v>
      </c>
      <c r="G335" s="12">
        <v>0.93376388198659599</v>
      </c>
      <c r="H335" s="12">
        <v>0.98349429765410801</v>
      </c>
      <c r="I335" s="12">
        <v>0</v>
      </c>
      <c r="J335" s="12">
        <v>0</v>
      </c>
      <c r="K335" s="12">
        <v>0</v>
      </c>
      <c r="L335" s="12">
        <v>0</v>
      </c>
      <c r="M335" s="12">
        <v>0</v>
      </c>
      <c r="N335" s="12"/>
      <c r="O335" s="12"/>
    </row>
    <row r="336" spans="1:15" x14ac:dyDescent="0.35">
      <c r="A336" s="11" t="str">
        <f t="shared" si="5"/>
        <v>CONSUMO PER CAPITA (kg ó litros por individuo).Total Bebidas FriasServicio en la empresa</v>
      </c>
      <c r="B336" s="11" t="s">
        <v>120</v>
      </c>
      <c r="C336" s="11" t="s">
        <v>130</v>
      </c>
      <c r="D336" s="11" t="s">
        <v>32</v>
      </c>
      <c r="E336" s="12">
        <v>0.96718669450001205</v>
      </c>
      <c r="F336" s="12">
        <v>0.96802729215262295</v>
      </c>
      <c r="G336" s="12">
        <v>0.883926323868091</v>
      </c>
      <c r="H336" s="12">
        <v>0.68698283040900499</v>
      </c>
      <c r="I336" s="12">
        <v>0</v>
      </c>
      <c r="J336" s="12">
        <v>0</v>
      </c>
      <c r="K336" s="12">
        <v>0</v>
      </c>
      <c r="L336" s="12">
        <v>0</v>
      </c>
      <c r="M336" s="12">
        <v>0</v>
      </c>
      <c r="N336" s="12"/>
      <c r="O336" s="12"/>
    </row>
    <row r="337" spans="1:15" x14ac:dyDescent="0.35">
      <c r="A337" s="11" t="str">
        <f t="shared" si="5"/>
        <v>CONSUMO PER CAPITA (kg ó litros por individuo).Total Bebidas FriasResto de canales</v>
      </c>
      <c r="B337" s="11" t="s">
        <v>120</v>
      </c>
      <c r="C337" s="11" t="s">
        <v>130</v>
      </c>
      <c r="D337" s="11" t="s">
        <v>33</v>
      </c>
      <c r="E337" s="12">
        <v>2.7170076589037899</v>
      </c>
      <c r="F337" s="12">
        <v>2.7526653148674201</v>
      </c>
      <c r="G337" s="12">
        <v>3.5965700325717398</v>
      </c>
      <c r="H337" s="12">
        <v>3.1942552526476899</v>
      </c>
      <c r="I337" s="12">
        <v>0</v>
      </c>
      <c r="J337" s="12">
        <v>0</v>
      </c>
      <c r="K337" s="12">
        <v>0</v>
      </c>
      <c r="L337" s="12">
        <v>0</v>
      </c>
      <c r="M337" s="12">
        <v>0</v>
      </c>
      <c r="N337" s="12"/>
      <c r="O337" s="12"/>
    </row>
    <row r="338" spans="1:15" x14ac:dyDescent="0.35">
      <c r="A338" s="11" t="str">
        <f t="shared" si="5"/>
        <v>CONSUMO PER CAPITA (kg ó litros por individuo).Total Bebidas FriasEN LA CALLE</v>
      </c>
      <c r="B338" s="11" t="s">
        <v>120</v>
      </c>
      <c r="C338" s="11" t="s">
        <v>130</v>
      </c>
      <c r="D338" s="11" t="s">
        <v>214</v>
      </c>
      <c r="E338" s="12">
        <v>3.88658192936854</v>
      </c>
      <c r="F338" s="12">
        <v>4.0493405827963302</v>
      </c>
      <c r="G338" s="12">
        <v>3.5267358384929901</v>
      </c>
      <c r="H338" s="12">
        <v>3.1592860404321499</v>
      </c>
      <c r="I338" s="12">
        <v>0</v>
      </c>
      <c r="J338" s="12">
        <v>0</v>
      </c>
      <c r="K338" s="12">
        <v>0</v>
      </c>
      <c r="L338" s="12">
        <v>0</v>
      </c>
      <c r="M338" s="12">
        <v>0</v>
      </c>
      <c r="N338" s="12"/>
      <c r="O338" s="12"/>
    </row>
    <row r="339" spans="1:15" x14ac:dyDescent="0.35">
      <c r="A339" s="11" t="str">
        <f t="shared" si="5"/>
        <v>CONSUMO PER CAPITA (kg ó litros por individuo).Total Bebidas FriasEN CASA DE OTROS</v>
      </c>
      <c r="B339" s="11" t="s">
        <v>120</v>
      </c>
      <c r="C339" s="11" t="s">
        <v>130</v>
      </c>
      <c r="D339" s="11" t="s">
        <v>215</v>
      </c>
      <c r="E339" s="12">
        <v>3.6934540337469599</v>
      </c>
      <c r="F339" s="12">
        <v>3.1913004976227999</v>
      </c>
      <c r="G339" s="12">
        <v>2.9673896406121698</v>
      </c>
      <c r="H339" s="12">
        <v>2.7568033786002202</v>
      </c>
      <c r="I339" s="12">
        <v>0</v>
      </c>
      <c r="J339" s="12">
        <v>0</v>
      </c>
      <c r="K339" s="12">
        <v>0</v>
      </c>
      <c r="L339" s="12">
        <v>0</v>
      </c>
      <c r="M339" s="12">
        <v>0</v>
      </c>
      <c r="N339" s="12"/>
      <c r="O339" s="12"/>
    </row>
    <row r="340" spans="1:15" x14ac:dyDescent="0.35">
      <c r="A340" s="11" t="str">
        <f t="shared" si="5"/>
        <v>CONSUMO PER CAPITA (kg ó litros por individuo).Total Bebidas FriasEN EL ESTABLECIMIENTO</v>
      </c>
      <c r="B340" s="11" t="s">
        <v>120</v>
      </c>
      <c r="C340" s="11" t="s">
        <v>130</v>
      </c>
      <c r="D340" s="11" t="s">
        <v>216</v>
      </c>
      <c r="E340" s="12">
        <v>33.492306547828399</v>
      </c>
      <c r="F340" s="12">
        <v>39.133068327612101</v>
      </c>
      <c r="G340" s="12">
        <v>44.165430987490801</v>
      </c>
      <c r="H340" s="12">
        <v>42.823207434419203</v>
      </c>
      <c r="I340" s="12">
        <v>0</v>
      </c>
      <c r="J340" s="12">
        <v>0</v>
      </c>
      <c r="K340" s="12">
        <v>0</v>
      </c>
      <c r="L340" s="12">
        <v>0</v>
      </c>
      <c r="M340" s="12">
        <v>0</v>
      </c>
      <c r="N340" s="12"/>
      <c r="O340" s="12"/>
    </row>
    <row r="341" spans="1:15" x14ac:dyDescent="0.35">
      <c r="A341" s="11" t="str">
        <f t="shared" si="5"/>
        <v>CONSUMO PER CAPITA (kg ó litros por individuo).Total Bebidas FriasEN EL TRABAJO</v>
      </c>
      <c r="B341" s="11" t="s">
        <v>120</v>
      </c>
      <c r="C341" s="11" t="s">
        <v>130</v>
      </c>
      <c r="D341" s="11" t="s">
        <v>217</v>
      </c>
      <c r="E341" s="12">
        <v>4.5198826981598801</v>
      </c>
      <c r="F341" s="12">
        <v>4.4029850743388597</v>
      </c>
      <c r="G341" s="12">
        <v>4.4520890315672901</v>
      </c>
      <c r="H341" s="12">
        <v>3.8311815916158198</v>
      </c>
      <c r="I341" s="12">
        <v>0</v>
      </c>
      <c r="J341" s="12">
        <v>0</v>
      </c>
      <c r="K341" s="12">
        <v>0</v>
      </c>
      <c r="L341" s="12">
        <v>0</v>
      </c>
      <c r="M341" s="12">
        <v>0</v>
      </c>
      <c r="N341" s="12"/>
      <c r="O341" s="12"/>
    </row>
    <row r="342" spans="1:15" x14ac:dyDescent="0.35">
      <c r="A342" s="11" t="str">
        <f t="shared" si="5"/>
        <v>CONSUMO PER CAPITA (kg ó litros por individuo).Total Bebidas FriasEN COLEGIO/INSTITUTO/UNIV.</v>
      </c>
      <c r="B342" s="11" t="s">
        <v>120</v>
      </c>
      <c r="C342" s="11" t="s">
        <v>130</v>
      </c>
      <c r="D342" s="11" t="s">
        <v>218</v>
      </c>
      <c r="E342" s="12">
        <v>8.8494615604704202E-2</v>
      </c>
      <c r="F342" s="12">
        <v>7.4153730487163699E-2</v>
      </c>
      <c r="G342" s="12">
        <v>0.22689919826412</v>
      </c>
      <c r="H342" s="12">
        <v>6.55162473676935E-2</v>
      </c>
      <c r="I342" s="12">
        <v>0</v>
      </c>
      <c r="J342" s="12">
        <v>0</v>
      </c>
      <c r="K342" s="12">
        <v>0</v>
      </c>
      <c r="L342" s="12">
        <v>0</v>
      </c>
      <c r="M342" s="12">
        <v>0</v>
      </c>
      <c r="N342" s="12"/>
      <c r="O342" s="12"/>
    </row>
    <row r="343" spans="1:15" x14ac:dyDescent="0.35">
      <c r="A343" s="11" t="str">
        <f t="shared" si="5"/>
        <v>CONSUMO PER CAPITA (kg ó litros por individuo).Total Bebidas FriasEN MI CASA</v>
      </c>
      <c r="B343" s="11" t="s">
        <v>120</v>
      </c>
      <c r="C343" s="11" t="s">
        <v>130</v>
      </c>
      <c r="D343" s="11" t="s">
        <v>219</v>
      </c>
      <c r="E343" s="12">
        <v>3.13449061607353</v>
      </c>
      <c r="F343" s="12">
        <v>2.2769013989369702</v>
      </c>
      <c r="G343" s="12">
        <v>1.62254448155488</v>
      </c>
      <c r="H343" s="12">
        <v>1.55237943398045</v>
      </c>
      <c r="I343" s="12">
        <v>0</v>
      </c>
      <c r="J343" s="12">
        <v>0</v>
      </c>
      <c r="K343" s="12">
        <v>0</v>
      </c>
      <c r="L343" s="12">
        <v>0</v>
      </c>
      <c r="M343" s="12">
        <v>0</v>
      </c>
      <c r="N343" s="12"/>
      <c r="O343" s="12"/>
    </row>
    <row r="344" spans="1:15" x14ac:dyDescent="0.35">
      <c r="A344" s="11" t="str">
        <f t="shared" si="5"/>
        <v>CONSUMO PER CAPITA (kg ó litros por individuo).Total Bebidas FriasEN M.TRANSP.(AVION,TREN,AUTOC,E</v>
      </c>
      <c r="B344" s="11" t="s">
        <v>120</v>
      </c>
      <c r="C344" s="11" t="s">
        <v>130</v>
      </c>
      <c r="D344" s="11" t="s">
        <v>220</v>
      </c>
      <c r="E344" s="12">
        <v>0.238724614245717</v>
      </c>
      <c r="F344" s="12">
        <v>0.28251046728316498</v>
      </c>
      <c r="G344" s="12">
        <v>0.19870420874457201</v>
      </c>
      <c r="H344" s="12">
        <v>6.2485147583756798E-2</v>
      </c>
      <c r="I344" s="12">
        <v>0</v>
      </c>
      <c r="J344" s="12">
        <v>0</v>
      </c>
      <c r="K344" s="12">
        <v>0</v>
      </c>
      <c r="L344" s="12">
        <v>0</v>
      </c>
      <c r="M344" s="12">
        <v>0</v>
      </c>
      <c r="N344" s="12"/>
      <c r="O344" s="12"/>
    </row>
    <row r="345" spans="1:15" x14ac:dyDescent="0.35">
      <c r="A345" s="11" t="str">
        <f t="shared" si="5"/>
        <v>CONSUMO PER CAPITA (kg ó litros por individuo).Total Bebidas FriasEN OTRO LUGAR</v>
      </c>
      <c r="B345" s="11" t="s">
        <v>120</v>
      </c>
      <c r="C345" s="11" t="s">
        <v>130</v>
      </c>
      <c r="D345" s="11" t="s">
        <v>221</v>
      </c>
      <c r="E345" s="12">
        <v>2.3067634943444602</v>
      </c>
      <c r="F345" s="12">
        <v>1.1854755470523599</v>
      </c>
      <c r="G345" s="12">
        <v>1.78160611823448</v>
      </c>
      <c r="H345" s="12">
        <v>1.79751325767103</v>
      </c>
      <c r="I345" s="12">
        <v>0</v>
      </c>
      <c r="J345" s="12">
        <v>0</v>
      </c>
      <c r="K345" s="12">
        <v>0</v>
      </c>
      <c r="L345" s="12">
        <v>0</v>
      </c>
      <c r="M345" s="12">
        <v>0</v>
      </c>
      <c r="N345" s="12"/>
      <c r="O345" s="12"/>
    </row>
    <row r="346" spans="1:15" x14ac:dyDescent="0.35">
      <c r="A346" s="11" t="str">
        <f t="shared" si="5"/>
        <v>CONSUMO PER CAPITA (kg ó litros por individuo).Total Bebidas FriasDESAYUNO</v>
      </c>
      <c r="B346" s="11" t="s">
        <v>120</v>
      </c>
      <c r="C346" s="11" t="s">
        <v>130</v>
      </c>
      <c r="D346" s="11" t="s">
        <v>222</v>
      </c>
      <c r="E346" s="12">
        <v>3.1618282905589199</v>
      </c>
      <c r="F346" s="12">
        <v>3.0709755336242899</v>
      </c>
      <c r="G346" s="12">
        <v>3.3868828434382898</v>
      </c>
      <c r="H346" s="12">
        <v>3.4671772690382499</v>
      </c>
      <c r="I346" s="12">
        <v>0</v>
      </c>
      <c r="J346" s="12">
        <v>0</v>
      </c>
      <c r="K346" s="12">
        <v>0</v>
      </c>
      <c r="L346" s="12">
        <v>0</v>
      </c>
      <c r="M346" s="12">
        <v>0</v>
      </c>
      <c r="N346" s="12"/>
      <c r="O346" s="12"/>
    </row>
    <row r="347" spans="1:15" x14ac:dyDescent="0.35">
      <c r="A347" s="11" t="str">
        <f t="shared" si="5"/>
        <v>CONSUMO PER CAPITA (kg ó litros por individuo).Total Bebidas FriasAPERITIVO/ANTES DE COMER</v>
      </c>
      <c r="B347" s="11" t="s">
        <v>120</v>
      </c>
      <c r="C347" s="11" t="s">
        <v>130</v>
      </c>
      <c r="D347" s="11" t="s">
        <v>223</v>
      </c>
      <c r="E347" s="12">
        <v>9.5061560387482604</v>
      </c>
      <c r="F347" s="12">
        <v>10.454354122399501</v>
      </c>
      <c r="G347" s="12">
        <v>10.1539237128788</v>
      </c>
      <c r="H347" s="12">
        <v>9.4092781013573692</v>
      </c>
      <c r="I347" s="12">
        <v>0</v>
      </c>
      <c r="J347" s="12">
        <v>0</v>
      </c>
      <c r="K347" s="12">
        <v>0</v>
      </c>
      <c r="L347" s="12">
        <v>0</v>
      </c>
      <c r="M347" s="12">
        <v>0</v>
      </c>
      <c r="N347" s="12"/>
      <c r="O347" s="12"/>
    </row>
    <row r="348" spans="1:15" x14ac:dyDescent="0.35">
      <c r="A348" s="11" t="str">
        <f t="shared" si="5"/>
        <v>CONSUMO PER CAPITA (kg ó litros por individuo).Total Bebidas FriasCOMIDA</v>
      </c>
      <c r="B348" s="11" t="s">
        <v>120</v>
      </c>
      <c r="C348" s="11" t="s">
        <v>130</v>
      </c>
      <c r="D348" s="11" t="s">
        <v>224</v>
      </c>
      <c r="E348" s="12">
        <v>13.7658891038185</v>
      </c>
      <c r="F348" s="12">
        <v>16.7672882854514</v>
      </c>
      <c r="G348" s="12">
        <v>17.6927464761945</v>
      </c>
      <c r="H348" s="12">
        <v>17.524653905133299</v>
      </c>
      <c r="I348" s="12">
        <v>0</v>
      </c>
      <c r="J348" s="12">
        <v>0</v>
      </c>
      <c r="K348" s="12">
        <v>0</v>
      </c>
      <c r="L348" s="12">
        <v>0</v>
      </c>
      <c r="M348" s="12">
        <v>0</v>
      </c>
      <c r="N348" s="12"/>
      <c r="O348" s="12"/>
    </row>
    <row r="349" spans="1:15" x14ac:dyDescent="0.35">
      <c r="A349" s="11" t="str">
        <f t="shared" si="5"/>
        <v>CONSUMO PER CAPITA (kg ó litros por individuo).Total Bebidas FriasTARDE/MERIENDA</v>
      </c>
      <c r="B349" s="11" t="s">
        <v>120</v>
      </c>
      <c r="C349" s="11" t="s">
        <v>130</v>
      </c>
      <c r="D349" s="11" t="s">
        <v>225</v>
      </c>
      <c r="E349" s="12">
        <v>6.4271742455837799</v>
      </c>
      <c r="F349" s="12">
        <v>6.9352243833445701</v>
      </c>
      <c r="G349" s="12">
        <v>7.1976376824752402</v>
      </c>
      <c r="H349" s="12">
        <v>6.7296902213978198</v>
      </c>
      <c r="I349" s="12">
        <v>0</v>
      </c>
      <c r="J349" s="12">
        <v>0</v>
      </c>
      <c r="K349" s="12">
        <v>0</v>
      </c>
      <c r="L349" s="12">
        <v>0</v>
      </c>
      <c r="M349" s="12">
        <v>0</v>
      </c>
      <c r="N349" s="12"/>
      <c r="O349" s="12"/>
    </row>
    <row r="350" spans="1:15" x14ac:dyDescent="0.35">
      <c r="A350" s="11" t="str">
        <f t="shared" si="5"/>
        <v>CONSUMO PER CAPITA (kg ó litros por individuo).Total Bebidas FriasANTES DE CENAR</v>
      </c>
      <c r="B350" s="11" t="s">
        <v>120</v>
      </c>
      <c r="C350" s="11" t="s">
        <v>130</v>
      </c>
      <c r="D350" s="11" t="s">
        <v>226</v>
      </c>
      <c r="E350" s="12">
        <v>4.5492006590015004</v>
      </c>
      <c r="F350" s="12">
        <v>4.6522143504868403</v>
      </c>
      <c r="G350" s="12">
        <v>5.1006301890361101</v>
      </c>
      <c r="H350" s="12">
        <v>5.04803994555804</v>
      </c>
      <c r="I350" s="12">
        <v>0</v>
      </c>
      <c r="J350" s="12">
        <v>0</v>
      </c>
      <c r="K350" s="12">
        <v>0</v>
      </c>
      <c r="L350" s="12">
        <v>0</v>
      </c>
      <c r="M350" s="12">
        <v>0</v>
      </c>
      <c r="N350" s="12"/>
      <c r="O350" s="12"/>
    </row>
    <row r="351" spans="1:15" x14ac:dyDescent="0.35">
      <c r="A351" s="11" t="str">
        <f t="shared" si="5"/>
        <v>CONSUMO PER CAPITA (kg ó litros por individuo).Total Bebidas FriasCENA</v>
      </c>
      <c r="B351" s="11" t="s">
        <v>120</v>
      </c>
      <c r="C351" s="11" t="s">
        <v>130</v>
      </c>
      <c r="D351" s="11" t="s">
        <v>227</v>
      </c>
      <c r="E351" s="12">
        <v>7.3189933731738899</v>
      </c>
      <c r="F351" s="12">
        <v>7.7401102230045504</v>
      </c>
      <c r="G351" s="12">
        <v>9.3575100200699701</v>
      </c>
      <c r="H351" s="12">
        <v>8.7135756063225394</v>
      </c>
      <c r="I351" s="12">
        <v>0</v>
      </c>
      <c r="J351" s="12">
        <v>0</v>
      </c>
      <c r="K351" s="12">
        <v>0</v>
      </c>
      <c r="L351" s="12">
        <v>0</v>
      </c>
      <c r="M351" s="12">
        <v>0</v>
      </c>
      <c r="N351" s="12"/>
      <c r="O351" s="12"/>
    </row>
    <row r="352" spans="1:15" x14ac:dyDescent="0.35">
      <c r="A352" s="11" t="str">
        <f t="shared" si="5"/>
        <v>CONSUMO PER CAPITA (kg ó litros por individuo).Total Bebidas FriasDESPUES DE LA CENA</v>
      </c>
      <c r="B352" s="11" t="s">
        <v>120</v>
      </c>
      <c r="C352" s="11" t="s">
        <v>130</v>
      </c>
      <c r="D352" s="11" t="s">
        <v>228</v>
      </c>
      <c r="E352" s="12">
        <v>1.3316472649233499</v>
      </c>
      <c r="F352" s="12">
        <v>1.13868508237128</v>
      </c>
      <c r="G352" s="12">
        <v>1.5791123913693199</v>
      </c>
      <c r="H352" s="12">
        <v>1.36293077457982</v>
      </c>
      <c r="I352" s="12">
        <v>0</v>
      </c>
      <c r="J352" s="12">
        <v>0</v>
      </c>
      <c r="K352" s="12">
        <v>0</v>
      </c>
      <c r="L352" s="12">
        <v>0</v>
      </c>
      <c r="M352" s="12">
        <v>0</v>
      </c>
      <c r="N352" s="12"/>
      <c r="O352" s="12"/>
    </row>
    <row r="353" spans="1:15" x14ac:dyDescent="0.35">
      <c r="A353" s="11" t="str">
        <f t="shared" si="5"/>
        <v>CONSUMO PER CAPITA (kg ó litros por individuo).Total Bebidas FriasDURANTE EL DIA</v>
      </c>
      <c r="B353" s="11" t="s">
        <v>120</v>
      </c>
      <c r="C353" s="11" t="s">
        <v>130</v>
      </c>
      <c r="D353" s="11" t="s">
        <v>229</v>
      </c>
      <c r="E353" s="12">
        <v>5.2998016534385703</v>
      </c>
      <c r="F353" s="12">
        <v>3.8368866112280302</v>
      </c>
      <c r="G353" s="12">
        <v>4.4729540792909601</v>
      </c>
      <c r="H353" s="12">
        <v>3.7930178756205599</v>
      </c>
      <c r="I353" s="12">
        <v>0</v>
      </c>
      <c r="J353" s="12">
        <v>0</v>
      </c>
      <c r="K353" s="12">
        <v>0</v>
      </c>
      <c r="L353" s="12">
        <v>0</v>
      </c>
      <c r="M353" s="12">
        <v>0</v>
      </c>
      <c r="N353" s="12"/>
      <c r="O353" s="12"/>
    </row>
    <row r="354" spans="1:15" x14ac:dyDescent="0.35">
      <c r="A354" s="11" t="str">
        <f t="shared" si="5"/>
        <v>CONSUMO PER CAPITA (kg ó litros por individuo).Total Bebidas FriasCON AMIGOS</v>
      </c>
      <c r="B354" s="11" t="s">
        <v>120</v>
      </c>
      <c r="C354" s="11" t="s">
        <v>130</v>
      </c>
      <c r="D354" s="11" t="s">
        <v>230</v>
      </c>
      <c r="E354" s="12">
        <v>15.2150145389366</v>
      </c>
      <c r="F354" s="12">
        <v>16.868569354542</v>
      </c>
      <c r="G354" s="12">
        <v>18.3696488807382</v>
      </c>
      <c r="H354" s="12">
        <v>17.785726483361099</v>
      </c>
      <c r="I354" s="12">
        <v>0</v>
      </c>
      <c r="J354" s="12">
        <v>0</v>
      </c>
      <c r="K354" s="12">
        <v>0</v>
      </c>
      <c r="L354" s="12">
        <v>0</v>
      </c>
      <c r="M354" s="12">
        <v>0</v>
      </c>
      <c r="N354" s="12"/>
      <c r="O354" s="12"/>
    </row>
    <row r="355" spans="1:15" x14ac:dyDescent="0.35">
      <c r="A355" s="11" t="str">
        <f t="shared" si="5"/>
        <v>CONSUMO PER CAPITA (kg ó litros por individuo).Total Bebidas FriasCON CLIENTES</v>
      </c>
      <c r="B355" s="11" t="s">
        <v>120</v>
      </c>
      <c r="C355" s="11" t="s">
        <v>130</v>
      </c>
      <c r="D355" s="11" t="s">
        <v>231</v>
      </c>
      <c r="E355" s="12">
        <v>0.32102829649375397</v>
      </c>
      <c r="F355" s="12">
        <v>0.30714812003221198</v>
      </c>
      <c r="G355" s="12">
        <v>0.22722809770795899</v>
      </c>
      <c r="H355" s="12">
        <v>0.23899552672888899</v>
      </c>
      <c r="I355" s="12">
        <v>0</v>
      </c>
      <c r="J355" s="12">
        <v>0</v>
      </c>
      <c r="K355" s="12">
        <v>0</v>
      </c>
      <c r="L355" s="12">
        <v>0</v>
      </c>
      <c r="M355" s="12">
        <v>0</v>
      </c>
      <c r="N355" s="12"/>
      <c r="O355" s="12"/>
    </row>
    <row r="356" spans="1:15" x14ac:dyDescent="0.35">
      <c r="A356" s="11" t="str">
        <f t="shared" si="5"/>
        <v>CONSUMO PER CAPITA (kg ó litros por individuo).Total Bebidas FriasCON COMPAÑEROS DE TRABAJO</v>
      </c>
      <c r="B356" s="11" t="s">
        <v>120</v>
      </c>
      <c r="C356" s="11" t="s">
        <v>130</v>
      </c>
      <c r="D356" s="11" t="s">
        <v>232</v>
      </c>
      <c r="E356" s="12">
        <v>2.7420478804295398</v>
      </c>
      <c r="F356" s="12">
        <v>2.8299703716304698</v>
      </c>
      <c r="G356" s="12">
        <v>3.1616817660329102</v>
      </c>
      <c r="H356" s="12">
        <v>3.04938868469941</v>
      </c>
      <c r="I356" s="12">
        <v>0</v>
      </c>
      <c r="J356" s="12">
        <v>0</v>
      </c>
      <c r="K356" s="12">
        <v>0</v>
      </c>
      <c r="L356" s="12">
        <v>0</v>
      </c>
      <c r="M356" s="12">
        <v>0</v>
      </c>
      <c r="N356" s="12"/>
      <c r="O356" s="12"/>
    </row>
    <row r="357" spans="1:15" x14ac:dyDescent="0.35">
      <c r="A357" s="11" t="str">
        <f t="shared" si="5"/>
        <v>CONSUMO PER CAPITA (kg ó litros por individuo).Total Bebidas FriasCON COMPAÑEROS DE CLASE</v>
      </c>
      <c r="B357" s="11" t="s">
        <v>120</v>
      </c>
      <c r="C357" s="11" t="s">
        <v>130</v>
      </c>
      <c r="D357" s="11" t="s">
        <v>233</v>
      </c>
      <c r="E357" s="12">
        <v>0.150712714257487</v>
      </c>
      <c r="F357" s="12">
        <v>0.162001288586685</v>
      </c>
      <c r="G357" s="12">
        <v>0.17025618813677099</v>
      </c>
      <c r="H357" s="12">
        <v>0.14437206511095799</v>
      </c>
      <c r="I357" s="12">
        <v>0</v>
      </c>
      <c r="J357" s="12">
        <v>0</v>
      </c>
      <c r="K357" s="12">
        <v>0</v>
      </c>
      <c r="L357" s="12">
        <v>0</v>
      </c>
      <c r="M357" s="12">
        <v>0</v>
      </c>
      <c r="N357" s="12"/>
      <c r="O357" s="12"/>
    </row>
    <row r="358" spans="1:15" x14ac:dyDescent="0.35">
      <c r="A358" s="11" t="str">
        <f t="shared" si="5"/>
        <v>CONSUMO PER CAPITA (kg ó litros por individuo).Total Bebidas FriasCON FAMILIA</v>
      </c>
      <c r="B358" s="11" t="s">
        <v>120</v>
      </c>
      <c r="C358" s="11" t="s">
        <v>130</v>
      </c>
      <c r="D358" s="11" t="s">
        <v>234</v>
      </c>
      <c r="E358" s="12">
        <v>15.082783578207399</v>
      </c>
      <c r="F358" s="12">
        <v>16.335322400699599</v>
      </c>
      <c r="G358" s="12">
        <v>18.216073214322801</v>
      </c>
      <c r="H358" s="12">
        <v>16.938145625585801</v>
      </c>
      <c r="I358" s="12">
        <v>0</v>
      </c>
      <c r="J358" s="12">
        <v>0</v>
      </c>
      <c r="K358" s="12">
        <v>0</v>
      </c>
      <c r="L358" s="12">
        <v>0</v>
      </c>
      <c r="M358" s="12">
        <v>0</v>
      </c>
      <c r="N358" s="12"/>
      <c r="O358" s="12"/>
    </row>
    <row r="359" spans="1:15" x14ac:dyDescent="0.35">
      <c r="A359" s="11" t="str">
        <f t="shared" si="5"/>
        <v>CONSUMO PER CAPITA (kg ó litros por individuo).Total Bebidas FriasCON LA PAREJA</v>
      </c>
      <c r="B359" s="11" t="s">
        <v>120</v>
      </c>
      <c r="C359" s="11" t="s">
        <v>130</v>
      </c>
      <c r="D359" s="11" t="s">
        <v>235</v>
      </c>
      <c r="E359" s="12">
        <v>7.2890716372007898</v>
      </c>
      <c r="F359" s="12">
        <v>8.4724894494754697</v>
      </c>
      <c r="G359" s="12">
        <v>8.9935170281160293</v>
      </c>
      <c r="H359" s="12">
        <v>9.1284701741563801</v>
      </c>
      <c r="I359" s="12">
        <v>0</v>
      </c>
      <c r="J359" s="12">
        <v>0</v>
      </c>
      <c r="K359" s="12">
        <v>0</v>
      </c>
      <c r="L359" s="12">
        <v>0</v>
      </c>
      <c r="M359" s="12">
        <v>0</v>
      </c>
      <c r="N359" s="12"/>
      <c r="O359" s="12"/>
    </row>
    <row r="360" spans="1:15" x14ac:dyDescent="0.35">
      <c r="A360" s="11" t="str">
        <f t="shared" si="5"/>
        <v>CONSUMO PER CAPITA (kg ó litros por individuo).Total Bebidas FriasESTABA SOLO/A</v>
      </c>
      <c r="B360" s="11" t="s">
        <v>120</v>
      </c>
      <c r="C360" s="11" t="s">
        <v>130</v>
      </c>
      <c r="D360" s="11" t="s">
        <v>236</v>
      </c>
      <c r="E360" s="12">
        <v>10.2139879829104</v>
      </c>
      <c r="F360" s="12">
        <v>9.3265744643091697</v>
      </c>
      <c r="G360" s="12">
        <v>9.3456655092566105</v>
      </c>
      <c r="H360" s="12">
        <v>8.4328074428347293</v>
      </c>
      <c r="I360" s="12">
        <v>0</v>
      </c>
      <c r="J360" s="12">
        <v>0</v>
      </c>
      <c r="K360" s="12">
        <v>0</v>
      </c>
      <c r="L360" s="12">
        <v>0</v>
      </c>
      <c r="M360" s="12">
        <v>0</v>
      </c>
      <c r="N360" s="12"/>
      <c r="O360" s="12"/>
    </row>
    <row r="361" spans="1:15" x14ac:dyDescent="0.35">
      <c r="A361" s="11" t="str">
        <f t="shared" si="5"/>
        <v>CONSUMO PER CAPITA (kg ó litros por individuo).Total Bebidas FriasOTROS</v>
      </c>
      <c r="B361" s="11" t="s">
        <v>120</v>
      </c>
      <c r="C361" s="11" t="s">
        <v>130</v>
      </c>
      <c r="D361" s="11" t="s">
        <v>237</v>
      </c>
      <c r="E361" s="12">
        <v>0.346050132773425</v>
      </c>
      <c r="F361" s="12">
        <v>0.29365829324269799</v>
      </c>
      <c r="G361" s="12">
        <v>0.45732503984010198</v>
      </c>
      <c r="H361" s="12">
        <v>0.33045982965106202</v>
      </c>
      <c r="I361" s="12">
        <v>0</v>
      </c>
      <c r="J361" s="12">
        <v>0</v>
      </c>
      <c r="K361" s="12">
        <v>0</v>
      </c>
      <c r="L361" s="12">
        <v>0</v>
      </c>
      <c r="M361" s="12">
        <v>0</v>
      </c>
      <c r="N361" s="12"/>
      <c r="O361" s="12"/>
    </row>
    <row r="362" spans="1:15" x14ac:dyDescent="0.35">
      <c r="A362" s="11" t="str">
        <f t="shared" si="5"/>
        <v>CONSUMO PER CAPITA (kg ó litros por individuo).Total Bebidas FriasESTAR TRABAJANDO</v>
      </c>
      <c r="B362" s="11" t="s">
        <v>120</v>
      </c>
      <c r="C362" s="11" t="s">
        <v>130</v>
      </c>
      <c r="D362" s="11" t="s">
        <v>238</v>
      </c>
      <c r="E362" s="12">
        <v>5.92670850075549</v>
      </c>
      <c r="F362" s="12">
        <v>5.6032012880639197</v>
      </c>
      <c r="G362" s="12">
        <v>5.7539586101832603</v>
      </c>
      <c r="H362" s="12">
        <v>5.4488612779272598</v>
      </c>
      <c r="I362" s="12">
        <v>0</v>
      </c>
      <c r="J362" s="12">
        <v>0</v>
      </c>
      <c r="K362" s="12">
        <v>0</v>
      </c>
      <c r="L362" s="12">
        <v>0</v>
      </c>
      <c r="M362" s="12">
        <v>0</v>
      </c>
      <c r="N362" s="12"/>
      <c r="O362" s="12"/>
    </row>
    <row r="363" spans="1:15" x14ac:dyDescent="0.35">
      <c r="A363" s="11" t="str">
        <f t="shared" si="5"/>
        <v>CONSUMO PER CAPITA (kg ó litros por individuo).Total Bebidas FriasCOMIDA DE NEGOCIOS</v>
      </c>
      <c r="B363" s="11" t="s">
        <v>120</v>
      </c>
      <c r="C363" s="11" t="s">
        <v>130</v>
      </c>
      <c r="D363" s="11" t="s">
        <v>239</v>
      </c>
      <c r="E363" s="12">
        <v>0.18146474735454701</v>
      </c>
      <c r="F363" s="12">
        <v>0.20876415870604101</v>
      </c>
      <c r="G363" s="12">
        <v>0.18483791744019201</v>
      </c>
      <c r="H363" s="12">
        <v>0.129080058814834</v>
      </c>
      <c r="I363" s="12">
        <v>0</v>
      </c>
      <c r="J363" s="12">
        <v>0</v>
      </c>
      <c r="K363" s="12">
        <v>0</v>
      </c>
      <c r="L363" s="12">
        <v>0</v>
      </c>
      <c r="M363" s="12">
        <v>0</v>
      </c>
      <c r="N363" s="12"/>
      <c r="O363" s="12"/>
    </row>
    <row r="364" spans="1:15" x14ac:dyDescent="0.35">
      <c r="A364" s="11" t="str">
        <f t="shared" si="5"/>
        <v>CONSUMO PER CAPITA (kg ó litros por individuo).Total Bebidas FriasPOR PLACER/RELAX</v>
      </c>
      <c r="B364" s="11" t="s">
        <v>120</v>
      </c>
      <c r="C364" s="11" t="s">
        <v>130</v>
      </c>
      <c r="D364" s="11" t="s">
        <v>240</v>
      </c>
      <c r="E364" s="12">
        <v>7.8260112990658302</v>
      </c>
      <c r="F364" s="12">
        <v>9.5632218585433897</v>
      </c>
      <c r="G364" s="12">
        <v>10.262693880546699</v>
      </c>
      <c r="H364" s="12">
        <v>9.6882573861722108</v>
      </c>
      <c r="I364" s="12">
        <v>0</v>
      </c>
      <c r="J364" s="12">
        <v>0</v>
      </c>
      <c r="K364" s="12">
        <v>0</v>
      </c>
      <c r="L364" s="12">
        <v>0</v>
      </c>
      <c r="M364" s="12">
        <v>0</v>
      </c>
      <c r="N364" s="12"/>
      <c r="O364" s="12"/>
    </row>
    <row r="365" spans="1:15" x14ac:dyDescent="0.35">
      <c r="A365" s="11" t="str">
        <f t="shared" si="5"/>
        <v>CONSUMO PER CAPITA (kg ó litros por individuo).Total Bebidas FriasTENER HAMBRE/SIN PLANIFICAR</v>
      </c>
      <c r="B365" s="11" t="s">
        <v>120</v>
      </c>
      <c r="C365" s="11" t="s">
        <v>130</v>
      </c>
      <c r="D365" s="11" t="s">
        <v>241</v>
      </c>
      <c r="E365" s="12">
        <v>13.6783334237824</v>
      </c>
      <c r="F365" s="12">
        <v>15.101200437166799</v>
      </c>
      <c r="G365" s="12">
        <v>14.2956427278269</v>
      </c>
      <c r="H365" s="12">
        <v>13.008872252978399</v>
      </c>
      <c r="I365" s="12">
        <v>0</v>
      </c>
      <c r="J365" s="12">
        <v>0</v>
      </c>
      <c r="K365" s="12">
        <v>0</v>
      </c>
      <c r="L365" s="12">
        <v>0</v>
      </c>
      <c r="M365" s="12">
        <v>0</v>
      </c>
      <c r="N365" s="12"/>
      <c r="O365" s="12"/>
    </row>
    <row r="366" spans="1:15" x14ac:dyDescent="0.35">
      <c r="A366" s="11" t="str">
        <f t="shared" si="5"/>
        <v>CONSUMO PER CAPITA (kg ó litros por individuo).Total Bebidas FriasESTAR DE COMPRAS</v>
      </c>
      <c r="B366" s="11" t="s">
        <v>120</v>
      </c>
      <c r="C366" s="11" t="s">
        <v>130</v>
      </c>
      <c r="D366" s="11" t="s">
        <v>242</v>
      </c>
      <c r="E366" s="12">
        <v>2.2001786331006001</v>
      </c>
      <c r="F366" s="12">
        <v>1.4356545202826101</v>
      </c>
      <c r="G366" s="12">
        <v>1.36375201429993</v>
      </c>
      <c r="H366" s="12">
        <v>1.3786302936408701</v>
      </c>
      <c r="I366" s="12">
        <v>0</v>
      </c>
      <c r="J366" s="12">
        <v>0</v>
      </c>
      <c r="K366" s="12">
        <v>0</v>
      </c>
      <c r="L366" s="12">
        <v>0</v>
      </c>
      <c r="M366" s="12">
        <v>0</v>
      </c>
      <c r="N366" s="12"/>
      <c r="O366" s="12"/>
    </row>
    <row r="367" spans="1:15" x14ac:dyDescent="0.35">
      <c r="A367" s="11" t="str">
        <f t="shared" si="5"/>
        <v>CONSUMO PER CAPITA (kg ó litros por individuo).Total Bebidas FriasNO COCINAR EN CASA</v>
      </c>
      <c r="B367" s="11" t="s">
        <v>120</v>
      </c>
      <c r="C367" s="11" t="s">
        <v>130</v>
      </c>
      <c r="D367" s="11" t="s">
        <v>243</v>
      </c>
      <c r="E367" s="12">
        <v>1.8477043137817399</v>
      </c>
      <c r="F367" s="12">
        <v>1.9317998961375</v>
      </c>
      <c r="G367" s="12">
        <v>1.9181346310698399</v>
      </c>
      <c r="H367" s="12">
        <v>1.7633297621650199</v>
      </c>
      <c r="I367" s="12">
        <v>0</v>
      </c>
      <c r="J367" s="12">
        <v>0</v>
      </c>
      <c r="K367" s="12">
        <v>0</v>
      </c>
      <c r="L367" s="12">
        <v>0</v>
      </c>
      <c r="M367" s="12">
        <v>0</v>
      </c>
      <c r="N367" s="12"/>
      <c r="O367" s="12"/>
    </row>
    <row r="368" spans="1:15" x14ac:dyDescent="0.35">
      <c r="A368" s="11" t="str">
        <f t="shared" si="5"/>
        <v>CONSUMO PER CAPITA (kg ó litros por individuo).Total Bebidas FriasCELEBRACION/FIESTA/SALIR TOMAR</v>
      </c>
      <c r="B368" s="11" t="s">
        <v>120</v>
      </c>
      <c r="C368" s="11" t="s">
        <v>130</v>
      </c>
      <c r="D368" s="11" t="s">
        <v>244</v>
      </c>
      <c r="E368" s="12">
        <v>15.00691280713</v>
      </c>
      <c r="F368" s="12">
        <v>16.807340811424201</v>
      </c>
      <c r="G368" s="12">
        <v>20.525906424161999</v>
      </c>
      <c r="H368" s="12">
        <v>20.544705371073501</v>
      </c>
      <c r="I368" s="12">
        <v>0</v>
      </c>
      <c r="J368" s="12">
        <v>0</v>
      </c>
      <c r="K368" s="12">
        <v>0</v>
      </c>
      <c r="L368" s="12">
        <v>0</v>
      </c>
      <c r="M368" s="12">
        <v>0</v>
      </c>
      <c r="N368" s="12"/>
      <c r="O368" s="12"/>
    </row>
    <row r="369" spans="1:15" x14ac:dyDescent="0.35">
      <c r="A369" s="11" t="str">
        <f t="shared" si="5"/>
        <v>CONSUMO PER CAPITA (kg ó litros por individuo).Total Bebidas FriasVIENDO DEPORTES</v>
      </c>
      <c r="B369" s="11" t="s">
        <v>120</v>
      </c>
      <c r="C369" s="11" t="s">
        <v>130</v>
      </c>
      <c r="D369" s="11" t="s">
        <v>245</v>
      </c>
      <c r="E369" s="12">
        <v>0.84828123649514597</v>
      </c>
      <c r="F369" s="12">
        <v>0.93028139148626199</v>
      </c>
      <c r="G369" s="12">
        <v>1.3793372439739999</v>
      </c>
      <c r="H369" s="12">
        <v>0.886823446949493</v>
      </c>
      <c r="I369" s="12">
        <v>0</v>
      </c>
      <c r="J369" s="12">
        <v>0</v>
      </c>
      <c r="K369" s="12">
        <v>0</v>
      </c>
      <c r="L369" s="12">
        <v>0</v>
      </c>
      <c r="M369" s="12">
        <v>0</v>
      </c>
      <c r="N369" s="12"/>
      <c r="O369" s="12"/>
    </row>
    <row r="370" spans="1:15" x14ac:dyDescent="0.35">
      <c r="A370" s="11" t="str">
        <f t="shared" si="5"/>
        <v>CONSUMO PER CAPITA (kg ó litros por individuo).Total Bebidas FriasOTROS MOTIVOS</v>
      </c>
      <c r="B370" s="11" t="s">
        <v>120</v>
      </c>
      <c r="C370" s="11" t="s">
        <v>130</v>
      </c>
      <c r="D370" s="11" t="s">
        <v>246</v>
      </c>
      <c r="E370" s="12">
        <v>3.8451024038140802</v>
      </c>
      <c r="F370" s="12">
        <v>3.01427057100602</v>
      </c>
      <c r="G370" s="12">
        <v>3.2571370433573601</v>
      </c>
      <c r="H370" s="12">
        <v>3.1998030655971998</v>
      </c>
      <c r="I370" s="12">
        <v>0</v>
      </c>
      <c r="J370" s="12">
        <v>0</v>
      </c>
      <c r="K370" s="12">
        <v>0</v>
      </c>
      <c r="L370" s="12">
        <v>0</v>
      </c>
      <c r="M370" s="12">
        <v>0</v>
      </c>
      <c r="N370" s="12"/>
      <c r="O370" s="12"/>
    </row>
    <row r="371" spans="1:15" x14ac:dyDescent="0.35">
      <c r="A371" s="11" t="str">
        <f t="shared" si="5"/>
        <v>CONSUMO PER CAPITA (kg ó litros por individuo).Total Bebidas CalienteT.ESPAÑA</v>
      </c>
      <c r="B371" s="11" t="s">
        <v>120</v>
      </c>
      <c r="C371" s="11" t="s">
        <v>122</v>
      </c>
      <c r="D371" s="11" t="s">
        <v>36</v>
      </c>
      <c r="E371" s="12">
        <v>6.7498372192159204</v>
      </c>
      <c r="F371" s="12">
        <v>7.8244559511282903</v>
      </c>
      <c r="G371" s="12">
        <v>8.2323629491627308</v>
      </c>
      <c r="H371" s="12">
        <v>8.10766319380126</v>
      </c>
      <c r="I371" s="12">
        <v>0</v>
      </c>
      <c r="J371" s="12">
        <v>0</v>
      </c>
      <c r="K371" s="12">
        <v>0</v>
      </c>
      <c r="L371" s="12">
        <v>0</v>
      </c>
      <c r="M371" s="12">
        <v>0</v>
      </c>
      <c r="N371" s="12"/>
      <c r="O371" s="12"/>
    </row>
    <row r="372" spans="1:15" x14ac:dyDescent="0.35">
      <c r="A372" s="11" t="str">
        <f t="shared" si="5"/>
        <v>CONSUMO PER CAPITA (kg ó litros por individuo).Total Bebidas CalienteHiper+Super+Discount+G.A</v>
      </c>
      <c r="B372" s="11" t="s">
        <v>120</v>
      </c>
      <c r="C372" s="11" t="s">
        <v>122</v>
      </c>
      <c r="D372" s="11" t="s">
        <v>23</v>
      </c>
      <c r="E372" s="12">
        <v>0.158954874312982</v>
      </c>
      <c r="F372" s="12">
        <v>0.14829824655615301</v>
      </c>
      <c r="G372" s="12">
        <v>0.12509450087891</v>
      </c>
      <c r="H372" s="12">
        <v>0.12879608811381299</v>
      </c>
      <c r="I372" s="12">
        <v>0</v>
      </c>
      <c r="J372" s="12">
        <v>0</v>
      </c>
      <c r="K372" s="12">
        <v>0</v>
      </c>
      <c r="L372" s="12">
        <v>0</v>
      </c>
      <c r="M372" s="12">
        <v>0</v>
      </c>
      <c r="N372" s="12"/>
      <c r="O372" s="12"/>
    </row>
    <row r="373" spans="1:15" x14ac:dyDescent="0.35">
      <c r="A373" s="11" t="str">
        <f t="shared" si="5"/>
        <v>CONSUMO PER CAPITA (kg ó litros por individuo).Total Bebidas CalienteRestaurantes</v>
      </c>
      <c r="B373" s="11" t="s">
        <v>120</v>
      </c>
      <c r="C373" s="11" t="s">
        <v>122</v>
      </c>
      <c r="D373" s="11" t="s">
        <v>24</v>
      </c>
      <c r="E373" s="12">
        <v>0.25753538304669199</v>
      </c>
      <c r="F373" s="12">
        <v>0.32075588993520898</v>
      </c>
      <c r="G373" s="12">
        <v>0.34481961954387702</v>
      </c>
      <c r="H373" s="12">
        <v>0.342691811056483</v>
      </c>
      <c r="I373" s="12">
        <v>0</v>
      </c>
      <c r="J373" s="12">
        <v>0</v>
      </c>
      <c r="K373" s="12">
        <v>0</v>
      </c>
      <c r="L373" s="12">
        <v>0</v>
      </c>
      <c r="M373" s="12">
        <v>0</v>
      </c>
      <c r="N373" s="12"/>
      <c r="O373" s="12"/>
    </row>
    <row r="374" spans="1:15" x14ac:dyDescent="0.35">
      <c r="A374" s="11" t="str">
        <f t="shared" si="5"/>
        <v>CONSUMO PER CAPITA (kg ó litros por individuo).Total Bebidas CalienteRestaurantes Fast Food</v>
      </c>
      <c r="B374" s="11" t="s">
        <v>120</v>
      </c>
      <c r="C374" s="11" t="s">
        <v>122</v>
      </c>
      <c r="D374" s="11" t="s">
        <v>25</v>
      </c>
      <c r="E374" s="12">
        <v>8.3619070573413903E-2</v>
      </c>
      <c r="F374" s="12">
        <v>8.4769142757058505E-2</v>
      </c>
      <c r="G374" s="12">
        <v>9.3399865639617996E-2</v>
      </c>
      <c r="H374" s="12">
        <v>0.121472172001232</v>
      </c>
      <c r="I374" s="12">
        <v>0</v>
      </c>
      <c r="J374" s="12">
        <v>0</v>
      </c>
      <c r="K374" s="12">
        <v>0</v>
      </c>
      <c r="L374" s="12">
        <v>0</v>
      </c>
      <c r="M374" s="12">
        <v>0</v>
      </c>
      <c r="N374" s="12"/>
      <c r="O374" s="12"/>
    </row>
    <row r="375" spans="1:15" x14ac:dyDescent="0.35">
      <c r="A375" s="11" t="str">
        <f t="shared" si="5"/>
        <v>CONSUMO PER CAPITA (kg ó litros por individuo).Total Bebidas CalienteBares/Cafeterias/Cervecerias</v>
      </c>
      <c r="B375" s="11" t="s">
        <v>120</v>
      </c>
      <c r="C375" s="11" t="s">
        <v>122</v>
      </c>
      <c r="D375" s="11" t="s">
        <v>26</v>
      </c>
      <c r="E375" s="12">
        <v>4.6625595733815199</v>
      </c>
      <c r="F375" s="12">
        <v>5.6414646649118003</v>
      </c>
      <c r="G375" s="12">
        <v>6.0237948790826801</v>
      </c>
      <c r="H375" s="12">
        <v>5.8570142990419702</v>
      </c>
      <c r="I375" s="12">
        <v>0</v>
      </c>
      <c r="J375" s="12">
        <v>0</v>
      </c>
      <c r="K375" s="12">
        <v>0</v>
      </c>
      <c r="L375" s="12">
        <v>0</v>
      </c>
      <c r="M375" s="12">
        <v>0</v>
      </c>
      <c r="N375" s="12"/>
      <c r="O375" s="12"/>
    </row>
    <row r="376" spans="1:15" x14ac:dyDescent="0.35">
      <c r="A376" s="11" t="str">
        <f t="shared" si="5"/>
        <v>CONSUMO PER CAPITA (kg ó litros por individuo).Total Bebidas CalientePanaderias/Pastelerias</v>
      </c>
      <c r="B376" s="11" t="s">
        <v>120</v>
      </c>
      <c r="C376" s="11" t="s">
        <v>122</v>
      </c>
      <c r="D376" s="11" t="s">
        <v>27</v>
      </c>
      <c r="E376" s="12">
        <v>0.32255518244492498</v>
      </c>
      <c r="F376" s="12">
        <v>0.295239507334561</v>
      </c>
      <c r="G376" s="12">
        <v>0.29487219470354398</v>
      </c>
      <c r="H376" s="12">
        <v>0.32134126659098999</v>
      </c>
      <c r="I376" s="12">
        <v>0</v>
      </c>
      <c r="J376" s="12">
        <v>0</v>
      </c>
      <c r="K376" s="12">
        <v>0</v>
      </c>
      <c r="L376" s="12">
        <v>0</v>
      </c>
      <c r="M376" s="12">
        <v>0</v>
      </c>
      <c r="N376" s="12"/>
      <c r="O376" s="12"/>
    </row>
    <row r="377" spans="1:15" x14ac:dyDescent="0.35">
      <c r="A377" s="11" t="str">
        <f t="shared" si="5"/>
        <v>CONSUMO PER CAPITA (kg ó litros por individuo).Total Bebidas CalienteTda.Alimentacion/Delicatesen</v>
      </c>
      <c r="B377" s="11" t="s">
        <v>120</v>
      </c>
      <c r="C377" s="11" t="s">
        <v>122</v>
      </c>
      <c r="D377" s="11" t="s">
        <v>202</v>
      </c>
      <c r="E377" s="12">
        <v>1.3883323033891601E-2</v>
      </c>
      <c r="F377" s="12">
        <v>5.9923971519493802E-2</v>
      </c>
      <c r="G377" s="12">
        <v>6.1357193057753001E-2</v>
      </c>
      <c r="H377" s="12">
        <v>1.7787070711553301E-2</v>
      </c>
      <c r="I377" s="12">
        <v>0</v>
      </c>
      <c r="J377" s="12">
        <v>0</v>
      </c>
      <c r="K377" s="12">
        <v>0</v>
      </c>
      <c r="L377" s="12">
        <v>0</v>
      </c>
      <c r="M377" s="12">
        <v>0</v>
      </c>
      <c r="N377" s="12"/>
      <c r="O377" s="12"/>
    </row>
    <row r="378" spans="1:15" x14ac:dyDescent="0.35">
      <c r="A378" s="11" t="str">
        <f t="shared" si="5"/>
        <v>CONSUMO PER CAPITA (kg ó litros por individuo).Total Bebidas CalienteCanal Conveniencia/24h</v>
      </c>
      <c r="B378" s="11" t="s">
        <v>120</v>
      </c>
      <c r="C378" s="11" t="s">
        <v>122</v>
      </c>
      <c r="D378" s="11" t="s">
        <v>203</v>
      </c>
      <c r="E378" s="12">
        <v>2.7613763572067199E-2</v>
      </c>
      <c r="F378" s="12">
        <v>2.3428675013071699E-2</v>
      </c>
      <c r="G378" s="12">
        <v>2.4030783183152798E-2</v>
      </c>
      <c r="H378" s="12">
        <v>2.8413783750565601E-2</v>
      </c>
      <c r="I378" s="12">
        <v>0</v>
      </c>
      <c r="J378" s="12">
        <v>0</v>
      </c>
      <c r="K378" s="12">
        <v>0</v>
      </c>
      <c r="L378" s="12">
        <v>0</v>
      </c>
      <c r="M378" s="12">
        <v>0</v>
      </c>
      <c r="N378" s="12"/>
      <c r="O378" s="12"/>
    </row>
    <row r="379" spans="1:15" x14ac:dyDescent="0.35">
      <c r="A379" s="11" t="str">
        <f t="shared" si="5"/>
        <v>CONSUMO PER CAPITA (kg ó litros por individuo).Total Bebidas CalienteHoteles</v>
      </c>
      <c r="B379" s="11" t="s">
        <v>120</v>
      </c>
      <c r="C379" s="11" t="s">
        <v>122</v>
      </c>
      <c r="D379" s="11" t="s">
        <v>29</v>
      </c>
      <c r="E379" s="12">
        <v>2.4460774340787101E-2</v>
      </c>
      <c r="F379" s="12">
        <v>2.9900398525478301E-2</v>
      </c>
      <c r="G379" s="12">
        <v>3.5991296460813303E-2</v>
      </c>
      <c r="H379" s="12">
        <v>3.9196886803419602E-2</v>
      </c>
      <c r="I379" s="12">
        <v>0</v>
      </c>
      <c r="J379" s="12">
        <v>0</v>
      </c>
      <c r="K379" s="12">
        <v>0</v>
      </c>
      <c r="L379" s="12">
        <v>0</v>
      </c>
      <c r="M379" s="12">
        <v>0</v>
      </c>
      <c r="N379" s="12"/>
      <c r="O379" s="12"/>
    </row>
    <row r="380" spans="1:15" x14ac:dyDescent="0.35">
      <c r="A380" s="11" t="str">
        <f t="shared" si="5"/>
        <v>CONSUMO PER CAPITA (kg ó litros por individuo).Total Bebidas CalienteEstaciones de servicio</v>
      </c>
      <c r="B380" s="11" t="s">
        <v>120</v>
      </c>
      <c r="C380" s="11" t="s">
        <v>122</v>
      </c>
      <c r="D380" s="11" t="s">
        <v>30</v>
      </c>
      <c r="E380" s="12">
        <v>0.18106073626990099</v>
      </c>
      <c r="F380" s="12">
        <v>0.19127221260147201</v>
      </c>
      <c r="G380" s="12">
        <v>0.181976664719495</v>
      </c>
      <c r="H380" s="12">
        <v>0.18435695158391699</v>
      </c>
      <c r="I380" s="12">
        <v>0</v>
      </c>
      <c r="J380" s="12">
        <v>0</v>
      </c>
      <c r="K380" s="12">
        <v>0</v>
      </c>
      <c r="L380" s="12">
        <v>0</v>
      </c>
      <c r="M380" s="12">
        <v>0</v>
      </c>
      <c r="N380" s="12"/>
      <c r="O380" s="12"/>
    </row>
    <row r="381" spans="1:15" x14ac:dyDescent="0.35">
      <c r="A381" s="11" t="str">
        <f t="shared" si="5"/>
        <v>CONSUMO PER CAPITA (kg ó litros por individuo).Total Bebidas CalienteMaquinas dispensadoras</v>
      </c>
      <c r="B381" s="11" t="s">
        <v>120</v>
      </c>
      <c r="C381" s="11" t="s">
        <v>122</v>
      </c>
      <c r="D381" s="11" t="s">
        <v>31</v>
      </c>
      <c r="E381" s="12">
        <v>0.61705333727254497</v>
      </c>
      <c r="F381" s="12">
        <v>0.63496275910141298</v>
      </c>
      <c r="G381" s="12">
        <v>0.64997561530073</v>
      </c>
      <c r="H381" s="12">
        <v>0.60585749450003801</v>
      </c>
      <c r="I381" s="12">
        <v>0</v>
      </c>
      <c r="J381" s="12">
        <v>0</v>
      </c>
      <c r="K381" s="12">
        <v>0</v>
      </c>
      <c r="L381" s="12">
        <v>0</v>
      </c>
      <c r="M381" s="12">
        <v>0</v>
      </c>
      <c r="N381" s="12"/>
      <c r="O381" s="12"/>
    </row>
    <row r="382" spans="1:15" x14ac:dyDescent="0.35">
      <c r="A382" s="11" t="str">
        <f t="shared" si="5"/>
        <v>CONSUMO PER CAPITA (kg ó litros por individuo).Total Bebidas CalienteServicio en la empresa</v>
      </c>
      <c r="B382" s="11" t="s">
        <v>120</v>
      </c>
      <c r="C382" s="11" t="s">
        <v>122</v>
      </c>
      <c r="D382" s="11" t="s">
        <v>32</v>
      </c>
      <c r="E382" s="12">
        <v>0.211141332342416</v>
      </c>
      <c r="F382" s="12">
        <v>0.22934424125599701</v>
      </c>
      <c r="G382" s="12">
        <v>0.210129856879434</v>
      </c>
      <c r="H382" s="12">
        <v>0.24476556013671699</v>
      </c>
      <c r="I382" s="12">
        <v>0</v>
      </c>
      <c r="J382" s="12">
        <v>0</v>
      </c>
      <c r="K382" s="12">
        <v>0</v>
      </c>
      <c r="L382" s="12">
        <v>0</v>
      </c>
      <c r="M382" s="12">
        <v>0</v>
      </c>
      <c r="N382" s="12"/>
      <c r="O382" s="12"/>
    </row>
    <row r="383" spans="1:15" x14ac:dyDescent="0.35">
      <c r="A383" s="11" t="str">
        <f t="shared" si="5"/>
        <v>CONSUMO PER CAPITA (kg ó litros por individuo).Total Bebidas CalienteResto de canales</v>
      </c>
      <c r="B383" s="11" t="s">
        <v>120</v>
      </c>
      <c r="C383" s="11" t="s">
        <v>122</v>
      </c>
      <c r="D383" s="11" t="s">
        <v>33</v>
      </c>
      <c r="E383" s="12">
        <v>0.18940113330835501</v>
      </c>
      <c r="F383" s="12">
        <v>0.165096622825566</v>
      </c>
      <c r="G383" s="12">
        <v>0.18691901941224301</v>
      </c>
      <c r="H383" s="12">
        <v>0.21596881455192701</v>
      </c>
      <c r="I383" s="12">
        <v>0</v>
      </c>
      <c r="J383" s="12">
        <v>0</v>
      </c>
      <c r="K383" s="12">
        <v>0</v>
      </c>
      <c r="L383" s="12">
        <v>0</v>
      </c>
      <c r="M383" s="12">
        <v>0</v>
      </c>
      <c r="N383" s="12"/>
      <c r="O383" s="12"/>
    </row>
    <row r="384" spans="1:15" x14ac:dyDescent="0.35">
      <c r="A384" s="11" t="str">
        <f t="shared" si="5"/>
        <v>CONSUMO PER CAPITA (kg ó litros por individuo).Total Bebidas CalienteEN LA CALLE</v>
      </c>
      <c r="B384" s="11" t="s">
        <v>120</v>
      </c>
      <c r="C384" s="11" t="s">
        <v>122</v>
      </c>
      <c r="D384" s="11" t="s">
        <v>214</v>
      </c>
      <c r="E384" s="12">
        <v>0.30532657812720798</v>
      </c>
      <c r="F384" s="12">
        <v>0.33294370511290799</v>
      </c>
      <c r="G384" s="12">
        <v>0.13345435487559601</v>
      </c>
      <c r="H384" s="12">
        <v>0.123503831917574</v>
      </c>
      <c r="I384" s="12">
        <v>0</v>
      </c>
      <c r="J384" s="12">
        <v>0</v>
      </c>
      <c r="K384" s="12">
        <v>0</v>
      </c>
      <c r="L384" s="12">
        <v>0</v>
      </c>
      <c r="M384" s="12">
        <v>0</v>
      </c>
      <c r="N384" s="12"/>
      <c r="O384" s="12"/>
    </row>
    <row r="385" spans="1:15" x14ac:dyDescent="0.35">
      <c r="A385" s="11" t="str">
        <f t="shared" si="5"/>
        <v>CONSUMO PER CAPITA (kg ó litros por individuo).Total Bebidas CalienteEN CASA DE OTROS</v>
      </c>
      <c r="B385" s="11" t="s">
        <v>120</v>
      </c>
      <c r="C385" s="11" t="s">
        <v>122</v>
      </c>
      <c r="D385" s="11" t="s">
        <v>215</v>
      </c>
      <c r="E385" s="12">
        <v>6.06578523818408E-2</v>
      </c>
      <c r="F385" s="12">
        <v>6.2437079439123598E-2</v>
      </c>
      <c r="G385" s="12">
        <v>5.0618826622367601E-2</v>
      </c>
      <c r="H385" s="12">
        <v>4.84465302696842E-2</v>
      </c>
      <c r="I385" s="12">
        <v>0</v>
      </c>
      <c r="J385" s="12">
        <v>0</v>
      </c>
      <c r="K385" s="12">
        <v>0</v>
      </c>
      <c r="L385" s="12">
        <v>0</v>
      </c>
      <c r="M385" s="12">
        <v>0</v>
      </c>
      <c r="N385" s="12"/>
      <c r="O385" s="12"/>
    </row>
    <row r="386" spans="1:15" x14ac:dyDescent="0.35">
      <c r="A386" s="11" t="str">
        <f t="shared" si="5"/>
        <v>CONSUMO PER CAPITA (kg ó litros por individuo).Total Bebidas CalienteEN EL ESTABLECIMIENTO</v>
      </c>
      <c r="B386" s="11" t="s">
        <v>120</v>
      </c>
      <c r="C386" s="11" t="s">
        <v>122</v>
      </c>
      <c r="D386" s="11" t="s">
        <v>216</v>
      </c>
      <c r="E386" s="12">
        <v>5.3312691992496397</v>
      </c>
      <c r="F386" s="12">
        <v>6.1409087375659803</v>
      </c>
      <c r="G386" s="12">
        <v>6.7972979691870501</v>
      </c>
      <c r="H386" s="12">
        <v>6.6932081786791704</v>
      </c>
      <c r="I386" s="12">
        <v>0</v>
      </c>
      <c r="J386" s="12">
        <v>0</v>
      </c>
      <c r="K386" s="12">
        <v>0</v>
      </c>
      <c r="L386" s="12">
        <v>0</v>
      </c>
      <c r="M386" s="12">
        <v>0</v>
      </c>
      <c r="N386" s="12"/>
      <c r="O386" s="12"/>
    </row>
    <row r="387" spans="1:15" x14ac:dyDescent="0.35">
      <c r="A387" s="11" t="str">
        <f t="shared" si="5"/>
        <v>CONSUMO PER CAPITA (kg ó litros por individuo).Total Bebidas CalienteEN EL TRABAJO</v>
      </c>
      <c r="B387" s="11" t="s">
        <v>120</v>
      </c>
      <c r="C387" s="11" t="s">
        <v>122</v>
      </c>
      <c r="D387" s="11" t="s">
        <v>217</v>
      </c>
      <c r="E387" s="12">
        <v>0.89134392272710095</v>
      </c>
      <c r="F387" s="12">
        <v>1.1308150055547399</v>
      </c>
      <c r="G387" s="12">
        <v>1.09595853351127</v>
      </c>
      <c r="H387" s="12">
        <v>1.07637831612451</v>
      </c>
      <c r="I387" s="12">
        <v>0</v>
      </c>
      <c r="J387" s="12">
        <v>0</v>
      </c>
      <c r="K387" s="12">
        <v>0</v>
      </c>
      <c r="L387" s="12">
        <v>0</v>
      </c>
      <c r="M387" s="12">
        <v>0</v>
      </c>
      <c r="N387" s="12"/>
      <c r="O387" s="12"/>
    </row>
    <row r="388" spans="1:15" x14ac:dyDescent="0.35">
      <c r="A388" s="11" t="str">
        <f t="shared" ref="A388:A416" si="6">B388&amp;C388&amp;D388</f>
        <v>CONSUMO PER CAPITA (kg ó litros por individuo).Total Bebidas CalienteEN COLEGIO/INSTITUTO/UNIV.</v>
      </c>
      <c r="B388" s="11" t="s">
        <v>120</v>
      </c>
      <c r="C388" s="11" t="s">
        <v>122</v>
      </c>
      <c r="D388" s="11" t="s">
        <v>218</v>
      </c>
      <c r="E388" s="12">
        <v>1.9114114232238098E-2</v>
      </c>
      <c r="F388" s="12">
        <v>2.4882362599982201E-2</v>
      </c>
      <c r="G388" s="12">
        <v>2.8521604755840001E-2</v>
      </c>
      <c r="H388" s="12">
        <v>3.1521913863719601E-2</v>
      </c>
      <c r="I388" s="12">
        <v>0</v>
      </c>
      <c r="J388" s="12">
        <v>0</v>
      </c>
      <c r="K388" s="12">
        <v>0</v>
      </c>
      <c r="L388" s="12">
        <v>0</v>
      </c>
      <c r="M388" s="12">
        <v>0</v>
      </c>
      <c r="N388" s="12"/>
      <c r="O388" s="12"/>
    </row>
    <row r="389" spans="1:15" x14ac:dyDescent="0.35">
      <c r="A389" s="11" t="str">
        <f t="shared" si="6"/>
        <v>CONSUMO PER CAPITA (kg ó litros por individuo).Total Bebidas CalienteEN MI CASA</v>
      </c>
      <c r="B389" s="11" t="s">
        <v>120</v>
      </c>
      <c r="C389" s="11" t="s">
        <v>122</v>
      </c>
      <c r="D389" s="11" t="s">
        <v>219</v>
      </c>
      <c r="E389" s="12">
        <v>5.7426272080779703E-2</v>
      </c>
      <c r="F389" s="12">
        <v>4.96584382397013E-2</v>
      </c>
      <c r="G389" s="12">
        <v>2.9448585014514399E-2</v>
      </c>
      <c r="H389" s="12">
        <v>2.58080213053857E-2</v>
      </c>
      <c r="I389" s="12">
        <v>0</v>
      </c>
      <c r="J389" s="12">
        <v>0</v>
      </c>
      <c r="K389" s="12">
        <v>0</v>
      </c>
      <c r="L389" s="12">
        <v>0</v>
      </c>
      <c r="M389" s="12">
        <v>0</v>
      </c>
      <c r="N389" s="12"/>
      <c r="O389" s="12"/>
    </row>
    <row r="390" spans="1:15" x14ac:dyDescent="0.35">
      <c r="A390" s="11" t="str">
        <f t="shared" si="6"/>
        <v>CONSUMO PER CAPITA (kg ó litros por individuo).Total Bebidas CalienteEN M.TRANSP.(AVION,TREN,AUTOC,E</v>
      </c>
      <c r="B390" s="11" t="s">
        <v>120</v>
      </c>
      <c r="C390" s="11" t="s">
        <v>122</v>
      </c>
      <c r="D390" s="11" t="s">
        <v>220</v>
      </c>
      <c r="E390" s="12">
        <v>1.16887137526885E-2</v>
      </c>
      <c r="F390" s="12">
        <v>2.3274273535645401E-2</v>
      </c>
      <c r="G390" s="12">
        <v>1.776963944269E-2</v>
      </c>
      <c r="H390" s="12">
        <v>9.6178763147670397E-3</v>
      </c>
      <c r="I390" s="12">
        <v>0</v>
      </c>
      <c r="J390" s="12">
        <v>0</v>
      </c>
      <c r="K390" s="12">
        <v>0</v>
      </c>
      <c r="L390" s="12">
        <v>0</v>
      </c>
      <c r="M390" s="12">
        <v>0</v>
      </c>
      <c r="N390" s="12"/>
      <c r="O390" s="12"/>
    </row>
    <row r="391" spans="1:15" x14ac:dyDescent="0.35">
      <c r="A391" s="11" t="str">
        <f t="shared" si="6"/>
        <v>CONSUMO PER CAPITA (kg ó litros por individuo).Total Bebidas CalienteEN OTRO LUGAR</v>
      </c>
      <c r="B391" s="11" t="s">
        <v>120</v>
      </c>
      <c r="C391" s="11" t="s">
        <v>122</v>
      </c>
      <c r="D391" s="11" t="s">
        <v>221</v>
      </c>
      <c r="E391" s="12">
        <v>7.3012731700195996E-2</v>
      </c>
      <c r="F391" s="12">
        <v>5.9539678559338401E-2</v>
      </c>
      <c r="G391" s="12">
        <v>7.9289301551380698E-2</v>
      </c>
      <c r="H391" s="12">
        <v>9.9177563347276898E-2</v>
      </c>
      <c r="I391" s="12">
        <v>0</v>
      </c>
      <c r="J391" s="12">
        <v>0</v>
      </c>
      <c r="K391" s="12">
        <v>0</v>
      </c>
      <c r="L391" s="12">
        <v>0</v>
      </c>
      <c r="M391" s="12">
        <v>0</v>
      </c>
      <c r="N391" s="12"/>
      <c r="O391" s="12"/>
    </row>
    <row r="392" spans="1:15" x14ac:dyDescent="0.35">
      <c r="A392" s="11" t="str">
        <f t="shared" si="6"/>
        <v>CONSUMO PER CAPITA (kg ó litros por individuo).Total Bebidas CalienteDESAYUNO</v>
      </c>
      <c r="B392" s="11" t="s">
        <v>120</v>
      </c>
      <c r="C392" s="11" t="s">
        <v>122</v>
      </c>
      <c r="D392" s="11" t="s">
        <v>222</v>
      </c>
      <c r="E392" s="12">
        <v>4.1312319572805896</v>
      </c>
      <c r="F392" s="12">
        <v>4.9465627499839799</v>
      </c>
      <c r="G392" s="12">
        <v>5.0512552076992696</v>
      </c>
      <c r="H392" s="12">
        <v>4.9585361245721202</v>
      </c>
      <c r="I392" s="12">
        <v>0</v>
      </c>
      <c r="J392" s="12">
        <v>0</v>
      </c>
      <c r="K392" s="12">
        <v>0</v>
      </c>
      <c r="L392" s="12">
        <v>0</v>
      </c>
      <c r="M392" s="12">
        <v>0</v>
      </c>
      <c r="N392" s="12"/>
      <c r="O392" s="12"/>
    </row>
    <row r="393" spans="1:15" x14ac:dyDescent="0.35">
      <c r="A393" s="11" t="str">
        <f t="shared" si="6"/>
        <v>CONSUMO PER CAPITA (kg ó litros por individuo).Total Bebidas CalienteAPERITIVO/ANTES DE COMER</v>
      </c>
      <c r="B393" s="11" t="s">
        <v>120</v>
      </c>
      <c r="C393" s="11" t="s">
        <v>122</v>
      </c>
      <c r="D393" s="11" t="s">
        <v>223</v>
      </c>
      <c r="E393" s="12">
        <v>0.60401973814702503</v>
      </c>
      <c r="F393" s="12">
        <v>0.73555314374512004</v>
      </c>
      <c r="G393" s="12">
        <v>0.797402487841395</v>
      </c>
      <c r="H393" s="12">
        <v>0.766618362459074</v>
      </c>
      <c r="I393" s="12">
        <v>0</v>
      </c>
      <c r="J393" s="12">
        <v>0</v>
      </c>
      <c r="K393" s="12">
        <v>0</v>
      </c>
      <c r="L393" s="12">
        <v>0</v>
      </c>
      <c r="M393" s="12">
        <v>0</v>
      </c>
      <c r="N393" s="12"/>
      <c r="O393" s="12"/>
    </row>
    <row r="394" spans="1:15" x14ac:dyDescent="0.35">
      <c r="A394" s="11" t="str">
        <f t="shared" si="6"/>
        <v>CONSUMO PER CAPITA (kg ó litros por individuo).Total Bebidas CalienteCOMIDA</v>
      </c>
      <c r="B394" s="11" t="s">
        <v>120</v>
      </c>
      <c r="C394" s="11" t="s">
        <v>122</v>
      </c>
      <c r="D394" s="11" t="s">
        <v>224</v>
      </c>
      <c r="E394" s="12">
        <v>0.435248174096597</v>
      </c>
      <c r="F394" s="12">
        <v>0.56539246973991297</v>
      </c>
      <c r="G394" s="12">
        <v>0.58533599917790702</v>
      </c>
      <c r="H394" s="12">
        <v>0.585669242845968</v>
      </c>
      <c r="I394" s="12">
        <v>0</v>
      </c>
      <c r="J394" s="12">
        <v>0</v>
      </c>
      <c r="K394" s="12">
        <v>0</v>
      </c>
      <c r="L394" s="12">
        <v>0</v>
      </c>
      <c r="M394" s="12">
        <v>0</v>
      </c>
      <c r="N394" s="12"/>
      <c r="O394" s="12"/>
    </row>
    <row r="395" spans="1:15" x14ac:dyDescent="0.35">
      <c r="A395" s="11" t="str">
        <f t="shared" si="6"/>
        <v>CONSUMO PER CAPITA (kg ó litros por individuo).Total Bebidas CalienteTARDE/MERIENDA</v>
      </c>
      <c r="B395" s="11" t="s">
        <v>120</v>
      </c>
      <c r="C395" s="11" t="s">
        <v>122</v>
      </c>
      <c r="D395" s="11" t="s">
        <v>225</v>
      </c>
      <c r="E395" s="12">
        <v>1.1090948205739499</v>
      </c>
      <c r="F395" s="12">
        <v>1.12127294231371</v>
      </c>
      <c r="G395" s="12">
        <v>1.27284516949391</v>
      </c>
      <c r="H395" s="12">
        <v>1.2467047993154401</v>
      </c>
      <c r="I395" s="12">
        <v>0</v>
      </c>
      <c r="J395" s="12">
        <v>0</v>
      </c>
      <c r="K395" s="12">
        <v>0</v>
      </c>
      <c r="L395" s="12">
        <v>0</v>
      </c>
      <c r="M395" s="12">
        <v>0</v>
      </c>
      <c r="N395" s="12"/>
      <c r="O395" s="12"/>
    </row>
    <row r="396" spans="1:15" x14ac:dyDescent="0.35">
      <c r="A396" s="11" t="str">
        <f t="shared" si="6"/>
        <v>CONSUMO PER CAPITA (kg ó litros por individuo).Total Bebidas CalienteANTES DE CENAR</v>
      </c>
      <c r="B396" s="11" t="s">
        <v>120</v>
      </c>
      <c r="C396" s="11" t="s">
        <v>122</v>
      </c>
      <c r="D396" s="11" t="s">
        <v>226</v>
      </c>
      <c r="E396" s="12">
        <v>9.5332425346909097E-2</v>
      </c>
      <c r="F396" s="12">
        <v>9.1818549008587297E-2</v>
      </c>
      <c r="G396" s="12">
        <v>0.109787734666658</v>
      </c>
      <c r="H396" s="12">
        <v>9.8088782875309394E-2</v>
      </c>
      <c r="I396" s="12">
        <v>0</v>
      </c>
      <c r="J396" s="12">
        <v>0</v>
      </c>
      <c r="K396" s="12">
        <v>0</v>
      </c>
      <c r="L396" s="12">
        <v>0</v>
      </c>
      <c r="M396" s="12">
        <v>0</v>
      </c>
      <c r="N396" s="12"/>
      <c r="O396" s="12"/>
    </row>
    <row r="397" spans="1:15" x14ac:dyDescent="0.35">
      <c r="A397" s="11" t="str">
        <f t="shared" si="6"/>
        <v>CONSUMO PER CAPITA (kg ó litros por individuo).Total Bebidas CalienteCENA</v>
      </c>
      <c r="B397" s="11" t="s">
        <v>120</v>
      </c>
      <c r="C397" s="11" t="s">
        <v>122</v>
      </c>
      <c r="D397" s="11" t="s">
        <v>227</v>
      </c>
      <c r="E397" s="12">
        <v>0.10168729741568699</v>
      </c>
      <c r="F397" s="12">
        <v>0.108106427610473</v>
      </c>
      <c r="G397" s="12">
        <v>0.13728209778153599</v>
      </c>
      <c r="H397" s="12">
        <v>0.12644409767627801</v>
      </c>
      <c r="I397" s="12">
        <v>0</v>
      </c>
      <c r="J397" s="12">
        <v>0</v>
      </c>
      <c r="K397" s="12">
        <v>0</v>
      </c>
      <c r="L397" s="12">
        <v>0</v>
      </c>
      <c r="M397" s="12">
        <v>0</v>
      </c>
      <c r="N397" s="12"/>
      <c r="O397" s="12"/>
    </row>
    <row r="398" spans="1:15" x14ac:dyDescent="0.35">
      <c r="A398" s="11" t="str">
        <f t="shared" si="6"/>
        <v>CONSUMO PER CAPITA (kg ó litros por individuo).Total Bebidas CalienteDESPUES DE LA CENA</v>
      </c>
      <c r="B398" s="11" t="s">
        <v>120</v>
      </c>
      <c r="C398" s="11" t="s">
        <v>122</v>
      </c>
      <c r="D398" s="11" t="s">
        <v>228</v>
      </c>
      <c r="E398" s="12">
        <v>8.4918720466835601E-2</v>
      </c>
      <c r="F398" s="12">
        <v>7.3896177887680006E-2</v>
      </c>
      <c r="G398" s="12">
        <v>7.5071821517406295E-2</v>
      </c>
      <c r="H398" s="12">
        <v>9.3012934795518698E-2</v>
      </c>
      <c r="I398" s="12">
        <v>0</v>
      </c>
      <c r="J398" s="12">
        <v>0</v>
      </c>
      <c r="K398" s="12">
        <v>0</v>
      </c>
      <c r="L398" s="12">
        <v>0</v>
      </c>
      <c r="M398" s="12">
        <v>0</v>
      </c>
      <c r="N398" s="12"/>
      <c r="O398" s="12"/>
    </row>
    <row r="399" spans="1:15" x14ac:dyDescent="0.35">
      <c r="A399" s="11" t="str">
        <f t="shared" si="6"/>
        <v>CONSUMO PER CAPITA (kg ó litros por individuo).Total Bebidas CalienteDURANTE EL DIA</v>
      </c>
      <c r="B399" s="11" t="s">
        <v>120</v>
      </c>
      <c r="C399" s="11" t="s">
        <v>122</v>
      </c>
      <c r="D399" s="11" t="s">
        <v>229</v>
      </c>
      <c r="E399" s="12">
        <v>0.188305172013357</v>
      </c>
      <c r="F399" s="12">
        <v>0.18185564424366801</v>
      </c>
      <c r="G399" s="12">
        <v>0.20338075744217901</v>
      </c>
      <c r="H399" s="12">
        <v>0.23258857791145299</v>
      </c>
      <c r="I399" s="12">
        <v>0</v>
      </c>
      <c r="J399" s="12">
        <v>0</v>
      </c>
      <c r="K399" s="12">
        <v>0</v>
      </c>
      <c r="L399" s="12">
        <v>0</v>
      </c>
      <c r="M399" s="12">
        <v>0</v>
      </c>
    </row>
    <row r="400" spans="1:15" x14ac:dyDescent="0.35">
      <c r="A400" s="11" t="str">
        <f t="shared" si="6"/>
        <v>CONSUMO PER CAPITA (kg ó litros por individuo).Total Bebidas CalienteCON AMIGOS</v>
      </c>
      <c r="B400" s="11" t="s">
        <v>120</v>
      </c>
      <c r="C400" s="11" t="s">
        <v>122</v>
      </c>
      <c r="D400" s="11" t="s">
        <v>230</v>
      </c>
      <c r="E400" s="12">
        <v>1.2824515134266801</v>
      </c>
      <c r="F400" s="12">
        <v>1.4433437979916</v>
      </c>
      <c r="G400" s="12">
        <v>1.59778787679943</v>
      </c>
      <c r="H400" s="12">
        <v>1.5396678558920001</v>
      </c>
      <c r="I400" s="12">
        <v>0</v>
      </c>
      <c r="J400" s="12">
        <v>0</v>
      </c>
      <c r="K400" s="12">
        <v>0</v>
      </c>
      <c r="L400" s="12">
        <v>0</v>
      </c>
      <c r="M400" s="12">
        <v>0</v>
      </c>
    </row>
    <row r="401" spans="1:13" x14ac:dyDescent="0.35">
      <c r="A401" s="11" t="str">
        <f t="shared" si="6"/>
        <v>CONSUMO PER CAPITA (kg ó litros por individuo).Total Bebidas CalienteCON CLIENTES</v>
      </c>
      <c r="B401" s="11" t="s">
        <v>120</v>
      </c>
      <c r="C401" s="11" t="s">
        <v>122</v>
      </c>
      <c r="D401" s="11" t="s">
        <v>231</v>
      </c>
      <c r="E401" s="12">
        <v>8.21579192715855E-2</v>
      </c>
      <c r="F401" s="12">
        <v>9.1635161029315695E-2</v>
      </c>
      <c r="G401" s="12">
        <v>8.0825259273506506E-2</v>
      </c>
      <c r="H401" s="12">
        <v>7.0940515871780394E-2</v>
      </c>
      <c r="I401" s="12">
        <v>0</v>
      </c>
      <c r="J401" s="12">
        <v>0</v>
      </c>
      <c r="K401" s="12">
        <v>0</v>
      </c>
      <c r="L401" s="12">
        <v>0</v>
      </c>
      <c r="M401" s="12">
        <v>0</v>
      </c>
    </row>
    <row r="402" spans="1:13" x14ac:dyDescent="0.35">
      <c r="A402" s="11" t="str">
        <f t="shared" si="6"/>
        <v>CONSUMO PER CAPITA (kg ó litros por individuo).Total Bebidas CalienteCON COMPAÑEROS DE TRABAJO</v>
      </c>
      <c r="B402" s="11" t="s">
        <v>120</v>
      </c>
      <c r="C402" s="11" t="s">
        <v>122</v>
      </c>
      <c r="D402" s="11" t="s">
        <v>232</v>
      </c>
      <c r="E402" s="12">
        <v>1.1979762191338701</v>
      </c>
      <c r="F402" s="12">
        <v>1.4521263218302201</v>
      </c>
      <c r="G402" s="12">
        <v>1.45044505656772</v>
      </c>
      <c r="H402" s="12">
        <v>1.4055653454787</v>
      </c>
      <c r="I402" s="12">
        <v>0</v>
      </c>
      <c r="J402" s="12">
        <v>0</v>
      </c>
      <c r="K402" s="12">
        <v>0</v>
      </c>
      <c r="L402" s="12">
        <v>0</v>
      </c>
      <c r="M402" s="12">
        <v>0</v>
      </c>
    </row>
    <row r="403" spans="1:13" x14ac:dyDescent="0.35">
      <c r="A403" s="11" t="str">
        <f t="shared" si="6"/>
        <v>CONSUMO PER CAPITA (kg ó litros por individuo).Total Bebidas CalienteCON COMPAÑEROS DE CLASE</v>
      </c>
      <c r="B403" s="11" t="s">
        <v>120</v>
      </c>
      <c r="C403" s="11" t="s">
        <v>122</v>
      </c>
      <c r="D403" s="11" t="s">
        <v>233</v>
      </c>
      <c r="E403" s="12">
        <v>3.1604583903903999E-2</v>
      </c>
      <c r="F403" s="12">
        <v>3.1130774198577901E-2</v>
      </c>
      <c r="G403" s="12">
        <v>3.51663122055264E-2</v>
      </c>
      <c r="H403" s="12">
        <v>4.0639116706693103E-2</v>
      </c>
      <c r="I403" s="12">
        <v>0</v>
      </c>
      <c r="J403" s="12">
        <v>0</v>
      </c>
      <c r="K403" s="12">
        <v>0</v>
      </c>
      <c r="L403" s="12">
        <v>0</v>
      </c>
      <c r="M403" s="12">
        <v>0</v>
      </c>
    </row>
    <row r="404" spans="1:13" x14ac:dyDescent="0.35">
      <c r="A404" s="11" t="str">
        <f t="shared" si="6"/>
        <v>CONSUMO PER CAPITA (kg ó litros por individuo).Total Bebidas CalienteCON FAMILIA</v>
      </c>
      <c r="B404" s="11" t="s">
        <v>120</v>
      </c>
      <c r="C404" s="11" t="s">
        <v>122</v>
      </c>
      <c r="D404" s="11" t="s">
        <v>234</v>
      </c>
      <c r="E404" s="12">
        <v>1.1230472534292</v>
      </c>
      <c r="F404" s="12">
        <v>1.3306225548566299</v>
      </c>
      <c r="G404" s="12">
        <v>1.48038227006721</v>
      </c>
      <c r="H404" s="12">
        <v>1.4334533020693101</v>
      </c>
      <c r="I404" s="12">
        <v>0</v>
      </c>
      <c r="J404" s="12">
        <v>0</v>
      </c>
      <c r="K404" s="12">
        <v>0</v>
      </c>
      <c r="L404" s="12">
        <v>0</v>
      </c>
      <c r="M404" s="12">
        <v>0</v>
      </c>
    </row>
    <row r="405" spans="1:13" x14ac:dyDescent="0.35">
      <c r="A405" s="11" t="str">
        <f t="shared" si="6"/>
        <v>CONSUMO PER CAPITA (kg ó litros por individuo).Total Bebidas CalienteCON LA PAREJA</v>
      </c>
      <c r="B405" s="11" t="s">
        <v>120</v>
      </c>
      <c r="C405" s="11" t="s">
        <v>122</v>
      </c>
      <c r="D405" s="11" t="s">
        <v>235</v>
      </c>
      <c r="E405" s="12">
        <v>0.93804935935941602</v>
      </c>
      <c r="F405" s="12">
        <v>1.1331038686711199</v>
      </c>
      <c r="G405" s="12">
        <v>1.2783146999761099</v>
      </c>
      <c r="H405" s="12">
        <v>1.35900274971799</v>
      </c>
      <c r="I405" s="12">
        <v>0</v>
      </c>
      <c r="J405" s="12">
        <v>0</v>
      </c>
      <c r="K405" s="12">
        <v>0</v>
      </c>
      <c r="L405" s="12">
        <v>0</v>
      </c>
      <c r="M405" s="12">
        <v>0</v>
      </c>
    </row>
    <row r="406" spans="1:13" x14ac:dyDescent="0.35">
      <c r="A406" s="11" t="str">
        <f t="shared" si="6"/>
        <v>CONSUMO PER CAPITA (kg ó litros por individuo).Total Bebidas CalienteESTABA SOLO/A</v>
      </c>
      <c r="B406" s="11" t="s">
        <v>120</v>
      </c>
      <c r="C406" s="11" t="s">
        <v>122</v>
      </c>
      <c r="D406" s="11" t="s">
        <v>236</v>
      </c>
      <c r="E406" s="12">
        <v>2.0496798602514401</v>
      </c>
      <c r="F406" s="12">
        <v>2.2971297583348802</v>
      </c>
      <c r="G406" s="12">
        <v>2.2717702548692902</v>
      </c>
      <c r="H406" s="12">
        <v>2.2213504849382999</v>
      </c>
      <c r="I406" s="12">
        <v>0</v>
      </c>
      <c r="J406" s="12">
        <v>0</v>
      </c>
      <c r="K406" s="12">
        <v>0</v>
      </c>
      <c r="L406" s="12">
        <v>0</v>
      </c>
      <c r="M406" s="12">
        <v>0</v>
      </c>
    </row>
    <row r="407" spans="1:13" x14ac:dyDescent="0.35">
      <c r="A407" s="11" t="str">
        <f t="shared" si="6"/>
        <v>CONSUMO PER CAPITA (kg ó litros por individuo).Total Bebidas CalienteOTROS</v>
      </c>
      <c r="B407" s="11" t="s">
        <v>120</v>
      </c>
      <c r="C407" s="11" t="s">
        <v>122</v>
      </c>
      <c r="D407" s="11" t="s">
        <v>237</v>
      </c>
      <c r="E407" s="12">
        <v>4.4872042718676598E-2</v>
      </c>
      <c r="F407" s="12">
        <v>4.5364721645860598E-2</v>
      </c>
      <c r="G407" s="12">
        <v>3.7670178287169398E-2</v>
      </c>
      <c r="H407" s="12">
        <v>3.7043667930473097E-2</v>
      </c>
      <c r="I407" s="12">
        <v>0</v>
      </c>
      <c r="J407" s="12">
        <v>0</v>
      </c>
      <c r="K407" s="12">
        <v>0</v>
      </c>
      <c r="L407" s="12">
        <v>0</v>
      </c>
      <c r="M407" s="12">
        <v>0</v>
      </c>
    </row>
    <row r="408" spans="1:13" x14ac:dyDescent="0.35">
      <c r="A408" s="11" t="str">
        <f t="shared" si="6"/>
        <v>CONSUMO PER CAPITA (kg ó litros por individuo).Total Bebidas CalienteESTAR TRABAJANDO</v>
      </c>
      <c r="B408" s="11" t="s">
        <v>120</v>
      </c>
      <c r="C408" s="11" t="s">
        <v>122</v>
      </c>
      <c r="D408" s="11" t="s">
        <v>238</v>
      </c>
      <c r="E408" s="12">
        <v>1.84238331444901</v>
      </c>
      <c r="F408" s="12">
        <v>2.1818528407445301</v>
      </c>
      <c r="G408" s="12">
        <v>2.1314328242209002</v>
      </c>
      <c r="H408" s="12">
        <v>2.1165210995811301</v>
      </c>
      <c r="I408" s="12">
        <v>0</v>
      </c>
      <c r="J408" s="12">
        <v>0</v>
      </c>
      <c r="K408" s="12">
        <v>0</v>
      </c>
      <c r="L408" s="12">
        <v>0</v>
      </c>
      <c r="M408" s="12">
        <v>0</v>
      </c>
    </row>
    <row r="409" spans="1:13" x14ac:dyDescent="0.35">
      <c r="A409" s="11" t="str">
        <f t="shared" si="6"/>
        <v>CONSUMO PER CAPITA (kg ó litros por individuo).Total Bebidas CalienteCOMIDA DE NEGOCIOS</v>
      </c>
      <c r="B409" s="11" t="s">
        <v>120</v>
      </c>
      <c r="C409" s="11" t="s">
        <v>122</v>
      </c>
      <c r="D409" s="11" t="s">
        <v>239</v>
      </c>
      <c r="E409" s="12">
        <v>1.16887137255081E-2</v>
      </c>
      <c r="F409" s="12">
        <v>1.3663338343054599E-2</v>
      </c>
      <c r="G409" s="12">
        <v>1.44568595715573E-2</v>
      </c>
      <c r="H409" s="12">
        <v>1.60115009676116E-2</v>
      </c>
      <c r="I409" s="12">
        <v>0</v>
      </c>
      <c r="J409" s="12">
        <v>0</v>
      </c>
      <c r="K409" s="12">
        <v>0</v>
      </c>
      <c r="L409" s="12">
        <v>0</v>
      </c>
      <c r="M409" s="12">
        <v>0</v>
      </c>
    </row>
    <row r="410" spans="1:13" x14ac:dyDescent="0.35">
      <c r="A410" s="11" t="str">
        <f t="shared" si="6"/>
        <v>CONSUMO PER CAPITA (kg ó litros por individuo).Total Bebidas CalientePOR PLACER/RELAX</v>
      </c>
      <c r="B410" s="11" t="s">
        <v>120</v>
      </c>
      <c r="C410" s="11" t="s">
        <v>122</v>
      </c>
      <c r="D410" s="11" t="s">
        <v>240</v>
      </c>
      <c r="E410" s="12">
        <v>0.96898607750699195</v>
      </c>
      <c r="F410" s="12">
        <v>1.1100026889816299</v>
      </c>
      <c r="G410" s="12">
        <v>1.2826656209790399</v>
      </c>
      <c r="H410" s="12">
        <v>1.17959822206369</v>
      </c>
      <c r="I410" s="12">
        <v>0</v>
      </c>
      <c r="J410" s="12">
        <v>0</v>
      </c>
      <c r="K410" s="12">
        <v>0</v>
      </c>
      <c r="L410" s="12">
        <v>0</v>
      </c>
      <c r="M410" s="12">
        <v>0</v>
      </c>
    </row>
    <row r="411" spans="1:13" x14ac:dyDescent="0.35">
      <c r="A411" s="11" t="str">
        <f t="shared" si="6"/>
        <v>CONSUMO PER CAPITA (kg ó litros por individuo).Total Bebidas CalienteTENER HAMBRE/SIN PLANIFICAR</v>
      </c>
      <c r="B411" s="11" t="s">
        <v>120</v>
      </c>
      <c r="C411" s="11" t="s">
        <v>122</v>
      </c>
      <c r="D411" s="11" t="s">
        <v>241</v>
      </c>
      <c r="E411" s="12">
        <v>1.7576382391489001</v>
      </c>
      <c r="F411" s="12">
        <v>2.0854693919660399</v>
      </c>
      <c r="G411" s="12">
        <v>2.0095432617200899</v>
      </c>
      <c r="H411" s="12">
        <v>1.8765727919125601</v>
      </c>
      <c r="I411" s="12">
        <v>0</v>
      </c>
      <c r="J411" s="12">
        <v>0</v>
      </c>
      <c r="K411" s="12">
        <v>0</v>
      </c>
      <c r="L411" s="12">
        <v>0</v>
      </c>
      <c r="M411" s="12">
        <v>0</v>
      </c>
    </row>
    <row r="412" spans="1:13" x14ac:dyDescent="0.35">
      <c r="A412" s="11" t="str">
        <f t="shared" si="6"/>
        <v>CONSUMO PER CAPITA (kg ó litros por individuo).Total Bebidas CalienteESTAR DE COMPRAS</v>
      </c>
      <c r="B412" s="11" t="s">
        <v>120</v>
      </c>
      <c r="C412" s="11" t="s">
        <v>122</v>
      </c>
      <c r="D412" s="11" t="s">
        <v>242</v>
      </c>
      <c r="E412" s="12">
        <v>0.21611395832494701</v>
      </c>
      <c r="F412" s="12">
        <v>0.24493945832497199</v>
      </c>
      <c r="G412" s="12">
        <v>0.240765879104924</v>
      </c>
      <c r="H412" s="12">
        <v>0.25649765031654698</v>
      </c>
      <c r="I412" s="12">
        <v>0</v>
      </c>
      <c r="J412" s="12">
        <v>0</v>
      </c>
      <c r="K412" s="12">
        <v>0</v>
      </c>
      <c r="L412" s="12">
        <v>0</v>
      </c>
      <c r="M412" s="12">
        <v>0</v>
      </c>
    </row>
    <row r="413" spans="1:13" x14ac:dyDescent="0.35">
      <c r="A413" s="11" t="str">
        <f t="shared" si="6"/>
        <v>CONSUMO PER CAPITA (kg ó litros por individuo).Total Bebidas CalienteNO COCINAR EN CASA</v>
      </c>
      <c r="B413" s="11" t="s">
        <v>120</v>
      </c>
      <c r="C413" s="11" t="s">
        <v>122</v>
      </c>
      <c r="D413" s="11" t="s">
        <v>243</v>
      </c>
      <c r="E413" s="12">
        <v>0.14132615485991901</v>
      </c>
      <c r="F413" s="12">
        <v>0.15286573499638301</v>
      </c>
      <c r="G413" s="12">
        <v>0.163110134021452</v>
      </c>
      <c r="H413" s="12">
        <v>0.16153428909105499</v>
      </c>
      <c r="I413" s="12">
        <v>0</v>
      </c>
      <c r="J413" s="12">
        <v>0</v>
      </c>
      <c r="K413" s="12">
        <v>0</v>
      </c>
      <c r="L413" s="12">
        <v>0</v>
      </c>
      <c r="M413" s="12">
        <v>0</v>
      </c>
    </row>
    <row r="414" spans="1:13" x14ac:dyDescent="0.35">
      <c r="A414" s="11" t="str">
        <f t="shared" si="6"/>
        <v>CONSUMO PER CAPITA (kg ó litros por individuo).Total Bebidas CalienteCELEBRACION/FIESTA/SALIR TOMAR</v>
      </c>
      <c r="B414" s="11" t="s">
        <v>120</v>
      </c>
      <c r="C414" s="11" t="s">
        <v>122</v>
      </c>
      <c r="D414" s="11" t="s">
        <v>244</v>
      </c>
      <c r="E414" s="12">
        <v>1.32567444184906</v>
      </c>
      <c r="F414" s="12">
        <v>1.50126862081986</v>
      </c>
      <c r="G414" s="12">
        <v>1.7993746632213901</v>
      </c>
      <c r="H414" s="12">
        <v>1.9058820488413299</v>
      </c>
      <c r="I414" s="12">
        <v>0</v>
      </c>
      <c r="J414" s="12">
        <v>0</v>
      </c>
      <c r="K414" s="12">
        <v>0</v>
      </c>
      <c r="L414" s="12">
        <v>0</v>
      </c>
      <c r="M414" s="12">
        <v>0</v>
      </c>
    </row>
    <row r="415" spans="1:13" x14ac:dyDescent="0.35">
      <c r="A415" s="11" t="str">
        <f t="shared" si="6"/>
        <v>CONSUMO PER CAPITA (kg ó litros por individuo).Total Bebidas CalienteVIENDO DEPORTES</v>
      </c>
      <c r="B415" s="11" t="s">
        <v>120</v>
      </c>
      <c r="C415" s="11" t="s">
        <v>122</v>
      </c>
      <c r="D415" s="11" t="s">
        <v>245</v>
      </c>
      <c r="E415" s="12">
        <v>3.0149397530398799E-2</v>
      </c>
      <c r="F415" s="12">
        <v>2.20105016586662E-2</v>
      </c>
      <c r="G415" s="12">
        <v>3.6251510732718401E-2</v>
      </c>
      <c r="H415" s="12">
        <v>3.0237717812074901E-2</v>
      </c>
      <c r="I415" s="12">
        <v>0</v>
      </c>
      <c r="J415" s="12">
        <v>0</v>
      </c>
      <c r="K415" s="12">
        <v>0</v>
      </c>
      <c r="L415" s="12">
        <v>0</v>
      </c>
      <c r="M415" s="12">
        <v>0</v>
      </c>
    </row>
    <row r="416" spans="1:13" x14ac:dyDescent="0.35">
      <c r="A416" s="11" t="str">
        <f t="shared" si="6"/>
        <v>CONSUMO PER CAPITA (kg ó litros por individuo).Total Bebidas CalienteOTROS MOTIVOS</v>
      </c>
      <c r="B416" s="11" t="s">
        <v>120</v>
      </c>
      <c r="C416" s="11" t="s">
        <v>122</v>
      </c>
      <c r="D416" s="11" t="s">
        <v>246</v>
      </c>
      <c r="E416" s="12">
        <v>0.45587919903933599</v>
      </c>
      <c r="F416" s="12">
        <v>0.51238509036998103</v>
      </c>
      <c r="G416" s="12">
        <v>0.55475966492461004</v>
      </c>
      <c r="H416" s="12">
        <v>0.56480799752730204</v>
      </c>
      <c r="I416" s="12">
        <v>0</v>
      </c>
      <c r="J416" s="12">
        <v>0</v>
      </c>
      <c r="K416" s="12">
        <v>0</v>
      </c>
      <c r="L416" s="12">
        <v>0</v>
      </c>
      <c r="M416" s="12">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
    <tabColor rgb="FF92D050"/>
  </sheetPr>
  <dimension ref="A1:J62"/>
  <sheetViews>
    <sheetView showGridLines="0" showRowColHeaders="0" zoomScale="85" zoomScaleNormal="85" workbookViewId="0">
      <selection sqref="A1:I1"/>
    </sheetView>
  </sheetViews>
  <sheetFormatPr baseColWidth="10" defaultRowHeight="14.5" x14ac:dyDescent="0.35"/>
  <cols>
    <col min="1" max="1" width="45.90625" style="14" bestFit="1" customWidth="1"/>
    <col min="2" max="2" width="3.08984375" style="14" customWidth="1"/>
    <col min="3" max="6" width="18.54296875" style="14" customWidth="1"/>
    <col min="7" max="7" width="3.7265625" style="3" customWidth="1"/>
    <col min="8" max="8" width="20.26953125" style="14" customWidth="1"/>
    <col min="9" max="9" width="1.26953125" style="14" customWidth="1"/>
    <col min="10" max="10" width="53.81640625" style="3" customWidth="1"/>
    <col min="11" max="11" width="21.7265625" style="3" bestFit="1" customWidth="1"/>
    <col min="12" max="12" width="25.7265625" style="3" customWidth="1"/>
    <col min="13" max="13" width="19.54296875" style="3" customWidth="1"/>
    <col min="14" max="16384" width="10.90625" style="3"/>
  </cols>
  <sheetData>
    <row r="1" spans="1:10" ht="48.75" customHeight="1" x14ac:dyDescent="0.35">
      <c r="A1" s="110" t="s">
        <v>111</v>
      </c>
      <c r="B1" s="110"/>
      <c r="C1" s="111"/>
      <c r="D1" s="111"/>
      <c r="E1" s="111"/>
      <c r="F1" s="111"/>
      <c r="G1" s="111"/>
      <c r="H1" s="111"/>
      <c r="I1" s="111"/>
      <c r="J1" s="5"/>
    </row>
    <row r="2" spans="1:10" x14ac:dyDescent="0.35">
      <c r="A2" s="38"/>
      <c r="B2" s="40"/>
      <c r="C2" s="5"/>
      <c r="D2" s="5"/>
      <c r="E2" s="5"/>
      <c r="F2" s="5"/>
      <c r="G2" s="5"/>
      <c r="H2" s="5"/>
      <c r="I2" s="5"/>
      <c r="J2" s="5"/>
    </row>
    <row r="3" spans="1:10" ht="21" customHeight="1" x14ac:dyDescent="0.35">
      <c r="A3" s="5"/>
      <c r="B3" s="5"/>
      <c r="C3" s="5"/>
      <c r="D3" s="5"/>
      <c r="E3" s="5"/>
      <c r="F3" s="5"/>
      <c r="G3" s="5"/>
      <c r="H3" s="5"/>
      <c r="I3" s="5"/>
      <c r="J3" s="5"/>
    </row>
    <row r="4" spans="1:10" ht="19" thickBot="1" x14ac:dyDescent="0.4">
      <c r="A4" s="36" t="s">
        <v>35</v>
      </c>
      <c r="B4" s="37"/>
      <c r="C4" s="5"/>
      <c r="D4" s="5"/>
      <c r="E4" s="5"/>
      <c r="F4" s="5"/>
      <c r="G4" s="5"/>
      <c r="H4" s="5"/>
      <c r="I4" s="5"/>
      <c r="J4" s="5"/>
    </row>
    <row r="5" spans="1:10" ht="15" thickTop="1" x14ac:dyDescent="0.35">
      <c r="A5" s="41"/>
      <c r="B5" s="42"/>
      <c r="C5" s="43"/>
      <c r="D5" s="43"/>
      <c r="E5" s="43"/>
      <c r="F5" s="43"/>
      <c r="H5" s="43"/>
      <c r="I5" s="43"/>
    </row>
    <row r="6" spans="1:10" ht="32.25" customHeight="1" x14ac:dyDescent="0.35">
      <c r="A6" s="38">
        <v>1</v>
      </c>
      <c r="B6" s="39" t="str">
        <f>VLOOKUP(A6,Desplegables!$A$2:$C$12,3,0)</f>
        <v>VOLUMEN (miles Consumiciones)</v>
      </c>
      <c r="C6" s="42">
        <v>4</v>
      </c>
      <c r="D6" s="42">
        <v>5</v>
      </c>
      <c r="E6" s="42">
        <v>6</v>
      </c>
      <c r="F6" s="42">
        <v>7</v>
      </c>
      <c r="H6" s="41"/>
      <c r="I6" s="43"/>
    </row>
    <row r="7" spans="1:10" ht="29.5" customHeight="1" x14ac:dyDescent="0.35">
      <c r="A7" s="44"/>
      <c r="B7" s="45"/>
      <c r="C7" s="46" t="str">
        <f>KPI_DATOS!D2</f>
        <v>AÑO 2020</v>
      </c>
      <c r="D7" s="46" t="str">
        <f>KPI_DATOS!E2</f>
        <v>AÑO 2021</v>
      </c>
      <c r="E7" s="46" t="str">
        <f>KPI_DATOS!F2</f>
        <v>AÑO 2022</v>
      </c>
      <c r="F7" s="46" t="str">
        <f>KPI_DATOS!G2</f>
        <v>AÑO 2023</v>
      </c>
      <c r="H7" s="46" t="str">
        <f>"Evolucion "&amp;F7&amp;" vs "&amp;E7</f>
        <v>Evolucion AÑO 2023 vs AÑO 2022</v>
      </c>
      <c r="I7" s="43"/>
    </row>
    <row r="8" spans="1:10" ht="20.149999999999999" customHeight="1" x14ac:dyDescent="0.35">
      <c r="A8" s="47" t="str">
        <f>KPI_DATOS!C3</f>
        <v>TOTAL BEBIDAS</v>
      </c>
      <c r="B8" s="48"/>
      <c r="C8" s="86">
        <f>IF($A$6&lt;4,VLOOKUP($B$6&amp;$A8,KPI_DATOS!$A:$L,C$6,0)/1000,VLOOKUP($B$6&amp;$A8,KPI_DATOS!$A:$L,C$6,0))</f>
        <v>5992.0829999999996</v>
      </c>
      <c r="D8" s="86">
        <f>IF($A$6&lt;4,VLOOKUP($B$6&amp;$A8,KPI_DATOS!$A:$L,D$6,0)/1000,VLOOKUP($B$6&amp;$A8,KPI_DATOS!$A:$L,D$6,0))</f>
        <v>6793.4849999999997</v>
      </c>
      <c r="E8" s="86">
        <f>IF($A$6&lt;4,VLOOKUP($B$6&amp;$A8,KPI_DATOS!$A:$L,E$6,0)/1000,VLOOKUP($B$6&amp;$A8,KPI_DATOS!$A:$L,E$6,0))</f>
        <v>7340.5659999999998</v>
      </c>
      <c r="F8" s="86">
        <f>IF($A$6&lt;4,VLOOKUP($B$6&amp;$A8,KPI_DATOS!$A:$L,F$6,0)/1000,VLOOKUP($B$6&amp;$A8,KPI_DATOS!$A:$L,F$6,0))</f>
        <v>7146.87</v>
      </c>
      <c r="H8" s="93">
        <f>IFERROR(IF(A6=4,(F8-E8),((F8/E8-1)*100)),"-")</f>
        <v>-2.6387066065477804</v>
      </c>
      <c r="I8" s="43"/>
    </row>
    <row r="9" spans="1:10" ht="20.149999999999999" customHeight="1" x14ac:dyDescent="0.35">
      <c r="A9" s="49" t="str">
        <f>KPI_DATOS!C4</f>
        <v>.Total Bebidas Caliente</v>
      </c>
      <c r="B9" s="48"/>
      <c r="C9" s="86">
        <f>IF($A$6&lt;4,VLOOKUP($B$6&amp;$A9,KPI_DATOS!$A:$L,C$6,0)/1000,VLOOKUP($B$6&amp;$A9,KPI_DATOS!$A:$L,C$6,0))</f>
        <v>2276.4349999999999</v>
      </c>
      <c r="D9" s="86">
        <f>IF($A$6&lt;4,VLOOKUP($B$6&amp;$A9,KPI_DATOS!$A:$L,D$6,0)/1000,VLOOKUP($B$6&amp;$A9,KPI_DATOS!$A:$L,D$6,0))</f>
        <v>2656.48</v>
      </c>
      <c r="E9" s="86">
        <f>IF($A$6&lt;4,VLOOKUP($B$6&amp;$A9,KPI_DATOS!$A:$L,E$6,0)/1000,VLOOKUP($B$6&amp;$A9,KPI_DATOS!$A:$L,E$6,0))</f>
        <v>2811.6979999999999</v>
      </c>
      <c r="F9" s="86">
        <f>IF($A$6&lt;4,VLOOKUP($B$6&amp;$A9,KPI_DATOS!$A:$L,F$6,0)/1000,VLOOKUP($B$6&amp;$A9,KPI_DATOS!$A:$L,F$6,0))</f>
        <v>2790.7350000000001</v>
      </c>
      <c r="H9" s="93">
        <f t="shared" ref="H9:H59" si="0">IFERROR(IF(A7=4,(F9-E9),((F9/E9-1)*100)),"-")</f>
        <v>-0.74556371274581146</v>
      </c>
      <c r="I9" s="43"/>
    </row>
    <row r="10" spans="1:10" ht="20.149999999999999" customHeight="1" x14ac:dyDescent="0.35">
      <c r="A10" s="50" t="str">
        <f>KPI_DATOS!C5</f>
        <v>Cafe</v>
      </c>
      <c r="B10" s="48"/>
      <c r="C10" s="86">
        <f>IF($A$6&lt;4,VLOOKUP($B$6&amp;$A10,KPI_DATOS!$A:$L,C$6,0)/1000,VLOOKUP($B$6&amp;$A10,KPI_DATOS!$A:$L,C$6,0))</f>
        <v>938.60559999999998</v>
      </c>
      <c r="D10" s="86">
        <f>IF($A$6&lt;4,VLOOKUP($B$6&amp;$A10,KPI_DATOS!$A:$L,D$6,0)/1000,VLOOKUP($B$6&amp;$A10,KPI_DATOS!$A:$L,D$6,0))</f>
        <v>1094.027</v>
      </c>
      <c r="E10" s="86">
        <f>IF($A$6&lt;4,VLOOKUP($B$6&amp;$A10,KPI_DATOS!$A:$L,E$6,0)/1000,VLOOKUP($B$6&amp;$A10,KPI_DATOS!$A:$L,E$6,0))</f>
        <v>1179.4179999999999</v>
      </c>
      <c r="F10" s="86">
        <f>IF($A$6&lt;4,VLOOKUP($B$6&amp;$A10,KPI_DATOS!$A:$L,F$6,0)/1000,VLOOKUP($B$6&amp;$A10,KPI_DATOS!$A:$L,F$6,0))</f>
        <v>1161.2619999999999</v>
      </c>
      <c r="H10" s="93">
        <f t="shared" si="0"/>
        <v>-1.5394033328302581</v>
      </c>
      <c r="I10" s="43"/>
    </row>
    <row r="11" spans="1:10" ht="20.149999999999999" customHeight="1" x14ac:dyDescent="0.35">
      <c r="A11" s="50" t="str">
        <f>KPI_DATOS!C6</f>
        <v>Leche+bebidas vegetales</v>
      </c>
      <c r="B11" s="48"/>
      <c r="C11" s="86">
        <f>IF($A$6&lt;4,VLOOKUP($B$6&amp;$A11,KPI_DATOS!$A:$L,C$6,0)/1000,VLOOKUP($B$6&amp;$A11,KPI_DATOS!$A:$L,C$6,0))</f>
        <v>1199.384</v>
      </c>
      <c r="D11" s="86">
        <f>IF($A$6&lt;4,VLOOKUP($B$6&amp;$A11,KPI_DATOS!$A:$L,D$6,0)/1000,VLOOKUP($B$6&amp;$A11,KPI_DATOS!$A:$L,D$6,0))</f>
        <v>1409.7570000000001</v>
      </c>
      <c r="E11" s="86">
        <f>IF($A$6&lt;4,VLOOKUP($B$6&amp;$A11,KPI_DATOS!$A:$L,E$6,0)/1000,VLOOKUP($B$6&amp;$A11,KPI_DATOS!$A:$L,E$6,0))</f>
        <v>1445.8530000000001</v>
      </c>
      <c r="F11" s="86">
        <f>IF($A$6&lt;4,VLOOKUP($B$6&amp;$A11,KPI_DATOS!$A:$L,F$6,0)/1000,VLOOKUP($B$6&amp;$A11,KPI_DATOS!$A:$L,F$6,0))</f>
        <v>1452.6389999999999</v>
      </c>
      <c r="H11" s="93">
        <f t="shared" si="0"/>
        <v>0.46934231903241752</v>
      </c>
      <c r="I11" s="43"/>
    </row>
    <row r="12" spans="1:10" ht="20.149999999999999" customHeight="1" x14ac:dyDescent="0.35">
      <c r="A12" s="51" t="str">
        <f>KPI_DATOS!C7</f>
        <v>Leche</v>
      </c>
      <c r="B12" s="48"/>
      <c r="C12" s="86">
        <f>IF($A$6&lt;4,VLOOKUP($B$6&amp;$A12,KPI_DATOS!$A:$L,C$6,0)/1000,VLOOKUP($B$6&amp;$A12,KPI_DATOS!$A:$L,C$6,0))</f>
        <v>1165.652</v>
      </c>
      <c r="D12" s="86">
        <f>IF($A$6&lt;4,VLOOKUP($B$6&amp;$A12,KPI_DATOS!$A:$L,D$6,0)/1000,VLOOKUP($B$6&amp;$A12,KPI_DATOS!$A:$L,D$6,0))</f>
        <v>1373.671</v>
      </c>
      <c r="E12" s="86">
        <f>IF($A$6&lt;4,VLOOKUP($B$6&amp;$A12,KPI_DATOS!$A:$L,E$6,0)/1000,VLOOKUP($B$6&amp;$A12,KPI_DATOS!$A:$L,E$6,0))</f>
        <v>1398.2929999999999</v>
      </c>
      <c r="F12" s="86">
        <f>IF($A$6&lt;4,VLOOKUP($B$6&amp;$A12,KPI_DATOS!$A:$L,F$6,0)/1000,VLOOKUP($B$6&amp;$A12,KPI_DATOS!$A:$L,F$6,0))</f>
        <v>1386.0360000000001</v>
      </c>
      <c r="H12" s="93">
        <f t="shared" si="0"/>
        <v>-0.87656878780054681</v>
      </c>
      <c r="I12" s="43"/>
    </row>
    <row r="13" spans="1:10" ht="20.149999999999999" customHeight="1" x14ac:dyDescent="0.35">
      <c r="A13" s="52" t="str">
        <f>KPI_DATOS!C8</f>
        <v>Leche Sola</v>
      </c>
      <c r="B13" s="48"/>
      <c r="C13" s="86">
        <f>IF($A$6&lt;4,VLOOKUP($B$6&amp;$A13,KPI_DATOS!$A:$L,C$6,0)/1000,VLOOKUP($B$6&amp;$A13,KPI_DATOS!$A:$L,C$6,0))</f>
        <v>14.484500000000001</v>
      </c>
      <c r="D13" s="86">
        <f>IF($A$6&lt;4,VLOOKUP($B$6&amp;$A13,KPI_DATOS!$A:$L,D$6,0)/1000,VLOOKUP($B$6&amp;$A13,KPI_DATOS!$A:$L,D$6,0))</f>
        <v>19.17923</v>
      </c>
      <c r="E13" s="86">
        <f>IF($A$6&lt;4,VLOOKUP($B$6&amp;$A13,KPI_DATOS!$A:$L,E$6,0)/1000,VLOOKUP($B$6&amp;$A13,KPI_DATOS!$A:$L,E$6,0))</f>
        <v>18.438490000000002</v>
      </c>
      <c r="F13" s="86">
        <f>IF($A$6&lt;4,VLOOKUP($B$6&amp;$A13,KPI_DATOS!$A:$L,F$6,0)/1000,VLOOKUP($B$6&amp;$A13,KPI_DATOS!$A:$L,F$6,0))</f>
        <v>10.87018</v>
      </c>
      <c r="H13" s="93">
        <f t="shared" si="0"/>
        <v>-41.046257041655807</v>
      </c>
      <c r="I13" s="43"/>
    </row>
    <row r="14" spans="1:10" ht="20.149999999999999" customHeight="1" x14ac:dyDescent="0.35">
      <c r="A14" s="52" t="str">
        <f>KPI_DATOS!C9</f>
        <v>Leche Con Cacao</v>
      </c>
      <c r="B14" s="48"/>
      <c r="C14" s="86">
        <f>IF($A$6&lt;4,VLOOKUP($B$6&amp;$A14,KPI_DATOS!$A:$L,C$6,0)/1000,VLOOKUP($B$6&amp;$A14,KPI_DATOS!$A:$L,C$6,0))</f>
        <v>38.108470000000004</v>
      </c>
      <c r="D14" s="86">
        <f>IF($A$6&lt;4,VLOOKUP($B$6&amp;$A14,KPI_DATOS!$A:$L,D$6,0)/1000,VLOOKUP($B$6&amp;$A14,KPI_DATOS!$A:$L,D$6,0))</f>
        <v>47.699760000000005</v>
      </c>
      <c r="E14" s="86">
        <f>IF($A$6&lt;4,VLOOKUP($B$6&amp;$A14,KPI_DATOS!$A:$L,E$6,0)/1000,VLOOKUP($B$6&amp;$A14,KPI_DATOS!$A:$L,E$6,0))</f>
        <v>46.232750000000003</v>
      </c>
      <c r="F14" s="86">
        <f>IF($A$6&lt;4,VLOOKUP($B$6&amp;$A14,KPI_DATOS!$A:$L,F$6,0)/1000,VLOOKUP($B$6&amp;$A14,KPI_DATOS!$A:$L,F$6,0))</f>
        <v>41.991289999999999</v>
      </c>
      <c r="H14" s="93">
        <f t="shared" si="0"/>
        <v>-9.1741460328446873</v>
      </c>
      <c r="I14" s="43"/>
    </row>
    <row r="15" spans="1:10" ht="20.149999999999999" customHeight="1" x14ac:dyDescent="0.35">
      <c r="A15" s="52" t="str">
        <f>KPI_DATOS!C10</f>
        <v>Leche Con Cafe</v>
      </c>
      <c r="B15" s="48"/>
      <c r="C15" s="86">
        <f>IF($A$6&lt;4,VLOOKUP($B$6&amp;$A15,KPI_DATOS!$A:$L,C$6,0)/1000,VLOOKUP($B$6&amp;$A15,KPI_DATOS!$A:$L,C$6,0))</f>
        <v>1113.059</v>
      </c>
      <c r="D15" s="86">
        <f>IF($A$6&lt;4,VLOOKUP($B$6&amp;$A15,KPI_DATOS!$A:$L,D$6,0)/1000,VLOOKUP($B$6&amp;$A15,KPI_DATOS!$A:$L,D$6,0))</f>
        <v>1306.7919999999999</v>
      </c>
      <c r="E15" s="86">
        <f>IF($A$6&lt;4,VLOOKUP($B$6&amp;$A15,KPI_DATOS!$A:$L,E$6,0)/1000,VLOOKUP($B$6&amp;$A15,KPI_DATOS!$A:$L,E$6,0))</f>
        <v>1333.6220000000001</v>
      </c>
      <c r="F15" s="86">
        <f>IF($A$6&lt;4,VLOOKUP($B$6&amp;$A15,KPI_DATOS!$A:$L,F$6,0)/1000,VLOOKUP($B$6&amp;$A15,KPI_DATOS!$A:$L,F$6,0))</f>
        <v>1333.175</v>
      </c>
      <c r="H15" s="93">
        <f t="shared" si="0"/>
        <v>-3.3517743408562062E-2</v>
      </c>
      <c r="I15" s="43"/>
    </row>
    <row r="16" spans="1:10" ht="20.149999999999999" customHeight="1" x14ac:dyDescent="0.35">
      <c r="A16" s="51" t="str">
        <f>KPI_DATOS!C11</f>
        <v>Bebidas Vegetales</v>
      </c>
      <c r="B16" s="48"/>
      <c r="C16" s="86">
        <f>IF($A$6&lt;4,VLOOKUP($B$6&amp;$A16,KPI_DATOS!$A:$L,C$6,0)/1000,VLOOKUP($B$6&amp;$A16,KPI_DATOS!$A:$L,C$6,0))</f>
        <v>33.731819999999999</v>
      </c>
      <c r="D16" s="86">
        <f>IF($A$6&lt;4,VLOOKUP($B$6&amp;$A16,KPI_DATOS!$A:$L,D$6,0)/1000,VLOOKUP($B$6&amp;$A16,KPI_DATOS!$A:$L,D$6,0))</f>
        <v>36.08558</v>
      </c>
      <c r="E16" s="86">
        <f>IF($A$6&lt;4,VLOOKUP($B$6&amp;$A16,KPI_DATOS!$A:$L,E$6,0)/1000,VLOOKUP($B$6&amp;$A16,KPI_DATOS!$A:$L,E$6,0))</f>
        <v>47.560010000000005</v>
      </c>
      <c r="F16" s="86">
        <f>IF($A$6&lt;4,VLOOKUP($B$6&amp;$A16,KPI_DATOS!$A:$L,F$6,0)/1000,VLOOKUP($B$6&amp;$A16,KPI_DATOS!$A:$L,F$6,0))</f>
        <v>66.602539999999991</v>
      </c>
      <c r="H16" s="93">
        <f t="shared" si="0"/>
        <v>40.038952893407689</v>
      </c>
      <c r="I16" s="43"/>
    </row>
    <row r="17" spans="1:9" ht="20.149999999999999" customHeight="1" x14ac:dyDescent="0.35">
      <c r="A17" s="50" t="str">
        <f>KPI_DATOS!C12</f>
        <v>Infusiones</v>
      </c>
      <c r="B17" s="48"/>
      <c r="C17" s="86">
        <f>IF($A$6&lt;4,VLOOKUP($B$6&amp;$A17,KPI_DATOS!$A:$L,C$6,0)/1000,VLOOKUP($B$6&amp;$A17,KPI_DATOS!$A:$L,C$6,0))</f>
        <v>86.0351</v>
      </c>
      <c r="D17" s="86">
        <f>IF($A$6&lt;4,VLOOKUP($B$6&amp;$A17,KPI_DATOS!$A:$L,D$6,0)/1000,VLOOKUP($B$6&amp;$A17,KPI_DATOS!$A:$L,D$6,0))</f>
        <v>92.541300000000007</v>
      </c>
      <c r="E17" s="86">
        <f>IF($A$6&lt;4,VLOOKUP($B$6&amp;$A17,KPI_DATOS!$A:$L,E$6,0)/1000,VLOOKUP($B$6&amp;$A17,KPI_DATOS!$A:$L,E$6,0))</f>
        <v>107.7504</v>
      </c>
      <c r="F17" s="86">
        <f>IF($A$6&lt;4,VLOOKUP($B$6&amp;$A17,KPI_DATOS!$A:$L,F$6,0)/1000,VLOOKUP($B$6&amp;$A17,KPI_DATOS!$A:$L,F$6,0))</f>
        <v>101.5312</v>
      </c>
      <c r="H17" s="93">
        <f t="shared" si="0"/>
        <v>-5.7718579234972704</v>
      </c>
      <c r="I17" s="43"/>
    </row>
    <row r="18" spans="1:9" ht="20.149999999999999" customHeight="1" x14ac:dyDescent="0.35">
      <c r="A18" s="50" t="str">
        <f>KPI_DATOS!C13</f>
        <v>Resto Bebidas Caliente</v>
      </c>
      <c r="B18" s="48"/>
      <c r="C18" s="86">
        <f>IF($A$6&lt;4,VLOOKUP($B$6&amp;$A18,KPI_DATOS!$A:$L,C$6,0)/1000,VLOOKUP($B$6&amp;$A18,KPI_DATOS!$A:$L,C$6,0))</f>
        <v>52.409699999999994</v>
      </c>
      <c r="D18" s="86">
        <f>IF($A$6&lt;4,VLOOKUP($B$6&amp;$A18,KPI_DATOS!$A:$L,D$6,0)/1000,VLOOKUP($B$6&amp;$A18,KPI_DATOS!$A:$L,D$6,0))</f>
        <v>60.155010000000004</v>
      </c>
      <c r="E18" s="86">
        <f>IF($A$6&lt;4,VLOOKUP($B$6&amp;$A18,KPI_DATOS!$A:$L,E$6,0)/1000,VLOOKUP($B$6&amp;$A18,KPI_DATOS!$A:$L,E$6,0))</f>
        <v>78.675880000000006</v>
      </c>
      <c r="F18" s="86">
        <f>IF($A$6&lt;4,VLOOKUP($B$6&amp;$A18,KPI_DATOS!$A:$L,F$6,0)/1000,VLOOKUP($B$6&amp;$A18,KPI_DATOS!$A:$L,F$6,0))</f>
        <v>75.303219999999996</v>
      </c>
      <c r="H18" s="93">
        <f t="shared" si="0"/>
        <v>-4.2867775994370971</v>
      </c>
      <c r="I18" s="43"/>
    </row>
    <row r="19" spans="1:9" ht="20.149999999999999" customHeight="1" x14ac:dyDescent="0.35">
      <c r="A19" s="49" t="str">
        <f>KPI_DATOS!C14</f>
        <v>.Total Bebidas Frias</v>
      </c>
      <c r="B19" s="48"/>
      <c r="C19" s="86">
        <f>IF($A$6&lt;4,VLOOKUP($B$6&amp;$A19,KPI_DATOS!$A:$L,C$6,0)/1000,VLOOKUP($B$6&amp;$A19,KPI_DATOS!$A:$L,C$6,0))</f>
        <v>3715.6489999999999</v>
      </c>
      <c r="D19" s="86">
        <f>IF($A$6&lt;4,VLOOKUP($B$6&amp;$A19,KPI_DATOS!$A:$L,D$6,0)/1000,VLOOKUP($B$6&amp;$A19,KPI_DATOS!$A:$L,D$6,0))</f>
        <v>4137.0039999999999</v>
      </c>
      <c r="E19" s="86">
        <f>IF($A$6&lt;4,VLOOKUP($B$6&amp;$A19,KPI_DATOS!$A:$L,E$6,0)/1000,VLOOKUP($B$6&amp;$A19,KPI_DATOS!$A:$L,E$6,0))</f>
        <v>4528.8680000000004</v>
      </c>
      <c r="F19" s="86">
        <f>IF($A$6&lt;4,VLOOKUP($B$6&amp;$A19,KPI_DATOS!$A:$L,F$6,0)/1000,VLOOKUP($B$6&amp;$A19,KPI_DATOS!$A:$L,F$6,0))</f>
        <v>4356.134</v>
      </c>
      <c r="H19" s="93">
        <f t="shared" si="0"/>
        <v>-3.8140656782224669</v>
      </c>
      <c r="I19" s="43"/>
    </row>
    <row r="20" spans="1:9" ht="20.149999999999999" customHeight="1" x14ac:dyDescent="0.35">
      <c r="A20" s="50" t="str">
        <f>KPI_DATOS!C15</f>
        <v>Total bebidas de vino</v>
      </c>
      <c r="B20" s="48"/>
      <c r="C20" s="86">
        <f>IF($A$6&lt;4,VLOOKUP($B$6&amp;$A20,KPI_DATOS!$A:$L,C$6,0)/1000,VLOOKUP($B$6&amp;$A20,KPI_DATOS!$A:$L,C$6,0))</f>
        <v>241.45320000000001</v>
      </c>
      <c r="D20" s="86">
        <f>IF($A$6&lt;4,VLOOKUP($B$6&amp;$A20,KPI_DATOS!$A:$L,D$6,0)/1000,VLOOKUP($B$6&amp;$A20,KPI_DATOS!$A:$L,D$6,0))</f>
        <v>296.87559999999996</v>
      </c>
      <c r="E20" s="86">
        <f>IF($A$6&lt;4,VLOOKUP($B$6&amp;$A20,KPI_DATOS!$A:$L,E$6,0)/1000,VLOOKUP($B$6&amp;$A20,KPI_DATOS!$A:$L,E$6,0))</f>
        <v>329.84790000000004</v>
      </c>
      <c r="F20" s="86">
        <f>IF($A$6&lt;4,VLOOKUP($B$6&amp;$A20,KPI_DATOS!$A:$L,F$6,0)/1000,VLOOKUP($B$6&amp;$A20,KPI_DATOS!$A:$L,F$6,0))</f>
        <v>323.93609999999995</v>
      </c>
      <c r="H20" s="93">
        <f t="shared" si="0"/>
        <v>-1.7922806238875766</v>
      </c>
      <c r="I20" s="43"/>
    </row>
    <row r="21" spans="1:9" ht="20.149999999999999" customHeight="1" x14ac:dyDescent="0.35">
      <c r="A21" s="51" t="str">
        <f>KPI_DATOS!C16</f>
        <v>Vino</v>
      </c>
      <c r="B21" s="48"/>
      <c r="C21" s="86">
        <f>IF($A$6&lt;4,VLOOKUP($B$6&amp;$A21,KPI_DATOS!$A:$L,C$6,0)/1000,VLOOKUP($B$6&amp;$A21,KPI_DATOS!$A:$L,C$6,0))</f>
        <v>183.5615</v>
      </c>
      <c r="D21" s="86">
        <f>IF($A$6&lt;4,VLOOKUP($B$6&amp;$A21,KPI_DATOS!$A:$L,D$6,0)/1000,VLOOKUP($B$6&amp;$A21,KPI_DATOS!$A:$L,D$6,0))</f>
        <v>223.8476</v>
      </c>
      <c r="E21" s="86">
        <f>IF($A$6&lt;4,VLOOKUP($B$6&amp;$A21,KPI_DATOS!$A:$L,E$6,0)/1000,VLOOKUP($B$6&amp;$A21,KPI_DATOS!$A:$L,E$6,0))</f>
        <v>245.06989999999999</v>
      </c>
      <c r="F21" s="86">
        <f>IF($A$6&lt;4,VLOOKUP($B$6&amp;$A21,KPI_DATOS!$A:$L,F$6,0)/1000,VLOOKUP($B$6&amp;$A21,KPI_DATOS!$A:$L,F$6,0))</f>
        <v>242.50060000000002</v>
      </c>
      <c r="H21" s="93">
        <f t="shared" si="0"/>
        <v>-1.0483947641060642</v>
      </c>
      <c r="I21" s="43"/>
    </row>
    <row r="22" spans="1:9" ht="20.149999999999999" customHeight="1" x14ac:dyDescent="0.35">
      <c r="A22" s="52" t="str">
        <f>KPI_DATOS!C17</f>
        <v>Tinto</v>
      </c>
      <c r="B22" s="48"/>
      <c r="C22" s="86">
        <f>IF($A$6&lt;4,VLOOKUP($B$6&amp;$A22,KPI_DATOS!$A:$L,C$6,0)/1000,VLOOKUP($B$6&amp;$A22,KPI_DATOS!$A:$L,C$6,0))</f>
        <v>106.74289999999999</v>
      </c>
      <c r="D22" s="86">
        <f>IF($A$6&lt;4,VLOOKUP($B$6&amp;$A22,KPI_DATOS!$A:$L,D$6,0)/1000,VLOOKUP($B$6&amp;$A22,KPI_DATOS!$A:$L,D$6,0))</f>
        <v>123.0243</v>
      </c>
      <c r="E22" s="86">
        <f>IF($A$6&lt;4,VLOOKUP($B$6&amp;$A22,KPI_DATOS!$A:$L,E$6,0)/1000,VLOOKUP($B$6&amp;$A22,KPI_DATOS!$A:$L,E$6,0))</f>
        <v>132.64150000000001</v>
      </c>
      <c r="F22" s="86">
        <f>IF($A$6&lt;4,VLOOKUP($B$6&amp;$A22,KPI_DATOS!$A:$L,F$6,0)/1000,VLOOKUP($B$6&amp;$A22,KPI_DATOS!$A:$L,F$6,0))</f>
        <v>124.62350000000001</v>
      </c>
      <c r="H22" s="93">
        <f t="shared" si="0"/>
        <v>-6.0448652947983845</v>
      </c>
      <c r="I22" s="43"/>
    </row>
    <row r="23" spans="1:9" ht="20.149999999999999" customHeight="1" x14ac:dyDescent="0.35">
      <c r="A23" s="52" t="str">
        <f>KPI_DATOS!C18</f>
        <v>Blanco</v>
      </c>
      <c r="B23" s="48"/>
      <c r="C23" s="86">
        <f>IF($A$6&lt;4,VLOOKUP($B$6&amp;$A23,KPI_DATOS!$A:$L,C$6,0)/1000,VLOOKUP($B$6&amp;$A23,KPI_DATOS!$A:$L,C$6,0))</f>
        <v>65.913600000000002</v>
      </c>
      <c r="D23" s="86">
        <f>IF($A$6&lt;4,VLOOKUP($B$6&amp;$A23,KPI_DATOS!$A:$L,D$6,0)/1000,VLOOKUP($B$6&amp;$A23,KPI_DATOS!$A:$L,D$6,0))</f>
        <v>87.417670000000001</v>
      </c>
      <c r="E23" s="86">
        <f>IF($A$6&lt;4,VLOOKUP($B$6&amp;$A23,KPI_DATOS!$A:$L,E$6,0)/1000,VLOOKUP($B$6&amp;$A23,KPI_DATOS!$A:$L,E$6,0))</f>
        <v>97.096600000000009</v>
      </c>
      <c r="F23" s="86">
        <f>IF($A$6&lt;4,VLOOKUP($B$6&amp;$A23,KPI_DATOS!$A:$L,F$6,0)/1000,VLOOKUP($B$6&amp;$A23,KPI_DATOS!$A:$L,F$6,0))</f>
        <v>103.0787</v>
      </c>
      <c r="H23" s="93">
        <f t="shared" si="0"/>
        <v>6.1609778303256535</v>
      </c>
      <c r="I23" s="43"/>
    </row>
    <row r="24" spans="1:9" ht="20.149999999999999" customHeight="1" x14ac:dyDescent="0.35">
      <c r="A24" s="52" t="str">
        <f>KPI_DATOS!C19</f>
        <v>Rosado</v>
      </c>
      <c r="B24" s="48"/>
      <c r="C24" s="86">
        <f>IF($A$6&lt;4,VLOOKUP($B$6&amp;$A24,KPI_DATOS!$A:$L,C$6,0)/1000,VLOOKUP($B$6&amp;$A24,KPI_DATOS!$A:$L,C$6,0))</f>
        <v>7.7064709999999996</v>
      </c>
      <c r="D24" s="86">
        <f>IF($A$6&lt;4,VLOOKUP($B$6&amp;$A24,KPI_DATOS!$A:$L,D$6,0)/1000,VLOOKUP($B$6&amp;$A24,KPI_DATOS!$A:$L,D$6,0))</f>
        <v>10.61741</v>
      </c>
      <c r="E24" s="86">
        <f>IF($A$6&lt;4,VLOOKUP($B$6&amp;$A24,KPI_DATOS!$A:$L,E$6,0)/1000,VLOOKUP($B$6&amp;$A24,KPI_DATOS!$A:$L,E$6,0))</f>
        <v>10.91263</v>
      </c>
      <c r="F24" s="86">
        <f>IF($A$6&lt;4,VLOOKUP($B$6&amp;$A24,KPI_DATOS!$A:$L,F$6,0)/1000,VLOOKUP($B$6&amp;$A24,KPI_DATOS!$A:$L,F$6,0))</f>
        <v>11.124409999999999</v>
      </c>
      <c r="H24" s="93">
        <f t="shared" si="0"/>
        <v>1.9406870754345995</v>
      </c>
      <c r="I24" s="43"/>
    </row>
    <row r="25" spans="1:9" ht="20.149999999999999" customHeight="1" x14ac:dyDescent="0.35">
      <c r="A25" s="52" t="str">
        <f>KPI_DATOS!C20</f>
        <v>Resto vino</v>
      </c>
      <c r="B25" s="48"/>
      <c r="C25" s="86">
        <f>IF($A$6&lt;4,VLOOKUP($B$6&amp;$A25,KPI_DATOS!$A:$L,C$6,0)/1000,VLOOKUP($B$6&amp;$A25,KPI_DATOS!$A:$L,C$6,0))</f>
        <v>3.198553</v>
      </c>
      <c r="D25" s="86">
        <f>IF($A$6&lt;4,VLOOKUP($B$6&amp;$A25,KPI_DATOS!$A:$L,D$6,0)/1000,VLOOKUP($B$6&amp;$A25,KPI_DATOS!$A:$L,D$6,0))</f>
        <v>2.7882420000000003</v>
      </c>
      <c r="E25" s="86">
        <f>IF($A$6&lt;4,VLOOKUP($B$6&amp;$A25,KPI_DATOS!$A:$L,E$6,0)/1000,VLOOKUP($B$6&amp;$A25,KPI_DATOS!$A:$L,E$6,0))</f>
        <v>4.4191450000000003</v>
      </c>
      <c r="F25" s="86">
        <f>IF($A$6&lt;4,VLOOKUP($B$6&amp;$A25,KPI_DATOS!$A:$L,F$6,0)/1000,VLOOKUP($B$6&amp;$A25,KPI_DATOS!$A:$L,F$6,0))</f>
        <v>3.6738949999999999</v>
      </c>
      <c r="H25" s="93">
        <f t="shared" si="0"/>
        <v>-16.864121905934304</v>
      </c>
      <c r="I25" s="43"/>
    </row>
    <row r="26" spans="1:9" ht="20.149999999999999" customHeight="1" x14ac:dyDescent="0.35">
      <c r="A26" s="51" t="str">
        <f>KPI_DATOS!C21</f>
        <v>Cava</v>
      </c>
      <c r="B26" s="48"/>
      <c r="C26" s="86">
        <f>IF($A$6&lt;4,VLOOKUP($B$6&amp;$A26,KPI_DATOS!$A:$L,C$6,0)/1000,VLOOKUP($B$6&amp;$A26,KPI_DATOS!$A:$L,C$6,0))</f>
        <v>7.5446180000000007</v>
      </c>
      <c r="D26" s="86">
        <f>IF($A$6&lt;4,VLOOKUP($B$6&amp;$A26,KPI_DATOS!$A:$L,D$6,0)/1000,VLOOKUP($B$6&amp;$A26,KPI_DATOS!$A:$L,D$6,0))</f>
        <v>6.1495519999999999</v>
      </c>
      <c r="E26" s="86">
        <f>IF($A$6&lt;4,VLOOKUP($B$6&amp;$A26,KPI_DATOS!$A:$L,E$6,0)/1000,VLOOKUP($B$6&amp;$A26,KPI_DATOS!$A:$L,E$6,0))</f>
        <v>6.6973649999999996</v>
      </c>
      <c r="F26" s="86">
        <f>IF($A$6&lt;4,VLOOKUP($B$6&amp;$A26,KPI_DATOS!$A:$L,F$6,0)/1000,VLOOKUP($B$6&amp;$A26,KPI_DATOS!$A:$L,F$6,0))</f>
        <v>6.2309040000000007</v>
      </c>
      <c r="H26" s="93">
        <f t="shared" si="0"/>
        <v>-6.9648436362658934</v>
      </c>
    </row>
    <row r="27" spans="1:9" ht="20.149999999999999" customHeight="1" x14ac:dyDescent="0.35">
      <c r="A27" s="51" t="str">
        <f>KPI_DATOS!C22</f>
        <v>Otr.Bebidas Deri.Vino</v>
      </c>
      <c r="B27" s="48"/>
      <c r="C27" s="86">
        <f>IF($A$6&lt;4,VLOOKUP($B$6&amp;$A27,KPI_DATOS!$A:$L,C$6,0)/1000,VLOOKUP($B$6&amp;$A27,KPI_DATOS!$A:$L,C$6,0))</f>
        <v>50.34713</v>
      </c>
      <c r="D27" s="86">
        <f>IF($A$6&lt;4,VLOOKUP($B$6&amp;$A27,KPI_DATOS!$A:$L,D$6,0)/1000,VLOOKUP($B$6&amp;$A27,KPI_DATOS!$A:$L,D$6,0))</f>
        <v>66.878450000000001</v>
      </c>
      <c r="E27" s="86">
        <f>IF($A$6&lt;4,VLOOKUP($B$6&amp;$A27,KPI_DATOS!$A:$L,E$6,0)/1000,VLOOKUP($B$6&amp;$A27,KPI_DATOS!$A:$L,E$6,0))</f>
        <v>78.080640000000002</v>
      </c>
      <c r="F27" s="86">
        <f>IF($A$6&lt;4,VLOOKUP($B$6&amp;$A27,KPI_DATOS!$A:$L,F$6,0)/1000,VLOOKUP($B$6&amp;$A27,KPI_DATOS!$A:$L,F$6,0))</f>
        <v>75.204660000000004</v>
      </c>
      <c r="H27" s="93">
        <f t="shared" si="0"/>
        <v>-3.6833458332308777</v>
      </c>
    </row>
    <row r="28" spans="1:9" ht="20.149999999999999" customHeight="1" x14ac:dyDescent="0.35">
      <c r="A28" s="52" t="str">
        <f>KPI_DATOS!C23</f>
        <v>Tinto de Verano</v>
      </c>
      <c r="B28" s="48"/>
      <c r="C28" s="86">
        <f>IF($A$6&lt;4,VLOOKUP($B$6&amp;$A28,KPI_DATOS!$A:$L,C$6,0)/1000,VLOOKUP($B$6&amp;$A28,KPI_DATOS!$A:$L,C$6,0))</f>
        <v>38.146140000000003</v>
      </c>
      <c r="D28" s="86">
        <f>IF($A$6&lt;4,VLOOKUP($B$6&amp;$A28,KPI_DATOS!$A:$L,D$6,0)/1000,VLOOKUP($B$6&amp;$A28,KPI_DATOS!$A:$L,D$6,0))</f>
        <v>50.090879999999999</v>
      </c>
      <c r="E28" s="86">
        <f>IF($A$6&lt;4,VLOOKUP($B$6&amp;$A28,KPI_DATOS!$A:$L,E$6,0)/1000,VLOOKUP($B$6&amp;$A28,KPI_DATOS!$A:$L,E$6,0))</f>
        <v>57.447980000000001</v>
      </c>
      <c r="F28" s="86">
        <f>IF($A$6&lt;4,VLOOKUP($B$6&amp;$A28,KPI_DATOS!$A:$L,F$6,0)/1000,VLOOKUP($B$6&amp;$A28,KPI_DATOS!$A:$L,F$6,0))</f>
        <v>54.536059999999999</v>
      </c>
      <c r="H28" s="93">
        <f t="shared" si="0"/>
        <v>-5.0687944119183985</v>
      </c>
    </row>
    <row r="29" spans="1:9" ht="20.149999999999999" customHeight="1" x14ac:dyDescent="0.35">
      <c r="A29" s="52" t="str">
        <f>KPI_DATOS!C24</f>
        <v>Sangria de Vino</v>
      </c>
      <c r="B29" s="48"/>
      <c r="C29" s="86">
        <f>IF($A$6&lt;4,VLOOKUP($B$6&amp;$A29,KPI_DATOS!$A:$L,C$6,0)/1000,VLOOKUP($B$6&amp;$A29,KPI_DATOS!$A:$L,C$6,0))</f>
        <v>2.7756689999999997</v>
      </c>
      <c r="D29" s="86">
        <f>IF($A$6&lt;4,VLOOKUP($B$6&amp;$A29,KPI_DATOS!$A:$L,D$6,0)/1000,VLOOKUP($B$6&amp;$A29,KPI_DATOS!$A:$L,D$6,0))</f>
        <v>4.0803919999999998</v>
      </c>
      <c r="E29" s="86">
        <f>IF($A$6&lt;4,VLOOKUP($B$6&amp;$A29,KPI_DATOS!$A:$L,E$6,0)/1000,VLOOKUP($B$6&amp;$A29,KPI_DATOS!$A:$L,E$6,0))</f>
        <v>6.1221420000000002</v>
      </c>
      <c r="F29" s="86">
        <f>IF($A$6&lt;4,VLOOKUP($B$6&amp;$A29,KPI_DATOS!$A:$L,F$6,0)/1000,VLOOKUP($B$6&amp;$A29,KPI_DATOS!$A:$L,F$6,0))</f>
        <v>4.5492059999999999</v>
      </c>
      <c r="H29" s="93">
        <f t="shared" si="0"/>
        <v>-25.692576225771969</v>
      </c>
    </row>
    <row r="30" spans="1:9" ht="20.149999999999999" customHeight="1" x14ac:dyDescent="0.35">
      <c r="A30" s="52" t="str">
        <f>KPI_DATOS!C25</f>
        <v>Sangria de Cava</v>
      </c>
      <c r="B30" s="48"/>
      <c r="C30" s="86">
        <f>IF($A$6&lt;4,VLOOKUP($B$6&amp;$A30,KPI_DATOS!$A:$L,C$6,0)/1000,VLOOKUP($B$6&amp;$A30,KPI_DATOS!$A:$L,C$6,0))</f>
        <v>1.10382</v>
      </c>
      <c r="D30" s="86">
        <f>IF($A$6&lt;4,VLOOKUP($B$6&amp;$A30,KPI_DATOS!$A:$L,D$6,0)/1000,VLOOKUP($B$6&amp;$A30,KPI_DATOS!$A:$L,D$6,0))</f>
        <v>2.174623</v>
      </c>
      <c r="E30" s="86">
        <f>IF($A$6&lt;4,VLOOKUP($B$6&amp;$A30,KPI_DATOS!$A:$L,E$6,0)/1000,VLOOKUP($B$6&amp;$A30,KPI_DATOS!$A:$L,E$6,0))</f>
        <v>2.8512559999999998</v>
      </c>
      <c r="F30" s="86">
        <f>IF($A$6&lt;4,VLOOKUP($B$6&amp;$A30,KPI_DATOS!$A:$L,F$6,0)/1000,VLOOKUP($B$6&amp;$A30,KPI_DATOS!$A:$L,F$6,0))</f>
        <v>2.7702070000000001</v>
      </c>
      <c r="H30" s="93">
        <f t="shared" si="0"/>
        <v>-2.8425718350088447</v>
      </c>
    </row>
    <row r="31" spans="1:9" ht="20.149999999999999" customHeight="1" x14ac:dyDescent="0.35">
      <c r="A31" s="52" t="str">
        <f>KPI_DATOS!C26</f>
        <v>Calimocho</v>
      </c>
      <c r="B31" s="48"/>
      <c r="C31" s="86">
        <f>IF($A$6&lt;4,VLOOKUP($B$6&amp;$A31,KPI_DATOS!$A:$L,C$6,0)/1000,VLOOKUP($B$6&amp;$A31,KPI_DATOS!$A:$L,C$6,0))</f>
        <v>2.9304270000000003</v>
      </c>
      <c r="D31" s="86">
        <f>IF($A$6&lt;4,VLOOKUP($B$6&amp;$A31,KPI_DATOS!$A:$L,D$6,0)/1000,VLOOKUP($B$6&amp;$A31,KPI_DATOS!$A:$L,D$6,0))</f>
        <v>3.7142930000000001</v>
      </c>
      <c r="E31" s="86">
        <f>IF($A$6&lt;4,VLOOKUP($B$6&amp;$A31,KPI_DATOS!$A:$L,E$6,0)/1000,VLOOKUP($B$6&amp;$A31,KPI_DATOS!$A:$L,E$6,0))</f>
        <v>4.4740829999999994</v>
      </c>
      <c r="F31" s="86">
        <f>IF($A$6&lt;4,VLOOKUP($B$6&amp;$A31,KPI_DATOS!$A:$L,F$6,0)/1000,VLOOKUP($B$6&amp;$A31,KPI_DATOS!$A:$L,F$6,0))</f>
        <v>5.6120619999999999</v>
      </c>
      <c r="H31" s="93">
        <f t="shared" si="0"/>
        <v>25.43491034922689</v>
      </c>
    </row>
    <row r="32" spans="1:9" ht="20.149999999999999" customHeight="1" x14ac:dyDescent="0.35">
      <c r="A32" s="52" t="str">
        <f>KPI_DATOS!C27</f>
        <v>Rebujito</v>
      </c>
      <c r="B32" s="48"/>
      <c r="C32" s="86">
        <f>IF($A$6&lt;4,VLOOKUP($B$6&amp;$A32,KPI_DATOS!$A:$L,C$6,0)/1000,VLOOKUP($B$6&amp;$A32,KPI_DATOS!$A:$L,C$6,0))</f>
        <v>0.36169380000000001</v>
      </c>
      <c r="D32" s="86">
        <f>IF($A$6&lt;4,VLOOKUP($B$6&amp;$A32,KPI_DATOS!$A:$L,D$6,0)/1000,VLOOKUP($B$6&amp;$A32,KPI_DATOS!$A:$L,D$6,0))</f>
        <v>0.4180006</v>
      </c>
      <c r="E32" s="86">
        <f>IF($A$6&lt;4,VLOOKUP($B$6&amp;$A32,KPI_DATOS!$A:$L,E$6,0)/1000,VLOOKUP($B$6&amp;$A32,KPI_DATOS!$A:$L,E$6,0))</f>
        <v>0.94198590000000004</v>
      </c>
      <c r="F32" s="86">
        <f>IF($A$6&lt;4,VLOOKUP($B$6&amp;$A32,KPI_DATOS!$A:$L,F$6,0)/1000,VLOOKUP($B$6&amp;$A32,KPI_DATOS!$A:$L,F$6,0))</f>
        <v>1.025093</v>
      </c>
      <c r="H32" s="93">
        <f t="shared" si="0"/>
        <v>8.8225418236090434</v>
      </c>
    </row>
    <row r="33" spans="1:8" ht="20.149999999999999" customHeight="1" x14ac:dyDescent="0.35">
      <c r="A33" s="52" t="str">
        <f>KPI_DATOS!C28</f>
        <v>Espum/Lambrusc/Mosca</v>
      </c>
      <c r="B33" s="48"/>
      <c r="C33" s="86">
        <f>IF($A$6&lt;4,VLOOKUP($B$6&amp;$A33,KPI_DATOS!$A:$L,C$6,0)/1000,VLOOKUP($B$6&amp;$A33,KPI_DATOS!$A:$L,C$6,0))</f>
        <v>5.0293830000000002</v>
      </c>
      <c r="D33" s="86">
        <f>IF($A$6&lt;4,VLOOKUP($B$6&amp;$A33,KPI_DATOS!$A:$L,D$6,0)/1000,VLOOKUP($B$6&amp;$A33,KPI_DATOS!$A:$L,D$6,0))</f>
        <v>6.4002520000000001</v>
      </c>
      <c r="E33" s="86">
        <f>IF($A$6&lt;4,VLOOKUP($B$6&amp;$A33,KPI_DATOS!$A:$L,E$6,0)/1000,VLOOKUP($B$6&amp;$A33,KPI_DATOS!$A:$L,E$6,0))</f>
        <v>6.2431940000000008</v>
      </c>
      <c r="F33" s="86">
        <f>IF($A$6&lt;4,VLOOKUP($B$6&amp;$A33,KPI_DATOS!$A:$L,F$6,0)/1000,VLOOKUP($B$6&amp;$A33,KPI_DATOS!$A:$L,F$6,0))</f>
        <v>6.7120299999999995</v>
      </c>
      <c r="H33" s="93">
        <f t="shared" si="0"/>
        <v>7.5095536034920363</v>
      </c>
    </row>
    <row r="34" spans="1:8" ht="20.149999999999999" customHeight="1" x14ac:dyDescent="0.35">
      <c r="A34" s="50" t="str">
        <f>KPI_DATOS!C29</f>
        <v>Sidra</v>
      </c>
      <c r="B34" s="48"/>
      <c r="C34" s="86">
        <f>IF($A$6&lt;4,VLOOKUP($B$6&amp;$A34,KPI_DATOS!$A:$L,C$6,0)/1000,VLOOKUP($B$6&amp;$A34,KPI_DATOS!$A:$L,C$6,0))</f>
        <v>27.889720000000001</v>
      </c>
      <c r="D34" s="86">
        <f>IF($A$6&lt;4,VLOOKUP($B$6&amp;$A34,KPI_DATOS!$A:$L,D$6,0)/1000,VLOOKUP($B$6&amp;$A34,KPI_DATOS!$A:$L,D$6,0))</f>
        <v>25.385930000000002</v>
      </c>
      <c r="E34" s="86">
        <f>IF($A$6&lt;4,VLOOKUP($B$6&amp;$A34,KPI_DATOS!$A:$L,E$6,0)/1000,VLOOKUP($B$6&amp;$A34,KPI_DATOS!$A:$L,E$6,0))</f>
        <v>27.260249999999999</v>
      </c>
      <c r="F34" s="86">
        <f>IF($A$6&lt;4,VLOOKUP($B$6&amp;$A34,KPI_DATOS!$A:$L,F$6,0)/1000,VLOOKUP($B$6&amp;$A34,KPI_DATOS!$A:$L,F$6,0))</f>
        <v>31.23057</v>
      </c>
      <c r="H34" s="93">
        <f t="shared" si="0"/>
        <v>14.564503260241569</v>
      </c>
    </row>
    <row r="35" spans="1:8" ht="20.149999999999999" customHeight="1" x14ac:dyDescent="0.35">
      <c r="A35" s="50" t="str">
        <f>KPI_DATOS!C30</f>
        <v>Cerveza</v>
      </c>
      <c r="B35" s="48"/>
      <c r="C35" s="86">
        <f>IF($A$6&lt;4,VLOOKUP($B$6&amp;$A35,KPI_DATOS!$A:$L,C$6,0)/1000,VLOOKUP($B$6&amp;$A35,KPI_DATOS!$A:$L,C$6,0))</f>
        <v>1643.0429999999999</v>
      </c>
      <c r="D35" s="86">
        <f>IF($A$6&lt;4,VLOOKUP($B$6&amp;$A35,KPI_DATOS!$A:$L,D$6,0)/1000,VLOOKUP($B$6&amp;$A35,KPI_DATOS!$A:$L,D$6,0))</f>
        <v>1874.53</v>
      </c>
      <c r="E35" s="86">
        <f>IF($A$6&lt;4,VLOOKUP($B$6&amp;$A35,KPI_DATOS!$A:$L,E$6,0)/1000,VLOOKUP($B$6&amp;$A35,KPI_DATOS!$A:$L,E$6,0))</f>
        <v>1984.06</v>
      </c>
      <c r="F35" s="86">
        <f>IF($A$6&lt;4,VLOOKUP($B$6&amp;$A35,KPI_DATOS!$A:$L,F$6,0)/1000,VLOOKUP($B$6&amp;$A35,KPI_DATOS!$A:$L,F$6,0))</f>
        <v>1860.0350000000001</v>
      </c>
      <c r="H35" s="93">
        <f t="shared" si="0"/>
        <v>-6.2510710361581729</v>
      </c>
    </row>
    <row r="36" spans="1:8" ht="20.149999999999999" customHeight="1" x14ac:dyDescent="0.35">
      <c r="A36" s="51" t="str">
        <f>KPI_DATOS!C31</f>
        <v>Con alcohol</v>
      </c>
      <c r="B36" s="48"/>
      <c r="C36" s="86">
        <f>IF($A$6&lt;4,VLOOKUP($B$6&amp;$A36,KPI_DATOS!$A:$L,C$6,0)/1000,VLOOKUP($B$6&amp;$A36,KPI_DATOS!$A:$L,C$6,0))</f>
        <v>1478.1790000000001</v>
      </c>
      <c r="D36" s="86">
        <f>IF($A$6&lt;4,VLOOKUP($B$6&amp;$A36,KPI_DATOS!$A:$L,D$6,0)/1000,VLOOKUP($B$6&amp;$A36,KPI_DATOS!$A:$L,D$6,0))</f>
        <v>1687.499</v>
      </c>
      <c r="E36" s="86">
        <f>IF($A$6&lt;4,VLOOKUP($B$6&amp;$A36,KPI_DATOS!$A:$L,E$6,0)/1000,VLOOKUP($B$6&amp;$A36,KPI_DATOS!$A:$L,E$6,0))</f>
        <v>1773.808</v>
      </c>
      <c r="F36" s="86">
        <f>IF($A$6&lt;4,VLOOKUP($B$6&amp;$A36,KPI_DATOS!$A:$L,F$6,0)/1000,VLOOKUP($B$6&amp;$A36,KPI_DATOS!$A:$L,F$6,0))</f>
        <v>1638.49</v>
      </c>
      <c r="H36" s="93">
        <f t="shared" si="0"/>
        <v>-7.6286723253023991</v>
      </c>
    </row>
    <row r="37" spans="1:8" ht="20.149999999999999" customHeight="1" x14ac:dyDescent="0.35">
      <c r="A37" s="51" t="str">
        <f>KPI_DATOS!C32</f>
        <v>Sin alcohol</v>
      </c>
      <c r="B37" s="48"/>
      <c r="C37" s="86">
        <f>IF($A$6&lt;4,VLOOKUP($B$6&amp;$A37,KPI_DATOS!$A:$L,C$6,0)/1000,VLOOKUP($B$6&amp;$A37,KPI_DATOS!$A:$L,C$6,0))</f>
        <v>163.57079999999999</v>
      </c>
      <c r="D37" s="86">
        <f>IF($A$6&lt;4,VLOOKUP($B$6&amp;$A37,KPI_DATOS!$A:$L,D$6,0)/1000,VLOOKUP($B$6&amp;$A37,KPI_DATOS!$A:$L,D$6,0))</f>
        <v>185.26739999999998</v>
      </c>
      <c r="E37" s="86">
        <f>IF($A$6&lt;4,VLOOKUP($B$6&amp;$A37,KPI_DATOS!$A:$L,E$6,0)/1000,VLOOKUP($B$6&amp;$A37,KPI_DATOS!$A:$L,E$6,0))</f>
        <v>207.7714</v>
      </c>
      <c r="F37" s="86">
        <f>IF($A$6&lt;4,VLOOKUP($B$6&amp;$A37,KPI_DATOS!$A:$L,F$6,0)/1000,VLOOKUP($B$6&amp;$A37,KPI_DATOS!$A:$L,F$6,0))</f>
        <v>219.97320000000002</v>
      </c>
      <c r="H37" s="93">
        <f t="shared" si="0"/>
        <v>5.8727043279296565</v>
      </c>
    </row>
    <row r="38" spans="1:8" ht="20.149999999999999" customHeight="1" x14ac:dyDescent="0.35">
      <c r="A38" s="51" t="str">
        <f>KPI_DATOS!C33</f>
        <v>Cerveza Envasada</v>
      </c>
      <c r="B38" s="48"/>
      <c r="C38" s="86">
        <f>IF($A$6&lt;4,VLOOKUP($B$6&amp;$A38,KPI_DATOS!$A:$L,C$6,0)/1000,VLOOKUP($B$6&amp;$A38,KPI_DATOS!$A:$L,C$6,0))</f>
        <v>875.46550000000002</v>
      </c>
      <c r="D38" s="86">
        <f>IF($A$6&lt;4,VLOOKUP($B$6&amp;$A38,KPI_DATOS!$A:$L,D$6,0)/1000,VLOOKUP($B$6&amp;$A38,KPI_DATOS!$A:$L,D$6,0))</f>
        <v>1007.3339999999999</v>
      </c>
      <c r="E38" s="86">
        <f>IF($A$6&lt;4,VLOOKUP($B$6&amp;$A38,KPI_DATOS!$A:$L,E$6,0)/1000,VLOOKUP($B$6&amp;$A38,KPI_DATOS!$A:$L,E$6,0))</f>
        <v>1000.562</v>
      </c>
      <c r="F38" s="86">
        <f>IF($A$6&lt;4,VLOOKUP($B$6&amp;$A38,KPI_DATOS!$A:$L,F$6,0)/1000,VLOOKUP($B$6&amp;$A38,KPI_DATOS!$A:$L,F$6,0))</f>
        <v>933.68419999999992</v>
      </c>
      <c r="H38" s="93">
        <f t="shared" si="0"/>
        <v>-6.6840235787487545</v>
      </c>
    </row>
    <row r="39" spans="1:8" ht="20.149999999999999" customHeight="1" x14ac:dyDescent="0.35">
      <c r="A39" s="51" t="str">
        <f>KPI_DATOS!C34</f>
        <v>Cerveza Surtidor</v>
      </c>
      <c r="B39" s="48"/>
      <c r="C39" s="86">
        <f>IF($A$6&lt;4,VLOOKUP($B$6&amp;$A39,KPI_DATOS!$A:$L,C$6,0)/1000,VLOOKUP($B$6&amp;$A39,KPI_DATOS!$A:$L,C$6,0))</f>
        <v>767.57730000000004</v>
      </c>
      <c r="D39" s="86">
        <f>IF($A$6&lt;4,VLOOKUP($B$6&amp;$A39,KPI_DATOS!$A:$L,D$6,0)/1000,VLOOKUP($B$6&amp;$A39,KPI_DATOS!$A:$L,D$6,0))</f>
        <v>867.19530000000009</v>
      </c>
      <c r="E39" s="86">
        <f>IF($A$6&lt;4,VLOOKUP($B$6&amp;$A39,KPI_DATOS!$A:$L,E$6,0)/1000,VLOOKUP($B$6&amp;$A39,KPI_DATOS!$A:$L,E$6,0))</f>
        <v>983.49759999999992</v>
      </c>
      <c r="F39" s="86">
        <f>IF($A$6&lt;4,VLOOKUP($B$6&amp;$A39,KPI_DATOS!$A:$L,F$6,0)/1000,VLOOKUP($B$6&amp;$A39,KPI_DATOS!$A:$L,F$6,0))</f>
        <v>926.351</v>
      </c>
      <c r="H39" s="93">
        <f t="shared" si="0"/>
        <v>-5.8105479871023551</v>
      </c>
    </row>
    <row r="40" spans="1:8" ht="20.149999999999999" customHeight="1" x14ac:dyDescent="0.35">
      <c r="A40" s="51" t="str">
        <f>KPI_DATOS!C35</f>
        <v>Otras Cervezas</v>
      </c>
      <c r="B40" s="48"/>
      <c r="C40" s="86">
        <f>IF($A$6&lt;4,VLOOKUP($B$6&amp;$A40,KPI_DATOS!$A:$L,C$6,0)/1000,VLOOKUP($B$6&amp;$A40,KPI_DATOS!$A:$L,C$6,0))</f>
        <v>1.2927919999999999</v>
      </c>
      <c r="D40" s="86">
        <f>IF($A$6&lt;4,VLOOKUP($B$6&amp;$A40,KPI_DATOS!$A:$L,D$6,0)/1000,VLOOKUP($B$6&amp;$A40,KPI_DATOS!$A:$L,D$6,0))</f>
        <v>1.762893</v>
      </c>
      <c r="E40" s="86">
        <f>IF($A$6&lt;4,VLOOKUP($B$6&amp;$A40,KPI_DATOS!$A:$L,E$6,0)/1000,VLOOKUP($B$6&amp;$A40,KPI_DATOS!$A:$L,E$6,0))</f>
        <v>2.4810479999999999</v>
      </c>
      <c r="F40" s="86">
        <f>IF($A$6&lt;4,VLOOKUP($B$6&amp;$A40,KPI_DATOS!$A:$L,F$6,0)/1000,VLOOKUP($B$6&amp;$A40,KPI_DATOS!$A:$L,F$6,0))</f>
        <v>1.571717</v>
      </c>
      <c r="H40" s="93">
        <f t="shared" si="0"/>
        <v>-36.65108454169367</v>
      </c>
    </row>
    <row r="41" spans="1:8" ht="20.149999999999999" customHeight="1" x14ac:dyDescent="0.35">
      <c r="A41" s="50" t="str">
        <f>KPI_DATOS!C36</f>
        <v>Espirituosas</v>
      </c>
      <c r="B41" s="48"/>
      <c r="C41" s="86">
        <f>IF($A$6&lt;4,VLOOKUP($B$6&amp;$A41,KPI_DATOS!$A:$L,C$6,0)/1000,VLOOKUP($B$6&amp;$A41,KPI_DATOS!$A:$L,C$6,0))</f>
        <v>200.51900000000001</v>
      </c>
      <c r="D41" s="86">
        <f>IF($A$6&lt;4,VLOOKUP($B$6&amp;$A41,KPI_DATOS!$A:$L,D$6,0)/1000,VLOOKUP($B$6&amp;$A41,KPI_DATOS!$A:$L,D$6,0))</f>
        <v>267.46570000000003</v>
      </c>
      <c r="E41" s="86">
        <f>IF($A$6&lt;4,VLOOKUP($B$6&amp;$A41,KPI_DATOS!$A:$L,E$6,0)/1000,VLOOKUP($B$6&amp;$A41,KPI_DATOS!$A:$L,E$6,0))</f>
        <v>282.80369999999999</v>
      </c>
      <c r="F41" s="86">
        <f>IF($A$6&lt;4,VLOOKUP($B$6&amp;$A41,KPI_DATOS!$A:$L,F$6,0)/1000,VLOOKUP($B$6&amp;$A41,KPI_DATOS!$A:$L,F$6,0))</f>
        <v>271.54309999999998</v>
      </c>
      <c r="H41" s="93">
        <f t="shared" si="0"/>
        <v>-3.9817725157061279</v>
      </c>
    </row>
    <row r="42" spans="1:8" ht="20.149999999999999" customHeight="1" x14ac:dyDescent="0.35">
      <c r="A42" s="51" t="str">
        <f>KPI_DATOS!C37</f>
        <v>Whisky</v>
      </c>
      <c r="B42" s="48"/>
      <c r="C42" s="86">
        <f>IF($A$6&lt;4,VLOOKUP($B$6&amp;$A42,KPI_DATOS!$A:$L,C$6,0)/1000,VLOOKUP($B$6&amp;$A42,KPI_DATOS!$A:$L,C$6,0))</f>
        <v>32.507280000000002</v>
      </c>
      <c r="D42" s="86">
        <f>IF($A$6&lt;4,VLOOKUP($B$6&amp;$A42,KPI_DATOS!$A:$L,D$6,0)/1000,VLOOKUP($B$6&amp;$A42,KPI_DATOS!$A:$L,D$6,0))</f>
        <v>41.566919999999996</v>
      </c>
      <c r="E42" s="86">
        <f>IF($A$6&lt;4,VLOOKUP($B$6&amp;$A42,KPI_DATOS!$A:$L,E$6,0)/1000,VLOOKUP($B$6&amp;$A42,KPI_DATOS!$A:$L,E$6,0))</f>
        <v>44.52413</v>
      </c>
      <c r="F42" s="86">
        <f>IF($A$6&lt;4,VLOOKUP($B$6&amp;$A42,KPI_DATOS!$A:$L,F$6,0)/1000,VLOOKUP($B$6&amp;$A42,KPI_DATOS!$A:$L,F$6,0))</f>
        <v>39.164850000000001</v>
      </c>
      <c r="H42" s="93">
        <f t="shared" si="0"/>
        <v>-12.036798922292247</v>
      </c>
    </row>
    <row r="43" spans="1:8" ht="20.149999999999999" customHeight="1" x14ac:dyDescent="0.35">
      <c r="A43" s="51" t="str">
        <f>KPI_DATOS!C38</f>
        <v>Brandy</v>
      </c>
      <c r="B43" s="48"/>
      <c r="C43" s="86">
        <f>IF($A$6&lt;4,VLOOKUP($B$6&amp;$A43,KPI_DATOS!$A:$L,C$6,0)/1000,VLOOKUP($B$6&amp;$A43,KPI_DATOS!$A:$L,C$6,0))</f>
        <v>5.8834150000000003</v>
      </c>
      <c r="D43" s="86">
        <f>IF($A$6&lt;4,VLOOKUP($B$6&amp;$A43,KPI_DATOS!$A:$L,D$6,0)/1000,VLOOKUP($B$6&amp;$A43,KPI_DATOS!$A:$L,D$6,0))</f>
        <v>6.5309939999999997</v>
      </c>
      <c r="E43" s="86">
        <f>IF($A$6&lt;4,VLOOKUP($B$6&amp;$A43,KPI_DATOS!$A:$L,E$6,0)/1000,VLOOKUP($B$6&amp;$A43,KPI_DATOS!$A:$L,E$6,0))</f>
        <v>3.4686309999999998</v>
      </c>
      <c r="F43" s="86">
        <f>IF($A$6&lt;4,VLOOKUP($B$6&amp;$A43,KPI_DATOS!$A:$L,F$6,0)/1000,VLOOKUP($B$6&amp;$A43,KPI_DATOS!$A:$L,F$6,0))</f>
        <v>4.1087590000000001</v>
      </c>
      <c r="H43" s="93">
        <f t="shared" si="0"/>
        <v>18.454773655658396</v>
      </c>
    </row>
    <row r="44" spans="1:8" ht="20.149999999999999" customHeight="1" x14ac:dyDescent="0.35">
      <c r="A44" s="51" t="str">
        <f>KPI_DATOS!C39</f>
        <v>Ginebra</v>
      </c>
      <c r="B44" s="48"/>
      <c r="C44" s="86">
        <f>IF($A$6&lt;4,VLOOKUP($B$6&amp;$A44,KPI_DATOS!$A:$L,C$6,0)/1000,VLOOKUP($B$6&amp;$A44,KPI_DATOS!$A:$L,C$6,0))</f>
        <v>45.316600000000001</v>
      </c>
      <c r="D44" s="86">
        <f>IF($A$6&lt;4,VLOOKUP($B$6&amp;$A44,KPI_DATOS!$A:$L,D$6,0)/1000,VLOOKUP($B$6&amp;$A44,KPI_DATOS!$A:$L,D$6,0))</f>
        <v>59.966059999999999</v>
      </c>
      <c r="E44" s="86">
        <f>IF($A$6&lt;4,VLOOKUP($B$6&amp;$A44,KPI_DATOS!$A:$L,E$6,0)/1000,VLOOKUP($B$6&amp;$A44,KPI_DATOS!$A:$L,E$6,0))</f>
        <v>67.408899999999988</v>
      </c>
      <c r="F44" s="86">
        <f>IF($A$6&lt;4,VLOOKUP($B$6&amp;$A44,KPI_DATOS!$A:$L,F$6,0)/1000,VLOOKUP($B$6&amp;$A44,KPI_DATOS!$A:$L,F$6,0))</f>
        <v>64.257300000000001</v>
      </c>
      <c r="H44" s="93">
        <f t="shared" si="0"/>
        <v>-4.6753470239092927</v>
      </c>
    </row>
    <row r="45" spans="1:8" ht="20.149999999999999" customHeight="1" x14ac:dyDescent="0.35">
      <c r="A45" s="51" t="str">
        <f>KPI_DATOS!C40</f>
        <v>Ron</v>
      </c>
      <c r="B45" s="48"/>
      <c r="C45" s="86">
        <f>IF($A$6&lt;4,VLOOKUP($B$6&amp;$A45,KPI_DATOS!$A:$L,C$6,0)/1000,VLOOKUP($B$6&amp;$A45,KPI_DATOS!$A:$L,C$6,0))</f>
        <v>23.592220000000001</v>
      </c>
      <c r="D45" s="86">
        <f>IF($A$6&lt;4,VLOOKUP($B$6&amp;$A45,KPI_DATOS!$A:$L,D$6,0)/1000,VLOOKUP($B$6&amp;$A45,KPI_DATOS!$A:$L,D$6,0))</f>
        <v>32.163040000000002</v>
      </c>
      <c r="E45" s="86">
        <f>IF($A$6&lt;4,VLOOKUP($B$6&amp;$A45,KPI_DATOS!$A:$L,E$6,0)/1000,VLOOKUP($B$6&amp;$A45,KPI_DATOS!$A:$L,E$6,0))</f>
        <v>32.030389999999997</v>
      </c>
      <c r="F45" s="86">
        <f>IF($A$6&lt;4,VLOOKUP($B$6&amp;$A45,KPI_DATOS!$A:$L,F$6,0)/1000,VLOOKUP($B$6&amp;$A45,KPI_DATOS!$A:$L,F$6,0))</f>
        <v>28.397279999999999</v>
      </c>
      <c r="H45" s="93">
        <f t="shared" si="0"/>
        <v>-11.342696732696666</v>
      </c>
    </row>
    <row r="46" spans="1:8" ht="20.149999999999999" customHeight="1" x14ac:dyDescent="0.35">
      <c r="A46" s="51" t="str">
        <f>KPI_DATOS!C41</f>
        <v>Anis</v>
      </c>
      <c r="B46" s="48"/>
      <c r="C46" s="86">
        <f>IF($A$6&lt;4,VLOOKUP($B$6&amp;$A46,KPI_DATOS!$A:$L,C$6,0)/1000,VLOOKUP($B$6&amp;$A46,KPI_DATOS!$A:$L,C$6,0))</f>
        <v>3.2246410000000001</v>
      </c>
      <c r="D46" s="86">
        <f>IF($A$6&lt;4,VLOOKUP($B$6&amp;$A46,KPI_DATOS!$A:$L,D$6,0)/1000,VLOOKUP($B$6&amp;$A46,KPI_DATOS!$A:$L,D$6,0))</f>
        <v>2.1242190000000001</v>
      </c>
      <c r="E46" s="86">
        <f>IF($A$6&lt;4,VLOOKUP($B$6&amp;$A46,KPI_DATOS!$A:$L,E$6,0)/1000,VLOOKUP($B$6&amp;$A46,KPI_DATOS!$A:$L,E$6,0))</f>
        <v>3.1540120000000003</v>
      </c>
      <c r="F46" s="86">
        <f>IF($A$6&lt;4,VLOOKUP($B$6&amp;$A46,KPI_DATOS!$A:$L,F$6,0)/1000,VLOOKUP($B$6&amp;$A46,KPI_DATOS!$A:$L,F$6,0))</f>
        <v>3.0786009999999999</v>
      </c>
      <c r="H46" s="93">
        <f t="shared" si="0"/>
        <v>-2.3909547585741708</v>
      </c>
    </row>
    <row r="47" spans="1:8" ht="20.149999999999999" customHeight="1" x14ac:dyDescent="0.35">
      <c r="A47" s="51" t="str">
        <f>KPI_DATOS!C42</f>
        <v>Otras Espirituosas</v>
      </c>
      <c r="B47" s="48"/>
      <c r="C47" s="86">
        <f>IF($A$6&lt;4,VLOOKUP($B$6&amp;$A47,KPI_DATOS!$A:$L,C$6,0)/1000,VLOOKUP($B$6&amp;$A47,KPI_DATOS!$A:$L,C$6,0))</f>
        <v>89.994830000000007</v>
      </c>
      <c r="D47" s="86">
        <f>IF($A$6&lt;4,VLOOKUP($B$6&amp;$A47,KPI_DATOS!$A:$L,D$6,0)/1000,VLOOKUP($B$6&amp;$A47,KPI_DATOS!$A:$L,D$6,0))</f>
        <v>125.11450000000001</v>
      </c>
      <c r="E47" s="86">
        <f>IF($A$6&lt;4,VLOOKUP($B$6&amp;$A47,KPI_DATOS!$A:$L,E$6,0)/1000,VLOOKUP($B$6&amp;$A47,KPI_DATOS!$A:$L,E$6,0))</f>
        <v>132.2176</v>
      </c>
      <c r="F47" s="86">
        <f>IF($A$6&lt;4,VLOOKUP($B$6&amp;$A47,KPI_DATOS!$A:$L,F$6,0)/1000,VLOOKUP($B$6&amp;$A47,KPI_DATOS!$A:$L,F$6,0))</f>
        <v>132.53629999999998</v>
      </c>
      <c r="H47" s="93">
        <f t="shared" si="0"/>
        <v>0.24104203978894123</v>
      </c>
    </row>
    <row r="48" spans="1:8" ht="20.149999999999999" customHeight="1" x14ac:dyDescent="0.35">
      <c r="A48" s="50" t="str">
        <f>KPI_DATOS!C43</f>
        <v>T.Zumo+Horchata+Mosto</v>
      </c>
      <c r="B48" s="48"/>
      <c r="C48" s="86">
        <f>IF($A$6&lt;4,VLOOKUP($B$6&amp;$A48,KPI_DATOS!$A:$L,C$6,0)/1000,VLOOKUP($B$6&amp;$A48,KPI_DATOS!$A:$L,C$6,0))</f>
        <v>115.18380000000001</v>
      </c>
      <c r="D48" s="86">
        <f>IF($A$6&lt;4,VLOOKUP($B$6&amp;$A48,KPI_DATOS!$A:$L,D$6,0)/1000,VLOOKUP($B$6&amp;$A48,KPI_DATOS!$A:$L,D$6,0))</f>
        <v>122.18</v>
      </c>
      <c r="E48" s="86">
        <f>IF($A$6&lt;4,VLOOKUP($B$6&amp;$A48,KPI_DATOS!$A:$L,E$6,0)/1000,VLOOKUP($B$6&amp;$A48,KPI_DATOS!$A:$L,E$6,0))</f>
        <v>133.28460000000001</v>
      </c>
      <c r="F48" s="86">
        <f>IF($A$6&lt;4,VLOOKUP($B$6&amp;$A48,KPI_DATOS!$A:$L,F$6,0)/1000,VLOOKUP($B$6&amp;$A48,KPI_DATOS!$A:$L,F$6,0))</f>
        <v>130.1386</v>
      </c>
      <c r="H48" s="93">
        <f t="shared" si="0"/>
        <v>-2.360362712571451</v>
      </c>
    </row>
    <row r="49" spans="1:8" ht="20.149999999999999" customHeight="1" x14ac:dyDescent="0.35">
      <c r="A49" s="50" t="str">
        <f>KPI_DATOS!C44</f>
        <v>Agua Envasada</v>
      </c>
      <c r="B49" s="48"/>
      <c r="C49" s="86">
        <f>IF($A$6&lt;4,VLOOKUP($B$6&amp;$A49,KPI_DATOS!$A:$L,C$6,0)/1000,VLOOKUP($B$6&amp;$A49,KPI_DATOS!$A:$L,C$6,0))</f>
        <v>541.85699999999997</v>
      </c>
      <c r="D49" s="86">
        <f>IF($A$6&lt;4,VLOOKUP($B$6&amp;$A49,KPI_DATOS!$A:$L,D$6,0)/1000,VLOOKUP($B$6&amp;$A49,KPI_DATOS!$A:$L,D$6,0))</f>
        <v>565.59580000000005</v>
      </c>
      <c r="E49" s="86">
        <f>IF($A$6&lt;4,VLOOKUP($B$6&amp;$A49,KPI_DATOS!$A:$L,E$6,0)/1000,VLOOKUP($B$6&amp;$A49,KPI_DATOS!$A:$L,E$6,0))</f>
        <v>673.08990000000006</v>
      </c>
      <c r="F49" s="86">
        <f>IF($A$6&lt;4,VLOOKUP($B$6&amp;$A49,KPI_DATOS!$A:$L,F$6,0)/1000,VLOOKUP($B$6&amp;$A49,KPI_DATOS!$A:$L,F$6,0))</f>
        <v>648.63549999999998</v>
      </c>
      <c r="H49" s="93">
        <f t="shared" si="0"/>
        <v>-3.6331550956269054</v>
      </c>
    </row>
    <row r="50" spans="1:8" ht="20.149999999999999" customHeight="1" x14ac:dyDescent="0.35">
      <c r="A50" s="50" t="str">
        <f>KPI_DATOS!C45</f>
        <v>Bebidas Refrescantes</v>
      </c>
      <c r="B50" s="48"/>
      <c r="C50" s="86">
        <f>IF($A$6&lt;4,VLOOKUP($B$6&amp;$A50,KPI_DATOS!$A:$L,C$6,0)/1000,VLOOKUP($B$6&amp;$A50,KPI_DATOS!$A:$L,C$6,0))</f>
        <v>945.70359999999994</v>
      </c>
      <c r="D50" s="86">
        <f>IF($A$6&lt;4,VLOOKUP($B$6&amp;$A50,KPI_DATOS!$A:$L,D$6,0)/1000,VLOOKUP($B$6&amp;$A50,KPI_DATOS!$A:$L,D$6,0))</f>
        <v>984.97159999999997</v>
      </c>
      <c r="E50" s="86">
        <f>IF($A$6&lt;4,VLOOKUP($B$6&amp;$A50,KPI_DATOS!$A:$L,E$6,0)/1000,VLOOKUP($B$6&amp;$A50,KPI_DATOS!$A:$L,E$6,0))</f>
        <v>1098.5219999999999</v>
      </c>
      <c r="F50" s="86">
        <f>IF($A$6&lt;4,VLOOKUP($B$6&amp;$A50,KPI_DATOS!$A:$L,F$6,0)/1000,VLOOKUP($B$6&amp;$A50,KPI_DATOS!$A:$L,F$6,0))</f>
        <v>1090.615</v>
      </c>
      <c r="H50" s="93">
        <f t="shared" si="0"/>
        <v>-0.71978531153676917</v>
      </c>
    </row>
    <row r="51" spans="1:8" ht="20.149999999999999" customHeight="1" x14ac:dyDescent="0.35">
      <c r="A51" s="51" t="str">
        <f>KPI_DATOS!C46</f>
        <v>Colas</v>
      </c>
      <c r="B51" s="48"/>
      <c r="C51" s="86">
        <f>IF($A$6&lt;4,VLOOKUP($B$6&amp;$A51,KPI_DATOS!$A:$L,C$6,0)/1000,VLOOKUP($B$6&amp;$A51,KPI_DATOS!$A:$L,C$6,0))</f>
        <v>564.21749999999997</v>
      </c>
      <c r="D51" s="86">
        <f>IF($A$6&lt;4,VLOOKUP($B$6&amp;$A51,KPI_DATOS!$A:$L,D$6,0)/1000,VLOOKUP($B$6&amp;$A51,KPI_DATOS!$A:$L,D$6,0))</f>
        <v>606.38139999999999</v>
      </c>
      <c r="E51" s="86">
        <f>IF($A$6&lt;4,VLOOKUP($B$6&amp;$A51,KPI_DATOS!$A:$L,E$6,0)/1000,VLOOKUP($B$6&amp;$A51,KPI_DATOS!$A:$L,E$6,0))</f>
        <v>670.79100000000005</v>
      </c>
      <c r="F51" s="86">
        <f>IF($A$6&lt;4,VLOOKUP($B$6&amp;$A51,KPI_DATOS!$A:$L,F$6,0)/1000,VLOOKUP($B$6&amp;$A51,KPI_DATOS!$A:$L,F$6,0))</f>
        <v>663.24880000000007</v>
      </c>
      <c r="H51" s="93">
        <f t="shared" si="0"/>
        <v>-1.1243740598785634</v>
      </c>
    </row>
    <row r="52" spans="1:8" ht="20.149999999999999" customHeight="1" x14ac:dyDescent="0.35">
      <c r="A52" s="51" t="str">
        <f>KPI_DATOS!C47</f>
        <v>Cola Regular</v>
      </c>
      <c r="B52" s="48"/>
      <c r="C52" s="86">
        <f>IF($A$6&lt;4,VLOOKUP($B$6&amp;$A52,KPI_DATOS!$A:$L,C$6,0)/1000,VLOOKUP($B$6&amp;$A52,KPI_DATOS!$A:$L,C$6,0))</f>
        <v>279.54480000000001</v>
      </c>
      <c r="D52" s="86">
        <f>IF($A$6&lt;4,VLOOKUP($B$6&amp;$A52,KPI_DATOS!$A:$L,D$6,0)/1000,VLOOKUP($B$6&amp;$A52,KPI_DATOS!$A:$L,D$6,0))</f>
        <v>299.34909999999996</v>
      </c>
      <c r="E52" s="86">
        <f>IF($A$6&lt;4,VLOOKUP($B$6&amp;$A52,KPI_DATOS!$A:$L,E$6,0)/1000,VLOOKUP($B$6&amp;$A52,KPI_DATOS!$A:$L,E$6,0))</f>
        <v>330.73340000000002</v>
      </c>
      <c r="F52" s="86">
        <f>IF($A$6&lt;4,VLOOKUP($B$6&amp;$A52,KPI_DATOS!$A:$L,F$6,0)/1000,VLOOKUP($B$6&amp;$A52,KPI_DATOS!$A:$L,F$6,0))</f>
        <v>326.53390000000002</v>
      </c>
      <c r="H52" s="93">
        <f t="shared" si="0"/>
        <v>-1.2697538258911845</v>
      </c>
    </row>
    <row r="53" spans="1:8" ht="20.149999999999999" customHeight="1" x14ac:dyDescent="0.35">
      <c r="A53" s="51" t="str">
        <f>KPI_DATOS!C48</f>
        <v>Light/Zero</v>
      </c>
      <c r="B53" s="48"/>
      <c r="C53" s="86">
        <f>IF($A$6&lt;4,VLOOKUP($B$6&amp;$A53,KPI_DATOS!$A:$L,C$6,0)/1000,VLOOKUP($B$6&amp;$A53,KPI_DATOS!$A:$L,C$6,0))</f>
        <v>283.64350000000002</v>
      </c>
      <c r="D53" s="86">
        <f>IF($A$6&lt;4,VLOOKUP($B$6&amp;$A53,KPI_DATOS!$A:$L,D$6,0)/1000,VLOOKUP($B$6&amp;$A53,KPI_DATOS!$A:$L,D$6,0))</f>
        <v>307.03229999999996</v>
      </c>
      <c r="E53" s="86">
        <f>IF($A$6&lt;4,VLOOKUP($B$6&amp;$A53,KPI_DATOS!$A:$L,E$6,0)/1000,VLOOKUP($B$6&amp;$A53,KPI_DATOS!$A:$L,E$6,0))</f>
        <v>340.05759999999998</v>
      </c>
      <c r="F53" s="86">
        <f>IF($A$6&lt;4,VLOOKUP($B$6&amp;$A53,KPI_DATOS!$A:$L,F$6,0)/1000,VLOOKUP($B$6&amp;$A53,KPI_DATOS!$A:$L,F$6,0))</f>
        <v>336.7149</v>
      </c>
      <c r="H53" s="93">
        <f t="shared" si="0"/>
        <v>-0.98298053035720256</v>
      </c>
    </row>
    <row r="54" spans="1:8" ht="20.149999999999999" customHeight="1" x14ac:dyDescent="0.35">
      <c r="A54" s="51" t="str">
        <f>KPI_DATOS!C49</f>
        <v>Otra Variedad Cola</v>
      </c>
      <c r="B54" s="48"/>
      <c r="C54" s="86">
        <f>IF($A$6&lt;4,VLOOKUP($B$6&amp;$A54,KPI_DATOS!$A:$L,C$6,0)/1000,VLOOKUP($B$6&amp;$A54,KPI_DATOS!$A:$L,C$6,0))</f>
        <v>1.0292270000000001</v>
      </c>
      <c r="D54" s="86" t="e">
        <f>IF($A$6&lt;4,VLOOKUP($B$6&amp;$A54,KPI_DATOS!$A:$L,D$6,0)/1000,VLOOKUP($B$6&amp;$A54,KPI_DATOS!$A:$L,D$6,0))</f>
        <v>#VALUE!</v>
      </c>
      <c r="E54" s="94" t="s">
        <v>208</v>
      </c>
      <c r="F54" s="94" t="s">
        <v>208</v>
      </c>
      <c r="H54" s="93" t="str">
        <f t="shared" si="0"/>
        <v>-</v>
      </c>
    </row>
    <row r="55" spans="1:8" ht="20.149999999999999" customHeight="1" x14ac:dyDescent="0.35">
      <c r="A55" s="51" t="str">
        <f>KPI_DATOS!C50</f>
        <v>Con Cafeina</v>
      </c>
      <c r="B55" s="48"/>
      <c r="C55" s="86">
        <f>IF($A$6&lt;4,VLOOKUP($B$6&amp;$A55,KPI_DATOS!$A:$L,C$6,0)/1000,VLOOKUP($B$6&amp;$A55,KPI_DATOS!$A:$L,C$6,0))</f>
        <v>474.18090000000001</v>
      </c>
      <c r="D55" s="86">
        <f>IF($A$6&lt;4,VLOOKUP($B$6&amp;$A55,KPI_DATOS!$A:$L,D$6,0)/1000,VLOOKUP($B$6&amp;$A55,KPI_DATOS!$A:$L,D$6,0))</f>
        <v>502.7713</v>
      </c>
      <c r="E55" s="86">
        <f>IF($A$6&lt;4,VLOOKUP($B$6&amp;$A55,KPI_DATOS!$A:$L,E$6,0)/1000,VLOOKUP($B$6&amp;$A55,KPI_DATOS!$A:$L,E$6,0))</f>
        <v>537.57619999999997</v>
      </c>
      <c r="F55" s="86">
        <f>IF($A$6&lt;4,VLOOKUP($B$6&amp;$A55,KPI_DATOS!$A:$L,F$6,0)/1000,VLOOKUP($B$6&amp;$A55,KPI_DATOS!$A:$L,F$6,0))</f>
        <v>527.05070000000001</v>
      </c>
      <c r="H55" s="93">
        <f t="shared" si="0"/>
        <v>-1.9579549838701915</v>
      </c>
    </row>
    <row r="56" spans="1:8" ht="20.149999999999999" customHeight="1" x14ac:dyDescent="0.35">
      <c r="A56" s="51" t="str">
        <f>KPI_DATOS!C51</f>
        <v>Sin Cafeina</v>
      </c>
      <c r="B56" s="48"/>
      <c r="C56" s="86">
        <f>IF($A$6&lt;4,VLOOKUP($B$6&amp;$A56,KPI_DATOS!$A:$L,C$6,0)/1000,VLOOKUP($B$6&amp;$A56,KPI_DATOS!$A:$L,C$6,0))</f>
        <v>79.027779999999993</v>
      </c>
      <c r="D56" s="86">
        <f>IF($A$6&lt;4,VLOOKUP($B$6&amp;$A56,KPI_DATOS!$A:$L,D$6,0)/1000,VLOOKUP($B$6&amp;$A56,KPI_DATOS!$A:$L,D$6,0))</f>
        <v>88.475769999999997</v>
      </c>
      <c r="E56" s="86">
        <f>IF($A$6&lt;4,VLOOKUP($B$6&amp;$A56,KPI_DATOS!$A:$L,E$6,0)/1000,VLOOKUP($B$6&amp;$A56,KPI_DATOS!$A:$L,E$6,0))</f>
        <v>111.3548</v>
      </c>
      <c r="F56" s="86">
        <f>IF($A$6&lt;4,VLOOKUP($B$6&amp;$A56,KPI_DATOS!$A:$L,F$6,0)/1000,VLOOKUP($B$6&amp;$A56,KPI_DATOS!$A:$L,F$6,0))</f>
        <v>116.59389999999999</v>
      </c>
      <c r="H56" s="93">
        <f t="shared" si="0"/>
        <v>4.7048712763167799</v>
      </c>
    </row>
    <row r="57" spans="1:8" ht="20.149999999999999" customHeight="1" x14ac:dyDescent="0.35">
      <c r="A57" s="51" t="str">
        <f>KPI_DATOS!C52</f>
        <v>Frutas con gas</v>
      </c>
      <c r="B57" s="48"/>
      <c r="C57" s="86">
        <f>IF($A$6&lt;4,VLOOKUP($B$6&amp;$A57,KPI_DATOS!$A:$L,C$6,0)/1000,VLOOKUP($B$6&amp;$A57,KPI_DATOS!$A:$L,C$6,0))</f>
        <v>115.7303</v>
      </c>
      <c r="D57" s="86">
        <f>IF($A$6&lt;4,VLOOKUP($B$6&amp;$A57,KPI_DATOS!$A:$L,D$6,0)/1000,VLOOKUP($B$6&amp;$A57,KPI_DATOS!$A:$L,D$6,0))</f>
        <v>99.696100000000001</v>
      </c>
      <c r="E57" s="86">
        <f>IF($A$6&lt;4,VLOOKUP($B$6&amp;$A57,KPI_DATOS!$A:$L,E$6,0)/1000,VLOOKUP($B$6&amp;$A57,KPI_DATOS!$A:$L,E$6,0))</f>
        <v>129.37710000000001</v>
      </c>
      <c r="F57" s="86">
        <f>IF($A$6&lt;4,VLOOKUP($B$6&amp;$A57,KPI_DATOS!$A:$L,F$6,0)/1000,VLOOKUP($B$6&amp;$A57,KPI_DATOS!$A:$L,F$6,0))</f>
        <v>126.8793</v>
      </c>
      <c r="H57" s="93">
        <f t="shared" si="0"/>
        <v>-1.9306353288178646</v>
      </c>
    </row>
    <row r="58" spans="1:8" ht="20.149999999999999" customHeight="1" x14ac:dyDescent="0.35">
      <c r="A58" s="51" t="str">
        <f>KPI_DATOS!C53</f>
        <v>Frutas sin gas</v>
      </c>
      <c r="B58" s="48"/>
      <c r="C58" s="86">
        <f>IF($A$6&lt;4,VLOOKUP($B$6&amp;$A58,KPI_DATOS!$A:$L,C$6,0)/1000,VLOOKUP($B$6&amp;$A58,KPI_DATOS!$A:$L,C$6,0))</f>
        <v>22.06</v>
      </c>
      <c r="D58" s="86">
        <f>IF($A$6&lt;4,VLOOKUP($B$6&amp;$A58,KPI_DATOS!$A:$L,D$6,0)/1000,VLOOKUP($B$6&amp;$A58,KPI_DATOS!$A:$L,D$6,0))</f>
        <v>34.124110000000002</v>
      </c>
      <c r="E58" s="86">
        <f>IF($A$6&lt;4,VLOOKUP($B$6&amp;$A58,KPI_DATOS!$A:$L,E$6,0)/1000,VLOOKUP($B$6&amp;$A58,KPI_DATOS!$A:$L,E$6,0))</f>
        <v>29.160029999999999</v>
      </c>
      <c r="F58" s="86">
        <f>IF($A$6&lt;4,VLOOKUP($B$6&amp;$A58,KPI_DATOS!$A:$L,F$6,0)/1000,VLOOKUP($B$6&amp;$A58,KPI_DATOS!$A:$L,F$6,0))</f>
        <v>28.39425</v>
      </c>
      <c r="H58" s="93">
        <f t="shared" si="0"/>
        <v>-2.6261289854640046</v>
      </c>
    </row>
    <row r="59" spans="1:8" ht="20.149999999999999" customHeight="1" x14ac:dyDescent="0.35">
      <c r="A59" s="51" t="s">
        <v>78</v>
      </c>
      <c r="B59" s="48"/>
      <c r="C59" s="86">
        <f>IF($A$6&lt;4,VLOOKUP($B$6&amp;$A59,KPI_DATOS!$A:$L,C$6,0)/1000,VLOOKUP($B$6&amp;$A59,KPI_DATOS!$A:$L,C$6,0))</f>
        <v>56.260660000000001</v>
      </c>
      <c r="D59" s="86">
        <f>IF($A$6&lt;4,VLOOKUP($B$6&amp;$A59,KPI_DATOS!$A:$L,D$6,0)/1000,VLOOKUP($B$6&amp;$A59,KPI_DATOS!$A:$L,D$6,0))</f>
        <v>64.262860000000003</v>
      </c>
      <c r="E59" s="86">
        <f>IF($A$6&lt;4,VLOOKUP($B$6&amp;$A59,KPI_DATOS!$A:$L,E$6,0)/1000,VLOOKUP($B$6&amp;$A59,KPI_DATOS!$A:$L,E$6,0))</f>
        <v>75.389769999999999</v>
      </c>
      <c r="F59" s="86">
        <f>IF($A$6&lt;4,VLOOKUP($B$6&amp;$A59,KPI_DATOS!$A:$L,F$6,0)/1000,VLOOKUP($B$6&amp;$A59,KPI_DATOS!$A:$L,F$6,0))</f>
        <v>71.67747</v>
      </c>
      <c r="H59" s="93">
        <f t="shared" si="0"/>
        <v>-4.9241428910049674</v>
      </c>
    </row>
    <row r="62" spans="1:8" x14ac:dyDescent="0.35">
      <c r="A62" s="53" t="s">
        <v>116</v>
      </c>
    </row>
  </sheetData>
  <sheetProtection sheet="1" objects="1" scenarios="1"/>
  <mergeCells count="1">
    <mergeCell ref="A1:I1"/>
  </mergeCells>
  <conditionalFormatting sqref="C8:F59">
    <cfRule type="containsErrors" dxfId="1" priority="3">
      <formula>ISERROR(C8)</formula>
    </cfRule>
  </conditionalFormatting>
  <conditionalFormatting sqref="H8:H59">
    <cfRule type="containsErrors" dxfId="0" priority="2">
      <formula>ISERROR(H8)</formula>
    </cfRule>
  </conditionalFormatting>
  <pageMargins left="0.70866141732283472" right="0.70866141732283472" top="0.74803149606299213" bottom="0.74803149606299213" header="0.31496062992125984" footer="0.31496062992125984"/>
  <pageSetup paperSize="9" scale="39" orientation="portrait" r:id="rId1"/>
  <colBreaks count="1" manualBreakCount="1">
    <brk id="6" max="1048575" man="1"/>
  </colBreaks>
  <ignoredErrors>
    <ignoredError sqref="C11:D11 C16:D16 C32:E33 C38:E3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177800</xdr:colOff>
                    <xdr:row>4</xdr:row>
                    <xdr:rowOff>95250</xdr:rowOff>
                  </from>
                  <to>
                    <xdr:col>1</xdr:col>
                    <xdr:colOff>44450</xdr:colOff>
                    <xdr:row>5</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tabColor rgb="FF92D050"/>
  </sheetPr>
  <dimension ref="A1:J500"/>
  <sheetViews>
    <sheetView showGridLines="0" showRowColHeaders="0" zoomScale="90" zoomScaleNormal="90" workbookViewId="0">
      <selection sqref="A1:I1"/>
    </sheetView>
  </sheetViews>
  <sheetFormatPr baseColWidth="10" defaultRowHeight="14.5" x14ac:dyDescent="0.35"/>
  <cols>
    <col min="1" max="1" width="54.36328125" style="3" customWidth="1"/>
    <col min="2" max="2" width="1.7265625" style="3" customWidth="1"/>
    <col min="3" max="6" width="16" style="3" customWidth="1"/>
    <col min="7" max="7" width="1.54296875" style="3" customWidth="1"/>
    <col min="8" max="8" width="14.81640625" style="3" customWidth="1"/>
    <col min="9" max="9" width="1.81640625" style="3" customWidth="1"/>
    <col min="10" max="10" width="19.54296875" style="3" customWidth="1"/>
    <col min="11" max="16384" width="10.90625" style="3"/>
  </cols>
  <sheetData>
    <row r="1" spans="1:10" ht="28.5" customHeight="1" x14ac:dyDescent="0.35">
      <c r="A1" s="110" t="s">
        <v>111</v>
      </c>
      <c r="B1" s="110"/>
      <c r="C1" s="110"/>
      <c r="D1" s="110"/>
      <c r="E1" s="110"/>
      <c r="F1" s="110"/>
      <c r="G1" s="110"/>
      <c r="H1" s="110"/>
      <c r="I1" s="110"/>
    </row>
    <row r="2" spans="1:10" ht="4.5" customHeight="1" x14ac:dyDescent="0.35">
      <c r="A2" s="38">
        <v>0</v>
      </c>
      <c r="B2" s="14"/>
    </row>
    <row r="3" spans="1:10" ht="4.5" customHeight="1" x14ac:dyDescent="0.35">
      <c r="A3" s="38"/>
      <c r="B3" s="14"/>
    </row>
    <row r="4" spans="1:10" ht="19" thickBot="1" x14ac:dyDescent="0.4">
      <c r="A4" s="36" t="s">
        <v>37</v>
      </c>
      <c r="B4" s="39"/>
    </row>
    <row r="5" spans="1:10" ht="15" thickTop="1" x14ac:dyDescent="0.35">
      <c r="A5" s="2" t="s">
        <v>38</v>
      </c>
      <c r="B5" s="13"/>
    </row>
    <row r="6" spans="1:10" s="5" customFormat="1" ht="26" x14ac:dyDescent="0.35">
      <c r="A6" s="110"/>
      <c r="B6" s="110"/>
      <c r="C6" s="110"/>
      <c r="D6" s="110"/>
      <c r="E6" s="110"/>
      <c r="F6" s="110"/>
      <c r="G6" s="110"/>
      <c r="H6" s="110"/>
      <c r="I6" s="110"/>
      <c r="J6" s="3"/>
    </row>
    <row r="7" spans="1:10" s="5" customFormat="1" ht="39.75" customHeight="1" x14ac:dyDescent="0.35">
      <c r="A7" s="6">
        <v>2</v>
      </c>
      <c r="B7" s="7"/>
      <c r="C7" s="8">
        <v>1</v>
      </c>
      <c r="D7" s="23" t="str">
        <f>VLOOKUP($C$7,Desplegables!$G:$H,2,0)</f>
        <v>TOTAL BEBIDAS</v>
      </c>
      <c r="E7" s="4"/>
      <c r="F7" s="4"/>
    </row>
    <row r="8" spans="1:10" s="5" customFormat="1" ht="27.5" customHeight="1" x14ac:dyDescent="0.35">
      <c r="A8" s="23" t="str">
        <f>VLOOKUP($A$7,Desplegables!$D$2:$E$4,2,0)</f>
        <v>DISTRIBUCION VOLUMEN X CRITERIO (kg ó litros)</v>
      </c>
      <c r="B8" s="14"/>
      <c r="C8" s="14">
        <v>5</v>
      </c>
      <c r="D8" s="14">
        <v>6</v>
      </c>
      <c r="E8" s="14">
        <v>7</v>
      </c>
      <c r="F8" s="14">
        <v>8</v>
      </c>
    </row>
    <row r="9" spans="1:10" ht="20.149999999999999" customHeight="1" x14ac:dyDescent="0.35">
      <c r="A9" s="9"/>
      <c r="B9" s="9"/>
      <c r="C9" s="10" t="str">
        <f>PERFIL_DATOS!E2</f>
        <v>AÑO 2020</v>
      </c>
      <c r="D9" s="10" t="str">
        <f>PERFIL_DATOS!F2</f>
        <v>AÑO 2021</v>
      </c>
      <c r="E9" s="10" t="str">
        <f>PERFIL_DATOS!G2</f>
        <v>AÑO 2022</v>
      </c>
      <c r="F9" s="10" t="str">
        <f>PERFIL_DATOS!H2</f>
        <v>AÑO 2023</v>
      </c>
      <c r="H9" s="54" t="s">
        <v>110</v>
      </c>
    </row>
    <row r="10" spans="1:10" ht="20.149999999999999" customHeight="1" x14ac:dyDescent="0.35">
      <c r="A10" s="55" t="s">
        <v>36</v>
      </c>
      <c r="B10" s="56">
        <v>0</v>
      </c>
      <c r="C10" s="85">
        <f>VLOOKUP($A$8&amp;$D$7&amp;$A10,PERFIL_DATOS!$A:$M,PERFIL!C$8,0)</f>
        <v>100</v>
      </c>
      <c r="D10" s="85">
        <f>VLOOKUP($A$8&amp;$D$7&amp;$A10,PERFIL_DATOS!$A:$M,PERFIL!D$8,0)</f>
        <v>100</v>
      </c>
      <c r="E10" s="85">
        <f>VLOOKUP($A$8&amp;$D$7&amp;$A10,PERFIL_DATOS!$A:$M,PERFIL!E$8,0)</f>
        <v>100</v>
      </c>
      <c r="F10" s="85">
        <f>VLOOKUP($A$8&amp;$D$7&amp;$A10,PERFIL_DATOS!$A:$M,PERFIL!F$8,0)</f>
        <v>100</v>
      </c>
      <c r="H10" s="88">
        <v>100</v>
      </c>
    </row>
    <row r="11" spans="1:10" ht="20.149999999999999" customHeight="1" x14ac:dyDescent="0.35">
      <c r="A11" s="57" t="s">
        <v>1</v>
      </c>
      <c r="B11" s="58">
        <v>0</v>
      </c>
      <c r="C11" s="89">
        <f>VLOOKUP($A$8&amp;$D$7&amp;$A11,PERFIL_DATOS!$A:$M,PERFIL!C$8,0)</f>
        <v>7.8933440330970202</v>
      </c>
      <c r="D11" s="89">
        <f>VLOOKUP($A$8&amp;$D$7&amp;$A11,PERFIL_DATOS!$A:$M,PERFIL!D$8,0)</f>
        <v>8.5343049346453501</v>
      </c>
      <c r="E11" s="89">
        <f>VLOOKUP($A$8&amp;$D$7&amp;$A11,PERFIL_DATOS!$A:$M,PERFIL!E$8,0)</f>
        <v>8.6753682635210403</v>
      </c>
      <c r="F11" s="89">
        <f>VLOOKUP($A$8&amp;$D$7&amp;$A11,PERFIL_DATOS!$A:$M,PERFIL!F$8,0)</f>
        <v>9.4211828574981293</v>
      </c>
      <c r="H11" s="90">
        <v>9.3599655727405207</v>
      </c>
    </row>
    <row r="12" spans="1:10" ht="20.149999999999999" customHeight="1" x14ac:dyDescent="0.35">
      <c r="A12" s="59" t="s">
        <v>2</v>
      </c>
      <c r="B12" s="14">
        <v>0</v>
      </c>
      <c r="C12" s="86">
        <f>VLOOKUP($A$8&amp;$D$7&amp;$A12,PERFIL_DATOS!$A:$M,PERFIL!C$8,0)</f>
        <v>11.9705476959743</v>
      </c>
      <c r="D12" s="86">
        <f>VLOOKUP($A$8&amp;$D$7&amp;$A12,PERFIL_DATOS!$A:$M,PERFIL!D$8,0)</f>
        <v>12.1226207420832</v>
      </c>
      <c r="E12" s="86">
        <f>VLOOKUP($A$8&amp;$D$7&amp;$A12,PERFIL_DATOS!$A:$M,PERFIL!E$8,0)</f>
        <v>12.3119796379614</v>
      </c>
      <c r="F12" s="86">
        <f>VLOOKUP($A$8&amp;$D$7&amp;$A12,PERFIL_DATOS!$A:$M,PERFIL!F$8,0)</f>
        <v>12.803476920575701</v>
      </c>
      <c r="H12" s="91">
        <v>13.119901024412499</v>
      </c>
    </row>
    <row r="13" spans="1:10" ht="20.149999999999999" customHeight="1" x14ac:dyDescent="0.35">
      <c r="A13" s="59" t="s">
        <v>3</v>
      </c>
      <c r="B13" s="14">
        <v>0</v>
      </c>
      <c r="C13" s="86">
        <f>VLOOKUP($A$8&amp;$D$7&amp;$A13,PERFIL_DATOS!$A:$M,PERFIL!C$8,0)</f>
        <v>15.3199774738616</v>
      </c>
      <c r="D13" s="86">
        <f>VLOOKUP($A$8&amp;$D$7&amp;$A13,PERFIL_DATOS!$A:$M,PERFIL!D$8,0)</f>
        <v>15.2810086762194</v>
      </c>
      <c r="E13" s="86">
        <f>VLOOKUP($A$8&amp;$D$7&amp;$A13,PERFIL_DATOS!$A:$M,PERFIL!E$8,0)</f>
        <v>14.7808942557264</v>
      </c>
      <c r="F13" s="86">
        <f>VLOOKUP($A$8&amp;$D$7&amp;$A13,PERFIL_DATOS!$A:$M,PERFIL!F$8,0)</f>
        <v>14.7306488898501</v>
      </c>
      <c r="H13" s="91">
        <v>15.620021132148</v>
      </c>
    </row>
    <row r="14" spans="1:10" ht="20.149999999999999" customHeight="1" x14ac:dyDescent="0.35">
      <c r="A14" s="59" t="s">
        <v>4</v>
      </c>
      <c r="B14" s="14">
        <v>0</v>
      </c>
      <c r="C14" s="86">
        <f>VLOOKUP($A$8&amp;$D$7&amp;$A14,PERFIL_DATOS!$A:$M,PERFIL!C$8,0)</f>
        <v>22.051977815655398</v>
      </c>
      <c r="D14" s="86">
        <f>VLOOKUP($A$8&amp;$D$7&amp;$A14,PERFIL_DATOS!$A:$M,PERFIL!D$8,0)</f>
        <v>21.057020349750498</v>
      </c>
      <c r="E14" s="86">
        <f>VLOOKUP($A$8&amp;$D$7&amp;$A14,PERFIL_DATOS!$A:$M,PERFIL!E$8,0)</f>
        <v>21.090345104624198</v>
      </c>
      <c r="F14" s="86">
        <f>VLOOKUP($A$8&amp;$D$7&amp;$A14,PERFIL_DATOS!$A:$M,PERFIL!F$8,0)</f>
        <v>19.344979443352099</v>
      </c>
      <c r="H14" s="91">
        <v>20.500104222767</v>
      </c>
    </row>
    <row r="15" spans="1:10" ht="20.149999999999999" customHeight="1" x14ac:dyDescent="0.35">
      <c r="A15" s="59" t="s">
        <v>5</v>
      </c>
      <c r="B15" s="14">
        <v>0</v>
      </c>
      <c r="C15" s="86">
        <f>VLOOKUP($A$8&amp;$D$7&amp;$A15,PERFIL_DATOS!$A:$M,PERFIL!C$8,0)</f>
        <v>12.505548600353499</v>
      </c>
      <c r="D15" s="86">
        <f>VLOOKUP($A$8&amp;$D$7&amp;$A15,PERFIL_DATOS!$A:$M,PERFIL!D$8,0)</f>
        <v>13.744045810430601</v>
      </c>
      <c r="E15" s="86">
        <f>VLOOKUP($A$8&amp;$D$7&amp;$A15,PERFIL_DATOS!$A:$M,PERFIL!E$8,0)</f>
        <v>13.6967972903368</v>
      </c>
      <c r="F15" s="86">
        <f>VLOOKUP($A$8&amp;$D$7&amp;$A15,PERFIL_DATOS!$A:$M,PERFIL!F$8,0)</f>
        <v>13.186968902204899</v>
      </c>
      <c r="H15" s="91">
        <v>13.520164216568601</v>
      </c>
    </row>
    <row r="16" spans="1:10" ht="20.149999999999999" customHeight="1" x14ac:dyDescent="0.35">
      <c r="A16" s="59" t="s">
        <v>6</v>
      </c>
      <c r="B16" s="14">
        <v>0</v>
      </c>
      <c r="C16" s="86">
        <f>VLOOKUP($A$8&amp;$D$7&amp;$A16,PERFIL_DATOS!$A:$M,PERFIL!C$8,0)</f>
        <v>10.1139669052153</v>
      </c>
      <c r="D16" s="86">
        <f>VLOOKUP($A$8&amp;$D$7&amp;$A16,PERFIL_DATOS!$A:$M,PERFIL!D$8,0)</f>
        <v>10.116839584332499</v>
      </c>
      <c r="E16" s="86">
        <f>VLOOKUP($A$8&amp;$D$7&amp;$A16,PERFIL_DATOS!$A:$M,PERFIL!E$8,0)</f>
        <v>9.4959687447114103</v>
      </c>
      <c r="F16" s="86">
        <f>VLOOKUP($A$8&amp;$D$7&amp;$A16,PERFIL_DATOS!$A:$M,PERFIL!F$8,0)</f>
        <v>8.8156169788788308</v>
      </c>
      <c r="H16" s="91">
        <v>9.5401636762985298</v>
      </c>
    </row>
    <row r="17" spans="1:8" ht="20.149999999999999" customHeight="1" x14ac:dyDescent="0.35">
      <c r="A17" s="59" t="s">
        <v>7</v>
      </c>
      <c r="B17" s="14">
        <v>0</v>
      </c>
      <c r="C17" s="86">
        <f>VLOOKUP($A$8&amp;$D$7&amp;$A17,PERFIL_DATOS!$A:$M,PERFIL!C$8,0)</f>
        <v>9.2381545494239994</v>
      </c>
      <c r="D17" s="86">
        <f>VLOOKUP($A$8&amp;$D$7&amp;$A17,PERFIL_DATOS!$A:$M,PERFIL!D$8,0)</f>
        <v>8.9855962784259003</v>
      </c>
      <c r="E17" s="86">
        <f>VLOOKUP($A$8&amp;$D$7&amp;$A17,PERFIL_DATOS!$A:$M,PERFIL!E$8,0)</f>
        <v>9.6395077199500392</v>
      </c>
      <c r="F17" s="86">
        <f>VLOOKUP($A$8&amp;$D$7&amp;$A17,PERFIL_DATOS!$A:$M,PERFIL!F$8,0)</f>
        <v>9.8056001186157395</v>
      </c>
      <c r="H17" s="91">
        <v>9.2998896424057396</v>
      </c>
    </row>
    <row r="18" spans="1:8" ht="20.149999999999999" customHeight="1" x14ac:dyDescent="0.35">
      <c r="A18" s="60" t="s">
        <v>8</v>
      </c>
      <c r="B18" s="61">
        <v>0</v>
      </c>
      <c r="C18" s="87">
        <f>VLOOKUP($A$8&amp;$D$7&amp;$A18,PERFIL_DATOS!$A:$M,PERFIL!C$8,0)</f>
        <v>10.9064882264648</v>
      </c>
      <c r="D18" s="87">
        <f>VLOOKUP($A$8&amp;$D$7&amp;$A18,PERFIL_DATOS!$A:$M,PERFIL!D$8,0)</f>
        <v>10.1585695155377</v>
      </c>
      <c r="E18" s="87">
        <f>VLOOKUP($A$8&amp;$D$7&amp;$A18,PERFIL_DATOS!$A:$M,PERFIL!E$8,0)</f>
        <v>10.3091334892997</v>
      </c>
      <c r="F18" s="87">
        <f>VLOOKUP($A$8&amp;$D$7&amp;$A18,PERFIL_DATOS!$A:$M,PERFIL!F$8,0)</f>
        <v>11.891527097927099</v>
      </c>
      <c r="H18" s="92">
        <v>9.0398068416639408</v>
      </c>
    </row>
    <row r="19" spans="1:8" ht="20.149999999999999" customHeight="1" x14ac:dyDescent="0.35">
      <c r="A19" s="57" t="s">
        <v>9</v>
      </c>
      <c r="B19" s="58">
        <v>0</v>
      </c>
      <c r="C19" s="89">
        <f>VLOOKUP($A$8&amp;$D$7&amp;$A19,PERFIL_DATOS!$A:$M,PERFIL!C$8,0)</f>
        <v>6.1689523191106099</v>
      </c>
      <c r="D19" s="89">
        <f>VLOOKUP($A$8&amp;$D$7&amp;$A19,PERFIL_DATOS!$A:$M,PERFIL!D$8,0)</f>
        <v>5.7079880503146398</v>
      </c>
      <c r="E19" s="89">
        <f>VLOOKUP($A$8&amp;$D$7&amp;$A19,PERFIL_DATOS!$A:$M,PERFIL!E$8,0)</f>
        <v>5.6191542838074202</v>
      </c>
      <c r="F19" s="89">
        <f>VLOOKUP($A$8&amp;$D$7&amp;$A19,PERFIL_DATOS!$A:$M,PERFIL!F$8,0)</f>
        <v>5.5939123855200901</v>
      </c>
      <c r="H19" s="90">
        <v>5.97102290473393</v>
      </c>
    </row>
    <row r="20" spans="1:8" ht="20.149999999999999" customHeight="1" x14ac:dyDescent="0.35">
      <c r="A20" s="59" t="s">
        <v>10</v>
      </c>
      <c r="B20" s="14">
        <v>0</v>
      </c>
      <c r="C20" s="86">
        <f>VLOOKUP($A$8&amp;$D$7&amp;$A20,PERFIL_DATOS!$A:$M,PERFIL!C$8,0)</f>
        <v>4.9677630011748999</v>
      </c>
      <c r="D20" s="86">
        <f>VLOOKUP($A$8&amp;$D$7&amp;$A20,PERFIL_DATOS!$A:$M,PERFIL!D$8,0)</f>
        <v>4.5977793007736603</v>
      </c>
      <c r="E20" s="86">
        <f>VLOOKUP($A$8&amp;$D$7&amp;$A20,PERFIL_DATOS!$A:$M,PERFIL!E$8,0)</f>
        <v>5.0203536311134203</v>
      </c>
      <c r="F20" s="86">
        <f>VLOOKUP($A$8&amp;$D$7&amp;$A20,PERFIL_DATOS!$A:$M,PERFIL!F$8,0)</f>
        <v>5.1268058965786798</v>
      </c>
      <c r="H20" s="91">
        <v>6.8660013433533003</v>
      </c>
    </row>
    <row r="21" spans="1:8" ht="20.149999999999999" customHeight="1" x14ac:dyDescent="0.35">
      <c r="A21" s="59" t="s">
        <v>11</v>
      </c>
      <c r="B21" s="14">
        <v>0</v>
      </c>
      <c r="C21" s="86">
        <f>VLOOKUP($A$8&amp;$D$7&amp;$A21,PERFIL_DATOS!$A:$M,PERFIL!C$8,0)</f>
        <v>6.7637207391728698</v>
      </c>
      <c r="D21" s="86">
        <f>VLOOKUP($A$8&amp;$D$7&amp;$A21,PERFIL_DATOS!$A:$M,PERFIL!D$8,0)</f>
        <v>8.1543318246236804</v>
      </c>
      <c r="E21" s="86">
        <f>VLOOKUP($A$8&amp;$D$7&amp;$A21,PERFIL_DATOS!$A:$M,PERFIL!E$8,0)</f>
        <v>8.3478564342112893</v>
      </c>
      <c r="F21" s="86">
        <f>VLOOKUP($A$8&amp;$D$7&amp;$A21,PERFIL_DATOS!$A:$M,PERFIL!F$8,0)</f>
        <v>8.1970246504188697</v>
      </c>
      <c r="H21" s="91">
        <v>8.2710547319602803</v>
      </c>
    </row>
    <row r="22" spans="1:8" ht="20.149999999999999" customHeight="1" x14ac:dyDescent="0.35">
      <c r="A22" s="59" t="s">
        <v>12</v>
      </c>
      <c r="B22" s="14">
        <v>0</v>
      </c>
      <c r="C22" s="86">
        <f>VLOOKUP($A$8&amp;$D$7&amp;$A22,PERFIL_DATOS!$A:$M,PERFIL!C$8,0)</f>
        <v>19.397265284219898</v>
      </c>
      <c r="D22" s="86">
        <f>VLOOKUP($A$8&amp;$D$7&amp;$A22,PERFIL_DATOS!$A:$M,PERFIL!D$8,0)</f>
        <v>18.742805754029199</v>
      </c>
      <c r="E22" s="86">
        <f>VLOOKUP($A$8&amp;$D$7&amp;$A22,PERFIL_DATOS!$A:$M,PERFIL!E$8,0)</f>
        <v>18.2363950309011</v>
      </c>
      <c r="F22" s="86">
        <f>VLOOKUP($A$8&amp;$D$7&amp;$A22,PERFIL_DATOS!$A:$M,PERFIL!F$8,0)</f>
        <v>18.554496987017298</v>
      </c>
      <c r="H22" s="91">
        <v>18.3523779695734</v>
      </c>
    </row>
    <row r="23" spans="1:8" ht="20.149999999999999" customHeight="1" x14ac:dyDescent="0.35">
      <c r="A23" s="59" t="s">
        <v>13</v>
      </c>
      <c r="B23" s="14">
        <v>0</v>
      </c>
      <c r="C23" s="86">
        <f>VLOOKUP($A$8&amp;$D$7&amp;$A23,PERFIL_DATOS!$A:$M,PERFIL!C$8,0)</f>
        <v>20.459871846213499</v>
      </c>
      <c r="D23" s="86">
        <f>VLOOKUP($A$8&amp;$D$7&amp;$A23,PERFIL_DATOS!$A:$M,PERFIL!D$8,0)</f>
        <v>19.9402561225242</v>
      </c>
      <c r="E23" s="86">
        <f>VLOOKUP($A$8&amp;$D$7&amp;$A23,PERFIL_DATOS!$A:$M,PERFIL!E$8,0)</f>
        <v>19.374299119075001</v>
      </c>
      <c r="F23" s="86">
        <f>VLOOKUP($A$8&amp;$D$7&amp;$A23,PERFIL_DATOS!$A:$M,PERFIL!F$8,0)</f>
        <v>19.017561257204399</v>
      </c>
      <c r="H23" s="91">
        <v>20.282986134705499</v>
      </c>
    </row>
    <row r="24" spans="1:8" ht="20.149999999999999" customHeight="1" x14ac:dyDescent="0.35">
      <c r="A24" s="59" t="s">
        <v>14</v>
      </c>
      <c r="B24" s="14">
        <v>0</v>
      </c>
      <c r="C24" s="86">
        <f>VLOOKUP($A$8&amp;$D$7&amp;$A24,PERFIL_DATOS!$A:$M,PERFIL!C$8,0)</f>
        <v>10.3531528903112</v>
      </c>
      <c r="D24" s="86">
        <f>VLOOKUP($A$8&amp;$D$7&amp;$A24,PERFIL_DATOS!$A:$M,PERFIL!D$8,0)</f>
        <v>10.3650984917728</v>
      </c>
      <c r="E24" s="86">
        <f>VLOOKUP($A$8&amp;$D$7&amp;$A24,PERFIL_DATOS!$A:$M,PERFIL!E$8,0)</f>
        <v>10.483051539174401</v>
      </c>
      <c r="F24" s="86">
        <f>VLOOKUP($A$8&amp;$D$7&amp;$A24,PERFIL_DATOS!$A:$M,PERFIL!F$8,0)</f>
        <v>9.9745259230911607</v>
      </c>
      <c r="H24" s="91">
        <v>10.3186087150104</v>
      </c>
    </row>
    <row r="25" spans="1:8" ht="20.149999999999999" customHeight="1" x14ac:dyDescent="0.35">
      <c r="A25" s="59" t="s">
        <v>15</v>
      </c>
      <c r="B25" s="14">
        <v>0</v>
      </c>
      <c r="C25" s="86">
        <f>VLOOKUP($A$8&amp;$D$7&amp;$A25,PERFIL_DATOS!$A:$M,PERFIL!C$8,0)</f>
        <v>13.1234425880036</v>
      </c>
      <c r="D25" s="86">
        <f>VLOOKUP($A$8&amp;$D$7&amp;$A25,PERFIL_DATOS!$A:$M,PERFIL!D$8,0)</f>
        <v>12.8186967270944</v>
      </c>
      <c r="E25" s="86">
        <f>VLOOKUP($A$8&amp;$D$7&amp;$A25,PERFIL_DATOS!$A:$M,PERFIL!E$8,0)</f>
        <v>13.384150117344699</v>
      </c>
      <c r="F25" s="86">
        <f>VLOOKUP($A$8&amp;$D$7&amp;$A25,PERFIL_DATOS!$A:$M,PERFIL!F$8,0)</f>
        <v>14.1391313972014</v>
      </c>
      <c r="H25" s="91">
        <v>12.6721507841815</v>
      </c>
    </row>
    <row r="26" spans="1:8" ht="20.149999999999999" customHeight="1" x14ac:dyDescent="0.35">
      <c r="A26" s="60" t="s">
        <v>16</v>
      </c>
      <c r="B26" s="61">
        <v>0</v>
      </c>
      <c r="C26" s="87">
        <f>VLOOKUP($A$8&amp;$D$7&amp;$A26,PERFIL_DATOS!$A:$M,PERFIL!C$8,0)</f>
        <v>18.76583750611</v>
      </c>
      <c r="D26" s="87">
        <f>VLOOKUP($A$8&amp;$D$7&amp;$A26,PERFIL_DATOS!$A:$M,PERFIL!D$8,0)</f>
        <v>19.6730457850995</v>
      </c>
      <c r="E26" s="87">
        <f>VLOOKUP($A$8&amp;$D$7&amp;$A26,PERFIL_DATOS!$A:$M,PERFIL!E$8,0)</f>
        <v>19.5347362346475</v>
      </c>
      <c r="F26" s="87">
        <f>VLOOKUP($A$8&amp;$D$7&amp;$A26,PERFIL_DATOS!$A:$M,PERFIL!F$8,0)</f>
        <v>19.396540811743101</v>
      </c>
      <c r="H26" s="92">
        <v>17.265812808564899</v>
      </c>
    </row>
    <row r="27" spans="1:8" ht="20.149999999999999" customHeight="1" x14ac:dyDescent="0.35">
      <c r="A27" s="57" t="s">
        <v>39</v>
      </c>
      <c r="B27" s="58">
        <v>0</v>
      </c>
      <c r="C27" s="89">
        <f>VLOOKUP($A$8&amp;$D$7&amp;$A27,PERFIL_DATOS!$A:$M,PERFIL!C$8,0)</f>
        <v>2.67150646049401</v>
      </c>
      <c r="D27" s="89">
        <f>VLOOKUP($A$8&amp;$D$7&amp;$A27,PERFIL_DATOS!$A:$M,PERFIL!D$8,0)</f>
        <v>2.5836549676556801</v>
      </c>
      <c r="E27" s="89">
        <f>VLOOKUP($A$8&amp;$D$7&amp;$A27,PERFIL_DATOS!$A:$M,PERFIL!E$8,0)</f>
        <v>2.0331041793378302</v>
      </c>
      <c r="F27" s="89">
        <f>VLOOKUP($A$8&amp;$D$7&amp;$A27,PERFIL_DATOS!$A:$M,PERFIL!F$8,0)</f>
        <v>2.0064665116947298</v>
      </c>
      <c r="H27" s="90">
        <v>6.9736436189902902</v>
      </c>
    </row>
    <row r="28" spans="1:8" ht="20.149999999999999" customHeight="1" x14ac:dyDescent="0.35">
      <c r="A28" s="59" t="s">
        <v>40</v>
      </c>
      <c r="B28" s="14">
        <v>0</v>
      </c>
      <c r="C28" s="86">
        <f>VLOOKUP($A$8&amp;$D$7&amp;$A28,PERFIL_DATOS!$A:$M,PERFIL!C$8,0)</f>
        <v>3.9482891696539499</v>
      </c>
      <c r="D28" s="86">
        <f>VLOOKUP($A$8&amp;$D$7&amp;$A28,PERFIL_DATOS!$A:$M,PERFIL!D$8,0)</f>
        <v>2.7911038184346202</v>
      </c>
      <c r="E28" s="86">
        <f>VLOOKUP($A$8&amp;$D$7&amp;$A28,PERFIL_DATOS!$A:$M,PERFIL!E$8,0)</f>
        <v>2.33031607505314</v>
      </c>
      <c r="F28" s="86">
        <f>VLOOKUP($A$8&amp;$D$7&amp;$A28,PERFIL_DATOS!$A:$M,PERFIL!F$8,0)</f>
        <v>2.43282821627432</v>
      </c>
      <c r="H28" s="91">
        <v>6.7868829007902303</v>
      </c>
    </row>
    <row r="29" spans="1:8" ht="20.149999999999999" customHeight="1" x14ac:dyDescent="0.35">
      <c r="A29" s="59" t="s">
        <v>41</v>
      </c>
      <c r="B29" s="14">
        <v>0</v>
      </c>
      <c r="C29" s="86">
        <f>VLOOKUP($A$8&amp;$D$7&amp;$A29,PERFIL_DATOS!$A:$M,PERFIL!C$8,0)</f>
        <v>8.5341129748942794</v>
      </c>
      <c r="D29" s="86">
        <f>VLOOKUP($A$8&amp;$D$7&amp;$A29,PERFIL_DATOS!$A:$M,PERFIL!D$8,0)</f>
        <v>8.70101157740514</v>
      </c>
      <c r="E29" s="86">
        <f>VLOOKUP($A$8&amp;$D$7&amp;$A29,PERFIL_DATOS!$A:$M,PERFIL!E$8,0)</f>
        <v>7.3242148526292796</v>
      </c>
      <c r="F29" s="86">
        <f>VLOOKUP($A$8&amp;$D$7&amp;$A29,PERFIL_DATOS!$A:$M,PERFIL!F$8,0)</f>
        <v>7.40273406094901</v>
      </c>
      <c r="H29" s="91">
        <v>14.337159832187901</v>
      </c>
    </row>
    <row r="30" spans="1:8" ht="20.149999999999999" customHeight="1" x14ac:dyDescent="0.35">
      <c r="A30" s="59" t="s">
        <v>42</v>
      </c>
      <c r="B30" s="14" t="s">
        <v>122</v>
      </c>
      <c r="C30" s="86">
        <f>VLOOKUP($A$8&amp;$D$7&amp;$A30,PERFIL_DATOS!$A:$M,PERFIL!C$8,0)</f>
        <v>27.845358642092201</v>
      </c>
      <c r="D30" s="86">
        <f>VLOOKUP($A$8&amp;$D$7&amp;$A30,PERFIL_DATOS!$A:$M,PERFIL!D$8,0)</f>
        <v>27.039742957399898</v>
      </c>
      <c r="E30" s="86">
        <f>VLOOKUP($A$8&amp;$D$7&amp;$A30,PERFIL_DATOS!$A:$M,PERFIL!E$8,0)</f>
        <v>26.236698261967401</v>
      </c>
      <c r="F30" s="86">
        <f>VLOOKUP($A$8&amp;$D$7&amp;$A30,PERFIL_DATOS!$A:$M,PERFIL!F$8,0)</f>
        <v>24.060992197445199</v>
      </c>
      <c r="H30" s="91">
        <v>28.890005936397898</v>
      </c>
    </row>
    <row r="31" spans="1:8" ht="20.149999999999999" customHeight="1" x14ac:dyDescent="0.35">
      <c r="A31" s="59" t="s">
        <v>43</v>
      </c>
      <c r="B31" s="14">
        <v>0</v>
      </c>
      <c r="C31" s="86">
        <f>VLOOKUP($A$8&amp;$D$7&amp;$A31,PERFIL_DATOS!$A:$M,PERFIL!C$8,0)</f>
        <v>24.569198935536601</v>
      </c>
      <c r="D31" s="86">
        <f>VLOOKUP($A$8&amp;$D$7&amp;$A31,PERFIL_DATOS!$A:$M,PERFIL!D$8,0)</f>
        <v>26.232269309621898</v>
      </c>
      <c r="E31" s="86">
        <f>VLOOKUP($A$8&amp;$D$7&amp;$A31,PERFIL_DATOS!$A:$M,PERFIL!E$8,0)</f>
        <v>24.789258332713501</v>
      </c>
      <c r="F31" s="86">
        <f>VLOOKUP($A$8&amp;$D$7&amp;$A31,PERFIL_DATOS!$A:$M,PERFIL!F$8,0)</f>
        <v>25.212491687284501</v>
      </c>
      <c r="H31" s="91">
        <v>19.9047078432597</v>
      </c>
    </row>
    <row r="32" spans="1:8" ht="20.149999999999999" customHeight="1" x14ac:dyDescent="0.35">
      <c r="A32" s="60" t="s">
        <v>44</v>
      </c>
      <c r="B32" s="61">
        <v>0</v>
      </c>
      <c r="C32" s="87">
        <f>VLOOKUP($A$8&amp;$D$7&amp;$A32,PERFIL_DATOS!$A:$M,PERFIL!C$8,0)</f>
        <v>32.431539643573103</v>
      </c>
      <c r="D32" s="87">
        <f>VLOOKUP($A$8&amp;$D$7&amp;$A32,PERFIL_DATOS!$A:$M,PERFIL!D$8,0)</f>
        <v>32.652220076086302</v>
      </c>
      <c r="E32" s="87">
        <f>VLOOKUP($A$8&amp;$D$7&amp;$A32,PERFIL_DATOS!$A:$M,PERFIL!E$8,0)</f>
        <v>37.286401588710198</v>
      </c>
      <c r="F32" s="87">
        <f>VLOOKUP($A$8&amp;$D$7&amp;$A32,PERFIL_DATOS!$A:$M,PERFIL!F$8,0)</f>
        <v>38.884486902212501</v>
      </c>
      <c r="H32" s="92">
        <v>23.107611989820001</v>
      </c>
    </row>
    <row r="33" spans="1:8" ht="20.149999999999999" customHeight="1" x14ac:dyDescent="0.35">
      <c r="A33" s="57" t="s">
        <v>17</v>
      </c>
      <c r="B33" s="58">
        <v>0</v>
      </c>
      <c r="C33" s="89">
        <f>VLOOKUP($A$8&amp;$D$7&amp;$A33,PERFIL_DATOS!$A:$M,PERFIL!C$8,0)</f>
        <v>25.113282581727201</v>
      </c>
      <c r="D33" s="89">
        <f>VLOOKUP($A$8&amp;$D$7&amp;$A33,PERFIL_DATOS!$A:$M,PERFIL!D$8,0)</f>
        <v>27.946594562242399</v>
      </c>
      <c r="E33" s="89">
        <f>VLOOKUP($A$8&amp;$D$7&amp;$A33,PERFIL_DATOS!$A:$M,PERFIL!E$8,0)</f>
        <v>26.486367193628901</v>
      </c>
      <c r="F33" s="89">
        <f>VLOOKUP($A$8&amp;$D$7&amp;$A33,PERFIL_DATOS!$A:$M,PERFIL!F$8,0)</f>
        <v>26.287928390511201</v>
      </c>
      <c r="H33" s="90">
        <v>21.470200125420401</v>
      </c>
    </row>
    <row r="34" spans="1:8" ht="20.149999999999999" customHeight="1" x14ac:dyDescent="0.35">
      <c r="A34" s="59" t="s">
        <v>18</v>
      </c>
      <c r="B34" s="14">
        <v>0</v>
      </c>
      <c r="C34" s="86">
        <f>VLOOKUP($A$8&amp;$D$7&amp;$A34,PERFIL_DATOS!$A:$M,PERFIL!C$8,0)</f>
        <v>31.284693264300699</v>
      </c>
      <c r="D34" s="86">
        <f>VLOOKUP($A$8&amp;$D$7&amp;$A34,PERFIL_DATOS!$A:$M,PERFIL!D$8,0)</f>
        <v>32.168256080730004</v>
      </c>
      <c r="E34" s="86">
        <f>VLOOKUP($A$8&amp;$D$7&amp;$A34,PERFIL_DATOS!$A:$M,PERFIL!E$8,0)</f>
        <v>33.1820684086589</v>
      </c>
      <c r="F34" s="86">
        <f>VLOOKUP($A$8&amp;$D$7&amp;$A34,PERFIL_DATOS!$A:$M,PERFIL!F$8,0)</f>
        <v>33.685153334806799</v>
      </c>
      <c r="H34" s="91">
        <v>33.022025919689803</v>
      </c>
    </row>
    <row r="35" spans="1:8" ht="20.149999999999999" customHeight="1" x14ac:dyDescent="0.35">
      <c r="A35" s="59" t="s">
        <v>19</v>
      </c>
      <c r="B35" s="14">
        <v>0</v>
      </c>
      <c r="C35" s="86">
        <f>VLOOKUP($A$8&amp;$D$7&amp;$A35,PERFIL_DATOS!$A:$M,PERFIL!C$8,0)</f>
        <v>25.709582056474101</v>
      </c>
      <c r="D35" s="86">
        <f>VLOOKUP($A$8&amp;$D$7&amp;$A35,PERFIL_DATOS!$A:$M,PERFIL!D$8,0)</f>
        <v>23.266607895177302</v>
      </c>
      <c r="E35" s="86">
        <f>VLOOKUP($A$8&amp;$D$7&amp;$A35,PERFIL_DATOS!$A:$M,PERFIL!E$8,0)</f>
        <v>24.5803820614058</v>
      </c>
      <c r="F35" s="86">
        <f>VLOOKUP($A$8&amp;$D$7&amp;$A35,PERFIL_DATOS!$A:$M,PERFIL!F$8,0)</f>
        <v>24.572442404705601</v>
      </c>
      <c r="H35" s="91">
        <v>26.294198829348499</v>
      </c>
    </row>
    <row r="36" spans="1:8" ht="20.149999999999999" customHeight="1" x14ac:dyDescent="0.35">
      <c r="A36" s="60" t="s">
        <v>20</v>
      </c>
      <c r="B36" s="61">
        <v>0</v>
      </c>
      <c r="C36" s="87">
        <f>VLOOKUP($A$8&amp;$D$7&amp;$A36,PERFIL_DATOS!$A:$M,PERFIL!C$8,0)</f>
        <v>17.892445032851999</v>
      </c>
      <c r="D36" s="87">
        <f>VLOOKUP($A$8&amp;$D$7&amp;$A36,PERFIL_DATOS!$A:$M,PERFIL!D$8,0)</f>
        <v>16.618542148667999</v>
      </c>
      <c r="E36" s="87">
        <f>VLOOKUP($A$8&amp;$D$7&amp;$A36,PERFIL_DATOS!$A:$M,PERFIL!E$8,0)</f>
        <v>15.751177912197999</v>
      </c>
      <c r="F36" s="87">
        <f>VLOOKUP($A$8&amp;$D$7&amp;$A36,PERFIL_DATOS!$A:$M,PERFIL!F$8,0)</f>
        <v>15.4544733825558</v>
      </c>
      <c r="H36" s="92">
        <v>19.213580795558201</v>
      </c>
    </row>
    <row r="37" spans="1:8" ht="20.149999999999999" customHeight="1" x14ac:dyDescent="0.35">
      <c r="A37" s="57" t="s">
        <v>21</v>
      </c>
      <c r="B37" s="58">
        <v>0</v>
      </c>
      <c r="C37" s="89">
        <f>VLOOKUP($A$8&amp;$D$7&amp;$A37,PERFIL_DATOS!$A:$M,PERFIL!C$8,0)</f>
        <v>56.828005785351003</v>
      </c>
      <c r="D37" s="89">
        <f>VLOOKUP($A$8&amp;$D$7&amp;$A37,PERFIL_DATOS!$A:$M,PERFIL!D$8,0)</f>
        <v>58.139782680739103</v>
      </c>
      <c r="E37" s="89">
        <f>VLOOKUP($A$8&amp;$D$7&amp;$A37,PERFIL_DATOS!$A:$M,PERFIL!E$8,0)</f>
        <v>58.367950182982199</v>
      </c>
      <c r="F37" s="89">
        <f>VLOOKUP($A$8&amp;$D$7&amp;$A37,PERFIL_DATOS!$A:$M,PERFIL!F$8,0)</f>
        <v>57.6947292098586</v>
      </c>
      <c r="H37" s="90">
        <v>49.600140382331297</v>
      </c>
    </row>
    <row r="38" spans="1:8" ht="20.149999999999999" customHeight="1" x14ac:dyDescent="0.35">
      <c r="A38" s="60" t="s">
        <v>22</v>
      </c>
      <c r="B38" s="61">
        <v>0</v>
      </c>
      <c r="C38" s="87">
        <f>VLOOKUP($A$8&amp;$D$7&amp;$A38,PERFIL_DATOS!$A:$M,PERFIL!C$8,0)</f>
        <v>43.171995052692402</v>
      </c>
      <c r="D38" s="87">
        <f>VLOOKUP($A$8&amp;$D$7&amp;$A38,PERFIL_DATOS!$A:$M,PERFIL!D$8,0)</f>
        <v>41.860220137167801</v>
      </c>
      <c r="E38" s="87">
        <f>VLOOKUP($A$8&amp;$D$7&amp;$A38,PERFIL_DATOS!$A:$M,PERFIL!E$8,0)</f>
        <v>41.632039161890503</v>
      </c>
      <c r="F38" s="87">
        <f>VLOOKUP($A$8&amp;$D$7&amp;$A38,PERFIL_DATOS!$A:$M,PERFIL!F$8,0)</f>
        <v>42.305269439478501</v>
      </c>
      <c r="H38" s="92">
        <v>50.399876681110896</v>
      </c>
    </row>
    <row r="39" spans="1:8" ht="15.5" x14ac:dyDescent="0.35">
      <c r="A39" s="62"/>
      <c r="B39" s="63"/>
      <c r="C39" s="64"/>
      <c r="D39" s="64"/>
      <c r="E39" s="64"/>
      <c r="F39" s="64"/>
      <c r="G39" s="65"/>
    </row>
    <row r="40" spans="1:8" x14ac:dyDescent="0.35">
      <c r="A40" s="53" t="s">
        <v>116</v>
      </c>
      <c r="B40" s="66"/>
      <c r="C40" s="67"/>
      <c r="D40" s="67"/>
      <c r="E40" s="67"/>
      <c r="F40" s="67"/>
      <c r="G40" s="67"/>
    </row>
    <row r="41" spans="1:8" x14ac:dyDescent="0.35">
      <c r="A41" s="68"/>
      <c r="B41" s="66"/>
    </row>
    <row r="42" spans="1:8" x14ac:dyDescent="0.35">
      <c r="B42" s="14"/>
    </row>
    <row r="43" spans="1:8" x14ac:dyDescent="0.35">
      <c r="B43" s="14"/>
    </row>
    <row r="44" spans="1:8" x14ac:dyDescent="0.35">
      <c r="B44" s="14"/>
    </row>
    <row r="45" spans="1:8" x14ac:dyDescent="0.35">
      <c r="B45" s="14"/>
    </row>
    <row r="46" spans="1:8" x14ac:dyDescent="0.35">
      <c r="B46" s="14"/>
    </row>
    <row r="47" spans="1:8" x14ac:dyDescent="0.35">
      <c r="B47" s="14"/>
    </row>
    <row r="48" spans="1:8" x14ac:dyDescent="0.35">
      <c r="B48" s="14"/>
    </row>
    <row r="49" spans="2:2" x14ac:dyDescent="0.35">
      <c r="B49" s="14"/>
    </row>
    <row r="50" spans="2:2" x14ac:dyDescent="0.35">
      <c r="B50" s="14"/>
    </row>
    <row r="51" spans="2:2" x14ac:dyDescent="0.35">
      <c r="B51" s="14"/>
    </row>
    <row r="52" spans="2:2" x14ac:dyDescent="0.35">
      <c r="B52" s="14"/>
    </row>
    <row r="53" spans="2:2" x14ac:dyDescent="0.35">
      <c r="B53" s="14"/>
    </row>
    <row r="54" spans="2:2" x14ac:dyDescent="0.35">
      <c r="B54" s="14"/>
    </row>
    <row r="55" spans="2:2" x14ac:dyDescent="0.35">
      <c r="B55" s="14"/>
    </row>
    <row r="56" spans="2:2" x14ac:dyDescent="0.35">
      <c r="B56" s="14"/>
    </row>
    <row r="57" spans="2:2" x14ac:dyDescent="0.35">
      <c r="B57" s="14"/>
    </row>
    <row r="58" spans="2:2" x14ac:dyDescent="0.35">
      <c r="B58" s="14"/>
    </row>
    <row r="59" spans="2:2" x14ac:dyDescent="0.35">
      <c r="B59" s="14"/>
    </row>
    <row r="60" spans="2:2" x14ac:dyDescent="0.35">
      <c r="B60" s="14"/>
    </row>
    <row r="61" spans="2:2" x14ac:dyDescent="0.35">
      <c r="B61" s="14"/>
    </row>
    <row r="62" spans="2:2" x14ac:dyDescent="0.35">
      <c r="B62" s="14"/>
    </row>
    <row r="63" spans="2:2" x14ac:dyDescent="0.35">
      <c r="B63" s="14"/>
    </row>
    <row r="64" spans="2:2" x14ac:dyDescent="0.35">
      <c r="B64" s="14"/>
    </row>
    <row r="65" spans="2:2" x14ac:dyDescent="0.35">
      <c r="B65" s="14"/>
    </row>
    <row r="66" spans="2:2" x14ac:dyDescent="0.35">
      <c r="B66" s="14"/>
    </row>
    <row r="67" spans="2:2" x14ac:dyDescent="0.35">
      <c r="B67" s="14"/>
    </row>
    <row r="68" spans="2:2" x14ac:dyDescent="0.35">
      <c r="B68" s="14"/>
    </row>
    <row r="69" spans="2:2" x14ac:dyDescent="0.35">
      <c r="B69" s="14"/>
    </row>
    <row r="70" spans="2:2" x14ac:dyDescent="0.35">
      <c r="B70" s="14"/>
    </row>
    <row r="71" spans="2:2" x14ac:dyDescent="0.35">
      <c r="B71" s="14"/>
    </row>
    <row r="72" spans="2:2" x14ac:dyDescent="0.35">
      <c r="B72" s="14"/>
    </row>
    <row r="73" spans="2:2" x14ac:dyDescent="0.35">
      <c r="B73" s="14"/>
    </row>
    <row r="74" spans="2:2" x14ac:dyDescent="0.35">
      <c r="B74" s="14"/>
    </row>
    <row r="75" spans="2:2" x14ac:dyDescent="0.35">
      <c r="B75" s="14"/>
    </row>
    <row r="76" spans="2:2" x14ac:dyDescent="0.35">
      <c r="B76" s="14"/>
    </row>
    <row r="77" spans="2:2" x14ac:dyDescent="0.35">
      <c r="B77" s="14"/>
    </row>
    <row r="78" spans="2:2" x14ac:dyDescent="0.35">
      <c r="B78" s="14"/>
    </row>
    <row r="79" spans="2:2" x14ac:dyDescent="0.35">
      <c r="B79" s="14"/>
    </row>
    <row r="80" spans="2:2" x14ac:dyDescent="0.35">
      <c r="B80" s="14"/>
    </row>
    <row r="81" spans="2:2" x14ac:dyDescent="0.35">
      <c r="B81" s="14"/>
    </row>
    <row r="82" spans="2:2" x14ac:dyDescent="0.35">
      <c r="B82" s="14"/>
    </row>
    <row r="83" spans="2:2" x14ac:dyDescent="0.35">
      <c r="B83" s="14"/>
    </row>
    <row r="84" spans="2:2" x14ac:dyDescent="0.35">
      <c r="B84" s="14"/>
    </row>
    <row r="85" spans="2:2" x14ac:dyDescent="0.35">
      <c r="B85" s="14"/>
    </row>
    <row r="86" spans="2:2" x14ac:dyDescent="0.35">
      <c r="B86" s="14"/>
    </row>
    <row r="87" spans="2:2" x14ac:dyDescent="0.35">
      <c r="B87" s="14"/>
    </row>
    <row r="88" spans="2:2" x14ac:dyDescent="0.35">
      <c r="B88" s="14"/>
    </row>
    <row r="89" spans="2:2" x14ac:dyDescent="0.35">
      <c r="B89" s="14"/>
    </row>
    <row r="90" spans="2:2" x14ac:dyDescent="0.35">
      <c r="B90" s="14"/>
    </row>
    <row r="91" spans="2:2" x14ac:dyDescent="0.35">
      <c r="B91" s="14"/>
    </row>
    <row r="92" spans="2:2" x14ac:dyDescent="0.35">
      <c r="B92" s="14"/>
    </row>
    <row r="93" spans="2:2" x14ac:dyDescent="0.35">
      <c r="B93" s="14"/>
    </row>
    <row r="94" spans="2:2" x14ac:dyDescent="0.35">
      <c r="B94" s="14"/>
    </row>
    <row r="95" spans="2:2" x14ac:dyDescent="0.35">
      <c r="B95" s="14"/>
    </row>
    <row r="96" spans="2:2" x14ac:dyDescent="0.35">
      <c r="B96" s="14"/>
    </row>
    <row r="97" spans="2:2" x14ac:dyDescent="0.35">
      <c r="B97" s="14"/>
    </row>
    <row r="98" spans="2:2" x14ac:dyDescent="0.35">
      <c r="B98" s="14"/>
    </row>
    <row r="99" spans="2:2" x14ac:dyDescent="0.35">
      <c r="B99" s="14"/>
    </row>
    <row r="100" spans="2:2" x14ac:dyDescent="0.35">
      <c r="B100" s="14"/>
    </row>
    <row r="101" spans="2:2" x14ac:dyDescent="0.35">
      <c r="B101" s="14"/>
    </row>
    <row r="102" spans="2:2" x14ac:dyDescent="0.35">
      <c r="B102" s="14"/>
    </row>
    <row r="103" spans="2:2" x14ac:dyDescent="0.35">
      <c r="B103" s="14"/>
    </row>
    <row r="104" spans="2:2" x14ac:dyDescent="0.35">
      <c r="B104" s="14"/>
    </row>
    <row r="105" spans="2:2" x14ac:dyDescent="0.35">
      <c r="B105" s="14"/>
    </row>
    <row r="106" spans="2:2" x14ac:dyDescent="0.35">
      <c r="B106" s="14"/>
    </row>
    <row r="107" spans="2:2" x14ac:dyDescent="0.35">
      <c r="B107" s="14"/>
    </row>
    <row r="108" spans="2:2" x14ac:dyDescent="0.35">
      <c r="B108" s="14"/>
    </row>
    <row r="109" spans="2:2" x14ac:dyDescent="0.35">
      <c r="B109" s="14"/>
    </row>
    <row r="110" spans="2:2" x14ac:dyDescent="0.35">
      <c r="B110" s="14"/>
    </row>
    <row r="111" spans="2:2" x14ac:dyDescent="0.35">
      <c r="B111" s="14"/>
    </row>
    <row r="112" spans="2:2" x14ac:dyDescent="0.35">
      <c r="B112" s="14"/>
    </row>
    <row r="113" spans="2:2" x14ac:dyDescent="0.35">
      <c r="B113" s="14"/>
    </row>
    <row r="114" spans="2:2" x14ac:dyDescent="0.35">
      <c r="B114" s="14"/>
    </row>
    <row r="115" spans="2:2" x14ac:dyDescent="0.35">
      <c r="B115" s="14"/>
    </row>
    <row r="116" spans="2:2" x14ac:dyDescent="0.35">
      <c r="B116" s="14"/>
    </row>
    <row r="117" spans="2:2" x14ac:dyDescent="0.35">
      <c r="B117" s="14"/>
    </row>
    <row r="118" spans="2:2" x14ac:dyDescent="0.35">
      <c r="B118" s="14"/>
    </row>
    <row r="119" spans="2:2" x14ac:dyDescent="0.35">
      <c r="B119" s="14"/>
    </row>
    <row r="120" spans="2:2" x14ac:dyDescent="0.35">
      <c r="B120" s="14"/>
    </row>
    <row r="121" spans="2:2" x14ac:dyDescent="0.35">
      <c r="B121" s="14"/>
    </row>
    <row r="122" spans="2:2" x14ac:dyDescent="0.35">
      <c r="B122" s="14"/>
    </row>
    <row r="123" spans="2:2" x14ac:dyDescent="0.35">
      <c r="B123" s="14"/>
    </row>
    <row r="124" spans="2:2" x14ac:dyDescent="0.35">
      <c r="B124" s="14"/>
    </row>
    <row r="125" spans="2:2" x14ac:dyDescent="0.35">
      <c r="B125" s="14"/>
    </row>
    <row r="126" spans="2:2" x14ac:dyDescent="0.35">
      <c r="B126" s="14"/>
    </row>
    <row r="127" spans="2:2" x14ac:dyDescent="0.35">
      <c r="B127" s="14"/>
    </row>
    <row r="128" spans="2:2" x14ac:dyDescent="0.35">
      <c r="B128" s="14"/>
    </row>
    <row r="129" spans="2:2" x14ac:dyDescent="0.35">
      <c r="B129" s="14"/>
    </row>
    <row r="130" spans="2:2" x14ac:dyDescent="0.35">
      <c r="B130" s="14"/>
    </row>
    <row r="131" spans="2:2" x14ac:dyDescent="0.35">
      <c r="B131" s="14"/>
    </row>
    <row r="132" spans="2:2" x14ac:dyDescent="0.35">
      <c r="B132" s="14"/>
    </row>
    <row r="133" spans="2:2" x14ac:dyDescent="0.35">
      <c r="B133" s="14"/>
    </row>
    <row r="134" spans="2:2" x14ac:dyDescent="0.35">
      <c r="B134" s="14"/>
    </row>
    <row r="135" spans="2:2" x14ac:dyDescent="0.35">
      <c r="B135" s="14"/>
    </row>
    <row r="136" spans="2:2" x14ac:dyDescent="0.35">
      <c r="B136" s="14"/>
    </row>
    <row r="137" spans="2:2" x14ac:dyDescent="0.35">
      <c r="B137" s="14"/>
    </row>
    <row r="138" spans="2:2" x14ac:dyDescent="0.35">
      <c r="B138" s="14"/>
    </row>
    <row r="139" spans="2:2" x14ac:dyDescent="0.35">
      <c r="B139" s="14"/>
    </row>
    <row r="140" spans="2:2" x14ac:dyDescent="0.35">
      <c r="B140" s="14"/>
    </row>
    <row r="141" spans="2:2" x14ac:dyDescent="0.35">
      <c r="B141" s="14"/>
    </row>
    <row r="142" spans="2:2" x14ac:dyDescent="0.35">
      <c r="B142" s="14"/>
    </row>
    <row r="143" spans="2:2" x14ac:dyDescent="0.35">
      <c r="B143" s="14"/>
    </row>
    <row r="144" spans="2:2" x14ac:dyDescent="0.35">
      <c r="B144" s="14"/>
    </row>
    <row r="145" spans="2:2" x14ac:dyDescent="0.35">
      <c r="B145" s="14"/>
    </row>
    <row r="146" spans="2:2" x14ac:dyDescent="0.35">
      <c r="B146" s="14"/>
    </row>
    <row r="147" spans="2:2" x14ac:dyDescent="0.35">
      <c r="B147" s="14"/>
    </row>
    <row r="148" spans="2:2" x14ac:dyDescent="0.35">
      <c r="B148" s="14"/>
    </row>
    <row r="149" spans="2:2" x14ac:dyDescent="0.35">
      <c r="B149" s="14"/>
    </row>
    <row r="150" spans="2:2" x14ac:dyDescent="0.35">
      <c r="B150" s="14"/>
    </row>
    <row r="151" spans="2:2" x14ac:dyDescent="0.35">
      <c r="B151" s="14"/>
    </row>
    <row r="152" spans="2:2" x14ac:dyDescent="0.35">
      <c r="B152" s="14"/>
    </row>
    <row r="153" spans="2:2" x14ac:dyDescent="0.35">
      <c r="B153" s="14"/>
    </row>
    <row r="154" spans="2:2" x14ac:dyDescent="0.35">
      <c r="B154" s="14"/>
    </row>
    <row r="155" spans="2:2" x14ac:dyDescent="0.35">
      <c r="B155" s="14"/>
    </row>
    <row r="156" spans="2:2" x14ac:dyDescent="0.35">
      <c r="B156" s="14"/>
    </row>
    <row r="157" spans="2:2" x14ac:dyDescent="0.35">
      <c r="B157" s="14"/>
    </row>
    <row r="158" spans="2:2" x14ac:dyDescent="0.35">
      <c r="B158" s="14"/>
    </row>
    <row r="159" spans="2:2" x14ac:dyDescent="0.35">
      <c r="B159" s="14"/>
    </row>
    <row r="160" spans="2:2" x14ac:dyDescent="0.35">
      <c r="B160" s="14"/>
    </row>
    <row r="161" spans="2:2" x14ac:dyDescent="0.35">
      <c r="B161" s="14"/>
    </row>
    <row r="162" spans="2:2" x14ac:dyDescent="0.35">
      <c r="B162" s="14"/>
    </row>
    <row r="163" spans="2:2" x14ac:dyDescent="0.35">
      <c r="B163" s="14"/>
    </row>
    <row r="164" spans="2:2" x14ac:dyDescent="0.35">
      <c r="B164" s="14"/>
    </row>
    <row r="165" spans="2:2" x14ac:dyDescent="0.35">
      <c r="B165" s="14"/>
    </row>
    <row r="166" spans="2:2" x14ac:dyDescent="0.35">
      <c r="B166" s="14"/>
    </row>
    <row r="167" spans="2:2" x14ac:dyDescent="0.35">
      <c r="B167" s="14"/>
    </row>
    <row r="168" spans="2:2" x14ac:dyDescent="0.35">
      <c r="B168" s="14"/>
    </row>
    <row r="169" spans="2:2" x14ac:dyDescent="0.35">
      <c r="B169" s="14"/>
    </row>
    <row r="170" spans="2:2" x14ac:dyDescent="0.35">
      <c r="B170" s="14"/>
    </row>
    <row r="171" spans="2:2" x14ac:dyDescent="0.35">
      <c r="B171" s="14"/>
    </row>
    <row r="172" spans="2:2" x14ac:dyDescent="0.35">
      <c r="B172" s="14"/>
    </row>
    <row r="173" spans="2:2" x14ac:dyDescent="0.35">
      <c r="B173" s="14"/>
    </row>
    <row r="174" spans="2:2" x14ac:dyDescent="0.35">
      <c r="B174" s="14"/>
    </row>
    <row r="175" spans="2:2" x14ac:dyDescent="0.35">
      <c r="B175" s="14"/>
    </row>
    <row r="176" spans="2:2" x14ac:dyDescent="0.35">
      <c r="B176" s="14"/>
    </row>
    <row r="177" spans="2:2" x14ac:dyDescent="0.35">
      <c r="B177" s="14"/>
    </row>
    <row r="178" spans="2:2" x14ac:dyDescent="0.35">
      <c r="B178" s="14"/>
    </row>
    <row r="179" spans="2:2" x14ac:dyDescent="0.35">
      <c r="B179" s="14"/>
    </row>
    <row r="180" spans="2:2" x14ac:dyDescent="0.35">
      <c r="B180" s="14"/>
    </row>
    <row r="181" spans="2:2" x14ac:dyDescent="0.35">
      <c r="B181" s="14"/>
    </row>
    <row r="182" spans="2:2" x14ac:dyDescent="0.35">
      <c r="B182" s="14"/>
    </row>
    <row r="183" spans="2:2" x14ac:dyDescent="0.35">
      <c r="B183" s="14"/>
    </row>
    <row r="184" spans="2:2" x14ac:dyDescent="0.35">
      <c r="B184" s="14"/>
    </row>
    <row r="185" spans="2:2" x14ac:dyDescent="0.35">
      <c r="B185" s="14"/>
    </row>
    <row r="186" spans="2:2" x14ac:dyDescent="0.35">
      <c r="B186" s="14"/>
    </row>
    <row r="187" spans="2:2" x14ac:dyDescent="0.35">
      <c r="B187" s="14"/>
    </row>
    <row r="188" spans="2:2" x14ac:dyDescent="0.35">
      <c r="B188" s="14"/>
    </row>
    <row r="189" spans="2:2" x14ac:dyDescent="0.35">
      <c r="B189" s="14"/>
    </row>
    <row r="190" spans="2:2" x14ac:dyDescent="0.35">
      <c r="B190" s="14"/>
    </row>
    <row r="191" spans="2:2" x14ac:dyDescent="0.35">
      <c r="B191" s="14"/>
    </row>
    <row r="192" spans="2:2" x14ac:dyDescent="0.35">
      <c r="B192" s="14"/>
    </row>
    <row r="193" spans="2:2" x14ac:dyDescent="0.35">
      <c r="B193" s="14"/>
    </row>
    <row r="194" spans="2:2" x14ac:dyDescent="0.35">
      <c r="B194" s="14"/>
    </row>
    <row r="195" spans="2:2" x14ac:dyDescent="0.35">
      <c r="B195" s="14"/>
    </row>
    <row r="196" spans="2:2" x14ac:dyDescent="0.35">
      <c r="B196" s="14"/>
    </row>
    <row r="197" spans="2:2" x14ac:dyDescent="0.35">
      <c r="B197" s="14"/>
    </row>
    <row r="198" spans="2:2" x14ac:dyDescent="0.35">
      <c r="B198" s="14"/>
    </row>
    <row r="199" spans="2:2" x14ac:dyDescent="0.35">
      <c r="B199" s="14"/>
    </row>
    <row r="200" spans="2:2" x14ac:dyDescent="0.35">
      <c r="B200" s="14"/>
    </row>
    <row r="201" spans="2:2" x14ac:dyDescent="0.35">
      <c r="B201" s="14"/>
    </row>
    <row r="202" spans="2:2" x14ac:dyDescent="0.35">
      <c r="B202" s="14"/>
    </row>
    <row r="203" spans="2:2" x14ac:dyDescent="0.35">
      <c r="B203" s="14"/>
    </row>
    <row r="204" spans="2:2" x14ac:dyDescent="0.35">
      <c r="B204" s="14"/>
    </row>
    <row r="205" spans="2:2" x14ac:dyDescent="0.35">
      <c r="B205" s="14"/>
    </row>
    <row r="206" spans="2:2" x14ac:dyDescent="0.35">
      <c r="B206" s="14"/>
    </row>
    <row r="207" spans="2:2" x14ac:dyDescent="0.35">
      <c r="B207" s="14"/>
    </row>
    <row r="208" spans="2:2" x14ac:dyDescent="0.35">
      <c r="B208" s="14"/>
    </row>
    <row r="209" spans="2:2" x14ac:dyDescent="0.35">
      <c r="B209" s="14"/>
    </row>
    <row r="210" spans="2:2" x14ac:dyDescent="0.35">
      <c r="B210" s="14"/>
    </row>
    <row r="211" spans="2:2" x14ac:dyDescent="0.35">
      <c r="B211" s="14"/>
    </row>
    <row r="212" spans="2:2" x14ac:dyDescent="0.35">
      <c r="B212" s="14"/>
    </row>
    <row r="213" spans="2:2" x14ac:dyDescent="0.35">
      <c r="B213" s="14"/>
    </row>
    <row r="214" spans="2:2" x14ac:dyDescent="0.35">
      <c r="B214" s="14"/>
    </row>
    <row r="215" spans="2:2" x14ac:dyDescent="0.35">
      <c r="B215" s="14"/>
    </row>
    <row r="216" spans="2:2" x14ac:dyDescent="0.35">
      <c r="B216" s="14"/>
    </row>
    <row r="217" spans="2:2" x14ac:dyDescent="0.35">
      <c r="B217" s="14"/>
    </row>
    <row r="218" spans="2:2" x14ac:dyDescent="0.35">
      <c r="B218" s="14"/>
    </row>
    <row r="219" spans="2:2" x14ac:dyDescent="0.35">
      <c r="B219" s="14"/>
    </row>
    <row r="220" spans="2:2" x14ac:dyDescent="0.35">
      <c r="B220" s="14"/>
    </row>
    <row r="221" spans="2:2" x14ac:dyDescent="0.35">
      <c r="B221" s="14"/>
    </row>
    <row r="222" spans="2:2" x14ac:dyDescent="0.35">
      <c r="B222" s="14"/>
    </row>
    <row r="223" spans="2:2" x14ac:dyDescent="0.35">
      <c r="B223" s="14"/>
    </row>
    <row r="224" spans="2:2" x14ac:dyDescent="0.35">
      <c r="B224" s="14"/>
    </row>
    <row r="225" spans="2:2" x14ac:dyDescent="0.35">
      <c r="B225" s="14"/>
    </row>
    <row r="226" spans="2:2" x14ac:dyDescent="0.35">
      <c r="B226" s="14"/>
    </row>
    <row r="227" spans="2:2" x14ac:dyDescent="0.35">
      <c r="B227" s="14"/>
    </row>
    <row r="228" spans="2:2" x14ac:dyDescent="0.35">
      <c r="B228" s="14"/>
    </row>
    <row r="229" spans="2:2" x14ac:dyDescent="0.35">
      <c r="B229" s="14"/>
    </row>
    <row r="230" spans="2:2" x14ac:dyDescent="0.35">
      <c r="B230" s="14"/>
    </row>
    <row r="231" spans="2:2" x14ac:dyDescent="0.35">
      <c r="B231" s="14"/>
    </row>
    <row r="232" spans="2:2" x14ac:dyDescent="0.35">
      <c r="B232" s="14"/>
    </row>
    <row r="233" spans="2:2" x14ac:dyDescent="0.35">
      <c r="B233" s="14"/>
    </row>
    <row r="234" spans="2:2" x14ac:dyDescent="0.35">
      <c r="B234" s="14"/>
    </row>
    <row r="235" spans="2:2" x14ac:dyDescent="0.35">
      <c r="B235" s="14"/>
    </row>
    <row r="236" spans="2:2" x14ac:dyDescent="0.35">
      <c r="B236" s="14"/>
    </row>
    <row r="237" spans="2:2" x14ac:dyDescent="0.35">
      <c r="B237" s="14"/>
    </row>
    <row r="238" spans="2:2" x14ac:dyDescent="0.35">
      <c r="B238" s="14"/>
    </row>
    <row r="239" spans="2:2" x14ac:dyDescent="0.35">
      <c r="B239" s="14"/>
    </row>
    <row r="240" spans="2:2" x14ac:dyDescent="0.35">
      <c r="B240" s="14"/>
    </row>
    <row r="241" spans="2:2" x14ac:dyDescent="0.35">
      <c r="B241" s="14"/>
    </row>
    <row r="242" spans="2:2" x14ac:dyDescent="0.35">
      <c r="B242" s="14"/>
    </row>
    <row r="243" spans="2:2" x14ac:dyDescent="0.35">
      <c r="B243" s="14"/>
    </row>
    <row r="244" spans="2:2" x14ac:dyDescent="0.35">
      <c r="B244" s="14"/>
    </row>
    <row r="245" spans="2:2" x14ac:dyDescent="0.35">
      <c r="B245" s="14"/>
    </row>
    <row r="246" spans="2:2" x14ac:dyDescent="0.35">
      <c r="B246" s="14"/>
    </row>
    <row r="247" spans="2:2" x14ac:dyDescent="0.35">
      <c r="B247" s="14"/>
    </row>
    <row r="248" spans="2:2" x14ac:dyDescent="0.35">
      <c r="B248" s="14"/>
    </row>
    <row r="249" spans="2:2" x14ac:dyDescent="0.35">
      <c r="B249" s="14"/>
    </row>
    <row r="250" spans="2:2" x14ac:dyDescent="0.35">
      <c r="B250" s="14"/>
    </row>
    <row r="251" spans="2:2" x14ac:dyDescent="0.35">
      <c r="B251" s="14"/>
    </row>
    <row r="252" spans="2:2" x14ac:dyDescent="0.35">
      <c r="B252" s="14"/>
    </row>
    <row r="253" spans="2:2" x14ac:dyDescent="0.35">
      <c r="B253" s="14"/>
    </row>
    <row r="254" spans="2:2" x14ac:dyDescent="0.35">
      <c r="B254" s="14"/>
    </row>
    <row r="255" spans="2:2" x14ac:dyDescent="0.35">
      <c r="B255" s="14"/>
    </row>
    <row r="256" spans="2:2" x14ac:dyDescent="0.35">
      <c r="B256" s="14"/>
    </row>
    <row r="257" spans="2:2" x14ac:dyDescent="0.35">
      <c r="B257" s="14"/>
    </row>
    <row r="258" spans="2:2" x14ac:dyDescent="0.35">
      <c r="B258" s="14"/>
    </row>
    <row r="259" spans="2:2" x14ac:dyDescent="0.35">
      <c r="B259" s="14"/>
    </row>
    <row r="260" spans="2:2" x14ac:dyDescent="0.35">
      <c r="B260" s="14"/>
    </row>
    <row r="261" spans="2:2" x14ac:dyDescent="0.35">
      <c r="B261" s="14"/>
    </row>
    <row r="262" spans="2:2" x14ac:dyDescent="0.35">
      <c r="B262" s="14"/>
    </row>
    <row r="263" spans="2:2" x14ac:dyDescent="0.35">
      <c r="B263" s="14"/>
    </row>
    <row r="264" spans="2:2" x14ac:dyDescent="0.35">
      <c r="B264" s="14"/>
    </row>
    <row r="265" spans="2:2" x14ac:dyDescent="0.35">
      <c r="B265" s="14"/>
    </row>
    <row r="266" spans="2:2" x14ac:dyDescent="0.35">
      <c r="B266" s="14"/>
    </row>
    <row r="267" spans="2:2" x14ac:dyDescent="0.35">
      <c r="B267" s="14"/>
    </row>
    <row r="268" spans="2:2" x14ac:dyDescent="0.35">
      <c r="B268" s="14"/>
    </row>
    <row r="269" spans="2:2" x14ac:dyDescent="0.35">
      <c r="B269" s="14"/>
    </row>
    <row r="270" spans="2:2" x14ac:dyDescent="0.35">
      <c r="B270" s="14"/>
    </row>
    <row r="271" spans="2:2" x14ac:dyDescent="0.35">
      <c r="B271" s="14"/>
    </row>
    <row r="272" spans="2:2" x14ac:dyDescent="0.35">
      <c r="B272" s="14"/>
    </row>
    <row r="273" spans="2:2" x14ac:dyDescent="0.35">
      <c r="B273" s="14"/>
    </row>
    <row r="274" spans="2:2" x14ac:dyDescent="0.35">
      <c r="B274" s="14"/>
    </row>
    <row r="275" spans="2:2" x14ac:dyDescent="0.35">
      <c r="B275" s="14"/>
    </row>
    <row r="276" spans="2:2" x14ac:dyDescent="0.35">
      <c r="B276" s="14"/>
    </row>
    <row r="277" spans="2:2" x14ac:dyDescent="0.35">
      <c r="B277" s="14"/>
    </row>
    <row r="278" spans="2:2" x14ac:dyDescent="0.35">
      <c r="B278" s="14"/>
    </row>
    <row r="279" spans="2:2" x14ac:dyDescent="0.35">
      <c r="B279" s="14"/>
    </row>
    <row r="280" spans="2:2" x14ac:dyDescent="0.35">
      <c r="B280" s="14"/>
    </row>
    <row r="281" spans="2:2" x14ac:dyDescent="0.35">
      <c r="B281" s="14"/>
    </row>
    <row r="282" spans="2:2" x14ac:dyDescent="0.35">
      <c r="B282" s="14"/>
    </row>
    <row r="283" spans="2:2" x14ac:dyDescent="0.35">
      <c r="B283" s="14"/>
    </row>
    <row r="284" spans="2:2" x14ac:dyDescent="0.35">
      <c r="B284" s="14"/>
    </row>
    <row r="285" spans="2:2" x14ac:dyDescent="0.35">
      <c r="B285" s="14"/>
    </row>
    <row r="286" spans="2:2" x14ac:dyDescent="0.35">
      <c r="B286" s="14"/>
    </row>
    <row r="287" spans="2:2" x14ac:dyDescent="0.35">
      <c r="B287" s="14"/>
    </row>
    <row r="288" spans="2:2" x14ac:dyDescent="0.35">
      <c r="B288" s="14"/>
    </row>
    <row r="289" spans="2:2" x14ac:dyDescent="0.35">
      <c r="B289" s="14"/>
    </row>
    <row r="290" spans="2:2" x14ac:dyDescent="0.35">
      <c r="B290" s="14"/>
    </row>
    <row r="291" spans="2:2" x14ac:dyDescent="0.35">
      <c r="B291" s="14"/>
    </row>
    <row r="292" spans="2:2" x14ac:dyDescent="0.35">
      <c r="B292" s="14"/>
    </row>
    <row r="293" spans="2:2" x14ac:dyDescent="0.35">
      <c r="B293" s="14"/>
    </row>
    <row r="294" spans="2:2" x14ac:dyDescent="0.35">
      <c r="B294" s="14"/>
    </row>
    <row r="295" spans="2:2" x14ac:dyDescent="0.35">
      <c r="B295" s="14"/>
    </row>
    <row r="296" spans="2:2" x14ac:dyDescent="0.35">
      <c r="B296" s="14"/>
    </row>
    <row r="297" spans="2:2" x14ac:dyDescent="0.35">
      <c r="B297" s="14"/>
    </row>
    <row r="298" spans="2:2" x14ac:dyDescent="0.35">
      <c r="B298" s="14"/>
    </row>
    <row r="299" spans="2:2" x14ac:dyDescent="0.35">
      <c r="B299" s="14"/>
    </row>
    <row r="300" spans="2:2" x14ac:dyDescent="0.35">
      <c r="B300" s="14"/>
    </row>
    <row r="301" spans="2:2" x14ac:dyDescent="0.35">
      <c r="B301" s="14"/>
    </row>
    <row r="302" spans="2:2" x14ac:dyDescent="0.35">
      <c r="B302" s="14"/>
    </row>
    <row r="303" spans="2:2" x14ac:dyDescent="0.35">
      <c r="B303" s="14"/>
    </row>
    <row r="304" spans="2:2" x14ac:dyDescent="0.35">
      <c r="B304" s="14"/>
    </row>
    <row r="305" spans="2:2" x14ac:dyDescent="0.35">
      <c r="B305" s="14"/>
    </row>
    <row r="306" spans="2:2" x14ac:dyDescent="0.35">
      <c r="B306" s="14"/>
    </row>
    <row r="307" spans="2:2" x14ac:dyDescent="0.35">
      <c r="B307" s="14"/>
    </row>
    <row r="308" spans="2:2" x14ac:dyDescent="0.35">
      <c r="B308" s="14"/>
    </row>
    <row r="309" spans="2:2" x14ac:dyDescent="0.35">
      <c r="B309" s="14"/>
    </row>
    <row r="310" spans="2:2" x14ac:dyDescent="0.35">
      <c r="B310" s="14"/>
    </row>
    <row r="311" spans="2:2" x14ac:dyDescent="0.35">
      <c r="B311" s="14"/>
    </row>
    <row r="312" spans="2:2" x14ac:dyDescent="0.35">
      <c r="B312" s="14"/>
    </row>
    <row r="313" spans="2:2" x14ac:dyDescent="0.35">
      <c r="B313" s="14"/>
    </row>
    <row r="314" spans="2:2" x14ac:dyDescent="0.35">
      <c r="B314" s="14"/>
    </row>
    <row r="315" spans="2:2" x14ac:dyDescent="0.35">
      <c r="B315" s="14"/>
    </row>
    <row r="316" spans="2:2" x14ac:dyDescent="0.35">
      <c r="B316" s="14"/>
    </row>
    <row r="317" spans="2:2" x14ac:dyDescent="0.35">
      <c r="B317" s="14"/>
    </row>
    <row r="318" spans="2:2" x14ac:dyDescent="0.35">
      <c r="B318" s="14"/>
    </row>
    <row r="319" spans="2:2" x14ac:dyDescent="0.35">
      <c r="B319" s="14"/>
    </row>
    <row r="320" spans="2:2" x14ac:dyDescent="0.35">
      <c r="B320" s="14"/>
    </row>
    <row r="321" spans="2:2" x14ac:dyDescent="0.35">
      <c r="B321" s="14"/>
    </row>
    <row r="322" spans="2:2" x14ac:dyDescent="0.35">
      <c r="B322" s="14"/>
    </row>
    <row r="323" spans="2:2" x14ac:dyDescent="0.35">
      <c r="B323" s="14"/>
    </row>
    <row r="324" spans="2:2" x14ac:dyDescent="0.35">
      <c r="B324" s="14"/>
    </row>
    <row r="325" spans="2:2" x14ac:dyDescent="0.35">
      <c r="B325" s="14"/>
    </row>
    <row r="326" spans="2:2" x14ac:dyDescent="0.35">
      <c r="B326" s="14"/>
    </row>
    <row r="327" spans="2:2" x14ac:dyDescent="0.35">
      <c r="B327" s="14"/>
    </row>
    <row r="328" spans="2:2" x14ac:dyDescent="0.35">
      <c r="B328" s="14"/>
    </row>
    <row r="329" spans="2:2" x14ac:dyDescent="0.35">
      <c r="B329" s="14"/>
    </row>
    <row r="330" spans="2:2" x14ac:dyDescent="0.35">
      <c r="B330" s="14"/>
    </row>
    <row r="331" spans="2:2" x14ac:dyDescent="0.35">
      <c r="B331" s="14"/>
    </row>
    <row r="332" spans="2:2" x14ac:dyDescent="0.35">
      <c r="B332" s="14"/>
    </row>
    <row r="333" spans="2:2" x14ac:dyDescent="0.35">
      <c r="B333" s="14"/>
    </row>
    <row r="334" spans="2:2" x14ac:dyDescent="0.35">
      <c r="B334" s="14"/>
    </row>
    <row r="335" spans="2:2" x14ac:dyDescent="0.35">
      <c r="B335" s="14"/>
    </row>
    <row r="336" spans="2:2" x14ac:dyDescent="0.35">
      <c r="B336" s="14"/>
    </row>
    <row r="337" spans="2:2" x14ac:dyDescent="0.35">
      <c r="B337" s="14"/>
    </row>
    <row r="338" spans="2:2" x14ac:dyDescent="0.35">
      <c r="B338" s="14"/>
    </row>
    <row r="339" spans="2:2" x14ac:dyDescent="0.35">
      <c r="B339" s="14"/>
    </row>
    <row r="340" spans="2:2" x14ac:dyDescent="0.35">
      <c r="B340" s="14"/>
    </row>
    <row r="341" spans="2:2" x14ac:dyDescent="0.35">
      <c r="B341" s="14"/>
    </row>
    <row r="342" spans="2:2" x14ac:dyDescent="0.35">
      <c r="B342" s="14"/>
    </row>
    <row r="343" spans="2:2" x14ac:dyDescent="0.35">
      <c r="B343" s="14"/>
    </row>
    <row r="344" spans="2:2" x14ac:dyDescent="0.35">
      <c r="B344" s="14"/>
    </row>
    <row r="345" spans="2:2" x14ac:dyDescent="0.35">
      <c r="B345" s="14"/>
    </row>
    <row r="346" spans="2:2" x14ac:dyDescent="0.35">
      <c r="B346" s="14"/>
    </row>
    <row r="347" spans="2:2" x14ac:dyDescent="0.35">
      <c r="B347" s="14"/>
    </row>
    <row r="348" spans="2:2" x14ac:dyDescent="0.35">
      <c r="B348" s="14"/>
    </row>
    <row r="349" spans="2:2" x14ac:dyDescent="0.35">
      <c r="B349" s="14"/>
    </row>
    <row r="350" spans="2:2" x14ac:dyDescent="0.35">
      <c r="B350" s="14"/>
    </row>
    <row r="351" spans="2:2" x14ac:dyDescent="0.35">
      <c r="B351" s="14"/>
    </row>
    <row r="352" spans="2:2" x14ac:dyDescent="0.35">
      <c r="B352" s="14"/>
    </row>
    <row r="353" spans="2:2" x14ac:dyDescent="0.35">
      <c r="B353" s="14"/>
    </row>
    <row r="354" spans="2:2" x14ac:dyDescent="0.35">
      <c r="B354" s="14"/>
    </row>
    <row r="355" spans="2:2" x14ac:dyDescent="0.35">
      <c r="B355" s="14"/>
    </row>
    <row r="356" spans="2:2" x14ac:dyDescent="0.35">
      <c r="B356" s="14"/>
    </row>
    <row r="357" spans="2:2" x14ac:dyDescent="0.35">
      <c r="B357" s="14"/>
    </row>
    <row r="358" spans="2:2" x14ac:dyDescent="0.35">
      <c r="B358" s="14"/>
    </row>
    <row r="359" spans="2:2" x14ac:dyDescent="0.35">
      <c r="B359" s="14"/>
    </row>
    <row r="360" spans="2:2" x14ac:dyDescent="0.35">
      <c r="B360" s="14"/>
    </row>
    <row r="361" spans="2:2" x14ac:dyDescent="0.35">
      <c r="B361" s="14"/>
    </row>
    <row r="362" spans="2:2" x14ac:dyDescent="0.35">
      <c r="B362" s="14"/>
    </row>
    <row r="363" spans="2:2" x14ac:dyDescent="0.35">
      <c r="B363" s="14"/>
    </row>
    <row r="364" spans="2:2" x14ac:dyDescent="0.35">
      <c r="B364" s="14"/>
    </row>
    <row r="365" spans="2:2" x14ac:dyDescent="0.35">
      <c r="B365" s="14"/>
    </row>
    <row r="366" spans="2:2" x14ac:dyDescent="0.35">
      <c r="B366" s="14"/>
    </row>
    <row r="367" spans="2:2" x14ac:dyDescent="0.35">
      <c r="B367" s="14"/>
    </row>
    <row r="368" spans="2:2" x14ac:dyDescent="0.35">
      <c r="B368" s="14"/>
    </row>
    <row r="369" spans="2:2" x14ac:dyDescent="0.35">
      <c r="B369" s="14"/>
    </row>
    <row r="370" spans="2:2" x14ac:dyDescent="0.35">
      <c r="B370" s="14"/>
    </row>
    <row r="371" spans="2:2" x14ac:dyDescent="0.35">
      <c r="B371" s="14"/>
    </row>
    <row r="372" spans="2:2" x14ac:dyDescent="0.35">
      <c r="B372" s="14"/>
    </row>
    <row r="373" spans="2:2" x14ac:dyDescent="0.35">
      <c r="B373" s="14"/>
    </row>
    <row r="374" spans="2:2" x14ac:dyDescent="0.35">
      <c r="B374" s="14"/>
    </row>
    <row r="375" spans="2:2" x14ac:dyDescent="0.35">
      <c r="B375" s="14"/>
    </row>
    <row r="376" spans="2:2" x14ac:dyDescent="0.35">
      <c r="B376" s="14"/>
    </row>
    <row r="377" spans="2:2" x14ac:dyDescent="0.35">
      <c r="B377" s="14"/>
    </row>
    <row r="378" spans="2:2" x14ac:dyDescent="0.35">
      <c r="B378" s="14"/>
    </row>
    <row r="379" spans="2:2" x14ac:dyDescent="0.35">
      <c r="B379" s="14"/>
    </row>
    <row r="380" spans="2:2" x14ac:dyDescent="0.35">
      <c r="B380" s="14"/>
    </row>
    <row r="381" spans="2:2" x14ac:dyDescent="0.35">
      <c r="B381" s="14"/>
    </row>
    <row r="382" spans="2:2" x14ac:dyDescent="0.35">
      <c r="B382" s="14"/>
    </row>
    <row r="383" spans="2:2" x14ac:dyDescent="0.35">
      <c r="B383" s="14"/>
    </row>
    <row r="384" spans="2:2" x14ac:dyDescent="0.35">
      <c r="B384" s="14"/>
    </row>
    <row r="385" spans="2:2" x14ac:dyDescent="0.35">
      <c r="B385" s="14"/>
    </row>
    <row r="386" spans="2:2" x14ac:dyDescent="0.35">
      <c r="B386" s="14"/>
    </row>
    <row r="387" spans="2:2" x14ac:dyDescent="0.35">
      <c r="B387" s="14"/>
    </row>
    <row r="388" spans="2:2" x14ac:dyDescent="0.35">
      <c r="B388" s="14"/>
    </row>
    <row r="389" spans="2:2" x14ac:dyDescent="0.35">
      <c r="B389" s="14"/>
    </row>
    <row r="390" spans="2:2" x14ac:dyDescent="0.35">
      <c r="B390" s="14"/>
    </row>
    <row r="391" spans="2:2" x14ac:dyDescent="0.35">
      <c r="B391" s="14"/>
    </row>
    <row r="392" spans="2:2" x14ac:dyDescent="0.35">
      <c r="B392" s="14"/>
    </row>
    <row r="393" spans="2:2" x14ac:dyDescent="0.35">
      <c r="B393" s="14"/>
    </row>
    <row r="394" spans="2:2" x14ac:dyDescent="0.35">
      <c r="B394" s="14"/>
    </row>
    <row r="395" spans="2:2" x14ac:dyDescent="0.35">
      <c r="B395" s="14"/>
    </row>
    <row r="396" spans="2:2" x14ac:dyDescent="0.35">
      <c r="B396" s="14"/>
    </row>
    <row r="397" spans="2:2" x14ac:dyDescent="0.35">
      <c r="B397" s="14"/>
    </row>
    <row r="398" spans="2:2" x14ac:dyDescent="0.35">
      <c r="B398" s="14"/>
    </row>
    <row r="399" spans="2:2" x14ac:dyDescent="0.35">
      <c r="B399" s="14"/>
    </row>
    <row r="400" spans="2:2" x14ac:dyDescent="0.35">
      <c r="B400" s="14"/>
    </row>
    <row r="401" spans="2:2" x14ac:dyDescent="0.35">
      <c r="B401" s="14"/>
    </row>
    <row r="402" spans="2:2" x14ac:dyDescent="0.35">
      <c r="B402" s="14"/>
    </row>
    <row r="403" spans="2:2" x14ac:dyDescent="0.35">
      <c r="B403" s="14"/>
    </row>
    <row r="404" spans="2:2" x14ac:dyDescent="0.35">
      <c r="B404" s="14"/>
    </row>
    <row r="405" spans="2:2" x14ac:dyDescent="0.35">
      <c r="B405" s="14"/>
    </row>
    <row r="406" spans="2:2" x14ac:dyDescent="0.35">
      <c r="B406" s="14"/>
    </row>
    <row r="407" spans="2:2" x14ac:dyDescent="0.35">
      <c r="B407" s="14"/>
    </row>
    <row r="408" spans="2:2" x14ac:dyDescent="0.35">
      <c r="B408" s="14"/>
    </row>
    <row r="409" spans="2:2" x14ac:dyDescent="0.35">
      <c r="B409" s="14"/>
    </row>
    <row r="410" spans="2:2" x14ac:dyDescent="0.35">
      <c r="B410" s="14"/>
    </row>
    <row r="411" spans="2:2" x14ac:dyDescent="0.35">
      <c r="B411" s="14"/>
    </row>
    <row r="412" spans="2:2" x14ac:dyDescent="0.35">
      <c r="B412" s="14"/>
    </row>
    <row r="413" spans="2:2" x14ac:dyDescent="0.35">
      <c r="B413" s="14"/>
    </row>
    <row r="414" spans="2:2" x14ac:dyDescent="0.35">
      <c r="B414" s="14"/>
    </row>
    <row r="415" spans="2:2" x14ac:dyDescent="0.35">
      <c r="B415" s="14"/>
    </row>
    <row r="416" spans="2:2" x14ac:dyDescent="0.35">
      <c r="B416" s="14"/>
    </row>
    <row r="417" spans="2:2" x14ac:dyDescent="0.35">
      <c r="B417" s="14"/>
    </row>
    <row r="418" spans="2:2" x14ac:dyDescent="0.35">
      <c r="B418" s="14"/>
    </row>
    <row r="419" spans="2:2" x14ac:dyDescent="0.35">
      <c r="B419" s="14"/>
    </row>
    <row r="420" spans="2:2" x14ac:dyDescent="0.35">
      <c r="B420" s="14"/>
    </row>
    <row r="421" spans="2:2" x14ac:dyDescent="0.35">
      <c r="B421" s="14"/>
    </row>
    <row r="422" spans="2:2" x14ac:dyDescent="0.35">
      <c r="B422" s="14"/>
    </row>
    <row r="423" spans="2:2" x14ac:dyDescent="0.35">
      <c r="B423" s="14"/>
    </row>
    <row r="424" spans="2:2" x14ac:dyDescent="0.35">
      <c r="B424" s="14"/>
    </row>
    <row r="425" spans="2:2" x14ac:dyDescent="0.35">
      <c r="B425" s="14"/>
    </row>
    <row r="426" spans="2:2" x14ac:dyDescent="0.35">
      <c r="B426" s="14"/>
    </row>
    <row r="427" spans="2:2" x14ac:dyDescent="0.35">
      <c r="B427" s="14"/>
    </row>
    <row r="428" spans="2:2" x14ac:dyDescent="0.35">
      <c r="B428" s="14"/>
    </row>
    <row r="429" spans="2:2" x14ac:dyDescent="0.35">
      <c r="B429" s="14"/>
    </row>
    <row r="430" spans="2:2" x14ac:dyDescent="0.35">
      <c r="B430" s="14"/>
    </row>
    <row r="431" spans="2:2" x14ac:dyDescent="0.35">
      <c r="B431" s="14"/>
    </row>
    <row r="432" spans="2:2" x14ac:dyDescent="0.35">
      <c r="B432" s="14"/>
    </row>
    <row r="433" spans="2:2" x14ac:dyDescent="0.35">
      <c r="B433" s="14"/>
    </row>
    <row r="434" spans="2:2" x14ac:dyDescent="0.35">
      <c r="B434" s="14"/>
    </row>
    <row r="435" spans="2:2" x14ac:dyDescent="0.35">
      <c r="B435" s="14"/>
    </row>
    <row r="436" spans="2:2" x14ac:dyDescent="0.35">
      <c r="B436" s="14"/>
    </row>
    <row r="437" spans="2:2" x14ac:dyDescent="0.35">
      <c r="B437" s="14"/>
    </row>
    <row r="438" spans="2:2" x14ac:dyDescent="0.35">
      <c r="B438" s="14"/>
    </row>
    <row r="439" spans="2:2" x14ac:dyDescent="0.35">
      <c r="B439" s="14"/>
    </row>
    <row r="440" spans="2:2" x14ac:dyDescent="0.35">
      <c r="B440" s="14"/>
    </row>
    <row r="441" spans="2:2" x14ac:dyDescent="0.35">
      <c r="B441" s="14"/>
    </row>
    <row r="442" spans="2:2" x14ac:dyDescent="0.35">
      <c r="B442" s="14"/>
    </row>
    <row r="443" spans="2:2" x14ac:dyDescent="0.35">
      <c r="B443" s="14"/>
    </row>
    <row r="444" spans="2:2" x14ac:dyDescent="0.35">
      <c r="B444" s="14"/>
    </row>
    <row r="445" spans="2:2" x14ac:dyDescent="0.35">
      <c r="B445" s="14"/>
    </row>
    <row r="446" spans="2:2" x14ac:dyDescent="0.35">
      <c r="B446" s="14"/>
    </row>
    <row r="447" spans="2:2" x14ac:dyDescent="0.35">
      <c r="B447" s="14"/>
    </row>
    <row r="448" spans="2:2" x14ac:dyDescent="0.35">
      <c r="B448" s="14"/>
    </row>
    <row r="449" spans="2:2" x14ac:dyDescent="0.35">
      <c r="B449" s="14"/>
    </row>
    <row r="450" spans="2:2" x14ac:dyDescent="0.35">
      <c r="B450" s="14"/>
    </row>
    <row r="451" spans="2:2" x14ac:dyDescent="0.35">
      <c r="B451" s="14"/>
    </row>
    <row r="452" spans="2:2" x14ac:dyDescent="0.35">
      <c r="B452" s="14"/>
    </row>
    <row r="453" spans="2:2" x14ac:dyDescent="0.35">
      <c r="B453" s="14"/>
    </row>
    <row r="454" spans="2:2" x14ac:dyDescent="0.35">
      <c r="B454" s="14"/>
    </row>
    <row r="455" spans="2:2" x14ac:dyDescent="0.35">
      <c r="B455" s="14"/>
    </row>
    <row r="456" spans="2:2" x14ac:dyDescent="0.35">
      <c r="B456" s="14"/>
    </row>
    <row r="457" spans="2:2" x14ac:dyDescent="0.35">
      <c r="B457" s="14"/>
    </row>
    <row r="458" spans="2:2" x14ac:dyDescent="0.35">
      <c r="B458" s="14"/>
    </row>
    <row r="459" spans="2:2" x14ac:dyDescent="0.35">
      <c r="B459" s="14"/>
    </row>
    <row r="460" spans="2:2" x14ac:dyDescent="0.35">
      <c r="B460" s="14"/>
    </row>
    <row r="461" spans="2:2" x14ac:dyDescent="0.35">
      <c r="B461" s="14"/>
    </row>
    <row r="462" spans="2:2" x14ac:dyDescent="0.35">
      <c r="B462" s="14"/>
    </row>
    <row r="463" spans="2:2" x14ac:dyDescent="0.35">
      <c r="B463" s="14"/>
    </row>
    <row r="464" spans="2:2" x14ac:dyDescent="0.35">
      <c r="B464" s="14"/>
    </row>
    <row r="465" spans="2:2" x14ac:dyDescent="0.35">
      <c r="B465" s="14"/>
    </row>
    <row r="466" spans="2:2" x14ac:dyDescent="0.35">
      <c r="B466" s="14"/>
    </row>
    <row r="467" spans="2:2" x14ac:dyDescent="0.35">
      <c r="B467" s="14"/>
    </row>
    <row r="468" spans="2:2" x14ac:dyDescent="0.35">
      <c r="B468" s="14"/>
    </row>
    <row r="469" spans="2:2" x14ac:dyDescent="0.35">
      <c r="B469" s="14"/>
    </row>
    <row r="470" spans="2:2" x14ac:dyDescent="0.35">
      <c r="B470" s="14"/>
    </row>
    <row r="471" spans="2:2" x14ac:dyDescent="0.35">
      <c r="B471" s="14"/>
    </row>
    <row r="472" spans="2:2" x14ac:dyDescent="0.35">
      <c r="B472" s="14"/>
    </row>
    <row r="473" spans="2:2" x14ac:dyDescent="0.35">
      <c r="B473" s="14"/>
    </row>
    <row r="474" spans="2:2" x14ac:dyDescent="0.35">
      <c r="B474" s="14"/>
    </row>
    <row r="475" spans="2:2" x14ac:dyDescent="0.35">
      <c r="B475" s="14"/>
    </row>
    <row r="476" spans="2:2" x14ac:dyDescent="0.35">
      <c r="B476" s="14"/>
    </row>
    <row r="477" spans="2:2" x14ac:dyDescent="0.35">
      <c r="B477" s="14"/>
    </row>
    <row r="478" spans="2:2" x14ac:dyDescent="0.35">
      <c r="B478" s="14"/>
    </row>
    <row r="479" spans="2:2" x14ac:dyDescent="0.35">
      <c r="B479" s="14"/>
    </row>
    <row r="480" spans="2:2" x14ac:dyDescent="0.35">
      <c r="B480" s="14"/>
    </row>
    <row r="481" spans="2:2" x14ac:dyDescent="0.35">
      <c r="B481" s="14"/>
    </row>
    <row r="482" spans="2:2" x14ac:dyDescent="0.35">
      <c r="B482" s="14"/>
    </row>
    <row r="483" spans="2:2" x14ac:dyDescent="0.35">
      <c r="B483" s="14"/>
    </row>
    <row r="484" spans="2:2" x14ac:dyDescent="0.35">
      <c r="B484" s="14"/>
    </row>
    <row r="485" spans="2:2" x14ac:dyDescent="0.35">
      <c r="B485" s="14"/>
    </row>
    <row r="486" spans="2:2" x14ac:dyDescent="0.35">
      <c r="B486" s="14"/>
    </row>
    <row r="487" spans="2:2" x14ac:dyDescent="0.35">
      <c r="B487" s="14"/>
    </row>
    <row r="488" spans="2:2" x14ac:dyDescent="0.35">
      <c r="B488" s="14"/>
    </row>
    <row r="489" spans="2:2" x14ac:dyDescent="0.35">
      <c r="B489" s="14"/>
    </row>
    <row r="490" spans="2:2" x14ac:dyDescent="0.35">
      <c r="B490" s="14"/>
    </row>
    <row r="491" spans="2:2" x14ac:dyDescent="0.35">
      <c r="B491" s="14"/>
    </row>
    <row r="492" spans="2:2" x14ac:dyDescent="0.35">
      <c r="B492" s="14"/>
    </row>
    <row r="493" spans="2:2" x14ac:dyDescent="0.35">
      <c r="B493" s="14"/>
    </row>
    <row r="494" spans="2:2" x14ac:dyDescent="0.35">
      <c r="B494" s="14"/>
    </row>
    <row r="495" spans="2:2" x14ac:dyDescent="0.35">
      <c r="B495" s="14"/>
    </row>
    <row r="496" spans="2:2" x14ac:dyDescent="0.35">
      <c r="B496" s="14"/>
    </row>
    <row r="497" spans="2:2" x14ac:dyDescent="0.35">
      <c r="B497" s="14"/>
    </row>
    <row r="498" spans="2:2" x14ac:dyDescent="0.35">
      <c r="B498" s="14"/>
    </row>
    <row r="499" spans="2:2" x14ac:dyDescent="0.35">
      <c r="B499" s="14"/>
    </row>
    <row r="500" spans="2:2" x14ac:dyDescent="0.35">
      <c r="B500" s="14"/>
    </row>
  </sheetData>
  <sheetProtection sheet="1" objects="1" scenarios="1"/>
  <mergeCells count="2">
    <mergeCell ref="A1:I1"/>
    <mergeCell ref="A6:I6"/>
  </mergeCells>
  <pageMargins left="0.70866141732283472" right="0.70866141732283472" top="0.74803149606299213" bottom="0.74803149606299213" header="0.31496062992125984" footer="0.31496062992125984"/>
  <pageSetup paperSize="9" scale="57" orientation="landscape" r:id="rId1"/>
  <ignoredErrors>
    <ignoredError sqref="C9:E9 A8 D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Drop Down 3">
              <controlPr defaultSize="0" autoLine="0" autoPict="0">
                <anchor moveWithCells="1">
                  <from>
                    <xdr:col>0</xdr:col>
                    <xdr:colOff>25400</xdr:colOff>
                    <xdr:row>6</xdr:row>
                    <xdr:rowOff>31750</xdr:rowOff>
                  </from>
                  <to>
                    <xdr:col>0</xdr:col>
                    <xdr:colOff>3625850</xdr:colOff>
                    <xdr:row>7</xdr:row>
                    <xdr:rowOff>57150</xdr:rowOff>
                  </to>
                </anchor>
              </controlPr>
            </control>
          </mc:Choice>
        </mc:AlternateContent>
        <mc:AlternateContent xmlns:mc="http://schemas.openxmlformats.org/markup-compatibility/2006">
          <mc:Choice Requires="x14">
            <control shapeId="10244" r:id="rId5" name="Drop Down 4">
              <controlPr defaultSize="0" autoLine="0" autoPict="0">
                <anchor moveWithCells="1">
                  <from>
                    <xdr:col>2</xdr:col>
                    <xdr:colOff>165100</xdr:colOff>
                    <xdr:row>6</xdr:row>
                    <xdr:rowOff>25400</xdr:rowOff>
                  </from>
                  <to>
                    <xdr:col>5</xdr:col>
                    <xdr:colOff>762000</xdr:colOff>
                    <xdr:row>7</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rgb="FF92D050"/>
  </sheetPr>
  <dimension ref="A1:I503"/>
  <sheetViews>
    <sheetView showGridLines="0" showRowColHeaders="0" zoomScaleNormal="100" workbookViewId="0">
      <selection activeCell="F5" sqref="F5"/>
    </sheetView>
  </sheetViews>
  <sheetFormatPr baseColWidth="10" defaultRowHeight="14.5" x14ac:dyDescent="0.35"/>
  <cols>
    <col min="1" max="1" width="65.7265625" style="3" customWidth="1"/>
    <col min="2" max="2" width="7.54296875" style="3" customWidth="1"/>
    <col min="3" max="7" width="16" style="3" customWidth="1"/>
    <col min="8" max="8" width="30" style="69" customWidth="1"/>
    <col min="9" max="16384" width="10.90625" style="3"/>
  </cols>
  <sheetData>
    <row r="1" spans="1:9" ht="48.75" customHeight="1" x14ac:dyDescent="0.35">
      <c r="A1" s="112" t="s">
        <v>111</v>
      </c>
      <c r="B1" s="112"/>
      <c r="C1" s="112"/>
      <c r="D1" s="112"/>
      <c r="E1" s="112"/>
      <c r="F1" s="112"/>
      <c r="H1" s="3"/>
    </row>
    <row r="2" spans="1:9" x14ac:dyDescent="0.35">
      <c r="A2" s="38">
        <v>3</v>
      </c>
      <c r="B2" s="38"/>
      <c r="F2" s="69"/>
      <c r="H2" s="3"/>
    </row>
    <row r="3" spans="1:9" ht="6" customHeight="1" x14ac:dyDescent="0.35">
      <c r="B3" s="14"/>
      <c r="F3" s="69"/>
      <c r="H3" s="3"/>
    </row>
    <row r="4" spans="1:9" ht="19" thickBot="1" x14ac:dyDescent="0.4">
      <c r="A4" s="36" t="s">
        <v>45</v>
      </c>
      <c r="B4" s="39"/>
      <c r="F4" s="69"/>
      <c r="H4" s="3"/>
    </row>
    <row r="5" spans="1:9" ht="19" thickTop="1" x14ac:dyDescent="0.45">
      <c r="A5" s="2" t="s">
        <v>38</v>
      </c>
      <c r="B5" s="13"/>
      <c r="D5" s="70"/>
      <c r="E5" s="70"/>
      <c r="H5" s="3"/>
    </row>
    <row r="6" spans="1:9" s="5" customFormat="1" ht="39" customHeight="1" x14ac:dyDescent="0.55000000000000004">
      <c r="A6" s="71"/>
      <c r="B6" s="71"/>
      <c r="C6" s="72"/>
    </row>
    <row r="7" spans="1:9" s="14" customFormat="1" ht="23.25" customHeight="1" x14ac:dyDescent="0.55000000000000004">
      <c r="A7" s="73">
        <v>1</v>
      </c>
      <c r="B7" s="13" t="str">
        <f>VLOOKUP(A7,Desplegables!K2:L4,2,0)</f>
        <v>DISTRIBUCION VOLUMEN X CRITERIO (Consumiciones)</v>
      </c>
      <c r="C7" s="74">
        <v>1</v>
      </c>
      <c r="D7" s="14" t="str">
        <f>VLOOKUP(C7,Desplegables!N2:O4,2,0)</f>
        <v>TOTAL BEBIDAS</v>
      </c>
    </row>
    <row r="8" spans="1:9" s="14" customFormat="1" ht="23.25" customHeight="1" x14ac:dyDescent="0.35">
      <c r="C8" s="75">
        <v>5</v>
      </c>
      <c r="D8" s="75">
        <v>6</v>
      </c>
      <c r="E8" s="75">
        <v>7</v>
      </c>
      <c r="F8" s="75">
        <v>8</v>
      </c>
      <c r="G8" s="75"/>
      <c r="H8" s="76"/>
    </row>
    <row r="9" spans="1:9" ht="35.15" customHeight="1" x14ac:dyDescent="0.35">
      <c r="A9" s="77"/>
      <c r="B9" s="14" t="s">
        <v>48</v>
      </c>
      <c r="C9" s="10" t="str">
        <f>MOTIVOS_DATOS!E2</f>
        <v>AÑO 2020</v>
      </c>
      <c r="D9" s="10" t="str">
        <f>MOTIVOS_DATOS!F2</f>
        <v>AÑO 2021</v>
      </c>
      <c r="E9" s="10" t="str">
        <f>MOTIVOS_DATOS!G2</f>
        <v>AÑO 2022</v>
      </c>
      <c r="F9" s="10" t="str">
        <f>MOTIVOS_DATOS!H2</f>
        <v>AÑO 2023</v>
      </c>
    </row>
    <row r="10" spans="1:9" x14ac:dyDescent="0.35">
      <c r="A10" s="78" t="s">
        <v>36</v>
      </c>
      <c r="B10" s="56" t="s">
        <v>0</v>
      </c>
      <c r="C10" s="85">
        <f>VLOOKUP($B$7&amp;$D$7&amp;$A10,MOTIVOS_DATOS!$A:$M,C$8,0)</f>
        <v>100</v>
      </c>
      <c r="D10" s="85">
        <f>VLOOKUP($B$7&amp;$D$7&amp;$A10,MOTIVOS_DATOS!$A$3:$M$398,D$8,0)</f>
        <v>100</v>
      </c>
      <c r="E10" s="85">
        <f>VLOOKUP($B$7&amp;$D$7&amp;$A10,MOTIVOS_DATOS!$A$3:$M$398,E$8,0)</f>
        <v>100</v>
      </c>
      <c r="F10" s="85">
        <f>VLOOKUP($B$7&amp;$D$7&amp;$A10,MOTIVOS_DATOS!$A$3:$M$398,F$8,0)</f>
        <v>100</v>
      </c>
      <c r="I10" s="79"/>
    </row>
    <row r="11" spans="1:9" ht="15" customHeight="1" x14ac:dyDescent="0.35">
      <c r="A11" s="80" t="s">
        <v>23</v>
      </c>
      <c r="B11" s="58" t="s">
        <v>23</v>
      </c>
      <c r="C11" s="86">
        <f>VLOOKUP($B$7&amp;$D$7&amp;$A11,MOTIVOS_DATOS!$A$3:$M$398,C$8,0)</f>
        <v>7.3568290025355099</v>
      </c>
      <c r="D11" s="86">
        <f>VLOOKUP($B$7&amp;$D$7&amp;$A11,MOTIVOS_DATOS!$A$3:$M$398,D$8,0)</f>
        <v>5.0601097963710799</v>
      </c>
      <c r="E11" s="86">
        <f>VLOOKUP($B$7&amp;$D$7&amp;$A11,MOTIVOS_DATOS!$A$3:$M$398,E$8,0)</f>
        <v>4.5526870816228602</v>
      </c>
      <c r="F11" s="86">
        <f>VLOOKUP($B$7&amp;$D$7&amp;$A11,MOTIVOS_DATOS!$A$3:$M$398,F$8,0)</f>
        <v>4.4307186222780004</v>
      </c>
      <c r="I11" s="79"/>
    </row>
    <row r="12" spans="1:9" ht="15" customHeight="1" x14ac:dyDescent="0.35">
      <c r="A12" s="81" t="s">
        <v>24</v>
      </c>
      <c r="B12" s="14" t="s">
        <v>24</v>
      </c>
      <c r="C12" s="86">
        <f>VLOOKUP($B$7&amp;$D$7&amp;$A12,MOTIVOS_DATOS!$A$3:$M$398,C$8,0)</f>
        <v>9.8014797191560898</v>
      </c>
      <c r="D12" s="86">
        <f>VLOOKUP($B$7&amp;$D$7&amp;$A12,MOTIVOS_DATOS!$A$3:$M$398,D$8,0)</f>
        <v>11.1027727300495</v>
      </c>
      <c r="E12" s="86">
        <f>VLOOKUP($B$7&amp;$D$7&amp;$A12,MOTIVOS_DATOS!$A$3:$M$398,E$8,0)</f>
        <v>11.357005713183399</v>
      </c>
      <c r="F12" s="86">
        <f>VLOOKUP($B$7&amp;$D$7&amp;$A12,MOTIVOS_DATOS!$A$3:$M$398,F$8,0)</f>
        <v>11.701332191574799</v>
      </c>
      <c r="I12" s="79"/>
    </row>
    <row r="13" spans="1:9" ht="15" customHeight="1" x14ac:dyDescent="0.35">
      <c r="A13" s="81" t="s">
        <v>25</v>
      </c>
      <c r="B13" s="14" t="s">
        <v>25</v>
      </c>
      <c r="C13" s="86">
        <f>VLOOKUP($B$7&amp;$D$7&amp;$A13,MOTIVOS_DATOS!$A$3:$M$398,C$8,0)</f>
        <v>4.4584362399519497</v>
      </c>
      <c r="D13" s="86">
        <f>VLOOKUP($B$7&amp;$D$7&amp;$A13,MOTIVOS_DATOS!$A$3:$M$398,D$8,0)</f>
        <v>4.43586759961934</v>
      </c>
      <c r="E13" s="86">
        <f>VLOOKUP($B$7&amp;$D$7&amp;$A13,MOTIVOS_DATOS!$A$3:$M$398,E$8,0)</f>
        <v>4.90441472769266</v>
      </c>
      <c r="F13" s="86">
        <f>VLOOKUP($B$7&amp;$D$7&amp;$A13,MOTIVOS_DATOS!$A$3:$M$398,F$8,0)</f>
        <v>4.9734443189816</v>
      </c>
      <c r="I13" s="79"/>
    </row>
    <row r="14" spans="1:9" ht="15" customHeight="1" x14ac:dyDescent="0.35">
      <c r="A14" s="81" t="s">
        <v>26</v>
      </c>
      <c r="B14" s="14" t="s">
        <v>26</v>
      </c>
      <c r="C14" s="86">
        <f>VLOOKUP($B$7&amp;$D$7&amp;$A14,MOTIVOS_DATOS!$A$3:$M$398,C$8,0)</f>
        <v>58.502894569384303</v>
      </c>
      <c r="D14" s="86">
        <f>VLOOKUP($B$7&amp;$D$7&amp;$A14,MOTIVOS_DATOS!$A$3:$M$398,D$8,0)</f>
        <v>62.1805008769431</v>
      </c>
      <c r="E14" s="86">
        <f>VLOOKUP($B$7&amp;$D$7&amp;$A14,MOTIVOS_DATOS!$A$3:$M$398,E$8,0)</f>
        <v>62.636845714621998</v>
      </c>
      <c r="F14" s="86">
        <f>VLOOKUP($B$7&amp;$D$7&amp;$A14,MOTIVOS_DATOS!$A$3:$M$398,F$8,0)</f>
        <v>62.277528484497402</v>
      </c>
      <c r="I14" s="79"/>
    </row>
    <row r="15" spans="1:9" ht="15" customHeight="1" x14ac:dyDescent="0.35">
      <c r="A15" s="81" t="s">
        <v>27</v>
      </c>
      <c r="B15" s="14" t="s">
        <v>27</v>
      </c>
      <c r="C15" s="86">
        <f>VLOOKUP($B$7&amp;$D$7&amp;$A15,MOTIVOS_DATOS!$A$3:$M$398,C$8,0)</f>
        <v>2.3888671101518502</v>
      </c>
      <c r="D15" s="86">
        <f>VLOOKUP($B$7&amp;$D$7&amp;$A15,MOTIVOS_DATOS!$A$3:$M$398,D$8,0)</f>
        <v>1.8727030382785901</v>
      </c>
      <c r="E15" s="86">
        <f>VLOOKUP($B$7&amp;$D$7&amp;$A15,MOTIVOS_DATOS!$A$3:$M$398,E$8,0)</f>
        <v>1.68455947402421</v>
      </c>
      <c r="F15" s="86">
        <f>VLOOKUP($B$7&amp;$D$7&amp;$A15,MOTIVOS_DATOS!$A$3:$M$398,F$8,0)</f>
        <v>1.80148652487033</v>
      </c>
      <c r="I15" s="79"/>
    </row>
    <row r="16" spans="1:9" ht="15" customHeight="1" x14ac:dyDescent="0.35">
      <c r="A16" s="81" t="s">
        <v>202</v>
      </c>
      <c r="B16" s="14" t="s">
        <v>28</v>
      </c>
      <c r="C16" s="86">
        <f>VLOOKUP($B$7&amp;$D$7&amp;$A16,MOTIVOS_DATOS!$A$3:$M$398,C$8,0)</f>
        <v>1.70641828559451</v>
      </c>
      <c r="D16" s="86">
        <f>VLOOKUP($B$7&amp;$D$7&amp;$A16,MOTIVOS_DATOS!$A$3:$M$398,D$8,0)</f>
        <v>1.5289074753237799</v>
      </c>
      <c r="E16" s="86">
        <f>VLOOKUP($B$7&amp;$D$7&amp;$A16,MOTIVOS_DATOS!$A$3:$M$398,E$8,0)</f>
        <v>1.13306807676683</v>
      </c>
      <c r="F16" s="86">
        <f>VLOOKUP($B$7&amp;$D$7&amp;$A16,MOTIVOS_DATOS!$A$3:$M$398,F$8,0)</f>
        <v>0.96353270732502505</v>
      </c>
      <c r="I16" s="79"/>
    </row>
    <row r="17" spans="1:9" ht="15" customHeight="1" x14ac:dyDescent="0.35">
      <c r="A17" s="81" t="s">
        <v>203</v>
      </c>
      <c r="B17" s="14" t="s">
        <v>29</v>
      </c>
      <c r="C17" s="86">
        <f>VLOOKUP($B$7&amp;$D$7&amp;$A17,MOTIVOS_DATOS!$A$3:$M$398,C$8,0)</f>
        <v>1.5705421637183601</v>
      </c>
      <c r="D17" s="86">
        <f>VLOOKUP($B$7&amp;$D$7&amp;$A17,MOTIVOS_DATOS!$A$3:$M$398,D$8,0)</f>
        <v>1.3318835619715099</v>
      </c>
      <c r="E17" s="86">
        <f>VLOOKUP($B$7&amp;$D$7&amp;$A17,MOTIVOS_DATOS!$A$3:$M$398,E$8,0)</f>
        <v>1.03853149743494</v>
      </c>
      <c r="F17" s="86">
        <f>VLOOKUP($B$7&amp;$D$7&amp;$A17,MOTIVOS_DATOS!$A$3:$M$398,F$8,0)</f>
        <v>1.0500766069622101</v>
      </c>
      <c r="I17" s="79"/>
    </row>
    <row r="18" spans="1:9" ht="15" customHeight="1" x14ac:dyDescent="0.35">
      <c r="A18" s="81" t="s">
        <v>29</v>
      </c>
      <c r="B18" s="14" t="s">
        <v>30</v>
      </c>
      <c r="C18" s="86">
        <f>VLOOKUP($B$7&amp;$D$7&amp;$A18,MOTIVOS_DATOS!$A$3:$M$398,C$8,0)</f>
        <v>0.37331141774905302</v>
      </c>
      <c r="D18" s="86">
        <f>VLOOKUP($B$7&amp;$D$7&amp;$A18,MOTIVOS_DATOS!$A$3:$M$398,D$8,0)</f>
        <v>0.484631672845381</v>
      </c>
      <c r="E18" s="86">
        <f>VLOOKUP($B$7&amp;$D$7&amp;$A18,MOTIVOS_DATOS!$A$3:$M$398,E$8,0)</f>
        <v>0.52685610346668099</v>
      </c>
      <c r="F18" s="86">
        <f>VLOOKUP($B$7&amp;$D$7&amp;$A18,MOTIVOS_DATOS!$A$3:$M$398,F$8,0)</f>
        <v>0.50192853654816705</v>
      </c>
      <c r="I18" s="79"/>
    </row>
    <row r="19" spans="1:9" ht="15" customHeight="1" x14ac:dyDescent="0.35">
      <c r="A19" s="81" t="s">
        <v>30</v>
      </c>
      <c r="B19" s="14" t="s">
        <v>31</v>
      </c>
      <c r="C19" s="86">
        <f>VLOOKUP($B$7&amp;$D$7&amp;$A19,MOTIVOS_DATOS!$A$3:$M$398,C$8,0)</f>
        <v>2.1121052562189102</v>
      </c>
      <c r="D19" s="86">
        <f>VLOOKUP($B$7&amp;$D$7&amp;$A19,MOTIVOS_DATOS!$A$3:$M$398,D$8,0)</f>
        <v>1.84201186872423</v>
      </c>
      <c r="E19" s="86">
        <f>VLOOKUP($B$7&amp;$D$7&amp;$A19,MOTIVOS_DATOS!$A$3:$M$398,E$8,0)</f>
        <v>1.6418733923242399</v>
      </c>
      <c r="F19" s="86">
        <f>VLOOKUP($B$7&amp;$D$7&amp;$A19,MOTIVOS_DATOS!$A$3:$M$398,F$8,0)</f>
        <v>1.6466998840051701</v>
      </c>
      <c r="I19" s="79"/>
    </row>
    <row r="20" spans="1:9" s="5" customFormat="1" ht="15" customHeight="1" x14ac:dyDescent="0.35">
      <c r="A20" s="81" t="s">
        <v>31</v>
      </c>
      <c r="B20" s="14" t="s">
        <v>32</v>
      </c>
      <c r="C20" s="86">
        <f>VLOOKUP($B$7&amp;$D$7&amp;$A20,MOTIVOS_DATOS!$A$3:$M$398,C$8,0)</f>
        <v>5.0751149475065702</v>
      </c>
      <c r="D20" s="86">
        <f>VLOOKUP($B$7&amp;$D$7&amp;$A20,MOTIVOS_DATOS!$A$3:$M$398,D$8,0)</f>
        <v>4.4005837946208803</v>
      </c>
      <c r="E20" s="86">
        <f>VLOOKUP($B$7&amp;$D$7&amp;$A20,MOTIVOS_DATOS!$A$3:$M$398,E$8,0)</f>
        <v>4.2141110099684402</v>
      </c>
      <c r="F20" s="86">
        <f>VLOOKUP($B$7&amp;$D$7&amp;$A20,MOTIVOS_DATOS!$A$3:$M$398,F$8,0)</f>
        <v>4.2648781914320502</v>
      </c>
      <c r="G20" s="3"/>
      <c r="H20" s="82"/>
      <c r="I20" s="79"/>
    </row>
    <row r="21" spans="1:9" ht="15" customHeight="1" x14ac:dyDescent="0.35">
      <c r="A21" s="81" t="s">
        <v>32</v>
      </c>
      <c r="B21" s="14" t="s">
        <v>33</v>
      </c>
      <c r="C21" s="86">
        <f>VLOOKUP($B$7&amp;$D$7&amp;$A21,MOTIVOS_DATOS!$A$3:$M$398,C$8,0)</f>
        <v>1.91076792494363</v>
      </c>
      <c r="D21" s="86">
        <f>VLOOKUP($B$7&amp;$D$7&amp;$A21,MOTIVOS_DATOS!$A$3:$M$398,D$8,0)</f>
        <v>1.76660285552997</v>
      </c>
      <c r="E21" s="86">
        <f>VLOOKUP($B$7&amp;$D$7&amp;$A21,MOTIVOS_DATOS!$A$3:$M$398,E$8,0)</f>
        <v>1.5416971933771899</v>
      </c>
      <c r="F21" s="86">
        <f>VLOOKUP($B$7&amp;$D$7&amp;$A21,MOTIVOS_DATOS!$A$3:$M$398,F$8,0)</f>
        <v>1.57512869270044</v>
      </c>
      <c r="I21" s="79"/>
    </row>
    <row r="22" spans="1:9" ht="15" customHeight="1" x14ac:dyDescent="0.35">
      <c r="A22" s="83" t="s">
        <v>33</v>
      </c>
      <c r="B22" s="61" t="s">
        <v>46</v>
      </c>
      <c r="C22" s="87">
        <f>VLOOKUP($B$7&amp;$D$7&amp;$A22,MOTIVOS_DATOS!$A$3:$M$398,C$8,0)</f>
        <v>4.7432387034692303</v>
      </c>
      <c r="D22" s="87">
        <f>VLOOKUP($B$7&amp;$D$7&amp;$A22,MOTIVOS_DATOS!$A$3:$M$398,D$8,0)</f>
        <v>3.99342605452135</v>
      </c>
      <c r="E22" s="87">
        <f>VLOOKUP($B$7&amp;$D$7&amp;$A22,MOTIVOS_DATOS!$A$3:$M$398,E$8,0)</f>
        <v>4.7683502879750703</v>
      </c>
      <c r="F22" s="87">
        <f>VLOOKUP($B$7&amp;$D$7&amp;$A22,MOTIVOS_DATOS!$A$3:$M$398,F$8,0)</f>
        <v>4.81323572417016</v>
      </c>
      <c r="I22" s="79"/>
    </row>
    <row r="23" spans="1:9" ht="15" customHeight="1" x14ac:dyDescent="0.35">
      <c r="A23" s="81" t="s">
        <v>46</v>
      </c>
      <c r="B23" s="14" t="s">
        <v>47</v>
      </c>
      <c r="C23" s="86">
        <f>VLOOKUP($B$7&amp;$D$7&amp;$A23,MOTIVOS_DATOS!$A$3:$M$398,C$8,0)</f>
        <v>5.6629172192708301</v>
      </c>
      <c r="D23" s="86">
        <f>VLOOKUP($B$7&amp;$D$7&amp;$A23,MOTIVOS_DATOS!$A$3:$M$398,D$8,0)</f>
        <v>5.3906102685146102</v>
      </c>
      <c r="E23" s="86">
        <f>VLOOKUP($B$7&amp;$D$7&amp;$A23,MOTIVOS_DATOS!$A$3:$M$398,E$8,0)</f>
        <v>3.5809241412719399</v>
      </c>
      <c r="F23" s="86">
        <f>VLOOKUP($B$7&amp;$D$7&amp;$A23,MOTIVOS_DATOS!$A$3:$M$398,F$8,0)</f>
        <v>3.3725337105614099</v>
      </c>
      <c r="H23" s="84"/>
      <c r="I23" s="79"/>
    </row>
    <row r="24" spans="1:9" s="5" customFormat="1" ht="15" customHeight="1" x14ac:dyDescent="0.35">
      <c r="A24" s="81" t="s">
        <v>47</v>
      </c>
      <c r="B24" s="14" t="s">
        <v>48</v>
      </c>
      <c r="C24" s="86">
        <f>VLOOKUP($B$7&amp;$D$7&amp;$A24,MOTIVOS_DATOS!$A$3:$M$398,C$8,0)</f>
        <v>3.6630650810411001</v>
      </c>
      <c r="D24" s="86">
        <f>VLOOKUP($B$7&amp;$D$7&amp;$A24,MOTIVOS_DATOS!$A$3:$M$398,D$8,0)</f>
        <v>2.8927788903633398</v>
      </c>
      <c r="E24" s="86">
        <f>VLOOKUP($B$7&amp;$D$7&amp;$A24,MOTIVOS_DATOS!$A$3:$M$398,E$8,0)</f>
        <v>2.43223206493886</v>
      </c>
      <c r="F24" s="86">
        <f>VLOOKUP($B$7&amp;$D$7&amp;$A24,MOTIVOS_DATOS!$A$3:$M$398,F$8,0)</f>
        <v>2.2697404598096802</v>
      </c>
      <c r="G24" s="3"/>
      <c r="H24" s="84"/>
      <c r="I24" s="79"/>
    </row>
    <row r="25" spans="1:9" ht="15" customHeight="1" x14ac:dyDescent="0.35">
      <c r="A25" s="81" t="s">
        <v>48</v>
      </c>
      <c r="B25" s="14" t="s">
        <v>49</v>
      </c>
      <c r="C25" s="86">
        <f>VLOOKUP($B$7&amp;$D$7&amp;$A25,MOTIVOS_DATOS!$A$3:$M$398,C$8,0)</f>
        <v>75.910413790997197</v>
      </c>
      <c r="D25" s="86">
        <f>VLOOKUP($B$7&amp;$D$7&amp;$A25,MOTIVOS_DATOS!$A$3:$M$398,D$8,0)</f>
        <v>78.680368029074899</v>
      </c>
      <c r="E25" s="86">
        <f>VLOOKUP($B$7&amp;$D$7&amp;$A25,MOTIVOS_DATOS!$A$3:$M$398,E$8,0)</f>
        <v>81.819794277444004</v>
      </c>
      <c r="F25" s="86">
        <f>VLOOKUP($B$7&amp;$D$7&amp;$A25,MOTIVOS_DATOS!$A$3:$M$398,F$8,0)</f>
        <v>82.558280757870193</v>
      </c>
      <c r="I25" s="79"/>
    </row>
    <row r="26" spans="1:9" ht="15" customHeight="1" x14ac:dyDescent="0.35">
      <c r="A26" s="81" t="s">
        <v>49</v>
      </c>
      <c r="B26" s="14" t="s">
        <v>50</v>
      </c>
      <c r="C26" s="86">
        <f>VLOOKUP($B$7&amp;$D$7&amp;$A26,MOTIVOS_DATOS!$A$3:$M$398,C$8,0)</f>
        <v>8.4237484694387597</v>
      </c>
      <c r="D26" s="86">
        <f>VLOOKUP($B$7&amp;$D$7&amp;$A26,MOTIVOS_DATOS!$A$3:$M$398,D$8,0)</f>
        <v>8.5730961354886297</v>
      </c>
      <c r="E26" s="86">
        <f>VLOOKUP($B$7&amp;$D$7&amp;$A26,MOTIVOS_DATOS!$A$3:$M$398,E$8,0)</f>
        <v>7.9216221201471404</v>
      </c>
      <c r="F26" s="86">
        <f>VLOOKUP($B$7&amp;$D$7&amp;$A26,MOTIVOS_DATOS!$A$3:$M$398,F$8,0)</f>
        <v>7.6289088789917798</v>
      </c>
      <c r="I26" s="79"/>
    </row>
    <row r="27" spans="1:9" ht="15" customHeight="1" x14ac:dyDescent="0.35">
      <c r="A27" s="81" t="s">
        <v>50</v>
      </c>
      <c r="B27" s="14" t="s">
        <v>51</v>
      </c>
      <c r="C27" s="86">
        <f>VLOOKUP($B$7&amp;$D$7&amp;$A27,MOTIVOS_DATOS!$A$3:$M$398,C$8,0)</f>
        <v>0.19957517277380801</v>
      </c>
      <c r="D27" s="86">
        <f>VLOOKUP($B$7&amp;$D$7&amp;$A27,MOTIVOS_DATOS!$A$3:$M$398,D$8,0)</f>
        <v>0.20389417213698099</v>
      </c>
      <c r="E27" s="86">
        <f>VLOOKUP($B$7&amp;$D$7&amp;$A27,MOTIVOS_DATOS!$A$3:$M$398,E$8,0)</f>
        <v>0.30645320810411603</v>
      </c>
      <c r="F27" s="86">
        <f>VLOOKUP($B$7&amp;$D$7&amp;$A27,MOTIVOS_DATOS!$A$3:$M$398,F$8,0)</f>
        <v>0.204930130252824</v>
      </c>
      <c r="H27" s="82"/>
      <c r="I27" s="79"/>
    </row>
    <row r="28" spans="1:9" ht="15" customHeight="1" x14ac:dyDescent="0.35">
      <c r="A28" s="81" t="s">
        <v>51</v>
      </c>
      <c r="B28" s="14" t="s">
        <v>52</v>
      </c>
      <c r="C28" s="86">
        <f>VLOOKUP($B$7&amp;$D$7&amp;$A28,MOTIVOS_DATOS!$A$3:$M$398,C$8,0)</f>
        <v>3.4843008683290901</v>
      </c>
      <c r="D28" s="86">
        <f>VLOOKUP($B$7&amp;$D$7&amp;$A28,MOTIVOS_DATOS!$A$3:$M$398,D$8,0)</f>
        <v>2.71539865032454</v>
      </c>
      <c r="E28" s="86">
        <f>VLOOKUP($B$7&amp;$D$7&amp;$A28,MOTIVOS_DATOS!$A$3:$M$398,E$8,0)</f>
        <v>2.0716849354668301</v>
      </c>
      <c r="F28" s="86">
        <f>VLOOKUP($B$7&amp;$D$7&amp;$A28,MOTIVOS_DATOS!$A$3:$M$398,F$8,0)</f>
        <v>2.0011921302612201</v>
      </c>
      <c r="H28" s="82"/>
      <c r="I28" s="79"/>
    </row>
    <row r="29" spans="1:9" ht="15" customHeight="1" x14ac:dyDescent="0.35">
      <c r="A29" s="81" t="s">
        <v>204</v>
      </c>
      <c r="B29" s="14" t="s">
        <v>53</v>
      </c>
      <c r="C29" s="86">
        <f>VLOOKUP($B$7&amp;$D$7&amp;$A29,MOTIVOS_DATOS!$A$3:$M$398,C$8,0)</f>
        <v>0.278555053392952</v>
      </c>
      <c r="D29" s="86">
        <f>VLOOKUP($B$7&amp;$D$7&amp;$A29,MOTIVOS_DATOS!$A$3:$M$398,D$8,0)</f>
        <v>0.35414209349104298</v>
      </c>
      <c r="E29" s="86">
        <f>VLOOKUP($B$7&amp;$D$7&amp;$A29,MOTIVOS_DATOS!$A$3:$M$398,E$8,0)</f>
        <v>0.240872570316785</v>
      </c>
      <c r="F29" s="86">
        <f>VLOOKUP($B$7&amp;$D$7&amp;$A29,MOTIVOS_DATOS!$A$3:$M$398,F$8,0)</f>
        <v>0.106533237627101</v>
      </c>
      <c r="H29" s="82"/>
      <c r="I29" s="79"/>
    </row>
    <row r="30" spans="1:9" ht="15" customHeight="1" x14ac:dyDescent="0.35">
      <c r="A30" s="83" t="s">
        <v>52</v>
      </c>
      <c r="B30" s="61" t="s">
        <v>54</v>
      </c>
      <c r="C30" s="87">
        <f>VLOOKUP($B$7&amp;$D$7&amp;$A30,MOTIVOS_DATOS!$A$3:$M$398,C$8,0)</f>
        <v>2.3774286838149599</v>
      </c>
      <c r="D30" s="87">
        <f>VLOOKUP($B$7&amp;$D$7&amp;$A30,MOTIVOS_DATOS!$A$3:$M$398,D$8,0)</f>
        <v>1.1897052838123601</v>
      </c>
      <c r="E30" s="87">
        <f>VLOOKUP($B$7&amp;$D$7&amp;$A30,MOTIVOS_DATOS!$A$3:$M$398,E$8,0)</f>
        <v>1.6264100070757499</v>
      </c>
      <c r="F30" s="87">
        <f>VLOOKUP($B$7&amp;$D$7&amp;$A30,MOTIVOS_DATOS!$A$3:$M$398,F$8,0)</f>
        <v>1.8578706482698</v>
      </c>
      <c r="I30" s="79"/>
    </row>
    <row r="31" spans="1:9" ht="15" customHeight="1" x14ac:dyDescent="0.35">
      <c r="A31" s="81" t="s">
        <v>53</v>
      </c>
      <c r="B31" s="14" t="s">
        <v>55</v>
      </c>
      <c r="C31" s="86">
        <f>VLOOKUP($B$7&amp;$D$7&amp;$A31,MOTIVOS_DATOS!$A$3:$M$398,C$8,0)</f>
        <v>25.811758615493101</v>
      </c>
      <c r="D31" s="86">
        <f>VLOOKUP($B$7&amp;$D$7&amp;$A31,MOTIVOS_DATOS!$A$3:$M$398,D$8,0)</f>
        <v>26.9528379027848</v>
      </c>
      <c r="E31" s="86">
        <f>VLOOKUP($B$7&amp;$D$7&amp;$A31,MOTIVOS_DATOS!$A$3:$M$398,E$8,0)</f>
        <v>25.932033033964998</v>
      </c>
      <c r="F31" s="86">
        <f>VLOOKUP($B$7&amp;$D$7&amp;$A31,MOTIVOS_DATOS!$A$3:$M$398,F$8,0)</f>
        <v>26.313057324395199</v>
      </c>
      <c r="H31" s="82"/>
      <c r="I31" s="79"/>
    </row>
    <row r="32" spans="1:9" ht="15" customHeight="1" x14ac:dyDescent="0.35">
      <c r="A32" s="81" t="s">
        <v>172</v>
      </c>
      <c r="B32" s="14" t="s">
        <v>56</v>
      </c>
      <c r="C32" s="86">
        <f>VLOOKUP($B$7&amp;$D$7&amp;$A32,MOTIVOS_DATOS!$A$3:$M$398,C$8,0)</f>
        <v>17.280384801078402</v>
      </c>
      <c r="D32" s="86">
        <f>VLOOKUP($B$7&amp;$D$7&amp;$A32,MOTIVOS_DATOS!$A$3:$M$398,D$8,0)</f>
        <v>17.8570056458504</v>
      </c>
      <c r="E32" s="86">
        <f>VLOOKUP($B$7&amp;$D$7&amp;$A32,MOTIVOS_DATOS!$A$3:$M$398,E$8,0)</f>
        <v>16.574525724583101</v>
      </c>
      <c r="F32" s="86">
        <f>VLOOKUP($B$7&amp;$D$7&amp;$A32,MOTIVOS_DATOS!$A$3:$M$398,F$8,0)</f>
        <v>15.9946941808092</v>
      </c>
      <c r="I32" s="79"/>
    </row>
    <row r="33" spans="1:9" ht="15" customHeight="1" x14ac:dyDescent="0.35">
      <c r="A33" s="81" t="s">
        <v>55</v>
      </c>
      <c r="B33" s="14" t="s">
        <v>57</v>
      </c>
      <c r="C33" s="86">
        <f>VLOOKUP($B$7&amp;$D$7&amp;$A33,MOTIVOS_DATOS!$A$3:$M$398,C$8,0)</f>
        <v>17.4247252583117</v>
      </c>
      <c r="D33" s="86">
        <f>VLOOKUP($B$7&amp;$D$7&amp;$A33,MOTIVOS_DATOS!$A$3:$M$398,D$8,0)</f>
        <v>19.698696618892999</v>
      </c>
      <c r="E33" s="86">
        <f>VLOOKUP($B$7&amp;$D$7&amp;$A33,MOTIVOS_DATOS!$A$3:$M$398,E$8,0)</f>
        <v>19.138224491136</v>
      </c>
      <c r="F33" s="86">
        <f>VLOOKUP($B$7&amp;$D$7&amp;$A33,MOTIVOS_DATOS!$A$3:$M$398,F$8,0)</f>
        <v>19.863562650502899</v>
      </c>
      <c r="I33" s="79"/>
    </row>
    <row r="34" spans="1:9" ht="15" customHeight="1" x14ac:dyDescent="0.35">
      <c r="A34" s="81" t="s">
        <v>173</v>
      </c>
      <c r="B34" s="14" t="s">
        <v>58</v>
      </c>
      <c r="C34" s="86">
        <f>VLOOKUP($B$7&amp;$D$7&amp;$A34,MOTIVOS_DATOS!$A$3:$M$398,C$8,0)</f>
        <v>14.472688378982699</v>
      </c>
      <c r="D34" s="86">
        <f>VLOOKUP($B$7&amp;$D$7&amp;$A34,MOTIVOS_DATOS!$A$3:$M$398,D$8,0)</f>
        <v>13.7932872450591</v>
      </c>
      <c r="E34" s="86">
        <f>VLOOKUP($B$7&amp;$D$7&amp;$A34,MOTIVOS_DATOS!$A$3:$M$398,E$8,0)</f>
        <v>13.9595502581136</v>
      </c>
      <c r="F34" s="86">
        <f>VLOOKUP($B$7&amp;$D$7&amp;$A34,MOTIVOS_DATOS!$A$3:$M$398,F$8,0)</f>
        <v>13.9043917127358</v>
      </c>
      <c r="I34" s="79"/>
    </row>
    <row r="35" spans="1:9" s="5" customFormat="1" ht="15" customHeight="1" x14ac:dyDescent="0.35">
      <c r="A35" s="81" t="s">
        <v>57</v>
      </c>
      <c r="B35" s="14" t="s">
        <v>59</v>
      </c>
      <c r="C35" s="86">
        <f>VLOOKUP($B$7&amp;$D$7&amp;$A35,MOTIVOS_DATOS!$A$3:$M$398,C$8,0)</f>
        <v>7.3011872499095896</v>
      </c>
      <c r="D35" s="86">
        <f>VLOOKUP($B$7&amp;$D$7&amp;$A35,MOTIVOS_DATOS!$A$3:$M$398,D$8,0)</f>
        <v>6.6859704555173103</v>
      </c>
      <c r="E35" s="86">
        <f>VLOOKUP($B$7&amp;$D$7&amp;$A35,MOTIVOS_DATOS!$A$3:$M$398,E$8,0)</f>
        <v>6.9014351209429901</v>
      </c>
      <c r="F35" s="86">
        <f>VLOOKUP($B$7&amp;$D$7&amp;$A35,MOTIVOS_DATOS!$A$3:$M$398,F$8,0)</f>
        <v>7.0578924760069803</v>
      </c>
      <c r="G35" s="3"/>
      <c r="H35" s="69"/>
      <c r="I35" s="79"/>
    </row>
    <row r="36" spans="1:9" s="5" customFormat="1" ht="15" customHeight="1" x14ac:dyDescent="0.35">
      <c r="A36" s="81" t="s">
        <v>58</v>
      </c>
      <c r="B36" s="14" t="s">
        <v>60</v>
      </c>
      <c r="C36" s="86">
        <f>VLOOKUP($B$7&amp;$D$7&amp;$A36,MOTIVOS_DATOS!$A$3:$M$398,C$8,0)</f>
        <v>10.0714642971401</v>
      </c>
      <c r="D36" s="86">
        <f>VLOOKUP($B$7&amp;$D$7&amp;$A36,MOTIVOS_DATOS!$A$3:$M$398,D$8,0)</f>
        <v>9.3036460667831005</v>
      </c>
      <c r="E36" s="86">
        <f>VLOOKUP($B$7&amp;$D$7&amp;$A36,MOTIVOS_DATOS!$A$3:$M$398,E$8,0)</f>
        <v>10.8747826802456</v>
      </c>
      <c r="F36" s="86">
        <f>VLOOKUP($B$7&amp;$D$7&amp;$A36,MOTIVOS_DATOS!$A$3:$M$398,F$8,0)</f>
        <v>10.549283812354201</v>
      </c>
      <c r="G36" s="3"/>
      <c r="H36" s="69"/>
      <c r="I36" s="79"/>
    </row>
    <row r="37" spans="1:9" s="5" customFormat="1" ht="15" customHeight="1" x14ac:dyDescent="0.35">
      <c r="A37" s="81" t="s">
        <v>59</v>
      </c>
      <c r="B37" s="14" t="s">
        <v>61</v>
      </c>
      <c r="C37" s="86">
        <f>VLOOKUP($B$7&amp;$D$7&amp;$A37,MOTIVOS_DATOS!$A$3:$M$398,C$8,0)</f>
        <v>2.7308767251721999</v>
      </c>
      <c r="D37" s="86">
        <f>VLOOKUP($B$7&amp;$D$7&amp;$A37,MOTIVOS_DATOS!$A$3:$M$398,D$8,0)</f>
        <v>2.1371593519379202</v>
      </c>
      <c r="E37" s="86">
        <f>VLOOKUP($B$7&amp;$D$7&amp;$A37,MOTIVOS_DATOS!$A$3:$M$398,E$8,0)</f>
        <v>2.6915826381780401</v>
      </c>
      <c r="F37" s="86">
        <f>VLOOKUP($B$7&amp;$D$7&amp;$A37,MOTIVOS_DATOS!$A$3:$M$398,F$8,0)</f>
        <v>2.6752312550809001</v>
      </c>
      <c r="G37" s="3"/>
      <c r="H37" s="69"/>
      <c r="I37" s="79"/>
    </row>
    <row r="38" spans="1:9" ht="15" customHeight="1" x14ac:dyDescent="0.35">
      <c r="A38" s="83" t="s">
        <v>60</v>
      </c>
      <c r="B38" s="61" t="s">
        <v>62</v>
      </c>
      <c r="C38" s="87">
        <f>VLOOKUP($B$7&amp;$D$7&amp;$A38,MOTIVOS_DATOS!$A$3:$M$398,C$8,0)</f>
        <v>4.9069313625996198</v>
      </c>
      <c r="D38" s="87">
        <f>VLOOKUP($B$7&amp;$D$7&amp;$A38,MOTIVOS_DATOS!$A$3:$M$398,D$8,0)</f>
        <v>3.5713805211905201</v>
      </c>
      <c r="E38" s="87">
        <f>VLOOKUP($B$7&amp;$D$7&amp;$A38,MOTIVOS_DATOS!$A$3:$M$398,E$8,0)</f>
        <v>3.9278755888851098</v>
      </c>
      <c r="F38" s="87">
        <f>VLOOKUP($B$7&amp;$D$7&amp;$A38,MOTIVOS_DATOS!$A$3:$M$398,F$8,0)</f>
        <v>3.6418893865426401</v>
      </c>
      <c r="I38" s="79"/>
    </row>
    <row r="39" spans="1:9" x14ac:dyDescent="0.35">
      <c r="A39" s="81" t="s">
        <v>61</v>
      </c>
      <c r="B39" s="14" t="s">
        <v>63</v>
      </c>
      <c r="C39" s="86">
        <f>VLOOKUP($B$7&amp;$D$7&amp;$A39,MOTIVOS_DATOS!$A$3:$M$398,C$8,0)</f>
        <v>29.111479263554902</v>
      </c>
      <c r="D39" s="86">
        <f>VLOOKUP($B$7&amp;$D$7&amp;$A39,MOTIVOS_DATOS!$A$3:$M$398,D$8,0)</f>
        <v>28.744289565664801</v>
      </c>
      <c r="E39" s="86">
        <f>VLOOKUP($B$7&amp;$D$7&amp;$A39,MOTIVOS_DATOS!$A$3:$M$398,E$8,0)</f>
        <v>29.338200896225199</v>
      </c>
      <c r="F39" s="86">
        <f>VLOOKUP($B$7&amp;$D$7&amp;$A39,MOTIVOS_DATOS!$A$3:$M$398,F$8,0)</f>
        <v>29.472566312245799</v>
      </c>
      <c r="I39" s="79"/>
    </row>
    <row r="40" spans="1:9" ht="15" customHeight="1" x14ac:dyDescent="0.35">
      <c r="A40" s="81" t="s">
        <v>62</v>
      </c>
      <c r="B40" s="14" t="s">
        <v>64</v>
      </c>
      <c r="C40" s="86">
        <f>VLOOKUP($B$7&amp;$D$7&amp;$A40,MOTIVOS_DATOS!$A$3:$M$398,C$8,0)</f>
        <v>0.88844780688117997</v>
      </c>
      <c r="D40" s="86">
        <f>VLOOKUP($B$7&amp;$D$7&amp;$A40,MOTIVOS_DATOS!$A$3:$M$398,D$8,0)</f>
        <v>0.85423578619810003</v>
      </c>
      <c r="E40" s="86">
        <f>VLOOKUP($B$7&amp;$D$7&amp;$A40,MOTIVOS_DATOS!$A$3:$M$398,E$8,0)</f>
        <v>0.64057158535186498</v>
      </c>
      <c r="F40" s="86">
        <f>VLOOKUP($B$7&amp;$D$7&amp;$A40,MOTIVOS_DATOS!$A$3:$M$398,F$8,0)</f>
        <v>0.59920972397706995</v>
      </c>
      <c r="I40" s="79"/>
    </row>
    <row r="41" spans="1:9" x14ac:dyDescent="0.35">
      <c r="A41" s="81" t="s">
        <v>63</v>
      </c>
      <c r="B41" s="14" t="s">
        <v>65</v>
      </c>
      <c r="C41" s="86">
        <f>VLOOKUP($B$7&amp;$D$7&amp;$A41,MOTIVOS_DATOS!$A$3:$M$398,C$8,0)</f>
        <v>9.6509911494884193</v>
      </c>
      <c r="D41" s="86">
        <f>VLOOKUP($B$7&amp;$D$7&amp;$A41,MOTIVOS_DATOS!$A$3:$M$398,D$8,0)</f>
        <v>10.016402479728701</v>
      </c>
      <c r="E41" s="86">
        <f>VLOOKUP($B$7&amp;$D$7&amp;$A41,MOTIVOS_DATOS!$A$3:$M$398,E$8,0)</f>
        <v>9.4161363033858692</v>
      </c>
      <c r="F41" s="86">
        <f>VLOOKUP($B$7&amp;$D$7&amp;$A41,MOTIVOS_DATOS!$A$3:$M$398,F$8,0)</f>
        <v>9.1613391596601002</v>
      </c>
      <c r="I41" s="79"/>
    </row>
    <row r="42" spans="1:9" x14ac:dyDescent="0.35">
      <c r="A42" s="81" t="s">
        <v>64</v>
      </c>
      <c r="B42" s="14" t="s">
        <v>66</v>
      </c>
      <c r="C42" s="86">
        <f>VLOOKUP($B$7&amp;$D$7&amp;$A42,MOTIVOS_DATOS!$A$3:$M$398,C$8,0)</f>
        <v>0.33055483376982597</v>
      </c>
      <c r="D42" s="86">
        <f>VLOOKUP($B$7&amp;$D$7&amp;$A42,MOTIVOS_DATOS!$A$3:$M$398,D$8,0)</f>
        <v>0.32312840905661799</v>
      </c>
      <c r="E42" s="86">
        <f>VLOOKUP($B$7&amp;$D$7&amp;$A42,MOTIVOS_DATOS!$A$3:$M$398,E$8,0)</f>
        <v>0.33645103116026698</v>
      </c>
      <c r="F42" s="86">
        <f>VLOOKUP($B$7&amp;$D$7&amp;$A42,MOTIVOS_DATOS!$A$3:$M$398,F$8,0)</f>
        <v>0.35964289262292398</v>
      </c>
      <c r="I42" s="79"/>
    </row>
    <row r="43" spans="1:9" x14ac:dyDescent="0.35">
      <c r="A43" s="81" t="s">
        <v>65</v>
      </c>
      <c r="B43" s="14" t="s">
        <v>67</v>
      </c>
      <c r="C43" s="86">
        <f>VLOOKUP($B$7&amp;$D$7&amp;$A43,MOTIVOS_DATOS!$A$3:$M$398,C$8,0)</f>
        <v>23.894628962916599</v>
      </c>
      <c r="D43" s="86">
        <f>VLOOKUP($B$7&amp;$D$7&amp;$A43,MOTIVOS_DATOS!$A$3:$M$398,D$8,0)</f>
        <v>24.142145010992099</v>
      </c>
      <c r="E43" s="86">
        <f>VLOOKUP($B$7&amp;$D$7&amp;$A43,MOTIVOS_DATOS!$A$3:$M$398,E$8,0)</f>
        <v>25.171287881615701</v>
      </c>
      <c r="F43" s="86">
        <f>VLOOKUP($B$7&amp;$D$7&amp;$A43,MOTIVOS_DATOS!$A$3:$M$398,F$8,0)</f>
        <v>24.602826132278899</v>
      </c>
      <c r="I43" s="79"/>
    </row>
    <row r="44" spans="1:9" x14ac:dyDescent="0.35">
      <c r="A44" s="81" t="s">
        <v>66</v>
      </c>
      <c r="B44" s="14" t="s">
        <v>68</v>
      </c>
      <c r="C44" s="86">
        <f>VLOOKUP($B$7&amp;$D$7&amp;$A44,MOTIVOS_DATOS!$A$3:$M$398,C$8,0)</f>
        <v>14.492858326561899</v>
      </c>
      <c r="D44" s="86">
        <f>VLOOKUP($B$7&amp;$D$7&amp;$A44,MOTIVOS_DATOS!$A$3:$M$398,D$8,0)</f>
        <v>15.7350314308488</v>
      </c>
      <c r="E44" s="86">
        <f>VLOOKUP($B$7&amp;$D$7&amp;$A44,MOTIVOS_DATOS!$A$3:$M$398,E$8,0)</f>
        <v>15.992254548218799</v>
      </c>
      <c r="F44" s="86">
        <f>VLOOKUP($B$7&amp;$D$7&amp;$A44,MOTIVOS_DATOS!$A$3:$M$398,F$8,0)</f>
        <v>16.940031090533299</v>
      </c>
      <c r="I44" s="79"/>
    </row>
    <row r="45" spans="1:9" x14ac:dyDescent="0.35">
      <c r="A45" s="81" t="s">
        <v>67</v>
      </c>
      <c r="B45" s="14" t="s">
        <v>69</v>
      </c>
      <c r="C45" s="86">
        <f>VLOOKUP($B$7&amp;$D$7&amp;$A45,MOTIVOS_DATOS!$A$3:$M$398,C$8,0)</f>
        <v>20.993567679219399</v>
      </c>
      <c r="D45" s="86">
        <f>VLOOKUP($B$7&amp;$D$7&amp;$A45,MOTIVOS_DATOS!$A$3:$M$398,D$8,0)</f>
        <v>19.6551696220717</v>
      </c>
      <c r="E45" s="86">
        <f>VLOOKUP($B$7&amp;$D$7&amp;$A45,MOTIVOS_DATOS!$A$3:$M$398,E$8,0)</f>
        <v>18.513558763724799</v>
      </c>
      <c r="F45" s="86">
        <f>VLOOKUP($B$7&amp;$D$7&amp;$A45,MOTIVOS_DATOS!$A$3:$M$398,F$8,0)</f>
        <v>18.3335222272128</v>
      </c>
      <c r="I45" s="79"/>
    </row>
    <row r="46" spans="1:9" x14ac:dyDescent="0.35">
      <c r="A46" s="83" t="s">
        <v>68</v>
      </c>
      <c r="B46" s="61" t="s">
        <v>70</v>
      </c>
      <c r="C46" s="87">
        <f>VLOOKUP($B$7&amp;$D$7&amp;$A46,MOTIVOS_DATOS!$A$3:$M$398,C$8,0)</f>
        <v>0.637489834503294</v>
      </c>
      <c r="D46" s="87">
        <f>VLOOKUP($B$7&amp;$D$7&amp;$A46,MOTIVOS_DATOS!$A$3:$M$398,D$8,0)</f>
        <v>0.52960152263529003</v>
      </c>
      <c r="E46" s="87">
        <f>VLOOKUP($B$7&amp;$D$7&amp;$A46,MOTIVOS_DATOS!$A$3:$M$398,E$8,0)</f>
        <v>0.59154144244462903</v>
      </c>
      <c r="F46" s="87">
        <f>VLOOKUP($B$7&amp;$D$7&amp;$A46,MOTIVOS_DATOS!$A$3:$M$398,F$8,0)</f>
        <v>0.53084161318171497</v>
      </c>
      <c r="I46" s="79"/>
    </row>
    <row r="47" spans="1:9" ht="15" customHeight="1" x14ac:dyDescent="0.35">
      <c r="A47" s="81" t="s">
        <v>69</v>
      </c>
      <c r="B47" s="14" t="s">
        <v>71</v>
      </c>
      <c r="C47" s="86">
        <f>VLOOKUP($B$7&amp;$D$7&amp;$A47,MOTIVOS_DATOS!$A$3:$M$398,C$8,0)</f>
        <v>15.265324262030401</v>
      </c>
      <c r="D47" s="86">
        <f>VLOOKUP($B$7&amp;$D$7&amp;$A47,MOTIVOS_DATOS!$A$3:$M$398,D$8,0)</f>
        <v>14.899510339685699</v>
      </c>
      <c r="E47" s="86">
        <f>VLOOKUP($B$7&amp;$D$7&amp;$A47,MOTIVOS_DATOS!$A$3:$M$398,E$8,0)</f>
        <v>13.70042855006</v>
      </c>
      <c r="F47" s="86">
        <f>VLOOKUP($B$7&amp;$D$7&amp;$A47,MOTIVOS_DATOS!$A$3:$M$398,F$8,0)</f>
        <v>13.7315160342919</v>
      </c>
      <c r="I47" s="79"/>
    </row>
    <row r="48" spans="1:9" x14ac:dyDescent="0.35">
      <c r="A48" s="81" t="s">
        <v>70</v>
      </c>
      <c r="B48" s="14" t="s">
        <v>72</v>
      </c>
      <c r="C48" s="86">
        <f>VLOOKUP($B$7&amp;$D$7&amp;$A48,MOTIVOS_DATOS!$A$3:$M$398,C$8,0)</f>
        <v>0.26153592999295899</v>
      </c>
      <c r="D48" s="86">
        <f>VLOOKUP($B$7&amp;$D$7&amp;$A48,MOTIVOS_DATOS!$A$3:$M$398,D$8,0)</f>
        <v>0.26450076801523797</v>
      </c>
      <c r="E48" s="86">
        <f>VLOOKUP($B$7&amp;$D$7&amp;$A48,MOTIVOS_DATOS!$A$3:$M$398,E$8,0)</f>
        <v>0.23637182745853699</v>
      </c>
      <c r="F48" s="86">
        <f>VLOOKUP($B$7&amp;$D$7&amp;$A48,MOTIVOS_DATOS!$A$3:$M$398,F$8,0)</f>
        <v>0.202625485002526</v>
      </c>
      <c r="I48" s="79"/>
    </row>
    <row r="49" spans="1:9" x14ac:dyDescent="0.35">
      <c r="A49" s="81" t="s">
        <v>71</v>
      </c>
      <c r="B49" s="14" t="s">
        <v>73</v>
      </c>
      <c r="C49" s="86">
        <f>VLOOKUP($B$7&amp;$D$7&amp;$A49,MOTIVOS_DATOS!$A$3:$M$398,C$8,0)</f>
        <v>15.292057870359899</v>
      </c>
      <c r="D49" s="86">
        <f>VLOOKUP($B$7&amp;$D$7&amp;$A49,MOTIVOS_DATOS!$A$3:$M$398,D$8,0)</f>
        <v>16.115322253600301</v>
      </c>
      <c r="E49" s="86">
        <f>VLOOKUP($B$7&amp;$D$7&amp;$A49,MOTIVOS_DATOS!$A$3:$M$398,E$8,0)</f>
        <v>16.403190162720399</v>
      </c>
      <c r="F49" s="86">
        <f>VLOOKUP($B$7&amp;$D$7&amp;$A49,MOTIVOS_DATOS!$A$3:$M$398,F$8,0)</f>
        <v>15.827264242948299</v>
      </c>
      <c r="I49" s="79"/>
    </row>
    <row r="50" spans="1:9" x14ac:dyDescent="0.35">
      <c r="A50" s="81" t="s">
        <v>72</v>
      </c>
      <c r="B50" s="14" t="s">
        <v>74</v>
      </c>
      <c r="C50" s="86">
        <f>VLOOKUP($B$7&amp;$D$7&amp;$A50,MOTIVOS_DATOS!$A$3:$M$398,C$8,0)</f>
        <v>27.677336912723</v>
      </c>
      <c r="D50" s="86">
        <f>VLOOKUP($B$7&amp;$D$7&amp;$A50,MOTIVOS_DATOS!$A$3:$M$398,D$8,0)</f>
        <v>28.337090609606101</v>
      </c>
      <c r="E50" s="86">
        <f>VLOOKUP($B$7&amp;$D$7&amp;$A50,MOTIVOS_DATOS!$A$3:$M$398,E$8,0)</f>
        <v>25.150349441718799</v>
      </c>
      <c r="F50" s="86">
        <f>VLOOKUP($B$7&amp;$D$7&amp;$A50,MOTIVOS_DATOS!$A$3:$M$398,F$8,0)</f>
        <v>24.1298638424933</v>
      </c>
      <c r="I50" s="79"/>
    </row>
    <row r="51" spans="1:9" x14ac:dyDescent="0.35">
      <c r="A51" s="81" t="s">
        <v>73</v>
      </c>
      <c r="B51" s="14" t="s">
        <v>75</v>
      </c>
      <c r="C51" s="86">
        <f>VLOOKUP($B$7&amp;$D$7&amp;$A51,MOTIVOS_DATOS!$A$3:$M$398,C$8,0)</f>
        <v>3.3411753475377401</v>
      </c>
      <c r="D51" s="86">
        <f>VLOOKUP($B$7&amp;$D$7&amp;$A51,MOTIVOS_DATOS!$A$3:$M$398,D$8,0)</f>
        <v>2.7244102253850602</v>
      </c>
      <c r="E51" s="86">
        <f>VLOOKUP($B$7&amp;$D$7&amp;$A51,MOTIVOS_DATOS!$A$3:$M$398,E$8,0)</f>
        <v>2.50319117081707</v>
      </c>
      <c r="F51" s="86">
        <f>VLOOKUP($B$7&amp;$D$7&amp;$A51,MOTIVOS_DATOS!$A$3:$M$398,F$8,0)</f>
        <v>2.7643905653803702</v>
      </c>
      <c r="I51" s="79"/>
    </row>
    <row r="52" spans="1:9" x14ac:dyDescent="0.35">
      <c r="A52" s="81" t="s">
        <v>74</v>
      </c>
      <c r="B52" s="14" t="s">
        <v>76</v>
      </c>
      <c r="C52" s="86">
        <f>VLOOKUP($B$7&amp;$D$7&amp;$A52,MOTIVOS_DATOS!$A$3:$M$398,C$8,0)</f>
        <v>2.9406535256604398</v>
      </c>
      <c r="D52" s="86">
        <f>VLOOKUP($B$7&amp;$D$7&amp;$A52,MOTIVOS_DATOS!$A$3:$M$398,D$8,0)</f>
        <v>2.8938696412813201</v>
      </c>
      <c r="E52" s="86">
        <f>VLOOKUP($B$7&amp;$D$7&amp;$A52,MOTIVOS_DATOS!$A$3:$M$398,E$8,0)</f>
        <v>2.79021263482952</v>
      </c>
      <c r="F52" s="86">
        <f>VLOOKUP($B$7&amp;$D$7&amp;$A52,MOTIVOS_DATOS!$A$3:$M$398,F$8,0)</f>
        <v>2.7021857120669601</v>
      </c>
      <c r="I52" s="79"/>
    </row>
    <row r="53" spans="1:9" x14ac:dyDescent="0.35">
      <c r="A53" s="81" t="s">
        <v>75</v>
      </c>
      <c r="B53" s="14" t="s">
        <v>77</v>
      </c>
      <c r="C53" s="86">
        <f>VLOOKUP($B$7&amp;$D$7&amp;$A53,MOTIVOS_DATOS!$A$3:$M$398,C$8,0)</f>
        <v>27.942853929092799</v>
      </c>
      <c r="D53" s="86">
        <f>VLOOKUP($B$7&amp;$D$7&amp;$A53,MOTIVOS_DATOS!$A$3:$M$398,D$8,0)</f>
        <v>28.299230807162999</v>
      </c>
      <c r="E53" s="86">
        <f>VLOOKUP($B$7&amp;$D$7&amp;$A53,MOTIVOS_DATOS!$A$3:$M$398,E$8,0)</f>
        <v>32.003649309876103</v>
      </c>
      <c r="F53" s="86">
        <f>VLOOKUP($B$7&amp;$D$7&amp;$A53,MOTIVOS_DATOS!$A$3:$M$398,F$8,0)</f>
        <v>33.781529536706302</v>
      </c>
      <c r="I53" s="79"/>
    </row>
    <row r="54" spans="1:9" x14ac:dyDescent="0.35">
      <c r="A54" s="81" t="s">
        <v>76</v>
      </c>
      <c r="B54" s="14"/>
      <c r="C54" s="86">
        <f>VLOOKUP($B$7&amp;$D$7&amp;$A54,MOTIVOS_DATOS!$A$3:$M$398,C$8,0)</f>
        <v>1.3428664122309399</v>
      </c>
      <c r="D54" s="86">
        <f>VLOOKUP($B$7&amp;$D$7&amp;$A54,MOTIVOS_DATOS!$A$3:$M$398,D$8,0)</f>
        <v>1.1920722574643201</v>
      </c>
      <c r="E54" s="86">
        <f>VLOOKUP($B$7&amp;$D$7&amp;$A54,MOTIVOS_DATOS!$A$3:$M$398,E$8,0)</f>
        <v>1.7884601814083501</v>
      </c>
      <c r="F54" s="86">
        <f>VLOOKUP($B$7&amp;$D$7&amp;$A54,MOTIVOS_DATOS!$A$3:$M$398,F$8,0)</f>
        <v>1.25157222672303</v>
      </c>
      <c r="I54" s="79"/>
    </row>
    <row r="55" spans="1:9" x14ac:dyDescent="0.35">
      <c r="A55" s="83" t="s">
        <v>77</v>
      </c>
      <c r="B55" s="61"/>
      <c r="C55" s="87">
        <f>VLOOKUP($B$7&amp;$D$7&amp;$A55,MOTIVOS_DATOS!$A$3:$M$398,C$8,0)</f>
        <v>5.9362061573579696</v>
      </c>
      <c r="D55" s="87">
        <f>VLOOKUP($B$7&amp;$D$7&amp;$A55,MOTIVOS_DATOS!$A$3:$M$398,D$8,0)</f>
        <v>5.2739867682051296</v>
      </c>
      <c r="E55" s="87">
        <f>VLOOKUP($B$7&amp;$D$7&amp;$A55,MOTIVOS_DATOS!$A$3:$M$398,E$8,0)</f>
        <v>5.4241416806279004</v>
      </c>
      <c r="F55" s="87">
        <f>VLOOKUP($B$7&amp;$D$7&amp;$A55,MOTIVOS_DATOS!$A$3:$M$398,F$8,0)</f>
        <v>5.6090568318718503</v>
      </c>
      <c r="I55" s="79"/>
    </row>
    <row r="56" spans="1:9" x14ac:dyDescent="0.35">
      <c r="B56" s="14"/>
    </row>
    <row r="57" spans="1:9" x14ac:dyDescent="0.35">
      <c r="B57" s="14"/>
    </row>
    <row r="58" spans="1:9" x14ac:dyDescent="0.35">
      <c r="B58" s="14"/>
    </row>
    <row r="59" spans="1:9" x14ac:dyDescent="0.35">
      <c r="B59" s="14"/>
    </row>
    <row r="60" spans="1:9" x14ac:dyDescent="0.35">
      <c r="B60" s="14"/>
    </row>
    <row r="61" spans="1:9" x14ac:dyDescent="0.35">
      <c r="B61" s="14"/>
    </row>
    <row r="62" spans="1:9" x14ac:dyDescent="0.35">
      <c r="B62" s="14"/>
    </row>
    <row r="63" spans="1:9" x14ac:dyDescent="0.35">
      <c r="B63" s="14"/>
    </row>
    <row r="64" spans="1:9" x14ac:dyDescent="0.35">
      <c r="B64" s="14"/>
    </row>
    <row r="65" spans="2:2" x14ac:dyDescent="0.35">
      <c r="B65" s="14"/>
    </row>
    <row r="66" spans="2:2" x14ac:dyDescent="0.35">
      <c r="B66" s="14"/>
    </row>
    <row r="67" spans="2:2" x14ac:dyDescent="0.35">
      <c r="B67" s="14"/>
    </row>
    <row r="68" spans="2:2" x14ac:dyDescent="0.35">
      <c r="B68" s="14"/>
    </row>
    <row r="69" spans="2:2" x14ac:dyDescent="0.35">
      <c r="B69" s="14"/>
    </row>
    <row r="70" spans="2:2" x14ac:dyDescent="0.35">
      <c r="B70" s="14"/>
    </row>
    <row r="71" spans="2:2" x14ac:dyDescent="0.35">
      <c r="B71" s="14"/>
    </row>
    <row r="72" spans="2:2" x14ac:dyDescent="0.35">
      <c r="B72" s="14"/>
    </row>
    <row r="73" spans="2:2" x14ac:dyDescent="0.35">
      <c r="B73" s="14"/>
    </row>
    <row r="74" spans="2:2" x14ac:dyDescent="0.35">
      <c r="B74" s="14"/>
    </row>
    <row r="75" spans="2:2" x14ac:dyDescent="0.35">
      <c r="B75" s="14"/>
    </row>
    <row r="76" spans="2:2" x14ac:dyDescent="0.35">
      <c r="B76" s="14"/>
    </row>
    <row r="77" spans="2:2" x14ac:dyDescent="0.35">
      <c r="B77" s="14"/>
    </row>
    <row r="78" spans="2:2" x14ac:dyDescent="0.35">
      <c r="B78" s="14"/>
    </row>
    <row r="79" spans="2:2" x14ac:dyDescent="0.35">
      <c r="B79" s="14"/>
    </row>
    <row r="80" spans="2:2" x14ac:dyDescent="0.35">
      <c r="B80" s="14"/>
    </row>
    <row r="81" spans="2:2" x14ac:dyDescent="0.35">
      <c r="B81" s="14"/>
    </row>
    <row r="82" spans="2:2" x14ac:dyDescent="0.35">
      <c r="B82" s="14"/>
    </row>
    <row r="83" spans="2:2" x14ac:dyDescent="0.35">
      <c r="B83" s="14"/>
    </row>
    <row r="84" spans="2:2" x14ac:dyDescent="0.35">
      <c r="B84" s="14"/>
    </row>
    <row r="85" spans="2:2" x14ac:dyDescent="0.35">
      <c r="B85" s="14"/>
    </row>
    <row r="86" spans="2:2" x14ac:dyDescent="0.35">
      <c r="B86" s="14"/>
    </row>
    <row r="87" spans="2:2" x14ac:dyDescent="0.35">
      <c r="B87" s="14"/>
    </row>
    <row r="88" spans="2:2" x14ac:dyDescent="0.35">
      <c r="B88" s="14"/>
    </row>
    <row r="89" spans="2:2" x14ac:dyDescent="0.35">
      <c r="B89" s="14"/>
    </row>
    <row r="90" spans="2:2" x14ac:dyDescent="0.35">
      <c r="B90" s="14"/>
    </row>
    <row r="91" spans="2:2" x14ac:dyDescent="0.35">
      <c r="B91" s="14"/>
    </row>
    <row r="92" spans="2:2" x14ac:dyDescent="0.35">
      <c r="B92" s="14"/>
    </row>
    <row r="93" spans="2:2" x14ac:dyDescent="0.35">
      <c r="B93" s="14"/>
    </row>
    <row r="94" spans="2:2" x14ac:dyDescent="0.35">
      <c r="B94" s="14"/>
    </row>
    <row r="95" spans="2:2" x14ac:dyDescent="0.35">
      <c r="B95" s="14"/>
    </row>
    <row r="96" spans="2:2" x14ac:dyDescent="0.35">
      <c r="B96" s="14"/>
    </row>
    <row r="97" spans="2:2" x14ac:dyDescent="0.35">
      <c r="B97" s="14"/>
    </row>
    <row r="98" spans="2:2" x14ac:dyDescent="0.35">
      <c r="B98" s="14"/>
    </row>
    <row r="99" spans="2:2" x14ac:dyDescent="0.35">
      <c r="B99" s="14"/>
    </row>
    <row r="100" spans="2:2" x14ac:dyDescent="0.35">
      <c r="B100" s="14"/>
    </row>
    <row r="101" spans="2:2" x14ac:dyDescent="0.35">
      <c r="B101" s="14"/>
    </row>
    <row r="102" spans="2:2" x14ac:dyDescent="0.35">
      <c r="B102" s="14"/>
    </row>
    <row r="103" spans="2:2" x14ac:dyDescent="0.35">
      <c r="B103" s="14"/>
    </row>
    <row r="104" spans="2:2" x14ac:dyDescent="0.35">
      <c r="B104" s="14"/>
    </row>
    <row r="105" spans="2:2" x14ac:dyDescent="0.35">
      <c r="B105" s="14"/>
    </row>
    <row r="106" spans="2:2" x14ac:dyDescent="0.35">
      <c r="B106" s="14"/>
    </row>
    <row r="107" spans="2:2" x14ac:dyDescent="0.35">
      <c r="B107" s="14"/>
    </row>
    <row r="108" spans="2:2" x14ac:dyDescent="0.35">
      <c r="B108" s="14"/>
    </row>
    <row r="109" spans="2:2" x14ac:dyDescent="0.35">
      <c r="B109" s="14"/>
    </row>
    <row r="110" spans="2:2" x14ac:dyDescent="0.35">
      <c r="B110" s="14"/>
    </row>
    <row r="111" spans="2:2" x14ac:dyDescent="0.35">
      <c r="B111" s="14"/>
    </row>
    <row r="112" spans="2:2" x14ac:dyDescent="0.35">
      <c r="B112" s="14"/>
    </row>
    <row r="113" spans="2:2" x14ac:dyDescent="0.35">
      <c r="B113" s="14"/>
    </row>
    <row r="114" spans="2:2" x14ac:dyDescent="0.35">
      <c r="B114" s="14"/>
    </row>
    <row r="115" spans="2:2" x14ac:dyDescent="0.35">
      <c r="B115" s="14"/>
    </row>
    <row r="116" spans="2:2" x14ac:dyDescent="0.35">
      <c r="B116" s="14"/>
    </row>
    <row r="117" spans="2:2" x14ac:dyDescent="0.35">
      <c r="B117" s="14"/>
    </row>
    <row r="118" spans="2:2" x14ac:dyDescent="0.35">
      <c r="B118" s="14"/>
    </row>
    <row r="119" spans="2:2" x14ac:dyDescent="0.35">
      <c r="B119" s="14"/>
    </row>
    <row r="120" spans="2:2" x14ac:dyDescent="0.35">
      <c r="B120" s="14"/>
    </row>
    <row r="121" spans="2:2" x14ac:dyDescent="0.35">
      <c r="B121" s="14"/>
    </row>
    <row r="122" spans="2:2" x14ac:dyDescent="0.35">
      <c r="B122" s="14"/>
    </row>
    <row r="123" spans="2:2" x14ac:dyDescent="0.35">
      <c r="B123" s="14"/>
    </row>
    <row r="124" spans="2:2" x14ac:dyDescent="0.35">
      <c r="B124" s="14"/>
    </row>
    <row r="125" spans="2:2" x14ac:dyDescent="0.35">
      <c r="B125" s="14"/>
    </row>
    <row r="126" spans="2:2" x14ac:dyDescent="0.35">
      <c r="B126" s="14"/>
    </row>
    <row r="127" spans="2:2" x14ac:dyDescent="0.35">
      <c r="B127" s="14"/>
    </row>
    <row r="128" spans="2:2" x14ac:dyDescent="0.35">
      <c r="B128" s="14"/>
    </row>
    <row r="129" spans="2:2" x14ac:dyDescent="0.35">
      <c r="B129" s="14"/>
    </row>
    <row r="130" spans="2:2" x14ac:dyDescent="0.35">
      <c r="B130" s="14"/>
    </row>
    <row r="131" spans="2:2" x14ac:dyDescent="0.35">
      <c r="B131" s="14"/>
    </row>
    <row r="132" spans="2:2" x14ac:dyDescent="0.35">
      <c r="B132" s="14"/>
    </row>
    <row r="133" spans="2:2" x14ac:dyDescent="0.35">
      <c r="B133" s="14"/>
    </row>
    <row r="134" spans="2:2" x14ac:dyDescent="0.35">
      <c r="B134" s="14"/>
    </row>
    <row r="135" spans="2:2" x14ac:dyDescent="0.35">
      <c r="B135" s="14"/>
    </row>
    <row r="136" spans="2:2" x14ac:dyDescent="0.35">
      <c r="B136" s="14"/>
    </row>
    <row r="137" spans="2:2" x14ac:dyDescent="0.35">
      <c r="B137" s="14"/>
    </row>
    <row r="138" spans="2:2" x14ac:dyDescent="0.35">
      <c r="B138" s="14"/>
    </row>
    <row r="139" spans="2:2" x14ac:dyDescent="0.35">
      <c r="B139" s="14"/>
    </row>
    <row r="140" spans="2:2" x14ac:dyDescent="0.35">
      <c r="B140" s="14"/>
    </row>
    <row r="141" spans="2:2" x14ac:dyDescent="0.35">
      <c r="B141" s="14"/>
    </row>
    <row r="142" spans="2:2" x14ac:dyDescent="0.35">
      <c r="B142" s="14"/>
    </row>
    <row r="143" spans="2:2" x14ac:dyDescent="0.35">
      <c r="B143" s="14"/>
    </row>
    <row r="144" spans="2:2" x14ac:dyDescent="0.35">
      <c r="B144" s="14"/>
    </row>
    <row r="145" spans="2:2" x14ac:dyDescent="0.35">
      <c r="B145" s="14"/>
    </row>
    <row r="146" spans="2:2" x14ac:dyDescent="0.35">
      <c r="B146" s="14"/>
    </row>
    <row r="147" spans="2:2" x14ac:dyDescent="0.35">
      <c r="B147" s="14"/>
    </row>
    <row r="148" spans="2:2" x14ac:dyDescent="0.35">
      <c r="B148" s="14"/>
    </row>
    <row r="149" spans="2:2" x14ac:dyDescent="0.35">
      <c r="B149" s="14"/>
    </row>
    <row r="150" spans="2:2" x14ac:dyDescent="0.35">
      <c r="B150" s="14"/>
    </row>
    <row r="151" spans="2:2" x14ac:dyDescent="0.35">
      <c r="B151" s="14"/>
    </row>
    <row r="152" spans="2:2" x14ac:dyDescent="0.35">
      <c r="B152" s="14"/>
    </row>
    <row r="153" spans="2:2" x14ac:dyDescent="0.35">
      <c r="B153" s="14"/>
    </row>
    <row r="154" spans="2:2" x14ac:dyDescent="0.35">
      <c r="B154" s="14"/>
    </row>
    <row r="155" spans="2:2" x14ac:dyDescent="0.35">
      <c r="B155" s="14"/>
    </row>
    <row r="156" spans="2:2" x14ac:dyDescent="0.35">
      <c r="B156" s="14"/>
    </row>
    <row r="157" spans="2:2" x14ac:dyDescent="0.35">
      <c r="B157" s="14"/>
    </row>
    <row r="158" spans="2:2" x14ac:dyDescent="0.35">
      <c r="B158" s="14"/>
    </row>
    <row r="159" spans="2:2" x14ac:dyDescent="0.35">
      <c r="B159" s="14"/>
    </row>
    <row r="160" spans="2:2" x14ac:dyDescent="0.35">
      <c r="B160" s="14"/>
    </row>
    <row r="161" spans="2:2" x14ac:dyDescent="0.35">
      <c r="B161" s="14"/>
    </row>
    <row r="162" spans="2:2" x14ac:dyDescent="0.35">
      <c r="B162" s="14"/>
    </row>
    <row r="163" spans="2:2" x14ac:dyDescent="0.35">
      <c r="B163" s="14"/>
    </row>
    <row r="164" spans="2:2" x14ac:dyDescent="0.35">
      <c r="B164" s="14"/>
    </row>
    <row r="165" spans="2:2" x14ac:dyDescent="0.35">
      <c r="B165" s="14"/>
    </row>
    <row r="166" spans="2:2" x14ac:dyDescent="0.35">
      <c r="B166" s="14"/>
    </row>
    <row r="167" spans="2:2" x14ac:dyDescent="0.35">
      <c r="B167" s="14"/>
    </row>
    <row r="168" spans="2:2" x14ac:dyDescent="0.35">
      <c r="B168" s="14"/>
    </row>
    <row r="169" spans="2:2" x14ac:dyDescent="0.35">
      <c r="B169" s="14"/>
    </row>
    <row r="170" spans="2:2" x14ac:dyDescent="0.35">
      <c r="B170" s="14"/>
    </row>
    <row r="171" spans="2:2" x14ac:dyDescent="0.35">
      <c r="B171" s="14"/>
    </row>
    <row r="172" spans="2:2" x14ac:dyDescent="0.35">
      <c r="B172" s="14"/>
    </row>
    <row r="173" spans="2:2" x14ac:dyDescent="0.35">
      <c r="B173" s="14"/>
    </row>
    <row r="174" spans="2:2" x14ac:dyDescent="0.35">
      <c r="B174" s="14"/>
    </row>
    <row r="175" spans="2:2" x14ac:dyDescent="0.35">
      <c r="B175" s="14"/>
    </row>
    <row r="176" spans="2:2" x14ac:dyDescent="0.35">
      <c r="B176" s="14"/>
    </row>
    <row r="177" spans="2:2" x14ac:dyDescent="0.35">
      <c r="B177" s="14"/>
    </row>
    <row r="178" spans="2:2" x14ac:dyDescent="0.35">
      <c r="B178" s="14"/>
    </row>
    <row r="179" spans="2:2" x14ac:dyDescent="0.35">
      <c r="B179" s="14"/>
    </row>
    <row r="180" spans="2:2" x14ac:dyDescent="0.35">
      <c r="B180" s="14"/>
    </row>
    <row r="181" spans="2:2" x14ac:dyDescent="0.35">
      <c r="B181" s="14"/>
    </row>
    <row r="182" spans="2:2" x14ac:dyDescent="0.35">
      <c r="B182" s="14"/>
    </row>
    <row r="183" spans="2:2" x14ac:dyDescent="0.35">
      <c r="B183" s="14"/>
    </row>
    <row r="184" spans="2:2" x14ac:dyDescent="0.35">
      <c r="B184" s="14"/>
    </row>
    <row r="185" spans="2:2" x14ac:dyDescent="0.35">
      <c r="B185" s="14"/>
    </row>
    <row r="186" spans="2:2" x14ac:dyDescent="0.35">
      <c r="B186" s="14"/>
    </row>
    <row r="187" spans="2:2" x14ac:dyDescent="0.35">
      <c r="B187" s="14"/>
    </row>
    <row r="188" spans="2:2" x14ac:dyDescent="0.35">
      <c r="B188" s="14"/>
    </row>
    <row r="189" spans="2:2" x14ac:dyDescent="0.35">
      <c r="B189" s="14"/>
    </row>
    <row r="190" spans="2:2" x14ac:dyDescent="0.35">
      <c r="B190" s="14"/>
    </row>
    <row r="191" spans="2:2" x14ac:dyDescent="0.35">
      <c r="B191" s="14"/>
    </row>
    <row r="192" spans="2:2" x14ac:dyDescent="0.35">
      <c r="B192" s="14"/>
    </row>
    <row r="193" spans="2:2" x14ac:dyDescent="0.35">
      <c r="B193" s="14"/>
    </row>
    <row r="194" spans="2:2" x14ac:dyDescent="0.35">
      <c r="B194" s="14"/>
    </row>
    <row r="195" spans="2:2" x14ac:dyDescent="0.35">
      <c r="B195" s="14"/>
    </row>
    <row r="196" spans="2:2" x14ac:dyDescent="0.35">
      <c r="B196" s="14"/>
    </row>
    <row r="197" spans="2:2" x14ac:dyDescent="0.35">
      <c r="B197" s="14"/>
    </row>
    <row r="198" spans="2:2" x14ac:dyDescent="0.35">
      <c r="B198" s="14"/>
    </row>
    <row r="199" spans="2:2" x14ac:dyDescent="0.35">
      <c r="B199" s="14"/>
    </row>
    <row r="200" spans="2:2" x14ac:dyDescent="0.35">
      <c r="B200" s="14"/>
    </row>
    <row r="201" spans="2:2" x14ac:dyDescent="0.35">
      <c r="B201" s="14"/>
    </row>
    <row r="202" spans="2:2" x14ac:dyDescent="0.35">
      <c r="B202" s="14"/>
    </row>
    <row r="203" spans="2:2" x14ac:dyDescent="0.35">
      <c r="B203" s="14"/>
    </row>
    <row r="204" spans="2:2" x14ac:dyDescent="0.35">
      <c r="B204" s="14"/>
    </row>
    <row r="205" spans="2:2" x14ac:dyDescent="0.35">
      <c r="B205" s="14"/>
    </row>
    <row r="206" spans="2:2" x14ac:dyDescent="0.35">
      <c r="B206" s="14"/>
    </row>
    <row r="207" spans="2:2" x14ac:dyDescent="0.35">
      <c r="B207" s="14"/>
    </row>
    <row r="208" spans="2:2" x14ac:dyDescent="0.35">
      <c r="B208" s="14"/>
    </row>
    <row r="209" spans="2:2" x14ac:dyDescent="0.35">
      <c r="B209" s="14"/>
    </row>
    <row r="210" spans="2:2" x14ac:dyDescent="0.35">
      <c r="B210" s="14"/>
    </row>
    <row r="211" spans="2:2" x14ac:dyDescent="0.35">
      <c r="B211" s="14"/>
    </row>
    <row r="212" spans="2:2" x14ac:dyDescent="0.35">
      <c r="B212" s="14"/>
    </row>
    <row r="213" spans="2:2" x14ac:dyDescent="0.35">
      <c r="B213" s="14"/>
    </row>
    <row r="214" spans="2:2" x14ac:dyDescent="0.35">
      <c r="B214" s="14"/>
    </row>
    <row r="215" spans="2:2" x14ac:dyDescent="0.35">
      <c r="B215" s="14"/>
    </row>
    <row r="216" spans="2:2" x14ac:dyDescent="0.35">
      <c r="B216" s="14"/>
    </row>
    <row r="217" spans="2:2" x14ac:dyDescent="0.35">
      <c r="B217" s="14"/>
    </row>
    <row r="218" spans="2:2" x14ac:dyDescent="0.35">
      <c r="B218" s="14"/>
    </row>
    <row r="219" spans="2:2" x14ac:dyDescent="0.35">
      <c r="B219" s="14"/>
    </row>
    <row r="220" spans="2:2" x14ac:dyDescent="0.35">
      <c r="B220" s="14"/>
    </row>
    <row r="221" spans="2:2" x14ac:dyDescent="0.35">
      <c r="B221" s="14"/>
    </row>
    <row r="222" spans="2:2" x14ac:dyDescent="0.35">
      <c r="B222" s="14"/>
    </row>
    <row r="223" spans="2:2" x14ac:dyDescent="0.35">
      <c r="B223" s="14"/>
    </row>
    <row r="224" spans="2:2" x14ac:dyDescent="0.35">
      <c r="B224" s="14"/>
    </row>
    <row r="225" spans="2:2" x14ac:dyDescent="0.35">
      <c r="B225" s="14"/>
    </row>
    <row r="226" spans="2:2" x14ac:dyDescent="0.35">
      <c r="B226" s="14"/>
    </row>
    <row r="227" spans="2:2" x14ac:dyDescent="0.35">
      <c r="B227" s="14"/>
    </row>
    <row r="228" spans="2:2" x14ac:dyDescent="0.35">
      <c r="B228" s="14"/>
    </row>
    <row r="229" spans="2:2" x14ac:dyDescent="0.35">
      <c r="B229" s="14"/>
    </row>
    <row r="230" spans="2:2" x14ac:dyDescent="0.35">
      <c r="B230" s="14"/>
    </row>
    <row r="231" spans="2:2" x14ac:dyDescent="0.35">
      <c r="B231" s="14"/>
    </row>
    <row r="232" spans="2:2" x14ac:dyDescent="0.35">
      <c r="B232" s="14"/>
    </row>
    <row r="233" spans="2:2" x14ac:dyDescent="0.35">
      <c r="B233" s="14"/>
    </row>
    <row r="234" spans="2:2" x14ac:dyDescent="0.35">
      <c r="B234" s="14"/>
    </row>
    <row r="235" spans="2:2" x14ac:dyDescent="0.35">
      <c r="B235" s="14"/>
    </row>
    <row r="236" spans="2:2" x14ac:dyDescent="0.35">
      <c r="B236" s="14"/>
    </row>
    <row r="237" spans="2:2" x14ac:dyDescent="0.35">
      <c r="B237" s="14"/>
    </row>
    <row r="238" spans="2:2" x14ac:dyDescent="0.35">
      <c r="B238" s="14"/>
    </row>
    <row r="239" spans="2:2" x14ac:dyDescent="0.35">
      <c r="B239" s="14"/>
    </row>
    <row r="240" spans="2:2" x14ac:dyDescent="0.35">
      <c r="B240" s="14"/>
    </row>
    <row r="241" spans="2:2" x14ac:dyDescent="0.35">
      <c r="B241" s="14"/>
    </row>
    <row r="242" spans="2:2" x14ac:dyDescent="0.35">
      <c r="B242" s="14"/>
    </row>
    <row r="243" spans="2:2" x14ac:dyDescent="0.35">
      <c r="B243" s="14"/>
    </row>
    <row r="244" spans="2:2" x14ac:dyDescent="0.35">
      <c r="B244" s="14"/>
    </row>
    <row r="245" spans="2:2" x14ac:dyDescent="0.35">
      <c r="B245" s="14"/>
    </row>
    <row r="246" spans="2:2" x14ac:dyDescent="0.35">
      <c r="B246" s="14"/>
    </row>
    <row r="247" spans="2:2" x14ac:dyDescent="0.35">
      <c r="B247" s="14"/>
    </row>
    <row r="248" spans="2:2" x14ac:dyDescent="0.35">
      <c r="B248" s="14"/>
    </row>
    <row r="249" spans="2:2" x14ac:dyDescent="0.35">
      <c r="B249" s="14"/>
    </row>
    <row r="250" spans="2:2" x14ac:dyDescent="0.35">
      <c r="B250" s="14"/>
    </row>
    <row r="251" spans="2:2" x14ac:dyDescent="0.35">
      <c r="B251" s="14"/>
    </row>
    <row r="252" spans="2:2" x14ac:dyDescent="0.35">
      <c r="B252" s="14"/>
    </row>
    <row r="253" spans="2:2" x14ac:dyDescent="0.35">
      <c r="B253" s="14"/>
    </row>
    <row r="254" spans="2:2" x14ac:dyDescent="0.35">
      <c r="B254" s="14"/>
    </row>
    <row r="255" spans="2:2" x14ac:dyDescent="0.35">
      <c r="B255" s="14"/>
    </row>
    <row r="256" spans="2:2" x14ac:dyDescent="0.35">
      <c r="B256" s="14"/>
    </row>
    <row r="257" spans="2:2" x14ac:dyDescent="0.35">
      <c r="B257" s="14"/>
    </row>
    <row r="258" spans="2:2" x14ac:dyDescent="0.35">
      <c r="B258" s="14"/>
    </row>
    <row r="259" spans="2:2" x14ac:dyDescent="0.35">
      <c r="B259" s="14"/>
    </row>
    <row r="260" spans="2:2" x14ac:dyDescent="0.35">
      <c r="B260" s="14"/>
    </row>
    <row r="261" spans="2:2" x14ac:dyDescent="0.35">
      <c r="B261" s="14"/>
    </row>
    <row r="262" spans="2:2" x14ac:dyDescent="0.35">
      <c r="B262" s="14"/>
    </row>
    <row r="263" spans="2:2" x14ac:dyDescent="0.35">
      <c r="B263" s="14"/>
    </row>
    <row r="264" spans="2:2" x14ac:dyDescent="0.35">
      <c r="B264" s="14"/>
    </row>
    <row r="265" spans="2:2" x14ac:dyDescent="0.35">
      <c r="B265" s="14"/>
    </row>
    <row r="266" spans="2:2" x14ac:dyDescent="0.35">
      <c r="B266" s="14"/>
    </row>
    <row r="267" spans="2:2" x14ac:dyDescent="0.35">
      <c r="B267" s="14"/>
    </row>
    <row r="268" spans="2:2" x14ac:dyDescent="0.35">
      <c r="B268" s="14"/>
    </row>
    <row r="269" spans="2:2" x14ac:dyDescent="0.35">
      <c r="B269" s="14"/>
    </row>
    <row r="270" spans="2:2" x14ac:dyDescent="0.35">
      <c r="B270" s="14"/>
    </row>
    <row r="271" spans="2:2" x14ac:dyDescent="0.35">
      <c r="B271" s="14"/>
    </row>
    <row r="272" spans="2:2" x14ac:dyDescent="0.35">
      <c r="B272" s="14"/>
    </row>
    <row r="273" spans="2:2" x14ac:dyDescent="0.35">
      <c r="B273" s="14"/>
    </row>
    <row r="274" spans="2:2" x14ac:dyDescent="0.35">
      <c r="B274" s="14"/>
    </row>
    <row r="275" spans="2:2" x14ac:dyDescent="0.35">
      <c r="B275" s="14"/>
    </row>
    <row r="276" spans="2:2" x14ac:dyDescent="0.35">
      <c r="B276" s="14"/>
    </row>
    <row r="277" spans="2:2" x14ac:dyDescent="0.35">
      <c r="B277" s="14"/>
    </row>
    <row r="278" spans="2:2" x14ac:dyDescent="0.35">
      <c r="B278" s="14"/>
    </row>
    <row r="279" spans="2:2" x14ac:dyDescent="0.35">
      <c r="B279" s="14"/>
    </row>
    <row r="280" spans="2:2" x14ac:dyDescent="0.35">
      <c r="B280" s="14"/>
    </row>
    <row r="281" spans="2:2" x14ac:dyDescent="0.35">
      <c r="B281" s="14"/>
    </row>
    <row r="282" spans="2:2" x14ac:dyDescent="0.35">
      <c r="B282" s="14"/>
    </row>
    <row r="283" spans="2:2" x14ac:dyDescent="0.35">
      <c r="B283" s="14"/>
    </row>
    <row r="284" spans="2:2" x14ac:dyDescent="0.35">
      <c r="B284" s="14"/>
    </row>
    <row r="285" spans="2:2" x14ac:dyDescent="0.35">
      <c r="B285" s="14"/>
    </row>
    <row r="286" spans="2:2" x14ac:dyDescent="0.35">
      <c r="B286" s="14"/>
    </row>
    <row r="287" spans="2:2" x14ac:dyDescent="0.35">
      <c r="B287" s="14"/>
    </row>
    <row r="288" spans="2:2" x14ac:dyDescent="0.35">
      <c r="B288" s="14"/>
    </row>
    <row r="289" spans="2:2" x14ac:dyDescent="0.35">
      <c r="B289" s="14"/>
    </row>
    <row r="290" spans="2:2" x14ac:dyDescent="0.35">
      <c r="B290" s="14"/>
    </row>
    <row r="291" spans="2:2" x14ac:dyDescent="0.35">
      <c r="B291" s="14"/>
    </row>
    <row r="292" spans="2:2" x14ac:dyDescent="0.35">
      <c r="B292" s="14"/>
    </row>
    <row r="293" spans="2:2" x14ac:dyDescent="0.35">
      <c r="B293" s="14"/>
    </row>
    <row r="294" spans="2:2" x14ac:dyDescent="0.35">
      <c r="B294" s="14"/>
    </row>
    <row r="295" spans="2:2" x14ac:dyDescent="0.35">
      <c r="B295" s="14"/>
    </row>
    <row r="296" spans="2:2" x14ac:dyDescent="0.35">
      <c r="B296" s="14"/>
    </row>
    <row r="297" spans="2:2" x14ac:dyDescent="0.35">
      <c r="B297" s="14"/>
    </row>
    <row r="298" spans="2:2" x14ac:dyDescent="0.35">
      <c r="B298" s="14"/>
    </row>
    <row r="299" spans="2:2" x14ac:dyDescent="0.35">
      <c r="B299" s="14"/>
    </row>
    <row r="300" spans="2:2" x14ac:dyDescent="0.35">
      <c r="B300" s="14"/>
    </row>
    <row r="301" spans="2:2" x14ac:dyDescent="0.35">
      <c r="B301" s="14"/>
    </row>
    <row r="302" spans="2:2" x14ac:dyDescent="0.35">
      <c r="B302" s="14"/>
    </row>
    <row r="303" spans="2:2" x14ac:dyDescent="0.35">
      <c r="B303" s="14"/>
    </row>
    <row r="304" spans="2:2" x14ac:dyDescent="0.35">
      <c r="B304" s="14"/>
    </row>
    <row r="305" spans="2:2" x14ac:dyDescent="0.35">
      <c r="B305" s="14"/>
    </row>
    <row r="306" spans="2:2" x14ac:dyDescent="0.35">
      <c r="B306" s="14"/>
    </row>
    <row r="307" spans="2:2" x14ac:dyDescent="0.35">
      <c r="B307" s="14"/>
    </row>
    <row r="308" spans="2:2" x14ac:dyDescent="0.35">
      <c r="B308" s="14"/>
    </row>
    <row r="309" spans="2:2" x14ac:dyDescent="0.35">
      <c r="B309" s="14"/>
    </row>
    <row r="310" spans="2:2" x14ac:dyDescent="0.35">
      <c r="B310" s="14"/>
    </row>
    <row r="311" spans="2:2" x14ac:dyDescent="0.35">
      <c r="B311" s="14"/>
    </row>
    <row r="312" spans="2:2" x14ac:dyDescent="0.35">
      <c r="B312" s="14"/>
    </row>
    <row r="313" spans="2:2" x14ac:dyDescent="0.35">
      <c r="B313" s="14"/>
    </row>
    <row r="314" spans="2:2" x14ac:dyDescent="0.35">
      <c r="B314" s="14"/>
    </row>
    <row r="315" spans="2:2" x14ac:dyDescent="0.35">
      <c r="B315" s="14"/>
    </row>
    <row r="316" spans="2:2" x14ac:dyDescent="0.35">
      <c r="B316" s="14"/>
    </row>
    <row r="317" spans="2:2" x14ac:dyDescent="0.35">
      <c r="B317" s="14"/>
    </row>
    <row r="318" spans="2:2" x14ac:dyDescent="0.35">
      <c r="B318" s="14"/>
    </row>
    <row r="319" spans="2:2" x14ac:dyDescent="0.35">
      <c r="B319" s="14"/>
    </row>
    <row r="320" spans="2:2" x14ac:dyDescent="0.35">
      <c r="B320" s="14"/>
    </row>
    <row r="321" spans="2:2" x14ac:dyDescent="0.35">
      <c r="B321" s="14"/>
    </row>
    <row r="322" spans="2:2" x14ac:dyDescent="0.35">
      <c r="B322" s="14"/>
    </row>
    <row r="323" spans="2:2" x14ac:dyDescent="0.35">
      <c r="B323" s="14"/>
    </row>
    <row r="324" spans="2:2" x14ac:dyDescent="0.35">
      <c r="B324" s="14"/>
    </row>
    <row r="325" spans="2:2" x14ac:dyDescent="0.35">
      <c r="B325" s="14"/>
    </row>
    <row r="326" spans="2:2" x14ac:dyDescent="0.35">
      <c r="B326" s="14"/>
    </row>
    <row r="327" spans="2:2" x14ac:dyDescent="0.35">
      <c r="B327" s="14"/>
    </row>
    <row r="328" spans="2:2" x14ac:dyDescent="0.35">
      <c r="B328" s="14"/>
    </row>
    <row r="329" spans="2:2" x14ac:dyDescent="0.35">
      <c r="B329" s="14"/>
    </row>
    <row r="330" spans="2:2" x14ac:dyDescent="0.35">
      <c r="B330" s="14"/>
    </row>
    <row r="331" spans="2:2" x14ac:dyDescent="0.35">
      <c r="B331" s="14"/>
    </row>
    <row r="332" spans="2:2" x14ac:dyDescent="0.35">
      <c r="B332" s="14"/>
    </row>
    <row r="333" spans="2:2" x14ac:dyDescent="0.35">
      <c r="B333" s="14"/>
    </row>
    <row r="334" spans="2:2" x14ac:dyDescent="0.35">
      <c r="B334" s="14"/>
    </row>
    <row r="335" spans="2:2" x14ac:dyDescent="0.35">
      <c r="B335" s="14"/>
    </row>
    <row r="336" spans="2:2" x14ac:dyDescent="0.35">
      <c r="B336" s="14"/>
    </row>
    <row r="337" spans="2:2" x14ac:dyDescent="0.35">
      <c r="B337" s="14"/>
    </row>
    <row r="338" spans="2:2" x14ac:dyDescent="0.35">
      <c r="B338" s="14"/>
    </row>
    <row r="339" spans="2:2" x14ac:dyDescent="0.35">
      <c r="B339" s="14"/>
    </row>
    <row r="340" spans="2:2" x14ac:dyDescent="0.35">
      <c r="B340" s="14"/>
    </row>
    <row r="341" spans="2:2" x14ac:dyDescent="0.35">
      <c r="B341" s="14"/>
    </row>
    <row r="342" spans="2:2" x14ac:dyDescent="0.35">
      <c r="B342" s="14"/>
    </row>
    <row r="343" spans="2:2" x14ac:dyDescent="0.35">
      <c r="B343" s="14"/>
    </row>
    <row r="344" spans="2:2" x14ac:dyDescent="0.35">
      <c r="B344" s="14"/>
    </row>
    <row r="345" spans="2:2" x14ac:dyDescent="0.35">
      <c r="B345" s="14"/>
    </row>
    <row r="346" spans="2:2" x14ac:dyDescent="0.35">
      <c r="B346" s="14"/>
    </row>
    <row r="347" spans="2:2" x14ac:dyDescent="0.35">
      <c r="B347" s="14"/>
    </row>
    <row r="348" spans="2:2" x14ac:dyDescent="0.35">
      <c r="B348" s="14"/>
    </row>
    <row r="349" spans="2:2" x14ac:dyDescent="0.35">
      <c r="B349" s="14"/>
    </row>
    <row r="350" spans="2:2" x14ac:dyDescent="0.35">
      <c r="B350" s="14"/>
    </row>
    <row r="351" spans="2:2" x14ac:dyDescent="0.35">
      <c r="B351" s="14"/>
    </row>
    <row r="352" spans="2:2" x14ac:dyDescent="0.35">
      <c r="B352" s="14"/>
    </row>
    <row r="353" spans="2:2" x14ac:dyDescent="0.35">
      <c r="B353" s="14"/>
    </row>
    <row r="354" spans="2:2" x14ac:dyDescent="0.35">
      <c r="B354" s="14"/>
    </row>
    <row r="355" spans="2:2" x14ac:dyDescent="0.35">
      <c r="B355" s="14"/>
    </row>
    <row r="356" spans="2:2" x14ac:dyDescent="0.35">
      <c r="B356" s="14"/>
    </row>
    <row r="357" spans="2:2" x14ac:dyDescent="0.35">
      <c r="B357" s="14"/>
    </row>
    <row r="358" spans="2:2" x14ac:dyDescent="0.35">
      <c r="B358" s="14"/>
    </row>
    <row r="359" spans="2:2" x14ac:dyDescent="0.35">
      <c r="B359" s="14"/>
    </row>
    <row r="360" spans="2:2" x14ac:dyDescent="0.35">
      <c r="B360" s="14"/>
    </row>
    <row r="361" spans="2:2" x14ac:dyDescent="0.35">
      <c r="B361" s="14"/>
    </row>
    <row r="362" spans="2:2" x14ac:dyDescent="0.35">
      <c r="B362" s="14"/>
    </row>
    <row r="363" spans="2:2" x14ac:dyDescent="0.35">
      <c r="B363" s="14"/>
    </row>
    <row r="364" spans="2:2" x14ac:dyDescent="0.35">
      <c r="B364" s="14"/>
    </row>
    <row r="365" spans="2:2" x14ac:dyDescent="0.35">
      <c r="B365" s="14"/>
    </row>
    <row r="366" spans="2:2" x14ac:dyDescent="0.35">
      <c r="B366" s="14"/>
    </row>
    <row r="367" spans="2:2" x14ac:dyDescent="0.35">
      <c r="B367" s="14"/>
    </row>
    <row r="368" spans="2:2" x14ac:dyDescent="0.35">
      <c r="B368" s="14"/>
    </row>
    <row r="369" spans="2:2" x14ac:dyDescent="0.35">
      <c r="B369" s="14"/>
    </row>
    <row r="370" spans="2:2" x14ac:dyDescent="0.35">
      <c r="B370" s="14"/>
    </row>
    <row r="371" spans="2:2" x14ac:dyDescent="0.35">
      <c r="B371" s="14"/>
    </row>
    <row r="372" spans="2:2" x14ac:dyDescent="0.35">
      <c r="B372" s="14"/>
    </row>
    <row r="373" spans="2:2" x14ac:dyDescent="0.35">
      <c r="B373" s="14"/>
    </row>
    <row r="374" spans="2:2" x14ac:dyDescent="0.35">
      <c r="B374" s="14"/>
    </row>
    <row r="375" spans="2:2" x14ac:dyDescent="0.35">
      <c r="B375" s="14"/>
    </row>
    <row r="376" spans="2:2" x14ac:dyDescent="0.35">
      <c r="B376" s="14"/>
    </row>
    <row r="377" spans="2:2" x14ac:dyDescent="0.35">
      <c r="B377" s="14"/>
    </row>
    <row r="378" spans="2:2" x14ac:dyDescent="0.35">
      <c r="B378" s="14"/>
    </row>
    <row r="379" spans="2:2" x14ac:dyDescent="0.35">
      <c r="B379" s="14"/>
    </row>
    <row r="380" spans="2:2" x14ac:dyDescent="0.35">
      <c r="B380" s="14"/>
    </row>
    <row r="381" spans="2:2" x14ac:dyDescent="0.35">
      <c r="B381" s="14"/>
    </row>
    <row r="382" spans="2:2" x14ac:dyDescent="0.35">
      <c r="B382" s="14"/>
    </row>
    <row r="383" spans="2:2" x14ac:dyDescent="0.35">
      <c r="B383" s="14"/>
    </row>
    <row r="384" spans="2:2" x14ac:dyDescent="0.35">
      <c r="B384" s="14"/>
    </row>
    <row r="385" spans="2:2" x14ac:dyDescent="0.35">
      <c r="B385" s="14"/>
    </row>
    <row r="386" spans="2:2" x14ac:dyDescent="0.35">
      <c r="B386" s="14"/>
    </row>
    <row r="387" spans="2:2" x14ac:dyDescent="0.35">
      <c r="B387" s="14"/>
    </row>
    <row r="388" spans="2:2" x14ac:dyDescent="0.35">
      <c r="B388" s="14"/>
    </row>
    <row r="389" spans="2:2" x14ac:dyDescent="0.35">
      <c r="B389" s="14"/>
    </row>
    <row r="390" spans="2:2" x14ac:dyDescent="0.35">
      <c r="B390" s="14"/>
    </row>
    <row r="391" spans="2:2" x14ac:dyDescent="0.35">
      <c r="B391" s="14"/>
    </row>
    <row r="392" spans="2:2" x14ac:dyDescent="0.35">
      <c r="B392" s="14"/>
    </row>
    <row r="393" spans="2:2" x14ac:dyDescent="0.35">
      <c r="B393" s="14"/>
    </row>
    <row r="394" spans="2:2" x14ac:dyDescent="0.35">
      <c r="B394" s="14"/>
    </row>
    <row r="395" spans="2:2" x14ac:dyDescent="0.35">
      <c r="B395" s="14"/>
    </row>
    <row r="396" spans="2:2" x14ac:dyDescent="0.35">
      <c r="B396" s="14"/>
    </row>
    <row r="397" spans="2:2" x14ac:dyDescent="0.35">
      <c r="B397" s="14"/>
    </row>
    <row r="398" spans="2:2" x14ac:dyDescent="0.35">
      <c r="B398" s="14"/>
    </row>
    <row r="399" spans="2:2" x14ac:dyDescent="0.35">
      <c r="B399" s="14"/>
    </row>
    <row r="400" spans="2:2" x14ac:dyDescent="0.35">
      <c r="B400" s="14"/>
    </row>
    <row r="401" spans="2:2" x14ac:dyDescent="0.35">
      <c r="B401" s="14"/>
    </row>
    <row r="402" spans="2:2" x14ac:dyDescent="0.35">
      <c r="B402" s="14"/>
    </row>
    <row r="403" spans="2:2" x14ac:dyDescent="0.35">
      <c r="B403" s="14"/>
    </row>
    <row r="404" spans="2:2" x14ac:dyDescent="0.35">
      <c r="B404" s="14"/>
    </row>
    <row r="405" spans="2:2" x14ac:dyDescent="0.35">
      <c r="B405" s="14"/>
    </row>
    <row r="406" spans="2:2" x14ac:dyDescent="0.35">
      <c r="B406" s="14"/>
    </row>
    <row r="407" spans="2:2" x14ac:dyDescent="0.35">
      <c r="B407" s="14"/>
    </row>
    <row r="408" spans="2:2" x14ac:dyDescent="0.35">
      <c r="B408" s="14"/>
    </row>
    <row r="409" spans="2:2" x14ac:dyDescent="0.35">
      <c r="B409" s="14"/>
    </row>
    <row r="410" spans="2:2" x14ac:dyDescent="0.35">
      <c r="B410" s="14"/>
    </row>
    <row r="411" spans="2:2" x14ac:dyDescent="0.35">
      <c r="B411" s="14"/>
    </row>
    <row r="412" spans="2:2" x14ac:dyDescent="0.35">
      <c r="B412" s="14"/>
    </row>
    <row r="413" spans="2:2" x14ac:dyDescent="0.35">
      <c r="B413" s="14"/>
    </row>
    <row r="414" spans="2:2" x14ac:dyDescent="0.35">
      <c r="B414" s="14"/>
    </row>
    <row r="415" spans="2:2" x14ac:dyDescent="0.35">
      <c r="B415" s="14"/>
    </row>
    <row r="416" spans="2:2" x14ac:dyDescent="0.35">
      <c r="B416" s="14"/>
    </row>
    <row r="417" spans="2:2" x14ac:dyDescent="0.35">
      <c r="B417" s="14"/>
    </row>
    <row r="418" spans="2:2" x14ac:dyDescent="0.35">
      <c r="B418" s="14"/>
    </row>
    <row r="419" spans="2:2" x14ac:dyDescent="0.35">
      <c r="B419" s="14"/>
    </row>
    <row r="420" spans="2:2" x14ac:dyDescent="0.35">
      <c r="B420" s="14"/>
    </row>
    <row r="421" spans="2:2" x14ac:dyDescent="0.35">
      <c r="B421" s="14"/>
    </row>
    <row r="422" spans="2:2" x14ac:dyDescent="0.35">
      <c r="B422" s="14"/>
    </row>
    <row r="423" spans="2:2" x14ac:dyDescent="0.35">
      <c r="B423" s="14"/>
    </row>
    <row r="424" spans="2:2" x14ac:dyDescent="0.35">
      <c r="B424" s="14"/>
    </row>
    <row r="425" spans="2:2" x14ac:dyDescent="0.35">
      <c r="B425" s="14"/>
    </row>
    <row r="426" spans="2:2" x14ac:dyDescent="0.35">
      <c r="B426" s="14"/>
    </row>
    <row r="427" spans="2:2" x14ac:dyDescent="0.35">
      <c r="B427" s="14"/>
    </row>
    <row r="428" spans="2:2" x14ac:dyDescent="0.35">
      <c r="B428" s="14"/>
    </row>
    <row r="429" spans="2:2" x14ac:dyDescent="0.35">
      <c r="B429" s="14"/>
    </row>
    <row r="430" spans="2:2" x14ac:dyDescent="0.35">
      <c r="B430" s="14"/>
    </row>
    <row r="431" spans="2:2" x14ac:dyDescent="0.35">
      <c r="B431" s="14"/>
    </row>
    <row r="432" spans="2:2" x14ac:dyDescent="0.35">
      <c r="B432" s="14"/>
    </row>
    <row r="433" spans="2:2" x14ac:dyDescent="0.35">
      <c r="B433" s="14"/>
    </row>
    <row r="434" spans="2:2" x14ac:dyDescent="0.35">
      <c r="B434" s="14"/>
    </row>
    <row r="435" spans="2:2" x14ac:dyDescent="0.35">
      <c r="B435" s="14"/>
    </row>
    <row r="436" spans="2:2" x14ac:dyDescent="0.35">
      <c r="B436" s="14"/>
    </row>
    <row r="437" spans="2:2" x14ac:dyDescent="0.35">
      <c r="B437" s="14"/>
    </row>
    <row r="438" spans="2:2" x14ac:dyDescent="0.35">
      <c r="B438" s="14"/>
    </row>
    <row r="439" spans="2:2" x14ac:dyDescent="0.35">
      <c r="B439" s="14"/>
    </row>
    <row r="440" spans="2:2" x14ac:dyDescent="0.35">
      <c r="B440" s="14"/>
    </row>
    <row r="441" spans="2:2" x14ac:dyDescent="0.35">
      <c r="B441" s="14"/>
    </row>
    <row r="442" spans="2:2" x14ac:dyDescent="0.35">
      <c r="B442" s="14"/>
    </row>
    <row r="443" spans="2:2" x14ac:dyDescent="0.35">
      <c r="B443" s="14"/>
    </row>
    <row r="444" spans="2:2" x14ac:dyDescent="0.35">
      <c r="B444" s="14"/>
    </row>
    <row r="445" spans="2:2" x14ac:dyDescent="0.35">
      <c r="B445" s="14"/>
    </row>
    <row r="446" spans="2:2" x14ac:dyDescent="0.35">
      <c r="B446" s="14"/>
    </row>
    <row r="447" spans="2:2" x14ac:dyDescent="0.35">
      <c r="B447" s="14"/>
    </row>
    <row r="448" spans="2:2" x14ac:dyDescent="0.35">
      <c r="B448" s="14"/>
    </row>
    <row r="449" spans="2:2" x14ac:dyDescent="0.35">
      <c r="B449" s="14"/>
    </row>
    <row r="450" spans="2:2" x14ac:dyDescent="0.35">
      <c r="B450" s="14"/>
    </row>
    <row r="451" spans="2:2" x14ac:dyDescent="0.35">
      <c r="B451" s="14"/>
    </row>
    <row r="452" spans="2:2" x14ac:dyDescent="0.35">
      <c r="B452" s="14"/>
    </row>
    <row r="453" spans="2:2" x14ac:dyDescent="0.35">
      <c r="B453" s="14"/>
    </row>
    <row r="454" spans="2:2" x14ac:dyDescent="0.35">
      <c r="B454" s="14"/>
    </row>
    <row r="455" spans="2:2" x14ac:dyDescent="0.35">
      <c r="B455" s="14"/>
    </row>
    <row r="456" spans="2:2" x14ac:dyDescent="0.35">
      <c r="B456" s="14"/>
    </row>
    <row r="457" spans="2:2" x14ac:dyDescent="0.35">
      <c r="B457" s="14"/>
    </row>
    <row r="458" spans="2:2" x14ac:dyDescent="0.35">
      <c r="B458" s="14"/>
    </row>
    <row r="459" spans="2:2" x14ac:dyDescent="0.35">
      <c r="B459" s="14"/>
    </row>
    <row r="460" spans="2:2" x14ac:dyDescent="0.35">
      <c r="B460" s="14"/>
    </row>
    <row r="461" spans="2:2" x14ac:dyDescent="0.35">
      <c r="B461" s="14"/>
    </row>
    <row r="462" spans="2:2" x14ac:dyDescent="0.35">
      <c r="B462" s="14"/>
    </row>
    <row r="463" spans="2:2" x14ac:dyDescent="0.35">
      <c r="B463" s="14"/>
    </row>
    <row r="464" spans="2:2" x14ac:dyDescent="0.35">
      <c r="B464" s="14"/>
    </row>
    <row r="465" spans="2:2" x14ac:dyDescent="0.35">
      <c r="B465" s="14"/>
    </row>
    <row r="466" spans="2:2" x14ac:dyDescent="0.35">
      <c r="B466" s="14"/>
    </row>
    <row r="467" spans="2:2" x14ac:dyDescent="0.35">
      <c r="B467" s="14"/>
    </row>
    <row r="468" spans="2:2" x14ac:dyDescent="0.35">
      <c r="B468" s="14"/>
    </row>
    <row r="469" spans="2:2" x14ac:dyDescent="0.35">
      <c r="B469" s="14"/>
    </row>
    <row r="470" spans="2:2" x14ac:dyDescent="0.35">
      <c r="B470" s="14"/>
    </row>
    <row r="471" spans="2:2" x14ac:dyDescent="0.35">
      <c r="B471" s="14"/>
    </row>
    <row r="472" spans="2:2" x14ac:dyDescent="0.35">
      <c r="B472" s="14"/>
    </row>
    <row r="473" spans="2:2" x14ac:dyDescent="0.35">
      <c r="B473" s="14"/>
    </row>
    <row r="474" spans="2:2" x14ac:dyDescent="0.35">
      <c r="B474" s="14"/>
    </row>
    <row r="475" spans="2:2" x14ac:dyDescent="0.35">
      <c r="B475" s="14"/>
    </row>
    <row r="476" spans="2:2" x14ac:dyDescent="0.35">
      <c r="B476" s="14"/>
    </row>
    <row r="477" spans="2:2" x14ac:dyDescent="0.35">
      <c r="B477" s="14"/>
    </row>
    <row r="478" spans="2:2" x14ac:dyDescent="0.35">
      <c r="B478" s="14"/>
    </row>
    <row r="479" spans="2:2" x14ac:dyDescent="0.35">
      <c r="B479" s="14"/>
    </row>
    <row r="480" spans="2:2" x14ac:dyDescent="0.35">
      <c r="B480" s="14"/>
    </row>
    <row r="481" spans="2:2" x14ac:dyDescent="0.35">
      <c r="B481" s="14"/>
    </row>
    <row r="482" spans="2:2" x14ac:dyDescent="0.35">
      <c r="B482" s="14"/>
    </row>
    <row r="483" spans="2:2" x14ac:dyDescent="0.35">
      <c r="B483" s="14"/>
    </row>
    <row r="484" spans="2:2" x14ac:dyDescent="0.35">
      <c r="B484" s="14"/>
    </row>
    <row r="485" spans="2:2" x14ac:dyDescent="0.35">
      <c r="B485" s="14"/>
    </row>
    <row r="486" spans="2:2" x14ac:dyDescent="0.35">
      <c r="B486" s="14"/>
    </row>
    <row r="487" spans="2:2" x14ac:dyDescent="0.35">
      <c r="B487" s="14"/>
    </row>
    <row r="488" spans="2:2" x14ac:dyDescent="0.35">
      <c r="B488" s="14"/>
    </row>
    <row r="489" spans="2:2" x14ac:dyDescent="0.35">
      <c r="B489" s="14"/>
    </row>
    <row r="490" spans="2:2" x14ac:dyDescent="0.35">
      <c r="B490" s="14"/>
    </row>
    <row r="491" spans="2:2" x14ac:dyDescent="0.35">
      <c r="B491" s="14"/>
    </row>
    <row r="492" spans="2:2" x14ac:dyDescent="0.35">
      <c r="B492" s="14"/>
    </row>
    <row r="493" spans="2:2" x14ac:dyDescent="0.35">
      <c r="B493" s="14"/>
    </row>
    <row r="494" spans="2:2" x14ac:dyDescent="0.35">
      <c r="B494" s="14"/>
    </row>
    <row r="495" spans="2:2" x14ac:dyDescent="0.35">
      <c r="B495" s="14"/>
    </row>
    <row r="496" spans="2:2" x14ac:dyDescent="0.35">
      <c r="B496" s="14"/>
    </row>
    <row r="497" spans="2:2" x14ac:dyDescent="0.35">
      <c r="B497" s="14"/>
    </row>
    <row r="498" spans="2:2" x14ac:dyDescent="0.35">
      <c r="B498" s="14"/>
    </row>
    <row r="499" spans="2:2" x14ac:dyDescent="0.35">
      <c r="B499" s="14"/>
    </row>
    <row r="500" spans="2:2" x14ac:dyDescent="0.35">
      <c r="B500" s="14"/>
    </row>
    <row r="501" spans="2:2" x14ac:dyDescent="0.35">
      <c r="B501" s="14"/>
    </row>
    <row r="502" spans="2:2" x14ac:dyDescent="0.35">
      <c r="B502" s="14"/>
    </row>
    <row r="503" spans="2:2" x14ac:dyDescent="0.35">
      <c r="B503" s="14"/>
    </row>
  </sheetData>
  <sheetProtection sheet="1" objects="1" scenarios="1"/>
  <mergeCells count="1">
    <mergeCell ref="A1:F1"/>
  </mergeCells>
  <pageMargins left="0.70866141732283472" right="0.70866141732283472" top="0.74803149606299213" bottom="0.74803149606299213" header="0.31496062992125984" footer="0.31496062992125984"/>
  <pageSetup paperSize="9" scale="73" orientation="landscape" r:id="rId1"/>
  <ignoredErrors>
    <ignoredError sqref="C9:E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7" r:id="rId4" name="Drop Down 3">
              <controlPr defaultSize="0" autoLine="0" autoPict="0">
                <anchor moveWithCells="1">
                  <from>
                    <xdr:col>0</xdr:col>
                    <xdr:colOff>101600</xdr:colOff>
                    <xdr:row>5</xdr:row>
                    <xdr:rowOff>292100</xdr:rowOff>
                  </from>
                  <to>
                    <xdr:col>0</xdr:col>
                    <xdr:colOff>3822700</xdr:colOff>
                    <xdr:row>6</xdr:row>
                    <xdr:rowOff>215900</xdr:rowOff>
                  </to>
                </anchor>
              </controlPr>
            </control>
          </mc:Choice>
        </mc:AlternateContent>
        <mc:AlternateContent xmlns:mc="http://schemas.openxmlformats.org/markup-compatibility/2006">
          <mc:Choice Requires="x14">
            <control shapeId="11268" r:id="rId5" name="Drop Down 4">
              <controlPr defaultSize="0" autoLine="0" autoPict="0">
                <anchor moveWithCells="1">
                  <from>
                    <xdr:col>2</xdr:col>
                    <xdr:colOff>25400</xdr:colOff>
                    <xdr:row>5</xdr:row>
                    <xdr:rowOff>285750</xdr:rowOff>
                  </from>
                  <to>
                    <xdr:col>5</xdr:col>
                    <xdr:colOff>539750</xdr:colOff>
                    <xdr:row>6</xdr:row>
                    <xdr:rowOff>254000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323c106f721dd97401445be828b1536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4ddc52ad63ee0542f3354956ba04d7"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4988A-9345-4060-B7FE-93B4508B3258}">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780395D3-14C7-4070-9E27-8B2297A2034A}">
  <ds:schemaRefs>
    <ds:schemaRef ds:uri="http://schemas.microsoft.com/sharepoint/v3/contenttype/forms"/>
  </ds:schemaRefs>
</ds:datastoreItem>
</file>

<file path=customXml/itemProps3.xml><?xml version="1.0" encoding="utf-8"?>
<ds:datastoreItem xmlns:ds="http://schemas.openxmlformats.org/officeDocument/2006/customXml" ds:itemID="{FE2D24FC-22B5-45A8-B330-E83AE4A93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KPI_DATOS</vt:lpstr>
      <vt:lpstr>Desplegables</vt:lpstr>
      <vt:lpstr>PERFIL_DATOS</vt:lpstr>
      <vt:lpstr>MOTIVOS_DATOS</vt:lpstr>
      <vt:lpstr>KPI</vt:lpstr>
      <vt:lpstr>PERFIL</vt:lpstr>
      <vt:lpstr>MOTIVOS</vt:lpstr>
      <vt:lpstr>MOTIVOS!_GoBack</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Maria Lozano</cp:lastModifiedBy>
  <cp:lastPrinted>2020-05-21T07:58:10Z</cp:lastPrinted>
  <dcterms:created xsi:type="dcterms:W3CDTF">2019-04-04T11:02:49Z</dcterms:created>
  <dcterms:modified xsi:type="dcterms:W3CDTF">2024-03-11T10:36:00Z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SIP_Label_3741da7a-79c1-417c-b408-16c0bfe99fca_Enabled">
    <vt:lpwstr>true</vt:lpwstr>
  </property>
  <property fmtid="{D5CDD505-2E9C-101B-9397-08002B2CF9AE}" pid="4" name="MSIP_Label_3741da7a-79c1-417c-b408-16c0bfe99fca_SetDate">
    <vt:lpwstr>2023-02-16T14:35:17Z</vt:lpwstr>
  </property>
  <property fmtid="{D5CDD505-2E9C-101B-9397-08002B2CF9AE}" pid="5" name="MSIP_Label_3741da7a-79c1-417c-b408-16c0bfe99fca_Method">
    <vt:lpwstr>Standard</vt:lpwstr>
  </property>
  <property fmtid="{D5CDD505-2E9C-101B-9397-08002B2CF9AE}" pid="6" name="MSIP_Label_3741da7a-79c1-417c-b408-16c0bfe99fca_Name">
    <vt:lpwstr>Internal Only - Amber</vt:lpwstr>
  </property>
  <property fmtid="{D5CDD505-2E9C-101B-9397-08002B2CF9AE}" pid="7" name="MSIP_Label_3741da7a-79c1-417c-b408-16c0bfe99fca_SiteId">
    <vt:lpwstr>1e355c04-e0a4-42ed-8e2d-7351591f0ef1</vt:lpwstr>
  </property>
  <property fmtid="{D5CDD505-2E9C-101B-9397-08002B2CF9AE}" pid="8" name="MSIP_Label_3741da7a-79c1-417c-b408-16c0bfe99fca_ActionId">
    <vt:lpwstr>0a8222a2-8174-4fca-b360-3dbadb19e4f1</vt:lpwstr>
  </property>
  <property fmtid="{D5CDD505-2E9C-101B-9397-08002B2CF9AE}" pid="9" name="MSIP_Label_3741da7a-79c1-417c-b408-16c0bfe99fca_ContentBits">
    <vt:lpwstr>0</vt:lpwstr>
  </property>
  <property fmtid="{D5CDD505-2E9C-101B-9397-08002B2CF9AE}" pid="10" name="MediaServiceImageTags">
    <vt:lpwstr/>
  </property>
</Properties>
</file>