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1080" windowWidth="13590" windowHeight="7620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pat10ana" sheetId="14" r:id="rId14"/>
    <sheet name="pat11ana" sheetId="15" r:id="rId15"/>
    <sheet name="rem12no)" sheetId="16" r:id="rId16"/>
    <sheet name="rem13no)" sheetId="17" r:id="rId17"/>
    <sheet name="alg14dón" sheetId="18" r:id="rId18"/>
    <sheet name="lec15tal" sheetId="19" r:id="rId19"/>
    <sheet name="tom16-V)" sheetId="20" r:id="rId20"/>
    <sheet name="alc17ofa" sheetId="21" r:id="rId21"/>
    <sheet name="col18lor" sheetId="22" r:id="rId22"/>
    <sheet name="ajo19ajo" sheetId="23" r:id="rId23"/>
    <sheet name="ceb20osa" sheetId="24" r:id="rId24"/>
    <sheet name="ceb21ano" sheetId="25" r:id="rId25"/>
    <sheet name="gui22des" sheetId="26" r:id="rId26"/>
    <sheet name="hab23des" sheetId="27" r:id="rId27"/>
    <sheet name="esc24las" sheetId="28" r:id="rId28"/>
    <sheet name="esp25cas" sheetId="29" r:id="rId29"/>
    <sheet name="otr26tas" sheetId="30" r:id="rId30"/>
    <sheet name="bró27oli" sheetId="31" r:id="rId31"/>
    <sheet name="ber28ena" sheetId="32" r:id="rId32"/>
    <sheet name="zan29ria" sheetId="33" r:id="rId33"/>
    <sheet name="cle30nas" sheetId="34" r:id="rId34"/>
    <sheet name="híb31na)" sheetId="35" r:id="rId35"/>
    <sheet name="agu32ate" sheetId="36" r:id="rId36"/>
    <sheet name="ace33ara" sheetId="37" r:id="rId37"/>
    <sheet name="ace34ite" sheetId="38" r:id="rId38"/>
  </sheets>
  <definedNames>
    <definedName name="_xlnm.Print_Area" localSheetId="1">'índice'!$A$1:$I$82</definedName>
    <definedName name="_xlnm.Print_Area" localSheetId="0">'portada'!$A$1:$K$70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36">'ace33ara'!#REF!</definedName>
    <definedName name="Menú_cuaderno" localSheetId="37">'ace34ite'!#REF!</definedName>
    <definedName name="Menú_cuaderno" localSheetId="35">'agu32ate'!#REF!</definedName>
    <definedName name="Menú_cuaderno" localSheetId="22">'ajo19ajo'!$T$2:$W$15</definedName>
    <definedName name="Menú_cuaderno" localSheetId="20">'alc17ofa'!$T$2:$W$15</definedName>
    <definedName name="Menú_cuaderno" localSheetId="17">'alg14dón'!$T$2:$W$15</definedName>
    <definedName name="Menú_cuaderno" localSheetId="9">'ave6ena'!$T$2:$W$15</definedName>
    <definedName name="Menú_cuaderno" localSheetId="31">'ber28ena'!#REF!</definedName>
    <definedName name="Menú_cuaderno" localSheetId="30">'bró27oli'!#REF!</definedName>
    <definedName name="Menú_cuaderno" localSheetId="23">'ceb20osa'!$T$2:$W$15</definedName>
    <definedName name="Menú_cuaderno" localSheetId="24">'ceb21ano'!$T$2:$W$15</definedName>
    <definedName name="Menú_cuaderno" localSheetId="6">'ceb3ras'!$T$2:$W$15</definedName>
    <definedName name="Menú_cuaderno" localSheetId="7">'ceb4ras'!$T$2:$W$15</definedName>
    <definedName name="Menú_cuaderno" localSheetId="8">'ceb5tal'!$T$2:$W$15</definedName>
    <definedName name="Menú_cuaderno" localSheetId="10">'cen7eno'!$T$2:$W$15</definedName>
    <definedName name="Menú_cuaderno" localSheetId="33">'cle30nas'!#REF!</definedName>
    <definedName name="Menú_cuaderno" localSheetId="21">'col18lor'!$T$2:$W$15</definedName>
    <definedName name="Menú_cuaderno" localSheetId="27">'esc24las'!#REF!</definedName>
    <definedName name="Menú_cuaderno" localSheetId="28">'esp25cas'!#REF!</definedName>
    <definedName name="Menú_cuaderno" localSheetId="25">'gui22des'!$T$2:$W$15</definedName>
    <definedName name="Menú_cuaderno" localSheetId="26">'hab23des'!$T$2:$W$15</definedName>
    <definedName name="Menú_cuaderno" localSheetId="34">'híb31na)'!#REF!</definedName>
    <definedName name="Menú_cuaderno" localSheetId="18">'lec15tal'!$T$2:$W$15</definedName>
    <definedName name="Menú_cuaderno" localSheetId="12">'maí9aíz'!$T$2:$W$15</definedName>
    <definedName name="Menú_cuaderno" localSheetId="29">'otr26tas'!#REF!</definedName>
    <definedName name="Menú_cuaderno" localSheetId="13">'pat10ana'!$T$2:$W$15</definedName>
    <definedName name="Menú_cuaderno" localSheetId="14">'pat11ana'!$T$2:$W$15</definedName>
    <definedName name="Menú_cuaderno" localSheetId="15">'rem12no)'!$T$2:$W$15</definedName>
    <definedName name="Menú_cuaderno" localSheetId="16">'rem13no)'!$T$2:$W$15</definedName>
    <definedName name="Menú_cuaderno" localSheetId="19">'tom16-V)'!$T$2:$W$15</definedName>
    <definedName name="Menú_cuaderno" localSheetId="4">'tri1uro'!$T$2:$W$15</definedName>
    <definedName name="Menú_cuaderno" localSheetId="5">'tri2tal'!$T$2:$W$15</definedName>
    <definedName name="Menú_cuaderno" localSheetId="11">'tri8ale'!$T$2:$W$15</definedName>
    <definedName name="Menú_cuaderno" localSheetId="32">'zan29ria'!#REF!</definedName>
    <definedName name="Menú_cuaderno">'tri0ndo'!$T$2:$W$15</definedName>
    <definedName name="Menú_índice">#REF!</definedName>
    <definedName name="Menú_portada" localSheetId="0">'portada'!$A$77:$D$90</definedName>
    <definedName name="Menú_portada">#REF!</definedName>
    <definedName name="Menú_resumen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<sst xmlns="http://schemas.openxmlformats.org/spreadsheetml/2006/main" count="2817" uniqueCount="286">
  <si>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</si>
  <si>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</si>
  <si>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</si>
  <si>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</si>
  <si>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</si>
  <si>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</si>
  <si>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</si>
  <si>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</si>
  <si>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</si>
  <si>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</si>
  <si>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</si>
  <si>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</si>
  <si>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</si>
  <si>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</si>
  <si>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</si>
  <si>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</si>
  <si>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</si>
  <si>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</si>
  <si>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</si>
  <si>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</si>
  <si>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</si>
  <si>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</si>
  <si>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</si>
  <si>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</si>
  <si>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</si>
  <si>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</si>
  <si>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</si>
  <si>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</si>
  <si>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</si>
  <si>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</si>
  <si>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</si>
  <si>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</si>
  <si>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</si>
  <si>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</si>
  <si>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</si>
  <si>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</si>
  <si>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</si>
  <si>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</si>
  <si>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</si>
  <si>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</si>
  <si>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</si>
  <si>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</si>
  <si>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</si>
  <si>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</si>
  <si>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</si>
  <si>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</si>
  <si>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</si>
  <si>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</si>
  <si>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</si>
  <si>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</si>
  <si>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</si>
  <si>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</si>
  <si>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</si>
  <si>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</si>
  <si>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</si>
  <si>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</si>
  <si>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</si>
  <si>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</si>
  <si>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</si>
  <si>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</si>
  <si>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</si>
  <si>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</si>
  <si>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</si>
  <si>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</si>
  <si>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</si>
  <si>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</si>
  <si>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</si>
  <si>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SUMA PROV. EST.</t>
  </si>
  <si>
    <t xml:space="preserve">   ESPAÑA</t>
  </si>
  <si>
    <t>TRIGO BLANDO</t>
  </si>
  <si>
    <t>2014 ENERO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</si>
  <si>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</si>
  <si>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</si>
  <si>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</si>
  <si>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</si>
  <si>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</si>
  <si>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</si>
  <si>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</si>
  <si>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</si>
  <si>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</si>
  <si>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PATATA EXTRATEMPRANA</t>
  </si>
  <si>
    <t>PATATA TEMPRANA</t>
  </si>
  <si>
    <t>REMOLACHA AZUCARERA (R. VERANO)</t>
  </si>
  <si>
    <t>REMOLACHA AZUCARERA (R. INVIERNO)</t>
  </si>
  <si>
    <t>ALGODÓN</t>
  </si>
  <si>
    <t>LECHUGA TOTAL</t>
  </si>
  <si>
    <t>TOMATE (REC. 1-I/31-V)</t>
  </si>
  <si>
    <t>ALCACHOFA</t>
  </si>
  <si>
    <t>COLIFLOR</t>
  </si>
  <si>
    <t>AJO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</si>
  <si>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</si>
  <si>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</si>
  <si>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</si>
  <si>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</si>
  <si>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</si>
  <si>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</si>
  <si>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</si>
  <si>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</si>
  <si>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BERENJENA</t>
  </si>
  <si>
    <t>ZANAHORIA</t>
  </si>
  <si>
    <t>CLEMENTINAS</t>
  </si>
  <si>
    <t>HÍBRIDOS (MANDARINA)</t>
  </si>
  <si>
    <t>AGUACATE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</si>
  <si>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</si>
  <si>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</si>
  <si>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</si>
  <si>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</si>
  <si>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</si>
  <si>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</si>
  <si>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</si>
  <si>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</si>
  <si>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</si>
  <si>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</si>
  <si>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ENERO 2014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</si>
  <si>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</si>
  <si>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</si>
  <si>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</si>
  <si>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</si>
  <si>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</si>
  <si>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</si>
  <si>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</si>
  <si>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</si>
  <si>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</si>
  <si>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</si>
  <si>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</si>
  <si>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</si>
  <si>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</si>
  <si>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</si>
  <si>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</si>
  <si>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</si>
  <si>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</si>
  <si>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</si>
  <si>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</si>
  <si>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</si>
  <si>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</si>
  <si>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</si>
  <si>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</si>
  <si>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</si>
  <si>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</si>
  <si>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</si>
  <si>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</si>
  <si>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</si>
  <si>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</si>
  <si>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</si>
  <si>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</si>
  <si>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</si>
  <si>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</si>
  <si>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</si>
  <si>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</si>
  <si>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</si>
  <si>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</si>
  <si>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</si>
  <si>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</si>
  <si>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</si>
  <si>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</si>
  <si>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</si>
  <si>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</si>
  <si>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</si>
  <si>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</si>
  <si>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</si>
  <si>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</si>
  <si>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</si>
  <si>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</si>
  <si>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</si>
  <si>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</si>
  <si>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</si>
  <si>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</si>
  <si>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</si>
  <si>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</si>
  <si>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</si>
  <si>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</si>
  <si>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</si>
  <si>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</si>
  <si>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</si>
  <si>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</si>
  <si>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</si>
  <si>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</si>
  <si>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</si>
  <si>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</si>
  <si>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</si>
  <si>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</si>
  <si>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</si>
  <si>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</si>
  <si>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</si>
  <si>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</si>
  <si>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</si>
  <si>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</si>
  <si>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nabo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</si>
  <si>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</si>
  <si>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</si>
  <si>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</si>
  <si>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</si>
  <si>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</si>
  <si>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</si>
  <si>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</si>
  <si>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</si>
  <si>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</si>
  <si>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</si>
  <si>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</si>
  <si>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</si>
  <si>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</si>
  <si>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</si>
  <si>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</si>
  <si>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</si>
  <si>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</si>
  <si>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</si>
  <si>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</si>
  <si>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</si>
  <si>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</si>
  <si>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</si>
  <si>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</si>
  <si>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</si>
  <si>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</si>
  <si>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</si>
  <si>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</si>
  <si>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</si>
  <si>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</si>
  <si>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</si>
  <si>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</si>
  <si>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</si>
  <si>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</si>
  <si>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</si>
  <si>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</si>
  <si>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</si>
  <si>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</si>
  <si>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</si>
  <si>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</si>
  <si>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</si>
  <si>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</si>
  <si>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</si>
  <si>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</si>
  <si>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</si>
  <si>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</si>
  <si>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</si>
  <si>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</si>
  <si>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</si>
  <si>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patata extratemprana</t>
  </si>
  <si>
    <t xml:space="preserve"> patata temprana</t>
  </si>
  <si>
    <t xml:space="preserve"> remolacha azucarera (r. verano)</t>
  </si>
  <si>
    <t xml:space="preserve"> remolacha azucarera (r. invierno)</t>
  </si>
  <si>
    <t xml:space="preserve"> algodón</t>
  </si>
  <si>
    <t xml:space="preserve"> lechuga total</t>
  </si>
  <si>
    <t xml:space="preserve"> tomate (rec. 1-i/31-v)</t>
  </si>
  <si>
    <t xml:space="preserve"> alcachofa</t>
  </si>
  <si>
    <t xml:space="preserve"> coliflor</t>
  </si>
  <si>
    <t xml:space="preserve"> ajo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</si>
  <si>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</si>
  <si>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</si>
  <si>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</si>
  <si>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</si>
  <si>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</si>
  <si>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</si>
  <si>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</si>
  <si>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</si>
  <si>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berenjena</t>
  </si>
  <si>
    <t xml:space="preserve"> zanahoria</t>
  </si>
  <si>
    <t xml:space="preserve"> clementinas</t>
  </si>
  <si>
    <t xml:space="preserve"> híbridos (mandarina)</t>
  </si>
  <si>
    <t xml:space="preserve"> aguacate</t>
  </si>
  <si>
    <t xml:space="preserve"> aceituna de almazara</t>
  </si>
  <si>
    <t xml:space="preserve"> aceite</t>
  </si>
  <si>
    <t xml:space="preserve"> </t>
  </si>
  <si>
    <t xml:space="preserve">cereales otoño - invierno </t>
  </si>
  <si>
    <t>remolacha total</t>
  </si>
  <si>
    <t>endivias   (**)</t>
  </si>
  <si>
    <t>champiñón   (**)</t>
  </si>
  <si>
    <t>otras setas   (**)</t>
  </si>
  <si>
    <t>pepinillo   (**)</t>
  </si>
  <si>
    <t>rábano   (**)</t>
  </si>
  <si>
    <t>(**) La superficie se expresa en miles de áreas</t>
  </si>
  <si>
    <t>mandarina total</t>
  </si>
  <si>
    <t>manzana total</t>
  </si>
  <si>
    <t>(*) Mes al que corresponde la última estimación</t>
  </si>
  <si>
    <t>(***) Producción total de Vino y Mosto en miles de Hectolitros. No corresponde a las existencias  a 25 de noviembre</t>
  </si>
  <si>
    <t>Nota.-  Datos de la CA de Madrid sin actualizar desde el avance del mes de septiembre por falta de envío de los datos requeridos</t>
  </si>
  <si>
    <t>vino + mosto (***)</t>
  </si>
  <si>
    <t>DEFINITIVO</t>
  </si>
  <si>
    <t>MINISTERIO DE AGRICULTURA, ALIMENTACIÓN Y MEDIO AMBIENTE</t>
  </si>
  <si>
    <t>SECRETARÍA GENERAL TÉCNICA</t>
  </si>
  <si>
    <t>SUBDIRECCIÓN GENERAL DE ESTADÍSTICA</t>
  </si>
  <si>
    <t>Área de Estadísticas Agrarias</t>
  </si>
  <si>
    <t>AVANCES DE SUPERFICIES Y PRODUCCIONES AGRÍCOLAS</t>
  </si>
  <si>
    <t xml:space="preserve"> DISPONIBLE EN LA WEB DEL MAGRAMA:</t>
  </si>
  <si>
    <t xml:space="preserve">     http://www.magrama.es/</t>
  </si>
  <si>
    <t>FECHA:  31/01/2014</t>
  </si>
  <si>
    <t>ESTIMACIONES DE ENERO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</si>
</sst>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0"/>
    <numFmt numFmtId="173" formatCode="000"/>
    <numFmt numFmtId="174" formatCode="#,##0.0"/>
    <numFmt numFmtId="175" formatCode="#,##0.0_);\(#,##0.0\)"/>
    <numFmt numFmtId="176" formatCode="0_)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000000000000000"/>
    <numFmt numFmtId="191" formatCode="#,##0.00000000000000000"/>
    <numFmt numFmtId="192" formatCode="#,##0.000000000000000000"/>
    <numFmt numFmtId="193" formatCode="#,##0.000000000000000000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vertical="justify"/>
    </xf>
    <xf numFmtId="0" fontId="5" fillId="2" borderId="0" xfId="0" applyFont="1" applyFill="1" applyAlignment="1">
      <alignment vertical="justify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justify"/>
    </xf>
    <xf numFmtId="0" fontId="6" fillId="2" borderId="0" xfId="0" applyFont="1" applyFill="1" applyBorder="1" applyAlignment="1" quotePrefix="1">
      <alignment horizontal="left" vertical="justify"/>
    </xf>
    <xf numFmtId="0" fontId="6" fillId="2" borderId="0" xfId="0" applyFont="1" applyFill="1" applyBorder="1" applyAlignment="1">
      <alignment horizontal="left" vertical="center"/>
    </xf>
    <xf numFmtId="0" fontId="7" fillId="3" borderId="1" xfId="0" applyFont="1" applyFill="1" applyBorder="1" applyAlignment="1" quotePrefix="1">
      <alignment horizontal="center" vertical="justify"/>
    </xf>
    <xf numFmtId="0" fontId="7" fillId="2" borderId="0" xfId="0" applyFont="1" applyFill="1" applyBorder="1" applyAlignment="1">
      <alignment vertical="justify"/>
    </xf>
    <xf numFmtId="0" fontId="7" fillId="2" borderId="0" xfId="0" applyFont="1" applyFill="1" applyAlignment="1">
      <alignment vertical="justify"/>
    </xf>
    <xf numFmtId="0" fontId="6" fillId="0" borderId="0" xfId="0" applyFont="1" applyAlignment="1">
      <alignment vertical="justify"/>
    </xf>
    <xf numFmtId="0" fontId="7" fillId="3" borderId="2" xfId="0" applyFont="1" applyFill="1" applyBorder="1" applyAlignment="1" quotePrefix="1">
      <alignment horizontal="center" vertical="justify"/>
    </xf>
    <xf numFmtId="0" fontId="7" fillId="3" borderId="3" xfId="0" applyFont="1" applyFill="1" applyBorder="1" applyAlignment="1">
      <alignment vertical="justify"/>
    </xf>
    <xf numFmtId="0" fontId="7" fillId="3" borderId="4" xfId="0" applyFont="1" applyFill="1" applyBorder="1" applyAlignment="1">
      <alignment vertical="justify"/>
    </xf>
    <xf numFmtId="0" fontId="7" fillId="3" borderId="5" xfId="0" applyFont="1" applyFill="1" applyBorder="1" applyAlignment="1">
      <alignment vertical="justify"/>
    </xf>
    <xf numFmtId="1" fontId="7" fillId="3" borderId="6" xfId="0" applyNumberFormat="1" applyFont="1" applyFill="1" applyBorder="1" applyAlignment="1">
      <alignment horizontal="center" vertical="justify"/>
    </xf>
    <xf numFmtId="1" fontId="7" fillId="3" borderId="7" xfId="0" applyNumberFormat="1" applyFont="1" applyFill="1" applyBorder="1" applyAlignment="1">
      <alignment horizontal="center" vertical="justify"/>
    </xf>
    <xf numFmtId="1" fontId="7" fillId="3" borderId="8" xfId="0" applyNumberFormat="1" applyFont="1" applyFill="1" applyBorder="1" applyAlignment="1">
      <alignment horizontal="center" vertical="justify"/>
    </xf>
    <xf numFmtId="1" fontId="7" fillId="2" borderId="0" xfId="0" applyNumberFormat="1" applyFont="1" applyFill="1" applyAlignment="1">
      <alignment horizontal="center" vertical="justify"/>
    </xf>
    <xf numFmtId="0" fontId="7" fillId="3" borderId="9" xfId="0" applyFont="1" applyFill="1" applyBorder="1" applyAlignment="1">
      <alignment vertical="justify"/>
    </xf>
    <xf numFmtId="0" fontId="7" fillId="3" borderId="3" xfId="0" applyFont="1" applyFill="1" applyBorder="1" applyAlignment="1">
      <alignment horizontal="center" vertical="justify"/>
    </xf>
    <xf numFmtId="0" fontId="7" fillId="3" borderId="4" xfId="0" applyFont="1" applyFill="1" applyBorder="1" applyAlignment="1">
      <alignment horizontal="center" vertical="justify"/>
    </xf>
    <xf numFmtId="0" fontId="7" fillId="3" borderId="5" xfId="0" applyFont="1" applyFill="1" applyBorder="1" applyAlignment="1">
      <alignment horizontal="center" vertical="justify"/>
    </xf>
    <xf numFmtId="0" fontId="7" fillId="2" borderId="0" xfId="0" applyFont="1" applyFill="1" applyAlignment="1">
      <alignment horizontal="center" vertical="justify"/>
    </xf>
    <xf numFmtId="0" fontId="5" fillId="2" borderId="10" xfId="0" applyFont="1" applyFill="1" applyBorder="1" applyAlignment="1">
      <alignment horizontal="fill" vertical="justify"/>
    </xf>
    <xf numFmtId="0" fontId="5" fillId="2" borderId="0" xfId="0" applyFont="1" applyFill="1" applyAlignment="1">
      <alignment horizontal="fill" vertical="justify"/>
    </xf>
    <xf numFmtId="0" fontId="5" fillId="2" borderId="11" xfId="0" applyFont="1" applyFill="1" applyBorder="1" applyAlignment="1">
      <alignment horizontal="fill" vertical="justify"/>
    </xf>
    <xf numFmtId="0" fontId="1" fillId="2" borderId="10" xfId="0" applyFont="1" applyFill="1" applyBorder="1" applyAlignment="1" quotePrefix="1">
      <alignment horizontal="left" vertical="justify"/>
    </xf>
    <xf numFmtId="0" fontId="1" fillId="2" borderId="0" xfId="0" applyFont="1" applyFill="1" applyAlignment="1">
      <alignment vertical="justify"/>
    </xf>
    <xf numFmtId="3" fontId="1" fillId="2" borderId="0" xfId="0" applyNumberFormat="1" applyFont="1" applyFill="1" applyAlignment="1" applyProtection="1">
      <alignment vertical="justify"/>
      <protection/>
    </xf>
    <xf numFmtId="175" fontId="1" fillId="2" borderId="0" xfId="0" applyNumberFormat="1" applyFont="1" applyFill="1" applyAlignment="1" applyProtection="1">
      <alignment vertical="justify"/>
      <protection/>
    </xf>
    <xf numFmtId="174" fontId="1" fillId="2" borderId="0" xfId="0" applyNumberFormat="1" applyFont="1" applyFill="1" applyBorder="1" applyAlignment="1" applyProtection="1">
      <alignment vertical="justify"/>
      <protection/>
    </xf>
    <xf numFmtId="175" fontId="1" fillId="2" borderId="11" xfId="0" applyNumberFormat="1" applyFont="1" applyFill="1" applyBorder="1" applyAlignment="1" applyProtection="1">
      <alignment vertical="justify"/>
      <protection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2" borderId="10" xfId="0" applyFont="1" applyFill="1" applyBorder="1" applyAlignment="1">
      <alignment vertical="justify"/>
    </xf>
    <xf numFmtId="0" fontId="7" fillId="3" borderId="12" xfId="0" applyFont="1" applyFill="1" applyBorder="1" applyAlignment="1">
      <alignment vertical="justify"/>
    </xf>
    <xf numFmtId="0" fontId="7" fillId="3" borderId="13" xfId="0" applyFont="1" applyFill="1" applyBorder="1" applyAlignment="1">
      <alignment vertical="justify"/>
    </xf>
    <xf numFmtId="3" fontId="7" fillId="3" borderId="13" xfId="0" applyNumberFormat="1" applyFont="1" applyFill="1" applyBorder="1" applyAlignment="1" applyProtection="1">
      <alignment vertical="justify"/>
      <protection/>
    </xf>
    <xf numFmtId="175" fontId="7" fillId="3" borderId="14" xfId="0" applyNumberFormat="1" applyFont="1" applyFill="1" applyBorder="1" applyAlignment="1" applyProtection="1">
      <alignment vertical="justify"/>
      <protection/>
    </xf>
    <xf numFmtId="175" fontId="7" fillId="2" borderId="0" xfId="0" applyNumberFormat="1" applyFont="1" applyFill="1" applyAlignment="1" applyProtection="1">
      <alignment vertical="justify"/>
      <protection/>
    </xf>
    <xf numFmtId="174" fontId="7" fillId="3" borderId="13" xfId="0" applyNumberFormat="1" applyFont="1" applyFill="1" applyBorder="1" applyAlignment="1" applyProtection="1">
      <alignment vertical="justify"/>
      <protection/>
    </xf>
    <xf numFmtId="175" fontId="7" fillId="3" borderId="15" xfId="0" applyNumberFormat="1" applyFont="1" applyFill="1" applyBorder="1" applyAlignment="1" applyProtection="1">
      <alignment vertical="justify"/>
      <protection/>
    </xf>
    <xf numFmtId="0" fontId="7" fillId="0" borderId="0" xfId="0" applyFont="1" applyAlignment="1">
      <alignment vertical="justify"/>
    </xf>
    <xf numFmtId="0" fontId="7" fillId="3" borderId="12" xfId="0" applyFont="1" applyFill="1" applyBorder="1" applyAlignment="1" quotePrefix="1">
      <alignment horizontal="left" vertical="justify"/>
    </xf>
    <xf numFmtId="0" fontId="1" fillId="2" borderId="0" xfId="0" applyFont="1" applyFill="1" applyBorder="1" applyAlignment="1">
      <alignment vertical="justify"/>
    </xf>
    <xf numFmtId="3" fontId="1" fillId="2" borderId="0" xfId="0" applyNumberFormat="1" applyFont="1" applyFill="1" applyBorder="1" applyAlignment="1" applyProtection="1">
      <alignment vertical="justify"/>
      <protection/>
    </xf>
    <xf numFmtId="175" fontId="1" fillId="2" borderId="0" xfId="0" applyNumberFormat="1" applyFont="1" applyFill="1" applyBorder="1" applyAlignment="1" applyProtection="1">
      <alignment vertical="justify"/>
      <protection/>
    </xf>
    <xf numFmtId="0" fontId="1" fillId="3" borderId="16" xfId="0" applyFont="1" applyFill="1" applyBorder="1" applyAlignment="1">
      <alignment vertical="justify"/>
    </xf>
    <xf numFmtId="0" fontId="1" fillId="3" borderId="7" xfId="0" applyFont="1" applyFill="1" applyBorder="1" applyAlignment="1">
      <alignment vertical="justify"/>
    </xf>
    <xf numFmtId="3" fontId="1" fillId="3" borderId="7" xfId="0" applyNumberFormat="1" applyFont="1" applyFill="1" applyBorder="1" applyAlignment="1" applyProtection="1">
      <alignment vertical="justify"/>
      <protection/>
    </xf>
    <xf numFmtId="175" fontId="1" fillId="3" borderId="8" xfId="0" applyNumberFormat="1" applyFont="1" applyFill="1" applyBorder="1" applyAlignment="1" applyProtection="1">
      <alignment vertical="justify"/>
      <protection/>
    </xf>
    <xf numFmtId="174" fontId="1" fillId="3" borderId="6" xfId="0" applyNumberFormat="1" applyFont="1" applyFill="1" applyBorder="1" applyAlignment="1" applyProtection="1">
      <alignment vertical="justify"/>
      <protection/>
    </xf>
    <xf numFmtId="174" fontId="1" fillId="3" borderId="7" xfId="0" applyNumberFormat="1" applyFont="1" applyFill="1" applyBorder="1" applyAlignment="1" applyProtection="1">
      <alignment vertical="justify"/>
      <protection/>
    </xf>
    <xf numFmtId="0" fontId="7" fillId="3" borderId="10" xfId="0" applyFont="1" applyFill="1" applyBorder="1" applyAlignment="1">
      <alignment vertical="justify"/>
    </xf>
    <xf numFmtId="0" fontId="7" fillId="3" borderId="0" xfId="0" applyFont="1" applyFill="1" applyBorder="1" applyAlignment="1">
      <alignment vertical="justify"/>
    </xf>
    <xf numFmtId="3" fontId="7" fillId="3" borderId="0" xfId="0" applyNumberFormat="1" applyFont="1" applyFill="1" applyBorder="1" applyAlignment="1" applyProtection="1">
      <alignment vertical="justify"/>
      <protection/>
    </xf>
    <xf numFmtId="175" fontId="7" fillId="3" borderId="11" xfId="0" applyNumberFormat="1" applyFont="1" applyFill="1" applyBorder="1" applyAlignment="1" applyProtection="1">
      <alignment vertical="justify"/>
      <protection/>
    </xf>
    <xf numFmtId="174" fontId="7" fillId="3" borderId="17" xfId="0" applyNumberFormat="1" applyFont="1" applyFill="1" applyBorder="1" applyAlignment="1" applyProtection="1">
      <alignment vertical="justify"/>
      <protection/>
    </xf>
    <xf numFmtId="174" fontId="7" fillId="3" borderId="0" xfId="0" applyNumberFormat="1" applyFont="1" applyFill="1" applyBorder="1" applyAlignment="1" applyProtection="1">
      <alignment vertical="justify"/>
      <protection/>
    </xf>
    <xf numFmtId="0" fontId="0" fillId="3" borderId="18" xfId="0" applyFont="1" applyFill="1" applyBorder="1" applyAlignment="1">
      <alignment vertical="justify"/>
    </xf>
    <xf numFmtId="0" fontId="0" fillId="3" borderId="4" xfId="0" applyFont="1" applyFill="1" applyBorder="1" applyAlignment="1">
      <alignment vertical="justify"/>
    </xf>
    <xf numFmtId="3" fontId="0" fillId="3" borderId="4" xfId="0" applyNumberFormat="1" applyFont="1" applyFill="1" applyBorder="1" applyAlignment="1">
      <alignment vertical="justify"/>
    </xf>
    <xf numFmtId="0" fontId="0" fillId="3" borderId="5" xfId="0" applyFont="1" applyFill="1" applyBorder="1" applyAlignment="1">
      <alignment vertical="justify"/>
    </xf>
    <xf numFmtId="0" fontId="0" fillId="2" borderId="4" xfId="0" applyFont="1" applyFill="1" applyBorder="1" applyAlignment="1">
      <alignment vertical="justify"/>
    </xf>
    <xf numFmtId="174" fontId="0" fillId="3" borderId="3" xfId="0" applyNumberFormat="1" applyFont="1" applyFill="1" applyBorder="1" applyAlignment="1">
      <alignment vertical="justify"/>
    </xf>
    <xf numFmtId="174" fontId="0" fillId="3" borderId="4" xfId="0" applyNumberFormat="1" applyFont="1" applyFill="1" applyBorder="1" applyAlignment="1">
      <alignment vertical="justify"/>
    </xf>
    <xf numFmtId="0" fontId="0" fillId="0" borderId="0" xfId="0" applyFont="1" applyAlignment="1">
      <alignment vertical="justify"/>
    </xf>
    <xf numFmtId="37" fontId="0" fillId="0" borderId="0" xfId="0" applyNumberFormat="1" applyFont="1" applyAlignment="1" applyProtection="1">
      <alignment vertical="justify"/>
      <protection/>
    </xf>
    <xf numFmtId="0" fontId="9" fillId="0" borderId="0" xfId="21" applyFont="1" applyFill="1">
      <alignment/>
      <protection/>
    </xf>
    <xf numFmtId="0" fontId="9" fillId="0" borderId="0" xfId="21" applyFont="1">
      <alignment/>
      <protection/>
    </xf>
    <xf numFmtId="0" fontId="7" fillId="0" borderId="0" xfId="21" applyFont="1" applyFill="1" applyAlignment="1" quotePrefix="1">
      <alignment horizontal="lef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3" borderId="6" xfId="21" applyFont="1" applyFill="1" applyBorder="1">
      <alignment/>
      <protection/>
    </xf>
    <xf numFmtId="0" fontId="7" fillId="3" borderId="8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3" borderId="17" xfId="21" applyFont="1" applyFill="1" applyBorder="1" applyAlignment="1" quotePrefix="1">
      <alignment horizontal="center"/>
      <protection/>
    </xf>
    <xf numFmtId="0" fontId="7" fillId="3" borderId="11" xfId="21" applyFont="1" applyFill="1" applyBorder="1">
      <alignment/>
      <protection/>
    </xf>
    <xf numFmtId="0" fontId="7" fillId="3" borderId="7" xfId="21" applyFont="1" applyFill="1" applyBorder="1" applyAlignment="1">
      <alignment horizontal="center"/>
      <protection/>
    </xf>
    <xf numFmtId="0" fontId="7" fillId="3" borderId="8" xfId="21" applyNumberFormat="1" applyFont="1" applyFill="1" applyBorder="1" applyAlignment="1" applyProtection="1">
      <alignment horizontal="center"/>
      <protection/>
    </xf>
    <xf numFmtId="0" fontId="7" fillId="3" borderId="3" xfId="21" applyFont="1" applyFill="1" applyBorder="1" applyAlignment="1">
      <alignment vertical="center"/>
      <protection/>
    </xf>
    <xf numFmtId="0" fontId="7" fillId="3" borderId="5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3" borderId="4" xfId="21" applyNumberFormat="1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>
      <alignment horizontal="center" vertical="center"/>
    </xf>
    <xf numFmtId="0" fontId="7" fillId="0" borderId="0" xfId="21" applyFont="1" applyAlignment="1">
      <alignment vertical="center"/>
      <protection/>
    </xf>
    <xf numFmtId="0" fontId="1" fillId="0" borderId="0" xfId="21" applyFont="1" applyFill="1" applyAlignment="1">
      <alignment vertical="justify"/>
      <protection/>
    </xf>
    <xf numFmtId="0" fontId="5" fillId="0" borderId="0" xfId="21" applyFont="1" applyFill="1" applyAlignment="1">
      <alignment vertical="justify"/>
      <protection/>
    </xf>
    <xf numFmtId="174" fontId="5" fillId="0" borderId="0" xfId="21" applyNumberFormat="1" applyFont="1" applyFill="1" applyAlignment="1">
      <alignment vertical="justify"/>
      <protection/>
    </xf>
    <xf numFmtId="0" fontId="5" fillId="0" borderId="0" xfId="21" applyFont="1" applyAlignment="1">
      <alignment vertical="justify"/>
      <protection/>
    </xf>
    <xf numFmtId="174" fontId="5" fillId="0" borderId="0" xfId="21" applyNumberFormat="1" applyFont="1" applyAlignment="1">
      <alignment vertical="justify"/>
      <protection/>
    </xf>
    <xf numFmtId="174" fontId="5" fillId="0" borderId="0" xfId="21" applyNumberFormat="1" applyFont="1" applyAlignment="1" applyProtection="1">
      <alignment vertical="justify"/>
      <protection/>
    </xf>
    <xf numFmtId="0" fontId="1" fillId="0" borderId="0" xfId="21" applyFont="1" applyAlignment="1">
      <alignment vertical="justify"/>
      <protection/>
    </xf>
    <xf numFmtId="0" fontId="5" fillId="0" borderId="0" xfId="21" applyFont="1" applyFill="1" applyAlignment="1">
      <alignment horizontal="right" vertical="justify"/>
      <protection/>
    </xf>
    <xf numFmtId="0" fontId="5" fillId="0" borderId="0" xfId="21" applyFont="1" applyAlignment="1">
      <alignment horizontal="right" vertical="justify"/>
      <protection/>
    </xf>
    <xf numFmtId="174" fontId="5" fillId="0" borderId="0" xfId="21" applyNumberFormat="1" applyFont="1" applyFill="1" applyAlignment="1" applyProtection="1">
      <alignment vertical="justify"/>
      <protection/>
    </xf>
    <xf numFmtId="0" fontId="1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3" fontId="1" fillId="0" borderId="0" xfId="21" applyNumberFormat="1" applyFont="1" applyFill="1" applyAlignment="1">
      <alignment horizontal="right" vertical="justify"/>
      <protection/>
    </xf>
    <xf numFmtId="3" fontId="1" fillId="0" borderId="0" xfId="21" applyNumberFormat="1" applyFont="1" applyAlignment="1">
      <alignment horizontal="right" vertical="justify"/>
      <protection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3" borderId="19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 quotePrefix="1">
      <alignment horizontal="center"/>
    </xf>
    <xf numFmtId="0" fontId="6" fillId="2" borderId="0" xfId="0" applyFont="1" applyFill="1" applyAlignment="1">
      <alignment/>
    </xf>
    <xf numFmtId="0" fontId="6" fillId="3" borderId="1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5" fillId="0" borderId="0" xfId="21" applyNumberFormat="1" applyFont="1" applyFill="1" applyAlignment="1" applyProtection="1">
      <alignment vertical="justify"/>
      <protection/>
    </xf>
    <xf numFmtId="174" fontId="1" fillId="0" borderId="0" xfId="21" applyNumberFormat="1" applyFont="1" applyAlignment="1">
      <alignment vertical="justify"/>
      <protection/>
    </xf>
    <xf numFmtId="0" fontId="0" fillId="0" borderId="0" xfId="0" applyAlignment="1">
      <alignment wrapText="1"/>
    </xf>
    <xf numFmtId="4" fontId="7" fillId="3" borderId="13" xfId="0" applyNumberFormat="1" applyFont="1" applyFill="1" applyBorder="1" applyAlignment="1" applyProtection="1">
      <alignment vertical="justify"/>
      <protection/>
    </xf>
    <xf numFmtId="4" fontId="7" fillId="3" borderId="12" xfId="0" applyNumberFormat="1" applyFont="1" applyFill="1" applyBorder="1" applyAlignment="1" applyProtection="1">
      <alignment vertical="justify"/>
      <protection/>
    </xf>
    <xf numFmtId="4" fontId="5" fillId="2" borderId="0" xfId="0" applyNumberFormat="1" applyFont="1" applyFill="1" applyBorder="1" applyAlignment="1">
      <alignment horizontal="fill" vertical="justify"/>
    </xf>
    <xf numFmtId="4" fontId="1" fillId="2" borderId="0" xfId="0" applyNumberFormat="1" applyFont="1" applyFill="1" applyBorder="1" applyAlignment="1" applyProtection="1">
      <alignment vertical="justify"/>
      <protection/>
    </xf>
    <xf numFmtId="177" fontId="1" fillId="2" borderId="0" xfId="0" applyNumberFormat="1" applyFont="1" applyFill="1" applyBorder="1" applyAlignment="1" applyProtection="1">
      <alignment vertical="justify"/>
      <protection/>
    </xf>
    <xf numFmtId="177" fontId="7" fillId="3" borderId="12" xfId="0" applyNumberFormat="1" applyFont="1" applyFill="1" applyBorder="1" applyAlignment="1" applyProtection="1">
      <alignment vertical="justify"/>
      <protection/>
    </xf>
    <xf numFmtId="177" fontId="7" fillId="3" borderId="13" xfId="0" applyNumberFormat="1" applyFont="1" applyFill="1" applyBorder="1" applyAlignment="1" applyProtection="1">
      <alignment vertical="justify"/>
      <protection/>
    </xf>
    <xf numFmtId="0" fontId="10" fillId="2" borderId="0" xfId="0" applyFont="1" applyFill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3" borderId="26" xfId="21" applyFont="1" applyFill="1" applyBorder="1" applyAlignment="1" quotePrefix="1">
      <alignment horizontal="center"/>
      <protection/>
    </xf>
    <xf numFmtId="0" fontId="7" fillId="3" borderId="27" xfId="21" applyFont="1" applyFill="1" applyBorder="1" applyAlignment="1" quotePrefix="1">
      <alignment horizontal="center"/>
      <protection/>
    </xf>
    <xf numFmtId="0" fontId="7" fillId="3" borderId="28" xfId="21" applyFont="1" applyFill="1" applyBorder="1" applyAlignment="1" quotePrefix="1">
      <alignment horizontal="center"/>
      <protection/>
    </xf>
    <xf numFmtId="0" fontId="1" fillId="0" borderId="0" xfId="21" applyFont="1" applyAlignment="1">
      <alignment vertical="justify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21" applyFont="1" applyAlignment="1">
      <alignment wrapText="1"/>
      <protection/>
    </xf>
    <xf numFmtId="0" fontId="4" fillId="2" borderId="0" xfId="0" applyFont="1" applyFill="1" applyBorder="1" applyAlignment="1" quotePrefix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 quotePrefix="1">
      <alignment horizontal="center" vertical="center"/>
    </xf>
    <xf numFmtId="0" fontId="7" fillId="3" borderId="7" xfId="0" applyFont="1" applyFill="1" applyBorder="1" applyAlignment="1" quotePrefix="1">
      <alignment horizontal="center" vertical="center"/>
    </xf>
    <xf numFmtId="0" fontId="7" fillId="3" borderId="8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horizontal="center" vertical="justify"/>
    </xf>
    <xf numFmtId="0" fontId="0" fillId="2" borderId="0" xfId="0" applyFill="1" applyAlignment="1">
      <alignment horizontal="center" vertical="center" wrapText="1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1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3" xfId="0" applyFill="1" applyBorder="1" applyAlignment="1">
      <alignment/>
    </xf>
    <xf numFmtId="0" fontId="12" fillId="3" borderId="3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 quotePrefix="1">
      <alignment horizontal="center" vertical="center"/>
    </xf>
    <xf numFmtId="0" fontId="10" fillId="2" borderId="39" xfId="0" applyFont="1" applyFill="1" applyBorder="1" applyAlignment="1" quotePrefix="1">
      <alignment horizontal="center" vertical="center"/>
    </xf>
    <xf numFmtId="0" fontId="10" fillId="2" borderId="0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VAG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workbookViewId="0" topLeftCell="B1">
      <selection activeCell="M14" sqref="M14"/>
    </sheetView>
  </sheetViews>
  <sheetFormatPr defaultColWidth="11.421875" defaultRowHeight="12.75"/>
  <cols>
    <col min="11" max="11" width="1.57421875" style="0" customWidth="1"/>
  </cols>
  <sheetData>
    <row r="1" spans="1:11" ht="12.75">
      <c r="A1" s="103"/>
      <c r="B1" s="154" t="s">
        <v>277</v>
      </c>
      <c r="C1" s="154"/>
      <c r="D1" s="154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54"/>
      <c r="C2" s="154"/>
      <c r="D2" s="154"/>
      <c r="E2" s="103"/>
      <c r="F2" s="103"/>
      <c r="G2" s="155"/>
      <c r="H2" s="156"/>
      <c r="I2" s="156"/>
      <c r="J2" s="157"/>
      <c r="K2" s="158"/>
    </row>
    <row r="3" spans="1:11" ht="5.25" customHeight="1">
      <c r="A3" s="103"/>
      <c r="B3" s="154"/>
      <c r="C3" s="154"/>
      <c r="D3" s="154"/>
      <c r="E3" s="103"/>
      <c r="F3" s="103"/>
      <c r="G3" s="159"/>
      <c r="H3" s="160"/>
      <c r="I3" s="160"/>
      <c r="J3" s="161"/>
      <c r="K3" s="158"/>
    </row>
    <row r="4" spans="1:11" ht="12.75">
      <c r="A4" s="103"/>
      <c r="B4" s="154"/>
      <c r="C4" s="154"/>
      <c r="D4" s="154"/>
      <c r="E4" s="103"/>
      <c r="F4" s="103"/>
      <c r="G4" s="162" t="s">
        <v>278</v>
      </c>
      <c r="H4" s="163"/>
      <c r="I4" s="163"/>
      <c r="J4" s="164"/>
      <c r="K4" s="158"/>
    </row>
    <row r="5" spans="1:11" ht="12.75">
      <c r="A5" s="103"/>
      <c r="B5" s="103"/>
      <c r="C5" s="103"/>
      <c r="D5" s="103"/>
      <c r="E5" s="103"/>
      <c r="F5" s="103"/>
      <c r="G5" s="165"/>
      <c r="H5" s="166"/>
      <c r="I5" s="166"/>
      <c r="J5" s="167"/>
      <c r="K5" s="158"/>
    </row>
    <row r="6" spans="1:11" ht="12.75">
      <c r="A6" s="103"/>
      <c r="B6" s="103"/>
      <c r="C6" s="103"/>
      <c r="D6" s="103"/>
      <c r="E6" s="103"/>
      <c r="F6" s="103"/>
      <c r="G6" s="168"/>
      <c r="H6" s="168"/>
      <c r="I6" s="168"/>
      <c r="J6" s="168"/>
      <c r="K6" s="158"/>
    </row>
    <row r="7" spans="1:11" ht="5.25" customHeight="1">
      <c r="A7" s="103"/>
      <c r="B7" s="103"/>
      <c r="C7" s="103"/>
      <c r="D7" s="103"/>
      <c r="E7" s="103"/>
      <c r="F7" s="103"/>
      <c r="G7" s="169"/>
      <c r="H7" s="169"/>
      <c r="I7" s="169"/>
      <c r="J7" s="169"/>
      <c r="K7" s="158"/>
    </row>
    <row r="8" spans="1:11" ht="12.75">
      <c r="A8" s="103"/>
      <c r="B8" s="103"/>
      <c r="C8" s="103"/>
      <c r="D8" s="103"/>
      <c r="E8" s="103"/>
      <c r="F8" s="103"/>
      <c r="G8" s="170" t="s">
        <v>279</v>
      </c>
      <c r="H8" s="170"/>
      <c r="I8" s="170"/>
      <c r="J8" s="170"/>
      <c r="K8" s="170"/>
    </row>
    <row r="9" spans="1:11" ht="16.5" customHeight="1">
      <c r="A9" s="103"/>
      <c r="B9" s="103"/>
      <c r="C9" s="103"/>
      <c r="D9" s="171"/>
      <c r="E9" s="171"/>
      <c r="F9" s="103"/>
      <c r="G9" s="170" t="s">
        <v>280</v>
      </c>
      <c r="H9" s="170"/>
      <c r="I9" s="170"/>
      <c r="J9" s="170"/>
      <c r="K9" s="170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3.5" thickBo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3.5" thickTop="1">
      <c r="A24" s="103"/>
      <c r="B24" s="103"/>
      <c r="C24" s="172"/>
      <c r="D24" s="173"/>
      <c r="E24" s="173"/>
      <c r="F24" s="173"/>
      <c r="G24" s="173"/>
      <c r="H24" s="173"/>
      <c r="I24" s="174"/>
      <c r="J24" s="103"/>
      <c r="K24" s="103"/>
    </row>
    <row r="25" spans="1:11" ht="12.75">
      <c r="A25" s="103"/>
      <c r="B25" s="103"/>
      <c r="C25" s="175"/>
      <c r="D25" s="176"/>
      <c r="E25" s="176"/>
      <c r="F25" s="176"/>
      <c r="G25" s="176"/>
      <c r="H25" s="176"/>
      <c r="I25" s="177"/>
      <c r="J25" s="103"/>
      <c r="K25" s="103"/>
    </row>
    <row r="26" spans="1:11" ht="12.75">
      <c r="A26" s="103"/>
      <c r="B26" s="103"/>
      <c r="C26" s="175"/>
      <c r="D26" s="176"/>
      <c r="E26" s="176"/>
      <c r="F26" s="176"/>
      <c r="G26" s="176"/>
      <c r="H26" s="176"/>
      <c r="I26" s="177"/>
      <c r="J26" s="103"/>
      <c r="K26" s="103"/>
    </row>
    <row r="27" spans="1:11" ht="18.75" customHeight="1">
      <c r="A27" s="103"/>
      <c r="B27" s="103"/>
      <c r="C27" s="178" t="s">
        <v>281</v>
      </c>
      <c r="D27" s="179"/>
      <c r="E27" s="179"/>
      <c r="F27" s="179"/>
      <c r="G27" s="179"/>
      <c r="H27" s="179"/>
      <c r="I27" s="180"/>
      <c r="J27" s="103"/>
      <c r="K27" s="103"/>
    </row>
    <row r="28" spans="1:11" ht="12.75">
      <c r="A28" s="103"/>
      <c r="B28" s="103"/>
      <c r="C28" s="175"/>
      <c r="D28" s="176"/>
      <c r="E28" s="176"/>
      <c r="F28" s="176"/>
      <c r="G28" s="176"/>
      <c r="H28" s="176"/>
      <c r="I28" s="177"/>
      <c r="J28" s="103"/>
      <c r="K28" s="103"/>
    </row>
    <row r="29" spans="1:11" ht="12.75">
      <c r="A29" s="103"/>
      <c r="B29" s="103"/>
      <c r="C29" s="175"/>
      <c r="D29" s="176"/>
      <c r="E29" s="176"/>
      <c r="F29" s="176"/>
      <c r="G29" s="176"/>
      <c r="H29" s="176"/>
      <c r="I29" s="177"/>
      <c r="J29" s="103"/>
      <c r="K29" s="103"/>
    </row>
    <row r="30" spans="1:11" ht="18.75" customHeight="1">
      <c r="A30" s="103"/>
      <c r="B30" s="103"/>
      <c r="C30" s="178" t="s">
        <v>285</v>
      </c>
      <c r="D30" s="179"/>
      <c r="E30" s="179"/>
      <c r="F30" s="179"/>
      <c r="G30" s="179"/>
      <c r="H30" s="179"/>
      <c r="I30" s="180"/>
      <c r="J30" s="103"/>
      <c r="K30" s="103"/>
    </row>
    <row r="31" spans="1:11" ht="12.75">
      <c r="A31" s="103"/>
      <c r="B31" s="103"/>
      <c r="C31" s="175"/>
      <c r="D31" s="176"/>
      <c r="E31" s="176"/>
      <c r="F31" s="176"/>
      <c r="G31" s="176"/>
      <c r="H31" s="176"/>
      <c r="I31" s="177"/>
      <c r="J31" s="103"/>
      <c r="K31" s="103"/>
    </row>
    <row r="32" spans="1:11" ht="12.75">
      <c r="A32" s="103"/>
      <c r="B32" s="103"/>
      <c r="C32" s="175"/>
      <c r="D32" s="176"/>
      <c r="E32" s="176"/>
      <c r="F32" s="176"/>
      <c r="G32" s="176"/>
      <c r="H32" s="176"/>
      <c r="I32" s="177"/>
      <c r="J32" s="103"/>
      <c r="K32" s="103"/>
    </row>
    <row r="33" spans="1:11" ht="12.75">
      <c r="A33" s="103"/>
      <c r="B33" s="103"/>
      <c r="C33" s="175"/>
      <c r="D33" s="176"/>
      <c r="E33" s="176"/>
      <c r="F33" s="176"/>
      <c r="G33" s="176"/>
      <c r="H33" s="176"/>
      <c r="I33" s="177"/>
      <c r="J33" s="103"/>
      <c r="K33" s="103"/>
    </row>
    <row r="34" spans="1:11" ht="13.5" thickBot="1">
      <c r="A34" s="103"/>
      <c r="B34" s="103"/>
      <c r="C34" s="181"/>
      <c r="D34" s="182"/>
      <c r="E34" s="182"/>
      <c r="F34" s="182"/>
      <c r="G34" s="182"/>
      <c r="H34" s="182"/>
      <c r="I34" s="183"/>
      <c r="J34" s="103"/>
      <c r="K34" s="103"/>
    </row>
    <row r="35" spans="1:11" ht="13.5" thickTop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5.75">
      <c r="A40" s="103"/>
      <c r="B40" s="103"/>
      <c r="C40" s="103"/>
      <c r="D40" s="103"/>
      <c r="E40" s="184"/>
      <c r="F40" s="184"/>
      <c r="G40" s="184"/>
      <c r="H40" s="103"/>
      <c r="I40" s="103"/>
      <c r="J40" s="103"/>
      <c r="K40" s="103"/>
    </row>
    <row r="41" spans="1:11" ht="12.75">
      <c r="A41" s="103"/>
      <c r="B41" s="103"/>
      <c r="C41" s="103"/>
      <c r="D41" s="103"/>
      <c r="E41" s="185"/>
      <c r="F41" s="185"/>
      <c r="G41" s="185"/>
      <c r="H41" s="103"/>
      <c r="I41" s="103"/>
      <c r="J41" s="103"/>
      <c r="K41" s="103"/>
    </row>
    <row r="42" spans="1:11" ht="15.75">
      <c r="A42" s="103"/>
      <c r="B42" s="103"/>
      <c r="C42" s="103"/>
      <c r="D42" s="103"/>
      <c r="E42" s="184"/>
      <c r="F42" s="184"/>
      <c r="G42" s="184"/>
      <c r="H42" s="103"/>
      <c r="I42" s="103"/>
      <c r="J42" s="103"/>
      <c r="K42" s="103"/>
    </row>
    <row r="43" spans="1:11" ht="12.75">
      <c r="A43" s="103"/>
      <c r="B43" s="103"/>
      <c r="C43" s="103"/>
      <c r="D43" s="103"/>
      <c r="E43" s="185"/>
      <c r="F43" s="185"/>
      <c r="G43" s="185"/>
      <c r="H43" s="103"/>
      <c r="I43" s="103"/>
      <c r="J43" s="103"/>
      <c r="K43" s="103"/>
    </row>
    <row r="44" spans="1:11" ht="15.75">
      <c r="A44" s="103"/>
      <c r="B44" s="103"/>
      <c r="C44" s="103"/>
      <c r="D44" s="103"/>
      <c r="E44" s="186" t="s">
        <v>282</v>
      </c>
      <c r="F44" s="186"/>
      <c r="G44" s="186"/>
      <c r="H44" s="103"/>
      <c r="I44" s="103"/>
      <c r="J44" s="103"/>
      <c r="K44" s="103"/>
    </row>
    <row r="45" spans="1:11" ht="12.75">
      <c r="A45" s="103"/>
      <c r="B45" s="103"/>
      <c r="C45" s="103"/>
      <c r="D45" s="103"/>
      <c r="E45" s="187" t="s">
        <v>283</v>
      </c>
      <c r="F45" s="187"/>
      <c r="G45" s="187"/>
      <c r="H45" s="103"/>
      <c r="I45" s="103"/>
      <c r="J45" s="103"/>
      <c r="K45" s="103"/>
    </row>
    <row r="46" spans="1:1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5">
      <c r="A53" s="103"/>
      <c r="B53" s="103"/>
      <c r="C53" s="103"/>
      <c r="D53" s="188"/>
      <c r="E53" s="103"/>
      <c r="F53" s="189"/>
      <c r="G53" s="189"/>
      <c r="H53" s="103"/>
      <c r="I53" s="103"/>
      <c r="J53" s="103"/>
      <c r="K53" s="103"/>
    </row>
    <row r="54" spans="1:11" ht="12.7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ht="12.7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ht="12.7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ht="12.7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3.5" thickBo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1:11" ht="19.5" customHeight="1" thickBot="1" thickTop="1">
      <c r="A68" s="103"/>
      <c r="B68" s="103"/>
      <c r="C68" s="103"/>
      <c r="D68" s="103"/>
      <c r="E68" s="103"/>
      <c r="F68" s="103"/>
      <c r="G68" s="103"/>
      <c r="H68" s="190" t="s">
        <v>284</v>
      </c>
      <c r="I68" s="191"/>
      <c r="J68" s="192"/>
      <c r="K68" s="193"/>
    </row>
    <row r="69" spans="1:11" s="194" customFormat="1" ht="12.75" customHeight="1" thickTop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</row>
    <row r="70" spans="1:11" ht="12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12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6" spans="1:4" ht="12.75">
      <c r="A76" s="122"/>
      <c r="B76" s="122"/>
      <c r="C76" s="122"/>
      <c r="D76" s="122"/>
    </row>
  </sheetData>
  <mergeCells count="14">
    <mergeCell ref="H68:J68"/>
    <mergeCell ref="E40:G40"/>
    <mergeCell ref="E41:G41"/>
    <mergeCell ref="E42:G42"/>
    <mergeCell ref="B1:D4"/>
    <mergeCell ref="E43:G43"/>
    <mergeCell ref="E45:G45"/>
    <mergeCell ref="G2:J2"/>
    <mergeCell ref="G4:J4"/>
    <mergeCell ref="G5:J5"/>
    <mergeCell ref="G8:K8"/>
    <mergeCell ref="G9:K9"/>
    <mergeCell ref="C27:I27"/>
    <mergeCell ref="C30:I30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AG627"/>
  <sheetViews>
    <sheetView workbookViewId="0" topLeftCell="A1">
      <selection activeCell="I83" sqref="I83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40.56590935149667</v>
      </c>
      <c r="D9" s="29">
        <v>16</v>
      </c>
      <c r="E9" s="29">
        <v>6.775607055615505</v>
      </c>
      <c r="F9" s="30"/>
      <c r="G9" s="30"/>
      <c r="H9" s="129">
        <v>0.05565642763025343</v>
      </c>
      <c r="I9" s="129">
        <v>0.021952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6.340706423315477</v>
      </c>
      <c r="D10" s="29">
        <v>67</v>
      </c>
      <c r="E10" s="29">
        <v>95.65752240739982</v>
      </c>
      <c r="F10" s="30"/>
      <c r="G10" s="30"/>
      <c r="H10" s="129">
        <v>0.008629701442132364</v>
      </c>
      <c r="I10" s="129">
        <v>0.09192399999999999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14.90588461833381</v>
      </c>
      <c r="D11" s="29">
        <v>32</v>
      </c>
      <c r="E11" s="29">
        <v>39.233365198210606</v>
      </c>
      <c r="F11" s="30"/>
      <c r="G11" s="30"/>
      <c r="H11" s="129">
        <v>0.024199703677864937</v>
      </c>
      <c r="I11" s="129">
        <v>0.043904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7.174498637345258</v>
      </c>
      <c r="D12" s="29">
        <v>37</v>
      </c>
      <c r="E12" s="29">
        <v>48.571303099427176</v>
      </c>
      <c r="F12" s="30"/>
      <c r="G12" s="30"/>
      <c r="H12" s="129">
        <v>0.009843412130437693</v>
      </c>
      <c r="I12" s="129">
        <v>0.050764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68.9869990304912</v>
      </c>
      <c r="D13" s="38">
        <v>152</v>
      </c>
      <c r="E13" s="38">
        <v>190.23779776065314</v>
      </c>
      <c r="F13" s="39">
        <f>IF(D13&gt;0,100*E13/D13,0)</f>
        <v>125.15644589516653</v>
      </c>
      <c r="G13" s="40"/>
      <c r="H13" s="127">
        <v>0.09832924488068842</v>
      </c>
      <c r="I13" s="126">
        <v>0.20854399999999998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265.04</v>
      </c>
      <c r="D17" s="38">
        <v>61</v>
      </c>
      <c r="E17" s="38">
        <v>265</v>
      </c>
      <c r="F17" s="39">
        <f>IF(D17&gt;0,100*E17/D17,0)</f>
        <v>434.42622950819674</v>
      </c>
      <c r="G17" s="40"/>
      <c r="H17" s="127">
        <v>0.46</v>
      </c>
      <c r="I17" s="126">
        <v>0.118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6944</v>
      </c>
      <c r="D19" s="29">
        <v>6997</v>
      </c>
      <c r="E19" s="29">
        <v>6000</v>
      </c>
      <c r="F19" s="30"/>
      <c r="G19" s="30"/>
      <c r="H19" s="129">
        <v>39.928</v>
      </c>
      <c r="I19" s="129">
        <v>33.234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6944</v>
      </c>
      <c r="D22" s="38">
        <v>6997</v>
      </c>
      <c r="E22" s="38">
        <v>6000</v>
      </c>
      <c r="F22" s="39">
        <f>IF(D22&gt;0,100*E22/D22,0)</f>
        <v>85.75103615835359</v>
      </c>
      <c r="G22" s="40"/>
      <c r="H22" s="127">
        <v>39.928</v>
      </c>
      <c r="I22" s="126">
        <v>33.234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8168</v>
      </c>
      <c r="D24" s="38">
        <v>8120</v>
      </c>
      <c r="E24" s="38">
        <v>8250</v>
      </c>
      <c r="F24" s="39">
        <f>IF(D24&gt;0,100*E24/D24,0)</f>
        <v>101.60098522167488</v>
      </c>
      <c r="G24" s="40"/>
      <c r="H24" s="127">
        <v>33.853</v>
      </c>
      <c r="I24" s="126">
        <v>36.728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280</v>
      </c>
      <c r="D26" s="38">
        <v>300</v>
      </c>
      <c r="E26" s="38">
        <v>300</v>
      </c>
      <c r="F26" s="39">
        <f>IF(D26&gt;0,100*E26/D26,0)</f>
        <v>100</v>
      </c>
      <c r="G26" s="40"/>
      <c r="H26" s="127">
        <v>0.85</v>
      </c>
      <c r="I26" s="126">
        <v>1.4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1795</v>
      </c>
      <c r="D28" s="29">
        <v>1802</v>
      </c>
      <c r="E28" s="29">
        <v>1800</v>
      </c>
      <c r="F28" s="30"/>
      <c r="G28" s="30"/>
      <c r="H28" s="129">
        <v>3.579</v>
      </c>
      <c r="I28" s="129">
        <v>6.159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17739</v>
      </c>
      <c r="D29" s="29">
        <v>20244</v>
      </c>
      <c r="E29" s="29">
        <v>20244</v>
      </c>
      <c r="F29" s="30"/>
      <c r="G29" s="30"/>
      <c r="H29" s="129">
        <v>15.169</v>
      </c>
      <c r="I29" s="129">
        <v>47.183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7410</v>
      </c>
      <c r="D30" s="29">
        <v>10002</v>
      </c>
      <c r="E30" s="29">
        <v>10002</v>
      </c>
      <c r="F30" s="30"/>
      <c r="G30" s="30"/>
      <c r="H30" s="129">
        <v>4.676</v>
      </c>
      <c r="I30" s="129">
        <v>12.416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26944</v>
      </c>
      <c r="D31" s="38">
        <v>32048</v>
      </c>
      <c r="E31" s="38">
        <v>32046</v>
      </c>
      <c r="F31" s="39">
        <f>IF(D31&gt;0,100*E31/D31,0)</f>
        <v>99.99375936095856</v>
      </c>
      <c r="G31" s="40"/>
      <c r="H31" s="127">
        <v>23.424</v>
      </c>
      <c r="I31" s="126">
        <v>65.758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1492</v>
      </c>
      <c r="D33" s="29">
        <v>2000</v>
      </c>
      <c r="E33" s="29">
        <v>2251</v>
      </c>
      <c r="F33" s="30"/>
      <c r="G33" s="30"/>
      <c r="H33" s="129">
        <v>3.136</v>
      </c>
      <c r="I33" s="129">
        <v>6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5782</v>
      </c>
      <c r="D34" s="29">
        <v>4852</v>
      </c>
      <c r="E34" s="29">
        <v>4664</v>
      </c>
      <c r="F34" s="30"/>
      <c r="G34" s="30"/>
      <c r="H34" s="129">
        <v>12.9</v>
      </c>
      <c r="I34" s="129">
        <v>14.808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2600</v>
      </c>
      <c r="D35" s="29">
        <v>2900</v>
      </c>
      <c r="E35" s="29">
        <v>3000</v>
      </c>
      <c r="F35" s="30"/>
      <c r="G35" s="30"/>
      <c r="H35" s="129">
        <v>5.85</v>
      </c>
      <c r="I35" s="129">
        <v>7.5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131</v>
      </c>
      <c r="D36" s="29">
        <v>1260</v>
      </c>
      <c r="E36" s="29">
        <v>1226</v>
      </c>
      <c r="F36" s="30"/>
      <c r="G36" s="30"/>
      <c r="H36" s="129">
        <v>0.206</v>
      </c>
      <c r="I36" s="129">
        <v>2.772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10005</v>
      </c>
      <c r="D37" s="38">
        <v>11012</v>
      </c>
      <c r="E37" s="38">
        <v>11141</v>
      </c>
      <c r="F37" s="39">
        <f>IF(D37&gt;0,100*E37/D37,0)</f>
        <v>101.1714493280058</v>
      </c>
      <c r="G37" s="40"/>
      <c r="H37" s="127">
        <v>22.092000000000002</v>
      </c>
      <c r="I37" s="126">
        <v>31.08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7223</v>
      </c>
      <c r="D39" s="38">
        <v>7000</v>
      </c>
      <c r="E39" s="38">
        <v>7000</v>
      </c>
      <c r="F39" s="39">
        <f>IF(D39&gt;0,100*E39/D39,0)</f>
        <v>100</v>
      </c>
      <c r="G39" s="40"/>
      <c r="H39" s="127">
        <v>13.924</v>
      </c>
      <c r="I39" s="126">
        <v>16.045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905</v>
      </c>
      <c r="D41" s="29">
        <v>879</v>
      </c>
      <c r="E41" s="29">
        <v>886</v>
      </c>
      <c r="F41" s="30"/>
      <c r="G41" s="30"/>
      <c r="H41" s="129">
        <v>1.383</v>
      </c>
      <c r="I41" s="129">
        <v>2.188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6829</v>
      </c>
      <c r="D42" s="29">
        <v>6603</v>
      </c>
      <c r="E42" s="29">
        <v>6625</v>
      </c>
      <c r="F42" s="30"/>
      <c r="G42" s="30"/>
      <c r="H42" s="129">
        <v>21.025</v>
      </c>
      <c r="I42" s="129">
        <v>24.205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15480</v>
      </c>
      <c r="D43" s="29">
        <v>12835</v>
      </c>
      <c r="E43" s="29">
        <v>12800</v>
      </c>
      <c r="F43" s="30"/>
      <c r="G43" s="30"/>
      <c r="H43" s="129">
        <v>40.123</v>
      </c>
      <c r="I43" s="129">
        <v>33.196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15400</v>
      </c>
      <c r="D44" s="29">
        <v>15330</v>
      </c>
      <c r="E44" s="29">
        <v>15300</v>
      </c>
      <c r="F44" s="30"/>
      <c r="G44" s="30"/>
      <c r="H44" s="129">
        <v>31.626</v>
      </c>
      <c r="I44" s="129">
        <v>45.112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17403</v>
      </c>
      <c r="D45" s="29">
        <v>12385</v>
      </c>
      <c r="E45" s="29">
        <v>12500</v>
      </c>
      <c r="F45" s="30"/>
      <c r="G45" s="30"/>
      <c r="H45" s="129">
        <v>33.482</v>
      </c>
      <c r="I45" s="129">
        <v>29.513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2034</v>
      </c>
      <c r="D46" s="29">
        <v>1364</v>
      </c>
      <c r="E46" s="29">
        <v>1360</v>
      </c>
      <c r="F46" s="30"/>
      <c r="G46" s="30"/>
      <c r="H46" s="129">
        <v>2.485</v>
      </c>
      <c r="I46" s="129">
        <v>2.498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737</v>
      </c>
      <c r="D47" s="29">
        <v>723</v>
      </c>
      <c r="E47" s="29">
        <v>730</v>
      </c>
      <c r="F47" s="30"/>
      <c r="G47" s="30"/>
      <c r="H47" s="129">
        <v>0.669</v>
      </c>
      <c r="I47" s="129">
        <v>1.631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6959</v>
      </c>
      <c r="D48" s="29">
        <v>3441</v>
      </c>
      <c r="E48" s="29">
        <v>3250</v>
      </c>
      <c r="F48" s="30"/>
      <c r="G48" s="30"/>
      <c r="H48" s="129">
        <v>11.131</v>
      </c>
      <c r="I48" s="129">
        <v>9.821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18336</v>
      </c>
      <c r="D49" s="29">
        <v>13001</v>
      </c>
      <c r="E49" s="29">
        <v>13000</v>
      </c>
      <c r="F49" s="30"/>
      <c r="G49" s="30"/>
      <c r="H49" s="129">
        <v>30.551</v>
      </c>
      <c r="I49" s="129">
        <v>38.878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84083</v>
      </c>
      <c r="D50" s="38">
        <v>66561</v>
      </c>
      <c r="E50" s="38">
        <v>66451</v>
      </c>
      <c r="F50" s="39">
        <f>IF(D50&gt;0,100*E50/D50,0)</f>
        <v>99.83473805982483</v>
      </c>
      <c r="G50" s="40"/>
      <c r="H50" s="127">
        <v>172.475</v>
      </c>
      <c r="I50" s="126">
        <v>187.04199999999997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4065</v>
      </c>
      <c r="D52" s="38">
        <v>4380</v>
      </c>
      <c r="E52" s="38">
        <v>4380</v>
      </c>
      <c r="F52" s="39">
        <f>IF(D52&gt;0,100*E52/D52,0)</f>
        <v>100</v>
      </c>
      <c r="G52" s="40"/>
      <c r="H52" s="127">
        <v>5.674</v>
      </c>
      <c r="I52" s="126">
        <v>8.1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30300</v>
      </c>
      <c r="D54" s="29">
        <v>30975</v>
      </c>
      <c r="E54" s="29">
        <v>31100</v>
      </c>
      <c r="F54" s="30"/>
      <c r="G54" s="30"/>
      <c r="H54" s="129">
        <v>40.84</v>
      </c>
      <c r="I54" s="129">
        <v>74.831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70000</v>
      </c>
      <c r="D55" s="29">
        <v>65436</v>
      </c>
      <c r="E55" s="29">
        <v>65500</v>
      </c>
      <c r="F55" s="30"/>
      <c r="G55" s="30"/>
      <c r="H55" s="129">
        <v>107</v>
      </c>
      <c r="I55" s="129">
        <v>112.5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10000</v>
      </c>
      <c r="D56" s="29">
        <v>8516</v>
      </c>
      <c r="E56" s="29">
        <v>8000</v>
      </c>
      <c r="F56" s="30"/>
      <c r="G56" s="30"/>
      <c r="H56" s="129">
        <v>9</v>
      </c>
      <c r="I56" s="129">
        <v>23.8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3740</v>
      </c>
      <c r="D57" s="29">
        <v>3571</v>
      </c>
      <c r="E57" s="29">
        <v>3571</v>
      </c>
      <c r="F57" s="30"/>
      <c r="G57" s="30"/>
      <c r="H57" s="129">
        <v>5.1028</v>
      </c>
      <c r="I57" s="129">
        <v>9.3152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39616</v>
      </c>
      <c r="D58" s="29">
        <v>37258</v>
      </c>
      <c r="E58" s="29">
        <v>39500</v>
      </c>
      <c r="F58" s="30"/>
      <c r="G58" s="30"/>
      <c r="H58" s="129">
        <v>64.562</v>
      </c>
      <c r="I58" s="129">
        <v>89.692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153656</v>
      </c>
      <c r="D59" s="38">
        <v>145756</v>
      </c>
      <c r="E59" s="38">
        <v>147671</v>
      </c>
      <c r="F59" s="39">
        <f>IF(D59&gt;0,100*E59/D59,0)</f>
        <v>101.31383956749636</v>
      </c>
      <c r="G59" s="40"/>
      <c r="H59" s="127">
        <v>226.5048</v>
      </c>
      <c r="I59" s="126">
        <v>310.13820000000004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3100</v>
      </c>
      <c r="D61" s="29">
        <v>3000</v>
      </c>
      <c r="E61" s="29">
        <v>3000</v>
      </c>
      <c r="F61" s="30"/>
      <c r="G61" s="30"/>
      <c r="H61" s="129">
        <v>6.1</v>
      </c>
      <c r="I61" s="129">
        <v>8.08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551</v>
      </c>
      <c r="D62" s="29">
        <v>1000</v>
      </c>
      <c r="E62" s="29">
        <v>900</v>
      </c>
      <c r="F62" s="30"/>
      <c r="G62" s="30"/>
      <c r="H62" s="129">
        <v>0.596</v>
      </c>
      <c r="I62" s="129">
        <v>1.483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1425</v>
      </c>
      <c r="D63" s="29">
        <v>1500</v>
      </c>
      <c r="E63" s="29">
        <v>1577</v>
      </c>
      <c r="F63" s="30"/>
      <c r="G63" s="30"/>
      <c r="H63" s="129">
        <v>1.463</v>
      </c>
      <c r="I63" s="129">
        <v>4.1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5076</v>
      </c>
      <c r="D64" s="38">
        <v>5500</v>
      </c>
      <c r="E64" s="38">
        <v>5477</v>
      </c>
      <c r="F64" s="39">
        <f>IF(D64&gt;0,100*E64/D64,0)</f>
        <v>99.58181818181818</v>
      </c>
      <c r="G64" s="40"/>
      <c r="H64" s="127">
        <v>8.158999999999999</v>
      </c>
      <c r="I64" s="126">
        <v>13.663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16296</v>
      </c>
      <c r="D66" s="38">
        <v>15000</v>
      </c>
      <c r="E66" s="38">
        <v>16228</v>
      </c>
      <c r="F66" s="39">
        <f>IF(D66&gt;0,100*E66/D66,0)</f>
        <v>108.18666666666667</v>
      </c>
      <c r="G66" s="40"/>
      <c r="H66" s="127">
        <v>13.814</v>
      </c>
      <c r="I66" s="126">
        <v>22.072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30000</v>
      </c>
      <c r="D68" s="29">
        <v>37000</v>
      </c>
      <c r="E68" s="29">
        <v>38000</v>
      </c>
      <c r="F68" s="30"/>
      <c r="G68" s="30"/>
      <c r="H68" s="129">
        <v>28</v>
      </c>
      <c r="I68" s="129">
        <v>55.6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7400</v>
      </c>
      <c r="D69" s="29">
        <v>8500</v>
      </c>
      <c r="E69" s="29">
        <v>9000</v>
      </c>
      <c r="F69" s="30"/>
      <c r="G69" s="30"/>
      <c r="H69" s="129">
        <v>6.3</v>
      </c>
      <c r="I69" s="129">
        <v>11.3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37400</v>
      </c>
      <c r="D70" s="38">
        <v>45500</v>
      </c>
      <c r="E70" s="38">
        <v>47000</v>
      </c>
      <c r="F70" s="39">
        <f>IF(D70&gt;0,100*E70/D70,0)</f>
        <v>103.2967032967033</v>
      </c>
      <c r="G70" s="40"/>
      <c r="H70" s="127">
        <v>34.3</v>
      </c>
      <c r="I70" s="126">
        <v>66.9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3980</v>
      </c>
      <c r="D72" s="29">
        <v>3270</v>
      </c>
      <c r="E72" s="29">
        <v>3270</v>
      </c>
      <c r="F72" s="30"/>
      <c r="G72" s="30"/>
      <c r="H72" s="129">
        <v>0.934</v>
      </c>
      <c r="I72" s="129">
        <v>3.716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8500</v>
      </c>
      <c r="D73" s="29">
        <v>9187</v>
      </c>
      <c r="E73" s="29">
        <v>9200</v>
      </c>
      <c r="F73" s="30"/>
      <c r="G73" s="30"/>
      <c r="H73" s="129">
        <v>25.1</v>
      </c>
      <c r="I73" s="129">
        <v>23.215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18510</v>
      </c>
      <c r="D74" s="29">
        <v>20988</v>
      </c>
      <c r="E74" s="29">
        <v>20990</v>
      </c>
      <c r="F74" s="30"/>
      <c r="G74" s="30"/>
      <c r="H74" s="129">
        <v>6.641</v>
      </c>
      <c r="I74" s="129">
        <v>31.482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25000</v>
      </c>
      <c r="D75" s="29">
        <v>24275</v>
      </c>
      <c r="E75" s="29">
        <v>24275</v>
      </c>
      <c r="F75" s="30"/>
      <c r="G75" s="30"/>
      <c r="H75" s="129">
        <v>27.5</v>
      </c>
      <c r="I75" s="129">
        <v>60.688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1563</v>
      </c>
      <c r="D76" s="29">
        <v>1498</v>
      </c>
      <c r="E76" s="29">
        <v>1500</v>
      </c>
      <c r="F76" s="30"/>
      <c r="G76" s="30"/>
      <c r="H76" s="129">
        <v>0.907</v>
      </c>
      <c r="I76" s="129">
        <v>2.457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3721.35</v>
      </c>
      <c r="D77" s="29">
        <v>3991</v>
      </c>
      <c r="E77" s="29">
        <v>4000</v>
      </c>
      <c r="F77" s="30"/>
      <c r="G77" s="30"/>
      <c r="H77" s="129">
        <v>2.69</v>
      </c>
      <c r="I77" s="129">
        <v>5.614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7873</v>
      </c>
      <c r="D78" s="29">
        <v>8287</v>
      </c>
      <c r="E78" s="29">
        <v>8287</v>
      </c>
      <c r="F78" s="30"/>
      <c r="G78" s="30"/>
      <c r="H78" s="129">
        <v>14.093</v>
      </c>
      <c r="I78" s="129">
        <v>17.403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11675</v>
      </c>
      <c r="D79" s="29">
        <v>11725</v>
      </c>
      <c r="E79" s="29">
        <v>12300</v>
      </c>
      <c r="F79" s="30"/>
      <c r="G79" s="30"/>
      <c r="H79" s="129">
        <v>7.665</v>
      </c>
      <c r="I79" s="129">
        <v>27.44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80822.35</v>
      </c>
      <c r="D80" s="38">
        <v>83221</v>
      </c>
      <c r="E80" s="38">
        <v>83822</v>
      </c>
      <c r="F80" s="39">
        <f>IF(D80&gt;0,100*E80/D80,0)</f>
        <v>100.72217348986433</v>
      </c>
      <c r="G80" s="40"/>
      <c r="H80" s="127">
        <v>85.53</v>
      </c>
      <c r="I80" s="126">
        <v>172.015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280</v>
      </c>
      <c r="D83" s="29">
        <v>310</v>
      </c>
      <c r="E83" s="29">
        <v>310</v>
      </c>
      <c r="F83" s="30"/>
      <c r="G83" s="30"/>
      <c r="H83" s="129">
        <v>0.078</v>
      </c>
      <c r="I83" s="129">
        <v>0.22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280</v>
      </c>
      <c r="D84" s="38">
        <v>310</v>
      </c>
      <c r="E84" s="38">
        <v>310</v>
      </c>
      <c r="F84" s="39">
        <f>IF(D84&gt;0,100*E84/D84,0)</f>
        <v>100</v>
      </c>
      <c r="G84" s="40"/>
      <c r="H84" s="127">
        <v>0.078</v>
      </c>
      <c r="I84" s="126">
        <v>0.22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441576.3769990305</v>
      </c>
      <c r="D86" s="29">
        <v>431918</v>
      </c>
      <c r="E86" s="29">
        <v>436531.23779776064</v>
      </c>
      <c r="F86" s="30">
        <f>IF(D86&gt;0,100*E86/D86,0)</f>
        <v>101.06808185761201</v>
      </c>
      <c r="G86" s="30"/>
      <c r="H86" s="31">
        <v>681.1641292448805</v>
      </c>
      <c r="I86" s="31">
        <v>964.7217440000001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441576.3769990305</v>
      </c>
      <c r="D89" s="56">
        <v>431918</v>
      </c>
      <c r="E89" s="56">
        <v>436531.23779776064</v>
      </c>
      <c r="F89" s="57">
        <f>IF(D89&gt;0,100*E89/D89,0)</f>
        <v>101.06808185761201</v>
      </c>
      <c r="G89" s="40"/>
      <c r="H89" s="58">
        <v>681.1641292448805</v>
      </c>
      <c r="I89" s="59">
        <v>964.7217440000001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AG627"/>
  <sheetViews>
    <sheetView workbookViewId="0" topLeftCell="A1">
      <selection activeCell="L68" sqref="L68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25.673770900415953</v>
      </c>
      <c r="D9" s="29">
        <v>32</v>
      </c>
      <c r="E9" s="29">
        <v>77.85044481299933</v>
      </c>
      <c r="F9" s="30"/>
      <c r="G9" s="30"/>
      <c r="H9" s="129">
        <v>0.04749647616576951</v>
      </c>
      <c r="I9" s="129">
        <v>0.06335308789386401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528.6073068769396</v>
      </c>
      <c r="D10" s="29">
        <v>1006</v>
      </c>
      <c r="E10" s="29">
        <v>914.4700040377705</v>
      </c>
      <c r="F10" s="30"/>
      <c r="G10" s="30"/>
      <c r="H10" s="129">
        <v>0.5286073068769396</v>
      </c>
      <c r="I10" s="129">
        <v>1.4587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4337.816213248266</v>
      </c>
      <c r="D11" s="29">
        <v>4035</v>
      </c>
      <c r="E11" s="29">
        <v>5431.179606500255</v>
      </c>
      <c r="F11" s="30"/>
      <c r="G11" s="30"/>
      <c r="H11" s="129">
        <v>7.5044220489194995</v>
      </c>
      <c r="I11" s="129">
        <v>6.584918250000004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15.517942671888694</v>
      </c>
      <c r="D12" s="29">
        <v>15</v>
      </c>
      <c r="E12" s="29">
        <v>58.99299701033962</v>
      </c>
      <c r="F12" s="30"/>
      <c r="G12" s="30"/>
      <c r="H12" s="129">
        <v>0.03879485667972173</v>
      </c>
      <c r="I12" s="129">
        <v>0.02625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4907.61523369751</v>
      </c>
      <c r="D13" s="38">
        <v>5088</v>
      </c>
      <c r="E13" s="38">
        <v>6482.493052361365</v>
      </c>
      <c r="F13" s="39">
        <f>IF(D13&gt;0,100*E13/D13,0)</f>
        <v>127.40748923666203</v>
      </c>
      <c r="G13" s="40"/>
      <c r="H13" s="127">
        <v>8.119320688641931</v>
      </c>
      <c r="I13" s="126">
        <v>8.133221337893866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327.26</v>
      </c>
      <c r="D17" s="38">
        <v>42</v>
      </c>
      <c r="E17" s="38">
        <v>327</v>
      </c>
      <c r="F17" s="39">
        <f>IF(D17&gt;0,100*E17/D17,0)</f>
        <v>778.5714285714286</v>
      </c>
      <c r="G17" s="40"/>
      <c r="H17" s="127">
        <v>0.583</v>
      </c>
      <c r="I17" s="126">
        <v>0.173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271</v>
      </c>
      <c r="D19" s="29">
        <v>345</v>
      </c>
      <c r="E19" s="29">
        <v>115</v>
      </c>
      <c r="F19" s="30"/>
      <c r="G19" s="30"/>
      <c r="H19" s="129">
        <v>1.138</v>
      </c>
      <c r="I19" s="129">
        <v>1.45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271</v>
      </c>
      <c r="D22" s="38">
        <v>345</v>
      </c>
      <c r="E22" s="38">
        <v>115</v>
      </c>
      <c r="F22" s="39">
        <f>IF(D22&gt;0,100*E22/D22,0)</f>
        <v>33.333333333333336</v>
      </c>
      <c r="G22" s="40"/>
      <c r="H22" s="127">
        <v>1.138</v>
      </c>
      <c r="I22" s="126">
        <v>1.45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230</v>
      </c>
      <c r="D24" s="38">
        <v>173</v>
      </c>
      <c r="E24" s="38">
        <v>150</v>
      </c>
      <c r="F24" s="39">
        <f>IF(D24&gt;0,100*E24/D24,0)</f>
        <v>86.70520231213872</v>
      </c>
      <c r="G24" s="40"/>
      <c r="H24" s="127">
        <v>0.434</v>
      </c>
      <c r="I24" s="126">
        <v>0.507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200</v>
      </c>
      <c r="D26" s="38">
        <v>140</v>
      </c>
      <c r="E26" s="38">
        <v>100</v>
      </c>
      <c r="F26" s="39">
        <f>IF(D26&gt;0,100*E26/D26,0)</f>
        <v>71.42857142857143</v>
      </c>
      <c r="G26" s="40"/>
      <c r="H26" s="127">
        <v>0.56</v>
      </c>
      <c r="I26" s="126">
        <v>0.65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268</v>
      </c>
      <c r="D28" s="29">
        <v>414</v>
      </c>
      <c r="E28" s="29">
        <v>400</v>
      </c>
      <c r="F28" s="30"/>
      <c r="G28" s="30"/>
      <c r="H28" s="129">
        <v>0.164</v>
      </c>
      <c r="I28" s="129">
        <v>1.256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10089</v>
      </c>
      <c r="D29" s="29">
        <v>11699</v>
      </c>
      <c r="E29" s="29">
        <v>11699</v>
      </c>
      <c r="F29" s="30"/>
      <c r="G29" s="30"/>
      <c r="H29" s="129">
        <v>16.648</v>
      </c>
      <c r="I29" s="129">
        <v>33.366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3506</v>
      </c>
      <c r="D30" s="29">
        <v>4505</v>
      </c>
      <c r="E30" s="29">
        <v>4505</v>
      </c>
      <c r="F30" s="30"/>
      <c r="G30" s="30"/>
      <c r="H30" s="129">
        <v>3.869</v>
      </c>
      <c r="I30" s="129">
        <v>6.345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13863</v>
      </c>
      <c r="D31" s="38">
        <v>16618</v>
      </c>
      <c r="E31" s="38">
        <v>16604</v>
      </c>
      <c r="F31" s="39">
        <f>IF(D31&gt;0,100*E31/D31,0)</f>
        <v>99.91575400168492</v>
      </c>
      <c r="G31" s="40"/>
      <c r="H31" s="127">
        <v>20.681</v>
      </c>
      <c r="I31" s="126">
        <v>40.967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50</v>
      </c>
      <c r="D33" s="29">
        <v>31</v>
      </c>
      <c r="E33" s="29">
        <v>31</v>
      </c>
      <c r="F33" s="30"/>
      <c r="G33" s="30"/>
      <c r="H33" s="129">
        <v>0.111</v>
      </c>
      <c r="I33" s="129">
        <v>0.121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296</v>
      </c>
      <c r="D34" s="29">
        <v>12</v>
      </c>
      <c r="E34" s="29">
        <v>112</v>
      </c>
      <c r="F34" s="30"/>
      <c r="G34" s="30"/>
      <c r="H34" s="129">
        <v>0.72</v>
      </c>
      <c r="I34" s="129">
        <v>0.022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350</v>
      </c>
      <c r="D35" s="29">
        <v>370</v>
      </c>
      <c r="E35" s="29">
        <v>350</v>
      </c>
      <c r="F35" s="30"/>
      <c r="G35" s="30"/>
      <c r="H35" s="129">
        <v>0.95</v>
      </c>
      <c r="I35" s="129">
        <v>1.2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6</v>
      </c>
      <c r="D36" s="29"/>
      <c r="E36" s="29"/>
      <c r="F36" s="30"/>
      <c r="G36" s="30"/>
      <c r="H36" s="129">
        <v>0.012</v>
      </c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702</v>
      </c>
      <c r="D37" s="38">
        <v>413</v>
      </c>
      <c r="E37" s="38">
        <v>493</v>
      </c>
      <c r="F37" s="39">
        <f>IF(D37&gt;0,100*E37/D37,0)</f>
        <v>119.37046004842615</v>
      </c>
      <c r="G37" s="40"/>
      <c r="H37" s="127">
        <v>1.793</v>
      </c>
      <c r="I37" s="126">
        <v>1.343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/>
      <c r="I39" s="126"/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15919</v>
      </c>
      <c r="D41" s="29">
        <v>11454</v>
      </c>
      <c r="E41" s="29">
        <v>14062</v>
      </c>
      <c r="F41" s="30"/>
      <c r="G41" s="30"/>
      <c r="H41" s="129">
        <v>22.594</v>
      </c>
      <c r="I41" s="129">
        <v>26.112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3725</v>
      </c>
      <c r="D42" s="29">
        <v>3713</v>
      </c>
      <c r="E42" s="29">
        <v>3700</v>
      </c>
      <c r="F42" s="30"/>
      <c r="G42" s="30"/>
      <c r="H42" s="129">
        <v>11.439</v>
      </c>
      <c r="I42" s="129">
        <v>12.888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9825</v>
      </c>
      <c r="D43" s="29">
        <v>9627</v>
      </c>
      <c r="E43" s="29">
        <v>9800</v>
      </c>
      <c r="F43" s="30"/>
      <c r="G43" s="30"/>
      <c r="H43" s="129">
        <v>16.002</v>
      </c>
      <c r="I43" s="129">
        <v>17.957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17649</v>
      </c>
      <c r="D44" s="29">
        <v>18378</v>
      </c>
      <c r="E44" s="29">
        <v>18600</v>
      </c>
      <c r="F44" s="30"/>
      <c r="G44" s="30"/>
      <c r="H44" s="129">
        <v>36.726</v>
      </c>
      <c r="I44" s="129">
        <v>40.39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12388</v>
      </c>
      <c r="D45" s="29">
        <v>11240</v>
      </c>
      <c r="E45" s="29">
        <v>11500</v>
      </c>
      <c r="F45" s="30"/>
      <c r="G45" s="30"/>
      <c r="H45" s="129">
        <v>21.62</v>
      </c>
      <c r="I45" s="129">
        <v>25.368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13476</v>
      </c>
      <c r="D46" s="29">
        <v>12144</v>
      </c>
      <c r="E46" s="29">
        <v>12000</v>
      </c>
      <c r="F46" s="30"/>
      <c r="G46" s="30"/>
      <c r="H46" s="129">
        <v>21.677</v>
      </c>
      <c r="I46" s="129">
        <v>36.728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9157</v>
      </c>
      <c r="D47" s="29">
        <v>11077</v>
      </c>
      <c r="E47" s="29">
        <v>10650</v>
      </c>
      <c r="F47" s="30"/>
      <c r="G47" s="30"/>
      <c r="H47" s="129">
        <v>10.872</v>
      </c>
      <c r="I47" s="129">
        <v>30.03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15573</v>
      </c>
      <c r="D48" s="29">
        <v>13869</v>
      </c>
      <c r="E48" s="29">
        <v>13700</v>
      </c>
      <c r="F48" s="30"/>
      <c r="G48" s="30"/>
      <c r="H48" s="129">
        <v>32.785</v>
      </c>
      <c r="I48" s="129">
        <v>51.77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8060</v>
      </c>
      <c r="D49" s="29">
        <v>9501</v>
      </c>
      <c r="E49" s="29">
        <v>9480</v>
      </c>
      <c r="F49" s="30"/>
      <c r="G49" s="30"/>
      <c r="H49" s="129">
        <v>12.187</v>
      </c>
      <c r="I49" s="129">
        <v>29.947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105772</v>
      </c>
      <c r="D50" s="38">
        <v>101003</v>
      </c>
      <c r="E50" s="38">
        <v>103492</v>
      </c>
      <c r="F50" s="39">
        <f>IF(D50&gt;0,100*E50/D50,0)</f>
        <v>102.46428323911171</v>
      </c>
      <c r="G50" s="40"/>
      <c r="H50" s="127">
        <v>185.90200000000002</v>
      </c>
      <c r="I50" s="126">
        <v>271.19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1679</v>
      </c>
      <c r="D52" s="38">
        <v>1550</v>
      </c>
      <c r="E52" s="38">
        <v>1550</v>
      </c>
      <c r="F52" s="39">
        <f>IF(D52&gt;0,100*E52/D52,0)</f>
        <v>100</v>
      </c>
      <c r="G52" s="40"/>
      <c r="H52" s="127">
        <v>2.533</v>
      </c>
      <c r="I52" s="126">
        <v>6.4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13160</v>
      </c>
      <c r="D54" s="29">
        <v>10744</v>
      </c>
      <c r="E54" s="29">
        <v>11625</v>
      </c>
      <c r="F54" s="30"/>
      <c r="G54" s="30"/>
      <c r="H54" s="129">
        <v>11.1</v>
      </c>
      <c r="I54" s="129">
        <v>18.23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2200</v>
      </c>
      <c r="D55" s="29">
        <v>1621</v>
      </c>
      <c r="E55" s="29">
        <v>1650</v>
      </c>
      <c r="F55" s="30"/>
      <c r="G55" s="30"/>
      <c r="H55" s="129">
        <v>1.7</v>
      </c>
      <c r="I55" s="129">
        <v>2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2500</v>
      </c>
      <c r="D56" s="29">
        <v>2843</v>
      </c>
      <c r="E56" s="29">
        <v>3000</v>
      </c>
      <c r="F56" s="30"/>
      <c r="G56" s="30"/>
      <c r="H56" s="129">
        <v>2.25</v>
      </c>
      <c r="I56" s="129">
        <v>7.1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3148</v>
      </c>
      <c r="D57" s="29">
        <v>3143</v>
      </c>
      <c r="E57" s="29">
        <v>3143</v>
      </c>
      <c r="F57" s="30"/>
      <c r="G57" s="30"/>
      <c r="H57" s="129">
        <v>4.722</v>
      </c>
      <c r="I57" s="129">
        <v>6.286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7828</v>
      </c>
      <c r="D58" s="29">
        <v>7778</v>
      </c>
      <c r="E58" s="29">
        <v>7340</v>
      </c>
      <c r="F58" s="30"/>
      <c r="G58" s="30"/>
      <c r="H58" s="129">
        <v>11.818</v>
      </c>
      <c r="I58" s="129">
        <v>13.72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28836</v>
      </c>
      <c r="D59" s="38">
        <v>26129</v>
      </c>
      <c r="E59" s="38">
        <v>26758</v>
      </c>
      <c r="F59" s="39">
        <f>IF(D59&gt;0,100*E59/D59,0)</f>
        <v>102.40728692257645</v>
      </c>
      <c r="G59" s="40"/>
      <c r="H59" s="127">
        <v>31.59</v>
      </c>
      <c r="I59" s="126">
        <v>47.336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150</v>
      </c>
      <c r="D61" s="29">
        <v>50</v>
      </c>
      <c r="E61" s="29">
        <v>50</v>
      </c>
      <c r="F61" s="30"/>
      <c r="G61" s="30"/>
      <c r="H61" s="129">
        <v>0.2</v>
      </c>
      <c r="I61" s="129">
        <v>0.04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235</v>
      </c>
      <c r="D62" s="29">
        <v>400</v>
      </c>
      <c r="E62" s="29">
        <v>350</v>
      </c>
      <c r="F62" s="30"/>
      <c r="G62" s="30"/>
      <c r="H62" s="129">
        <v>0.212</v>
      </c>
      <c r="I62" s="129">
        <v>0.535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508</v>
      </c>
      <c r="D63" s="29">
        <v>340</v>
      </c>
      <c r="E63" s="29">
        <v>246</v>
      </c>
      <c r="F63" s="30"/>
      <c r="G63" s="30"/>
      <c r="H63" s="129">
        <v>0.339</v>
      </c>
      <c r="I63" s="129">
        <v>0.75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893</v>
      </c>
      <c r="D64" s="38">
        <v>790</v>
      </c>
      <c r="E64" s="38">
        <v>646</v>
      </c>
      <c r="F64" s="39">
        <f>IF(D64&gt;0,100*E64/D64,0)</f>
        <v>81.77215189873418</v>
      </c>
      <c r="G64" s="40"/>
      <c r="H64" s="127">
        <v>0.7510000000000001</v>
      </c>
      <c r="I64" s="126">
        <v>1.325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490</v>
      </c>
      <c r="D66" s="38">
        <v>831</v>
      </c>
      <c r="E66" s="38">
        <v>1035</v>
      </c>
      <c r="F66" s="39">
        <f>IF(D66&gt;0,100*E66/D66,0)</f>
        <v>124.54873646209386</v>
      </c>
      <c r="G66" s="40"/>
      <c r="H66" s="127">
        <v>0.294</v>
      </c>
      <c r="I66" s="126">
        <v>0.857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130</v>
      </c>
      <c r="D68" s="29">
        <v>200</v>
      </c>
      <c r="E68" s="29">
        <v>200</v>
      </c>
      <c r="F68" s="30"/>
      <c r="G68" s="30"/>
      <c r="H68" s="129">
        <v>0.072</v>
      </c>
      <c r="I68" s="129">
        <v>0.17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60</v>
      </c>
      <c r="D69" s="29">
        <v>60</v>
      </c>
      <c r="E69" s="29">
        <v>100</v>
      </c>
      <c r="F69" s="30"/>
      <c r="G69" s="30"/>
      <c r="H69" s="129">
        <v>0.03</v>
      </c>
      <c r="I69" s="129">
        <v>0.05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190</v>
      </c>
      <c r="D70" s="38">
        <v>260</v>
      </c>
      <c r="E70" s="38">
        <v>300</v>
      </c>
      <c r="F70" s="39">
        <f>IF(D70&gt;0,100*E70/D70,0)</f>
        <v>115.38461538461539</v>
      </c>
      <c r="G70" s="40"/>
      <c r="H70" s="127">
        <v>0.102</v>
      </c>
      <c r="I70" s="126">
        <v>0.22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112</v>
      </c>
      <c r="D72" s="29">
        <v>140</v>
      </c>
      <c r="E72" s="29">
        <v>140</v>
      </c>
      <c r="F72" s="30"/>
      <c r="G72" s="30"/>
      <c r="H72" s="129">
        <v>0.015</v>
      </c>
      <c r="I72" s="129">
        <v>0.161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100</v>
      </c>
      <c r="D74" s="29">
        <v>83</v>
      </c>
      <c r="E74" s="29">
        <v>85</v>
      </c>
      <c r="F74" s="30"/>
      <c r="G74" s="30"/>
      <c r="H74" s="129">
        <v>0.05</v>
      </c>
      <c r="I74" s="129">
        <v>0.083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1100</v>
      </c>
      <c r="D75" s="29">
        <v>605</v>
      </c>
      <c r="E75" s="29">
        <v>605</v>
      </c>
      <c r="F75" s="30"/>
      <c r="G75" s="30"/>
      <c r="H75" s="129">
        <v>1.54</v>
      </c>
      <c r="I75" s="129">
        <v>0.907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10</v>
      </c>
      <c r="D76" s="29">
        <v>63</v>
      </c>
      <c r="E76" s="29">
        <v>60</v>
      </c>
      <c r="F76" s="30"/>
      <c r="G76" s="30"/>
      <c r="H76" s="130">
        <v>0.004</v>
      </c>
      <c r="I76" s="129">
        <v>0.048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1.91</v>
      </c>
      <c r="D77" s="29">
        <v>3</v>
      </c>
      <c r="E77" s="29"/>
      <c r="F77" s="30"/>
      <c r="G77" s="30"/>
      <c r="H77" s="130">
        <v>0.002</v>
      </c>
      <c r="I77" s="130">
        <v>0.004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10</v>
      </c>
      <c r="D78" s="29">
        <v>3</v>
      </c>
      <c r="E78" s="29">
        <v>3</v>
      </c>
      <c r="F78" s="30"/>
      <c r="G78" s="30"/>
      <c r="H78" s="129">
        <v>0.008</v>
      </c>
      <c r="I78" s="130">
        <v>0.003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10</v>
      </c>
      <c r="D79" s="29">
        <v>310</v>
      </c>
      <c r="E79" s="29">
        <v>325</v>
      </c>
      <c r="F79" s="30"/>
      <c r="G79" s="30"/>
      <c r="H79" s="129">
        <v>0.007</v>
      </c>
      <c r="I79" s="129">
        <v>1.001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1343.91</v>
      </c>
      <c r="D80" s="38">
        <v>1207</v>
      </c>
      <c r="E80" s="38">
        <v>1218</v>
      </c>
      <c r="F80" s="39">
        <f>IF(D80&gt;0,100*E80/D80,0)</f>
        <v>100.91135045567523</v>
      </c>
      <c r="G80" s="40"/>
      <c r="H80" s="127">
        <v>1.626</v>
      </c>
      <c r="I80" s="126">
        <v>2.207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120</v>
      </c>
      <c r="D83" s="29">
        <v>120</v>
      </c>
      <c r="E83" s="29">
        <v>120</v>
      </c>
      <c r="F83" s="30"/>
      <c r="G83" s="30"/>
      <c r="H83" s="129">
        <v>0.034</v>
      </c>
      <c r="I83" s="129">
        <v>0.085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120</v>
      </c>
      <c r="D84" s="38">
        <v>120</v>
      </c>
      <c r="E84" s="38">
        <v>120</v>
      </c>
      <c r="F84" s="39">
        <f>IF(D84&gt;0,100*E84/D84,0)</f>
        <v>100</v>
      </c>
      <c r="G84" s="40"/>
      <c r="H84" s="127">
        <v>0.034</v>
      </c>
      <c r="I84" s="126">
        <v>0.085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159824.7852336975</v>
      </c>
      <c r="D86" s="29">
        <v>154709</v>
      </c>
      <c r="E86" s="29">
        <v>159390.49305236136</v>
      </c>
      <c r="F86" s="30">
        <f>IF(D86&gt;0,100*E86/D86,0)</f>
        <v>103.02599916770282</v>
      </c>
      <c r="G86" s="30"/>
      <c r="H86" s="31">
        <v>256.14032068864196</v>
      </c>
      <c r="I86" s="31">
        <v>382.84322133789385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159824.7852336975</v>
      </c>
      <c r="D89" s="56">
        <v>154709</v>
      </c>
      <c r="E89" s="56">
        <v>159390.49305236136</v>
      </c>
      <c r="F89" s="57">
        <f>IF(D89&gt;0,100*E89/D89,0)</f>
        <v>103.02599916770282</v>
      </c>
      <c r="G89" s="40"/>
      <c r="H89" s="58">
        <v>256.14032068864196</v>
      </c>
      <c r="I89" s="59">
        <v>382.84322133789385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AG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4</v>
      </c>
      <c r="D17" s="38">
        <v>4</v>
      </c>
      <c r="E17" s="38">
        <v>4</v>
      </c>
      <c r="F17" s="39">
        <f>IF(D17&gt;0,100*E17/D17,0)</f>
        <v>100</v>
      </c>
      <c r="G17" s="40"/>
      <c r="H17" s="131">
        <v>0.004</v>
      </c>
      <c r="I17" s="132">
        <v>0.004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285</v>
      </c>
      <c r="D24" s="38">
        <v>240</v>
      </c>
      <c r="E24" s="38">
        <v>350</v>
      </c>
      <c r="F24" s="39">
        <f>IF(D24&gt;0,100*E24/D24,0)</f>
        <v>145.83333333333334</v>
      </c>
      <c r="G24" s="40"/>
      <c r="H24" s="127">
        <v>0.641</v>
      </c>
      <c r="I24" s="126">
        <v>0.795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1000</v>
      </c>
      <c r="D26" s="38">
        <v>1100</v>
      </c>
      <c r="E26" s="38">
        <v>1200</v>
      </c>
      <c r="F26" s="39">
        <f>IF(D26&gt;0,100*E26/D26,0)</f>
        <v>109.0909090909091</v>
      </c>
      <c r="G26" s="40"/>
      <c r="H26" s="127">
        <v>3.7</v>
      </c>
      <c r="I26" s="126">
        <v>5.4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2664</v>
      </c>
      <c r="D28" s="29">
        <v>2503</v>
      </c>
      <c r="E28" s="29">
        <v>2503</v>
      </c>
      <c r="F28" s="30"/>
      <c r="G28" s="30"/>
      <c r="H28" s="129">
        <v>3.329</v>
      </c>
      <c r="I28" s="129">
        <v>9.226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3528</v>
      </c>
      <c r="D29" s="29">
        <v>4882</v>
      </c>
      <c r="E29" s="29">
        <v>4882</v>
      </c>
      <c r="F29" s="30"/>
      <c r="G29" s="30"/>
      <c r="H29" s="129">
        <v>4.763</v>
      </c>
      <c r="I29" s="129">
        <v>15.027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3972</v>
      </c>
      <c r="D30" s="29">
        <v>2121</v>
      </c>
      <c r="E30" s="29">
        <v>3600</v>
      </c>
      <c r="F30" s="30"/>
      <c r="G30" s="30"/>
      <c r="H30" s="129">
        <v>4.326</v>
      </c>
      <c r="I30" s="129">
        <v>3.818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10164</v>
      </c>
      <c r="D31" s="38">
        <v>9506</v>
      </c>
      <c r="E31" s="38">
        <v>10985</v>
      </c>
      <c r="F31" s="39">
        <f>IF(D31&gt;0,100*E31/D31,0)</f>
        <v>115.55859457184935</v>
      </c>
      <c r="G31" s="40"/>
      <c r="H31" s="127">
        <v>12.418</v>
      </c>
      <c r="I31" s="126">
        <v>28.071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700</v>
      </c>
      <c r="D33" s="29">
        <v>1300</v>
      </c>
      <c r="E33" s="29">
        <v>856</v>
      </c>
      <c r="F33" s="30"/>
      <c r="G33" s="30"/>
      <c r="H33" s="129">
        <v>2.1</v>
      </c>
      <c r="I33" s="129">
        <v>5.3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2270</v>
      </c>
      <c r="D34" s="29">
        <v>2445</v>
      </c>
      <c r="E34" s="29">
        <v>1889</v>
      </c>
      <c r="F34" s="30"/>
      <c r="G34" s="30"/>
      <c r="H34" s="129">
        <v>6.601</v>
      </c>
      <c r="I34" s="129">
        <v>5.844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5000</v>
      </c>
      <c r="D35" s="29">
        <v>4200</v>
      </c>
      <c r="E35" s="29">
        <v>4200</v>
      </c>
      <c r="F35" s="30"/>
      <c r="G35" s="30"/>
      <c r="H35" s="129">
        <v>13</v>
      </c>
      <c r="I35" s="129">
        <v>18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421</v>
      </c>
      <c r="D36" s="29">
        <v>527</v>
      </c>
      <c r="E36" s="29">
        <v>527</v>
      </c>
      <c r="F36" s="30"/>
      <c r="G36" s="30"/>
      <c r="H36" s="129">
        <v>0.842</v>
      </c>
      <c r="I36" s="129">
        <v>1.212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8391</v>
      </c>
      <c r="D37" s="38">
        <v>8472</v>
      </c>
      <c r="E37" s="38">
        <v>7472</v>
      </c>
      <c r="F37" s="39">
        <f>IF(D37&gt;0,100*E37/D37,0)</f>
        <v>88.19641170915959</v>
      </c>
      <c r="G37" s="40"/>
      <c r="H37" s="127">
        <v>22.543</v>
      </c>
      <c r="I37" s="126">
        <v>30.355999999999998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462</v>
      </c>
      <c r="D39" s="38">
        <v>459</v>
      </c>
      <c r="E39" s="38">
        <v>459</v>
      </c>
      <c r="F39" s="39">
        <f>IF(D39&gt;0,100*E39/D39,0)</f>
        <v>100</v>
      </c>
      <c r="G39" s="40"/>
      <c r="H39" s="127">
        <v>1.33</v>
      </c>
      <c r="I39" s="126">
        <v>1.247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183</v>
      </c>
      <c r="D41" s="29">
        <v>170</v>
      </c>
      <c r="E41" s="29">
        <v>160</v>
      </c>
      <c r="F41" s="30"/>
      <c r="G41" s="30"/>
      <c r="H41" s="129">
        <v>0.31</v>
      </c>
      <c r="I41" s="129">
        <v>0.306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1999</v>
      </c>
      <c r="D42" s="29">
        <v>3144</v>
      </c>
      <c r="E42" s="29">
        <v>3625</v>
      </c>
      <c r="F42" s="30"/>
      <c r="G42" s="30"/>
      <c r="H42" s="129">
        <v>6.959</v>
      </c>
      <c r="I42" s="129">
        <v>13.002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358</v>
      </c>
      <c r="D43" s="29">
        <v>489</v>
      </c>
      <c r="E43" s="29">
        <v>700</v>
      </c>
      <c r="F43" s="30"/>
      <c r="G43" s="30"/>
      <c r="H43" s="129">
        <v>1.102</v>
      </c>
      <c r="I43" s="129">
        <v>1.312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1713</v>
      </c>
      <c r="D44" s="29">
        <v>2520</v>
      </c>
      <c r="E44" s="29">
        <v>2470</v>
      </c>
      <c r="F44" s="30"/>
      <c r="G44" s="30"/>
      <c r="H44" s="129">
        <v>4.41</v>
      </c>
      <c r="I44" s="129">
        <v>8.232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1520</v>
      </c>
      <c r="D45" s="29">
        <v>1784</v>
      </c>
      <c r="E45" s="29">
        <v>1800</v>
      </c>
      <c r="F45" s="30"/>
      <c r="G45" s="30"/>
      <c r="H45" s="129">
        <v>3.188</v>
      </c>
      <c r="I45" s="129">
        <v>4.817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688</v>
      </c>
      <c r="D46" s="29">
        <v>988</v>
      </c>
      <c r="E46" s="29">
        <v>988</v>
      </c>
      <c r="F46" s="30"/>
      <c r="G46" s="30"/>
      <c r="H46" s="129">
        <v>1.416</v>
      </c>
      <c r="I46" s="129">
        <v>2.964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2531</v>
      </c>
      <c r="D47" s="29">
        <v>3164</v>
      </c>
      <c r="E47" s="29">
        <v>4150</v>
      </c>
      <c r="F47" s="30"/>
      <c r="G47" s="30"/>
      <c r="H47" s="129">
        <v>4.099</v>
      </c>
      <c r="I47" s="129">
        <v>10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1894</v>
      </c>
      <c r="D48" s="29">
        <v>2879</v>
      </c>
      <c r="E48" s="29">
        <v>2879</v>
      </c>
      <c r="F48" s="30"/>
      <c r="G48" s="30"/>
      <c r="H48" s="129">
        <v>4.904</v>
      </c>
      <c r="I48" s="129">
        <v>9.746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705</v>
      </c>
      <c r="D49" s="29">
        <v>1838</v>
      </c>
      <c r="E49" s="29">
        <v>1838</v>
      </c>
      <c r="F49" s="30"/>
      <c r="G49" s="30"/>
      <c r="H49" s="129">
        <v>1.188</v>
      </c>
      <c r="I49" s="129">
        <v>3.017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11591</v>
      </c>
      <c r="D50" s="38">
        <v>16976</v>
      </c>
      <c r="E50" s="38">
        <v>18610</v>
      </c>
      <c r="F50" s="39">
        <f>IF(D50&gt;0,100*E50/D50,0)</f>
        <v>109.6253534401508</v>
      </c>
      <c r="G50" s="40"/>
      <c r="H50" s="127">
        <v>27.575999999999997</v>
      </c>
      <c r="I50" s="126">
        <v>53.396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1966</v>
      </c>
      <c r="D52" s="38">
        <v>3600</v>
      </c>
      <c r="E52" s="38">
        <v>3600</v>
      </c>
      <c r="F52" s="39">
        <f>IF(D52&gt;0,100*E52/D52,0)</f>
        <v>100</v>
      </c>
      <c r="G52" s="40"/>
      <c r="H52" s="127">
        <v>8.193</v>
      </c>
      <c r="I52" s="126">
        <v>18.95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5700</v>
      </c>
      <c r="D54" s="29">
        <v>5450</v>
      </c>
      <c r="E54" s="29">
        <v>5450</v>
      </c>
      <c r="F54" s="30"/>
      <c r="G54" s="30"/>
      <c r="H54" s="129">
        <v>9.22</v>
      </c>
      <c r="I54" s="129">
        <v>8.753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5700</v>
      </c>
      <c r="D55" s="29">
        <v>7810</v>
      </c>
      <c r="E55" s="29">
        <v>7800</v>
      </c>
      <c r="F55" s="30"/>
      <c r="G55" s="30"/>
      <c r="H55" s="129">
        <v>2.4</v>
      </c>
      <c r="I55" s="129">
        <v>12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>
        <v>8493</v>
      </c>
      <c r="E56" s="29">
        <v>7000</v>
      </c>
      <c r="F56" s="30"/>
      <c r="G56" s="30"/>
      <c r="H56" s="129"/>
      <c r="I56" s="129">
        <v>23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8471</v>
      </c>
      <c r="D57" s="29">
        <v>9029</v>
      </c>
      <c r="E57" s="29">
        <v>9029</v>
      </c>
      <c r="F57" s="30"/>
      <c r="G57" s="30"/>
      <c r="H57" s="129">
        <v>8.471</v>
      </c>
      <c r="I57" s="129">
        <v>26.2069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15908</v>
      </c>
      <c r="D58" s="29">
        <v>18104</v>
      </c>
      <c r="E58" s="29">
        <v>15760</v>
      </c>
      <c r="F58" s="30"/>
      <c r="G58" s="30"/>
      <c r="H58" s="129">
        <v>29.539</v>
      </c>
      <c r="I58" s="129">
        <v>49.016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35779</v>
      </c>
      <c r="D59" s="38">
        <v>48886</v>
      </c>
      <c r="E59" s="38">
        <v>45039</v>
      </c>
      <c r="F59" s="39">
        <f>IF(D59&gt;0,100*E59/D59,0)</f>
        <v>92.13067135785296</v>
      </c>
      <c r="G59" s="40"/>
      <c r="H59" s="127">
        <v>49.63</v>
      </c>
      <c r="I59" s="126">
        <v>118.9759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/>
      <c r="D61" s="29">
        <v>2</v>
      </c>
      <c r="E61" s="29">
        <v>2</v>
      </c>
      <c r="F61" s="30"/>
      <c r="G61" s="30"/>
      <c r="H61" s="129"/>
      <c r="I61" s="129">
        <v>0.008400000000000001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10</v>
      </c>
      <c r="D62" s="29">
        <v>40</v>
      </c>
      <c r="E62" s="29">
        <v>34</v>
      </c>
      <c r="F62" s="30"/>
      <c r="G62" s="30"/>
      <c r="H62" s="129">
        <v>0.025</v>
      </c>
      <c r="I62" s="129">
        <v>0.097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10</v>
      </c>
      <c r="D64" s="38">
        <v>42</v>
      </c>
      <c r="E64" s="38">
        <v>36</v>
      </c>
      <c r="F64" s="39">
        <f>IF(D64&gt;0,100*E64/D64,0)</f>
        <v>85.71428571428571</v>
      </c>
      <c r="G64" s="40"/>
      <c r="H64" s="127">
        <v>0.025</v>
      </c>
      <c r="I64" s="126">
        <v>0.10540000000000001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199</v>
      </c>
      <c r="D66" s="38">
        <v>205</v>
      </c>
      <c r="E66" s="38">
        <v>164</v>
      </c>
      <c r="F66" s="39">
        <f>IF(D66&gt;0,100*E66/D66,0)</f>
        <v>80</v>
      </c>
      <c r="G66" s="40"/>
      <c r="H66" s="127">
        <v>0.702</v>
      </c>
      <c r="I66" s="126">
        <v>0.564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11300</v>
      </c>
      <c r="D68" s="29">
        <v>11700</v>
      </c>
      <c r="E68" s="29">
        <v>11700</v>
      </c>
      <c r="F68" s="30"/>
      <c r="G68" s="30"/>
      <c r="H68" s="129">
        <v>10</v>
      </c>
      <c r="I68" s="129">
        <v>19.7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2150</v>
      </c>
      <c r="D69" s="29">
        <v>2300</v>
      </c>
      <c r="E69" s="29">
        <v>2300</v>
      </c>
      <c r="F69" s="30"/>
      <c r="G69" s="30"/>
      <c r="H69" s="129">
        <v>2.8</v>
      </c>
      <c r="I69" s="129">
        <v>2.1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13450</v>
      </c>
      <c r="D70" s="38">
        <v>14000</v>
      </c>
      <c r="E70" s="38">
        <v>14000</v>
      </c>
      <c r="F70" s="39">
        <f>IF(D70&gt;0,100*E70/D70,0)</f>
        <v>100</v>
      </c>
      <c r="G70" s="40"/>
      <c r="H70" s="127">
        <v>12.8</v>
      </c>
      <c r="I70" s="126">
        <v>21.8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2</v>
      </c>
      <c r="D72" s="29">
        <v>2</v>
      </c>
      <c r="E72" s="29">
        <v>2</v>
      </c>
      <c r="F72" s="30"/>
      <c r="G72" s="30"/>
      <c r="H72" s="130">
        <v>0</v>
      </c>
      <c r="I72" s="130">
        <v>0.002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13250</v>
      </c>
      <c r="D73" s="29">
        <v>13931</v>
      </c>
      <c r="E73" s="29">
        <v>14000</v>
      </c>
      <c r="F73" s="30"/>
      <c r="G73" s="30"/>
      <c r="H73" s="129">
        <v>43.1</v>
      </c>
      <c r="I73" s="129">
        <v>48.735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1690</v>
      </c>
      <c r="D74" s="29">
        <v>2132</v>
      </c>
      <c r="E74" s="29">
        <v>2110</v>
      </c>
      <c r="F74" s="30"/>
      <c r="G74" s="30"/>
      <c r="H74" s="129">
        <v>0.845</v>
      </c>
      <c r="I74" s="129">
        <v>3.411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700</v>
      </c>
      <c r="D75" s="29">
        <v>602</v>
      </c>
      <c r="E75" s="29">
        <v>602</v>
      </c>
      <c r="F75" s="30"/>
      <c r="G75" s="30"/>
      <c r="H75" s="129">
        <v>0.98</v>
      </c>
      <c r="I75" s="129">
        <v>0.93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4927</v>
      </c>
      <c r="D76" s="29">
        <v>5620</v>
      </c>
      <c r="E76" s="29">
        <v>5900</v>
      </c>
      <c r="F76" s="30"/>
      <c r="G76" s="30"/>
      <c r="H76" s="129">
        <v>5.666</v>
      </c>
      <c r="I76" s="129">
        <v>22.098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333.76</v>
      </c>
      <c r="D77" s="29">
        <v>389</v>
      </c>
      <c r="E77" s="29">
        <v>389</v>
      </c>
      <c r="F77" s="30"/>
      <c r="G77" s="30"/>
      <c r="H77" s="129">
        <v>0.045</v>
      </c>
      <c r="I77" s="129">
        <v>0.795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1892</v>
      </c>
      <c r="D78" s="29">
        <v>1651</v>
      </c>
      <c r="E78" s="29">
        <v>1651</v>
      </c>
      <c r="F78" s="30"/>
      <c r="G78" s="30"/>
      <c r="H78" s="129">
        <v>2.611</v>
      </c>
      <c r="I78" s="129">
        <v>3.698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12425</v>
      </c>
      <c r="D79" s="29">
        <v>13050</v>
      </c>
      <c r="E79" s="29">
        <v>13250</v>
      </c>
      <c r="F79" s="30"/>
      <c r="G79" s="30"/>
      <c r="H79" s="129">
        <v>16.236</v>
      </c>
      <c r="I79" s="129">
        <v>34.253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35219.76</v>
      </c>
      <c r="D80" s="38">
        <v>37377</v>
      </c>
      <c r="E80" s="38">
        <v>37904</v>
      </c>
      <c r="F80" s="39">
        <f>IF(D80&gt;0,100*E80/D80,0)</f>
        <v>101.40995799555877</v>
      </c>
      <c r="G80" s="40"/>
      <c r="H80" s="127">
        <v>69.48299999999999</v>
      </c>
      <c r="I80" s="126">
        <v>113.922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118520.76</v>
      </c>
      <c r="D86" s="29">
        <v>140867</v>
      </c>
      <c r="E86" s="29">
        <v>139823</v>
      </c>
      <c r="F86" s="30">
        <f>IF(D86&gt;0,100*E86/D86,0)</f>
        <v>99.25887539310129</v>
      </c>
      <c r="G86" s="30"/>
      <c r="H86" s="31">
        <v>209.045</v>
      </c>
      <c r="I86" s="31">
        <v>393.58629999999994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118520.76</v>
      </c>
      <c r="D89" s="56">
        <v>140867</v>
      </c>
      <c r="E89" s="56">
        <v>139823</v>
      </c>
      <c r="F89" s="57">
        <f>IF(D89&gt;0,100*E89/D89,0)</f>
        <v>99.25887539310129</v>
      </c>
      <c r="G89" s="40"/>
      <c r="H89" s="58">
        <v>209.045</v>
      </c>
      <c r="I89" s="59">
        <v>393.58629999999994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AG627"/>
  <sheetViews>
    <sheetView workbookViewId="0" topLeftCell="A1">
      <selection activeCell="H7" sqref="H7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8944</v>
      </c>
      <c r="D9" s="29">
        <v>9262</v>
      </c>
      <c r="E9" s="29">
        <v>9185.380875260538</v>
      </c>
      <c r="F9" s="30"/>
      <c r="G9" s="30"/>
      <c r="H9" s="129">
        <v>65.712</v>
      </c>
      <c r="I9" s="129">
        <v>70.45057481551211</v>
      </c>
      <c r="J9" s="129">
        <v>71.2485145301986</v>
      </c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1896</v>
      </c>
      <c r="D10" s="29">
        <v>1799</v>
      </c>
      <c r="E10" s="29">
        <v>1962.0382392780084</v>
      </c>
      <c r="F10" s="30"/>
      <c r="G10" s="30"/>
      <c r="H10" s="129">
        <v>12.794</v>
      </c>
      <c r="I10" s="129">
        <v>13.628024666666667</v>
      </c>
      <c r="J10" s="129">
        <v>13.972223672605695</v>
      </c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1811</v>
      </c>
      <c r="D11" s="29">
        <v>2044</v>
      </c>
      <c r="E11" s="29">
        <v>1951.8288187632734</v>
      </c>
      <c r="F11" s="30"/>
      <c r="G11" s="30"/>
      <c r="H11" s="129">
        <v>13.365</v>
      </c>
      <c r="I11" s="129">
        <v>15.235567200000002</v>
      </c>
      <c r="J11" s="129">
        <v>14.403056232804708</v>
      </c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5434</v>
      </c>
      <c r="D12" s="29">
        <v>6007</v>
      </c>
      <c r="E12" s="29">
        <v>6161.86188592168</v>
      </c>
      <c r="F12" s="30"/>
      <c r="G12" s="30"/>
      <c r="H12" s="129">
        <v>35.554</v>
      </c>
      <c r="I12" s="129">
        <v>47.54917685695107</v>
      </c>
      <c r="J12" s="129">
        <v>50.34200887190916</v>
      </c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18085</v>
      </c>
      <c r="D13" s="38">
        <v>19112</v>
      </c>
      <c r="E13" s="38">
        <v>19261.1098192235</v>
      </c>
      <c r="F13" s="39">
        <f>IF(D13&gt;0,100*E13/D13,0)</f>
        <v>100.7801895103783</v>
      </c>
      <c r="G13" s="40"/>
      <c r="H13" s="127">
        <v>127.425</v>
      </c>
      <c r="I13" s="126">
        <v>146.86334353912986</v>
      </c>
      <c r="J13" s="126">
        <v>149.96580330751817</v>
      </c>
      <c r="K13" s="42">
        <f>IF(I13&gt;0,100*J13/I13,0)</f>
        <v>102.11248068689224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320</v>
      </c>
      <c r="D15" s="38">
        <v>333</v>
      </c>
      <c r="E15" s="38">
        <v>300</v>
      </c>
      <c r="F15" s="39">
        <f>IF(D15&gt;0,100*E15/D15,0)</f>
        <v>90.09009009009009</v>
      </c>
      <c r="G15" s="40"/>
      <c r="H15" s="127">
        <v>0.7</v>
      </c>
      <c r="I15" s="126">
        <v>0.733</v>
      </c>
      <c r="J15" s="126">
        <v>0.75</v>
      </c>
      <c r="K15" s="42">
        <f>IF(I15&gt;0,100*J15/I15,0)</f>
        <v>102.31923601637108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325</v>
      </c>
      <c r="D17" s="38">
        <v>325</v>
      </c>
      <c r="E17" s="38">
        <v>325</v>
      </c>
      <c r="F17" s="39">
        <f>IF(D17&gt;0,100*E17/D17,0)</f>
        <v>100</v>
      </c>
      <c r="G17" s="40"/>
      <c r="H17" s="127">
        <v>1.353</v>
      </c>
      <c r="I17" s="126">
        <v>4.163</v>
      </c>
      <c r="J17" s="126">
        <v>5.82</v>
      </c>
      <c r="K17" s="42">
        <f>IF(I17&gt;0,100*J17/I17,0)</f>
        <v>139.80302666346384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</v>
      </c>
      <c r="D19" s="29">
        <v>2</v>
      </c>
      <c r="E19" s="29">
        <v>2</v>
      </c>
      <c r="F19" s="30"/>
      <c r="G19" s="30"/>
      <c r="H19" s="129">
        <v>0.008</v>
      </c>
      <c r="I19" s="129">
        <v>0.007</v>
      </c>
      <c r="J19" s="129">
        <v>0.007</v>
      </c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172</v>
      </c>
      <c r="D20" s="29">
        <v>172</v>
      </c>
      <c r="E20" s="29">
        <v>202</v>
      </c>
      <c r="F20" s="30"/>
      <c r="G20" s="30"/>
      <c r="H20" s="129">
        <v>0.584</v>
      </c>
      <c r="I20" s="129">
        <v>0.543</v>
      </c>
      <c r="J20" s="129">
        <v>0.606</v>
      </c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135</v>
      </c>
      <c r="D21" s="29">
        <v>135</v>
      </c>
      <c r="E21" s="29">
        <v>147</v>
      </c>
      <c r="F21" s="30"/>
      <c r="G21" s="30"/>
      <c r="H21" s="129">
        <v>0.45</v>
      </c>
      <c r="I21" s="129">
        <v>0.419</v>
      </c>
      <c r="J21" s="129">
        <v>0.441</v>
      </c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309</v>
      </c>
      <c r="D22" s="38">
        <v>309</v>
      </c>
      <c r="E22" s="38">
        <v>351</v>
      </c>
      <c r="F22" s="39">
        <f>IF(D22&gt;0,100*E22/D22,0)</f>
        <v>113.59223300970874</v>
      </c>
      <c r="G22" s="40"/>
      <c r="H22" s="127">
        <v>1.042</v>
      </c>
      <c r="I22" s="126">
        <v>0.9690000000000001</v>
      </c>
      <c r="J22" s="126">
        <v>1.054</v>
      </c>
      <c r="K22" s="42">
        <f>IF(I22&gt;0,100*J22/I22,0)</f>
        <v>108.7719298245614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14468</v>
      </c>
      <c r="D24" s="38">
        <v>17456</v>
      </c>
      <c r="E24" s="38">
        <v>21414</v>
      </c>
      <c r="F24" s="39">
        <f>IF(D24&gt;0,100*E24/D24,0)</f>
        <v>122.67415215398717</v>
      </c>
      <c r="G24" s="40"/>
      <c r="H24" s="127">
        <v>163.97</v>
      </c>
      <c r="I24" s="126">
        <v>184.862</v>
      </c>
      <c r="J24" s="126">
        <v>220.211</v>
      </c>
      <c r="K24" s="42">
        <f>IF(I24&gt;0,100*J24/I24,0)</f>
        <v>119.12183142019454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570</v>
      </c>
      <c r="D26" s="38">
        <v>680</v>
      </c>
      <c r="E26" s="38">
        <v>900</v>
      </c>
      <c r="F26" s="39">
        <f>IF(D26&gt;0,100*E26/D26,0)</f>
        <v>132.35294117647058</v>
      </c>
      <c r="G26" s="40"/>
      <c r="H26" s="127">
        <v>5.643</v>
      </c>
      <c r="I26" s="126">
        <v>6.4</v>
      </c>
      <c r="J26" s="126">
        <v>8.1</v>
      </c>
      <c r="K26" s="42">
        <f>IF(I26&gt;0,100*J26/I26,0)</f>
        <v>126.5625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45578</v>
      </c>
      <c r="D28" s="29">
        <v>38260</v>
      </c>
      <c r="E28" s="29">
        <v>48840</v>
      </c>
      <c r="F28" s="30"/>
      <c r="G28" s="30"/>
      <c r="H28" s="129">
        <v>567.446</v>
      </c>
      <c r="I28" s="129">
        <v>459.075</v>
      </c>
      <c r="J28" s="129">
        <v>624.419</v>
      </c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3701</v>
      </c>
      <c r="D29" s="29">
        <v>3457</v>
      </c>
      <c r="E29" s="29">
        <v>3414</v>
      </c>
      <c r="F29" s="30"/>
      <c r="G29" s="30"/>
      <c r="H29" s="129">
        <v>37.518</v>
      </c>
      <c r="I29" s="129">
        <v>35.29</v>
      </c>
      <c r="J29" s="129">
        <v>36.541</v>
      </c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22069</v>
      </c>
      <c r="D30" s="29">
        <v>19000</v>
      </c>
      <c r="E30" s="29">
        <v>23218</v>
      </c>
      <c r="F30" s="30"/>
      <c r="G30" s="30"/>
      <c r="H30" s="129">
        <v>239.587</v>
      </c>
      <c r="I30" s="129">
        <v>190</v>
      </c>
      <c r="J30" s="129">
        <v>295.088</v>
      </c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71348</v>
      </c>
      <c r="D31" s="38">
        <v>60717</v>
      </c>
      <c r="E31" s="38">
        <v>75472</v>
      </c>
      <c r="F31" s="39">
        <f>IF(D31&gt;0,100*E31/D31,0)</f>
        <v>124.30126653161388</v>
      </c>
      <c r="G31" s="40"/>
      <c r="H31" s="127">
        <v>844.551</v>
      </c>
      <c r="I31" s="126">
        <v>684.365</v>
      </c>
      <c r="J31" s="126">
        <v>956.048</v>
      </c>
      <c r="K31" s="42">
        <f>IF(I31&gt;0,100*J31/I31,0)</f>
        <v>139.69855267291578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981</v>
      </c>
      <c r="D33" s="29">
        <v>299</v>
      </c>
      <c r="E33" s="29">
        <v>303</v>
      </c>
      <c r="F33" s="30"/>
      <c r="G33" s="30"/>
      <c r="H33" s="129">
        <v>6.504</v>
      </c>
      <c r="I33" s="129">
        <v>1.999</v>
      </c>
      <c r="J33" s="129">
        <v>2.979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8086</v>
      </c>
      <c r="D34" s="29">
        <v>7629</v>
      </c>
      <c r="E34" s="29">
        <v>7839</v>
      </c>
      <c r="F34" s="30"/>
      <c r="G34" s="30"/>
      <c r="H34" s="129">
        <v>93.097</v>
      </c>
      <c r="I34" s="129">
        <v>83.439</v>
      </c>
      <c r="J34" s="129">
        <v>101.192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27499</v>
      </c>
      <c r="D35" s="29">
        <v>28271</v>
      </c>
      <c r="E35" s="29">
        <v>31000</v>
      </c>
      <c r="F35" s="30"/>
      <c r="G35" s="30"/>
      <c r="H35" s="129">
        <v>270.473</v>
      </c>
      <c r="I35" s="129">
        <v>290.317</v>
      </c>
      <c r="J35" s="129">
        <v>335</v>
      </c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38</v>
      </c>
      <c r="D36" s="29">
        <v>46</v>
      </c>
      <c r="E36" s="29">
        <v>67</v>
      </c>
      <c r="F36" s="30"/>
      <c r="G36" s="30"/>
      <c r="H36" s="129">
        <v>0.313</v>
      </c>
      <c r="I36" s="129">
        <v>0.406</v>
      </c>
      <c r="J36" s="129">
        <v>0.599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36604</v>
      </c>
      <c r="D37" s="38">
        <v>36245</v>
      </c>
      <c r="E37" s="38">
        <v>39209</v>
      </c>
      <c r="F37" s="39">
        <f>IF(D37&gt;0,100*E37/D37,0)</f>
        <v>108.17767967995586</v>
      </c>
      <c r="G37" s="40"/>
      <c r="H37" s="127">
        <v>370.387</v>
      </c>
      <c r="I37" s="126">
        <v>376.161</v>
      </c>
      <c r="J37" s="126">
        <v>439.77</v>
      </c>
      <c r="K37" s="42">
        <f>IF(I37&gt;0,100*J37/I37,0)</f>
        <v>116.91004649604824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313</v>
      </c>
      <c r="D39" s="38">
        <v>313</v>
      </c>
      <c r="E39" s="38">
        <v>326</v>
      </c>
      <c r="F39" s="39">
        <f>IF(D39&gt;0,100*E39/D39,0)</f>
        <v>104.15335463258786</v>
      </c>
      <c r="G39" s="40"/>
      <c r="H39" s="127">
        <v>1.722</v>
      </c>
      <c r="I39" s="126">
        <v>1.7</v>
      </c>
      <c r="J39" s="126">
        <v>1.793</v>
      </c>
      <c r="K39" s="42">
        <f>IF(I39&gt;0,100*J39/I39,0)</f>
        <v>105.47058823529412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715</v>
      </c>
      <c r="D41" s="29">
        <v>945</v>
      </c>
      <c r="E41" s="29">
        <v>1511</v>
      </c>
      <c r="F41" s="30"/>
      <c r="G41" s="30"/>
      <c r="H41" s="129">
        <v>7.604</v>
      </c>
      <c r="I41" s="129">
        <v>11.34</v>
      </c>
      <c r="J41" s="129">
        <v>20.701</v>
      </c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659</v>
      </c>
      <c r="D42" s="29">
        <v>650</v>
      </c>
      <c r="E42" s="29">
        <v>850</v>
      </c>
      <c r="F42" s="30"/>
      <c r="G42" s="30"/>
      <c r="H42" s="129">
        <v>7.262</v>
      </c>
      <c r="I42" s="129">
        <v>6.825</v>
      </c>
      <c r="J42" s="129">
        <v>8.925</v>
      </c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56285</v>
      </c>
      <c r="D43" s="29">
        <v>60381</v>
      </c>
      <c r="E43" s="29">
        <v>65263</v>
      </c>
      <c r="F43" s="30"/>
      <c r="G43" s="30"/>
      <c r="H43" s="129">
        <v>585.364</v>
      </c>
      <c r="I43" s="129">
        <v>591.734</v>
      </c>
      <c r="J43" s="129">
        <v>659.156</v>
      </c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3539</v>
      </c>
      <c r="D44" s="29">
        <v>1681</v>
      </c>
      <c r="E44" s="29">
        <v>4330</v>
      </c>
      <c r="F44" s="30"/>
      <c r="G44" s="30"/>
      <c r="H44" s="129">
        <v>31.849</v>
      </c>
      <c r="I44" s="129">
        <v>15.129</v>
      </c>
      <c r="J44" s="129">
        <v>43.3</v>
      </c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13691</v>
      </c>
      <c r="D45" s="29">
        <v>16000</v>
      </c>
      <c r="E45" s="29">
        <v>18380</v>
      </c>
      <c r="F45" s="30"/>
      <c r="G45" s="30"/>
      <c r="H45" s="129">
        <v>177.799</v>
      </c>
      <c r="I45" s="129">
        <v>205.6</v>
      </c>
      <c r="J45" s="129">
        <v>199.423</v>
      </c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150</v>
      </c>
      <c r="D46" s="29">
        <v>170</v>
      </c>
      <c r="E46" s="29">
        <v>260</v>
      </c>
      <c r="F46" s="30"/>
      <c r="G46" s="30"/>
      <c r="H46" s="129">
        <v>1.2</v>
      </c>
      <c r="I46" s="129">
        <v>1.36</v>
      </c>
      <c r="J46" s="129">
        <v>2.6</v>
      </c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343</v>
      </c>
      <c r="D47" s="29">
        <v>349</v>
      </c>
      <c r="E47" s="29">
        <v>335</v>
      </c>
      <c r="F47" s="30"/>
      <c r="G47" s="30"/>
      <c r="H47" s="129">
        <v>3.913</v>
      </c>
      <c r="I47" s="129">
        <v>3.993</v>
      </c>
      <c r="J47" s="129">
        <v>3.685</v>
      </c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8863</v>
      </c>
      <c r="D48" s="29">
        <v>8441</v>
      </c>
      <c r="E48" s="29">
        <v>10086</v>
      </c>
      <c r="F48" s="30"/>
      <c r="G48" s="30"/>
      <c r="H48" s="129">
        <v>97.493</v>
      </c>
      <c r="I48" s="129">
        <v>92.851</v>
      </c>
      <c r="J48" s="129">
        <v>110.946</v>
      </c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17526</v>
      </c>
      <c r="D49" s="29">
        <v>16335</v>
      </c>
      <c r="E49" s="29">
        <v>21100</v>
      </c>
      <c r="F49" s="30"/>
      <c r="G49" s="30"/>
      <c r="H49" s="129">
        <v>210.018</v>
      </c>
      <c r="I49" s="129">
        <v>179.6</v>
      </c>
      <c r="J49" s="129">
        <v>242.75</v>
      </c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101771</v>
      </c>
      <c r="D50" s="38">
        <v>104952</v>
      </c>
      <c r="E50" s="38">
        <v>122115</v>
      </c>
      <c r="F50" s="39">
        <f>IF(D50&gt;0,100*E50/D50,0)</f>
        <v>116.35319002972787</v>
      </c>
      <c r="G50" s="40"/>
      <c r="H50" s="127">
        <v>1122.5020000000002</v>
      </c>
      <c r="I50" s="126">
        <v>1108.432</v>
      </c>
      <c r="J50" s="126">
        <v>1291.4859999999999</v>
      </c>
      <c r="K50" s="42">
        <f>IF(I50&gt;0,100*J50/I50,0)</f>
        <v>116.51468019689074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5545</v>
      </c>
      <c r="D52" s="38">
        <v>7499</v>
      </c>
      <c r="E52" s="38">
        <v>7250</v>
      </c>
      <c r="F52" s="39">
        <f>IF(D52&gt;0,100*E52/D52,0)</f>
        <v>96.67955727430324</v>
      </c>
      <c r="G52" s="40"/>
      <c r="H52" s="127">
        <v>74.719</v>
      </c>
      <c r="I52" s="126">
        <v>97.847</v>
      </c>
      <c r="J52" s="126">
        <v>105</v>
      </c>
      <c r="K52" s="42">
        <f>IF(I52&gt;0,100*J52/I52,0)</f>
        <v>107.31039275603749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14918</v>
      </c>
      <c r="D54" s="29">
        <v>15600</v>
      </c>
      <c r="E54" s="29">
        <v>15900</v>
      </c>
      <c r="F54" s="30"/>
      <c r="G54" s="30"/>
      <c r="H54" s="129">
        <v>193.934</v>
      </c>
      <c r="I54" s="129">
        <v>196.56</v>
      </c>
      <c r="J54" s="129">
        <v>219.42</v>
      </c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5324</v>
      </c>
      <c r="D55" s="29">
        <v>6800</v>
      </c>
      <c r="E55" s="29">
        <v>7140</v>
      </c>
      <c r="F55" s="30"/>
      <c r="G55" s="30"/>
      <c r="H55" s="129">
        <v>62.348</v>
      </c>
      <c r="I55" s="129">
        <v>71.4</v>
      </c>
      <c r="J55" s="129">
        <v>89.25</v>
      </c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1148</v>
      </c>
      <c r="D56" s="29">
        <v>1200</v>
      </c>
      <c r="E56" s="29">
        <v>1250</v>
      </c>
      <c r="F56" s="30"/>
      <c r="G56" s="30"/>
      <c r="H56" s="129">
        <v>12.647</v>
      </c>
      <c r="I56" s="129">
        <v>15</v>
      </c>
      <c r="J56" s="129">
        <v>14</v>
      </c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3555</v>
      </c>
      <c r="D57" s="29">
        <v>4169</v>
      </c>
      <c r="E57" s="29">
        <v>3621</v>
      </c>
      <c r="F57" s="30"/>
      <c r="G57" s="30"/>
      <c r="H57" s="129">
        <v>42.625</v>
      </c>
      <c r="I57" s="129">
        <v>50.028</v>
      </c>
      <c r="J57" s="129">
        <v>43.452</v>
      </c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10437</v>
      </c>
      <c r="D58" s="29">
        <v>10563</v>
      </c>
      <c r="E58" s="29">
        <v>11565</v>
      </c>
      <c r="F58" s="30"/>
      <c r="G58" s="30"/>
      <c r="H58" s="129">
        <v>144.704</v>
      </c>
      <c r="I58" s="129">
        <v>109.748</v>
      </c>
      <c r="J58" s="129">
        <v>142.99</v>
      </c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35382</v>
      </c>
      <c r="D59" s="38">
        <v>38332</v>
      </c>
      <c r="E59" s="38">
        <v>39476</v>
      </c>
      <c r="F59" s="39">
        <f>IF(D59&gt;0,100*E59/D59,0)</f>
        <v>102.98445163310028</v>
      </c>
      <c r="G59" s="40"/>
      <c r="H59" s="127">
        <v>456.258</v>
      </c>
      <c r="I59" s="126">
        <v>442.73600000000005</v>
      </c>
      <c r="J59" s="126">
        <v>509.11199999999997</v>
      </c>
      <c r="K59" s="42">
        <f>IF(I59&gt;0,100*J59/I59,0)</f>
        <v>114.99223013262981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259</v>
      </c>
      <c r="D61" s="29">
        <v>310</v>
      </c>
      <c r="E61" s="29">
        <v>400</v>
      </c>
      <c r="F61" s="30"/>
      <c r="G61" s="30"/>
      <c r="H61" s="129">
        <v>2.125</v>
      </c>
      <c r="I61" s="129">
        <v>2.5</v>
      </c>
      <c r="J61" s="129">
        <v>4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42</v>
      </c>
      <c r="D62" s="29">
        <v>96</v>
      </c>
      <c r="E62" s="29">
        <v>176</v>
      </c>
      <c r="F62" s="30"/>
      <c r="G62" s="30"/>
      <c r="H62" s="129">
        <v>0.119</v>
      </c>
      <c r="I62" s="129">
        <v>0.378</v>
      </c>
      <c r="J62" s="129">
        <v>0.615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204</v>
      </c>
      <c r="D63" s="29">
        <v>156</v>
      </c>
      <c r="E63" s="29">
        <v>206</v>
      </c>
      <c r="F63" s="30"/>
      <c r="G63" s="30"/>
      <c r="H63" s="129">
        <v>2.448</v>
      </c>
      <c r="I63" s="129">
        <v>1.248</v>
      </c>
      <c r="J63" s="129">
        <v>3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505</v>
      </c>
      <c r="D64" s="38">
        <v>562</v>
      </c>
      <c r="E64" s="38">
        <v>782</v>
      </c>
      <c r="F64" s="39">
        <f>IF(D64&gt;0,100*E64/D64,0)</f>
        <v>139.14590747330962</v>
      </c>
      <c r="G64" s="40"/>
      <c r="H64" s="127">
        <v>4.692</v>
      </c>
      <c r="I64" s="126">
        <v>4.126</v>
      </c>
      <c r="J64" s="126">
        <v>7.615</v>
      </c>
      <c r="K64" s="42">
        <f>IF(I64&gt;0,100*J64/I64,0)</f>
        <v>184.5613184682501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126</v>
      </c>
      <c r="D66" s="38">
        <v>128</v>
      </c>
      <c r="E66" s="38">
        <v>137</v>
      </c>
      <c r="F66" s="39">
        <f>IF(D66&gt;0,100*E66/D66,0)</f>
        <v>107.03125</v>
      </c>
      <c r="G66" s="40"/>
      <c r="H66" s="127">
        <v>1.197</v>
      </c>
      <c r="I66" s="126">
        <v>1.216</v>
      </c>
      <c r="J66" s="126">
        <v>1.394</v>
      </c>
      <c r="K66" s="42">
        <f>IF(I66&gt;0,100*J66/I66,0)</f>
        <v>114.63815789473682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35331</v>
      </c>
      <c r="D68" s="29">
        <v>41250</v>
      </c>
      <c r="E68" s="29">
        <v>46100</v>
      </c>
      <c r="F68" s="30"/>
      <c r="G68" s="30"/>
      <c r="H68" s="129">
        <v>447.573</v>
      </c>
      <c r="I68" s="129">
        <v>485.5</v>
      </c>
      <c r="J68" s="129">
        <v>534</v>
      </c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16718</v>
      </c>
      <c r="D69" s="29">
        <v>19400</v>
      </c>
      <c r="E69" s="29">
        <v>22000</v>
      </c>
      <c r="F69" s="30"/>
      <c r="G69" s="30"/>
      <c r="H69" s="129">
        <v>213.84</v>
      </c>
      <c r="I69" s="129">
        <v>229</v>
      </c>
      <c r="J69" s="129">
        <v>256</v>
      </c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52049</v>
      </c>
      <c r="D70" s="38">
        <v>60650</v>
      </c>
      <c r="E70" s="38">
        <v>68100</v>
      </c>
      <c r="F70" s="39">
        <f>IF(D70&gt;0,100*E70/D70,0)</f>
        <v>112.28359439406431</v>
      </c>
      <c r="G70" s="40"/>
      <c r="H70" s="127">
        <v>661.413</v>
      </c>
      <c r="I70" s="126">
        <v>714.5</v>
      </c>
      <c r="J70" s="126">
        <v>790</v>
      </c>
      <c r="K70" s="42">
        <f>IF(I70&gt;0,100*J70/I70,0)</f>
        <v>110.5668299510147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61</v>
      </c>
      <c r="D72" s="29">
        <v>20</v>
      </c>
      <c r="E72" s="29">
        <v>68</v>
      </c>
      <c r="F72" s="30"/>
      <c r="G72" s="30"/>
      <c r="H72" s="129">
        <v>0.069</v>
      </c>
      <c r="I72" s="129">
        <v>0.047</v>
      </c>
      <c r="J72" s="129">
        <v>0.076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3377</v>
      </c>
      <c r="D73" s="29">
        <v>3550</v>
      </c>
      <c r="E73" s="29">
        <v>4110</v>
      </c>
      <c r="F73" s="30"/>
      <c r="G73" s="30"/>
      <c r="H73" s="129">
        <v>32.618</v>
      </c>
      <c r="I73" s="129">
        <v>30.225</v>
      </c>
      <c r="J73" s="129">
        <v>45.2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6625</v>
      </c>
      <c r="D74" s="29">
        <v>8290</v>
      </c>
      <c r="E74" s="29">
        <v>8858</v>
      </c>
      <c r="F74" s="30"/>
      <c r="G74" s="30"/>
      <c r="H74" s="129">
        <v>82.559</v>
      </c>
      <c r="I74" s="129">
        <v>103.625</v>
      </c>
      <c r="J74" s="129">
        <v>110.725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3451</v>
      </c>
      <c r="D75" s="29">
        <v>3105</v>
      </c>
      <c r="E75" s="29">
        <v>3249</v>
      </c>
      <c r="F75" s="30"/>
      <c r="G75" s="30"/>
      <c r="H75" s="129">
        <v>39.546</v>
      </c>
      <c r="I75" s="129">
        <v>32.8635</v>
      </c>
      <c r="J75" s="129">
        <v>35.801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225</v>
      </c>
      <c r="D76" s="29">
        <v>218</v>
      </c>
      <c r="E76" s="29">
        <v>186</v>
      </c>
      <c r="F76" s="30"/>
      <c r="G76" s="30"/>
      <c r="H76" s="129">
        <v>2.347</v>
      </c>
      <c r="I76" s="129">
        <v>2.55</v>
      </c>
      <c r="J76" s="129">
        <v>1.655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1299</v>
      </c>
      <c r="D77" s="29">
        <v>1299</v>
      </c>
      <c r="E77" s="29">
        <v>1952</v>
      </c>
      <c r="F77" s="30"/>
      <c r="G77" s="30"/>
      <c r="H77" s="129">
        <v>15.588</v>
      </c>
      <c r="I77" s="129">
        <v>15.588</v>
      </c>
      <c r="J77" s="129">
        <v>23.424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433</v>
      </c>
      <c r="D78" s="29">
        <v>442</v>
      </c>
      <c r="E78" s="29">
        <v>557</v>
      </c>
      <c r="F78" s="30"/>
      <c r="G78" s="30"/>
      <c r="H78" s="129">
        <v>2.676</v>
      </c>
      <c r="I78" s="129">
        <v>2.785</v>
      </c>
      <c r="J78" s="129">
        <v>3.676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15428</v>
      </c>
      <c r="D79" s="29">
        <v>21681</v>
      </c>
      <c r="E79" s="29">
        <v>24378</v>
      </c>
      <c r="F79" s="30"/>
      <c r="G79" s="30"/>
      <c r="H79" s="129">
        <v>185.367</v>
      </c>
      <c r="I79" s="129">
        <v>270.291</v>
      </c>
      <c r="J79" s="129">
        <v>215.435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30899</v>
      </c>
      <c r="D80" s="38">
        <v>38605</v>
      </c>
      <c r="E80" s="38">
        <v>43358</v>
      </c>
      <c r="F80" s="39">
        <f>IF(D80&gt;0,100*E80/D80,0)</f>
        <v>112.31187669990933</v>
      </c>
      <c r="G80" s="40"/>
      <c r="H80" s="127">
        <v>360.77</v>
      </c>
      <c r="I80" s="126">
        <v>457.9745</v>
      </c>
      <c r="J80" s="126">
        <v>435.992</v>
      </c>
      <c r="K80" s="42">
        <f>IF(I80&gt;0,100*J80/I80,0)</f>
        <v>95.20006026536413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222</v>
      </c>
      <c r="D82" s="29">
        <v>225</v>
      </c>
      <c r="E82" s="29">
        <v>218</v>
      </c>
      <c r="F82" s="30"/>
      <c r="G82" s="30"/>
      <c r="H82" s="129">
        <v>0.596</v>
      </c>
      <c r="I82" s="129">
        <v>0.6</v>
      </c>
      <c r="J82" s="129">
        <v>0.577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423</v>
      </c>
      <c r="D83" s="29">
        <v>434</v>
      </c>
      <c r="E83" s="29">
        <v>434</v>
      </c>
      <c r="F83" s="30"/>
      <c r="G83" s="30"/>
      <c r="H83" s="129">
        <v>0.987</v>
      </c>
      <c r="I83" s="129">
        <v>1</v>
      </c>
      <c r="J83" s="129">
        <v>1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645</v>
      </c>
      <c r="D84" s="38">
        <v>659</v>
      </c>
      <c r="E84" s="38">
        <v>652</v>
      </c>
      <c r="F84" s="39">
        <f>IF(D84&gt;0,100*E84/D84,0)</f>
        <v>98.93778452200303</v>
      </c>
      <c r="G84" s="40"/>
      <c r="H84" s="127">
        <v>1.583</v>
      </c>
      <c r="I84" s="126">
        <v>1.6</v>
      </c>
      <c r="J84" s="126">
        <v>1.577</v>
      </c>
      <c r="K84" s="42">
        <f>IF(I84&gt;0,100*J84/I84,0)</f>
        <v>98.56249999999999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369264</v>
      </c>
      <c r="D86" s="29">
        <v>386877</v>
      </c>
      <c r="E86" s="29">
        <v>439428.1098192235</v>
      </c>
      <c r="F86" s="30">
        <f>IF(D86&gt;0,100*E86/D86,0)</f>
        <v>113.58341535403332</v>
      </c>
      <c r="G86" s="30"/>
      <c r="H86" s="31">
        <v>4199.927</v>
      </c>
      <c r="I86" s="31">
        <v>4234.647843539131</v>
      </c>
      <c r="J86" s="31">
        <v>4925.687803307518</v>
      </c>
      <c r="K86" s="32">
        <f>IF(I86&gt;0,100*J86/I86,0)</f>
        <v>116.31871138523874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369264</v>
      </c>
      <c r="D89" s="56">
        <v>386877</v>
      </c>
      <c r="E89" s="56">
        <v>439428.1098192235</v>
      </c>
      <c r="F89" s="57">
        <f>IF(D89&gt;0,100*E89/D89,0)</f>
        <v>113.58341535403332</v>
      </c>
      <c r="G89" s="40"/>
      <c r="H89" s="58">
        <v>4199.927</v>
      </c>
      <c r="I89" s="59">
        <v>4234.647843539131</v>
      </c>
      <c r="J89" s="59">
        <v>4925.687803307518</v>
      </c>
      <c r="K89" s="57">
        <f>IF(I89&gt;0,100*J89/I89,0)</f>
        <v>116.31871138523874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AG627"/>
  <sheetViews>
    <sheetView workbookViewId="0" topLeftCell="A1">
      <selection activeCell="C70" sqref="C70:K70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31.01673396719736</v>
      </c>
      <c r="D9" s="29">
        <v>32</v>
      </c>
      <c r="E9" s="29">
        <v>31.02263411480761</v>
      </c>
      <c r="F9" s="30"/>
      <c r="G9" s="30"/>
      <c r="H9" s="129">
        <v>0.49109828781395826</v>
      </c>
      <c r="I9" s="129">
        <v>0.5577142857142857</v>
      </c>
      <c r="J9" s="129">
        <v>0.5170439019134602</v>
      </c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33.276524748377774</v>
      </c>
      <c r="D12" s="29">
        <v>35</v>
      </c>
      <c r="E12" s="29">
        <v>37.72753496736869</v>
      </c>
      <c r="F12" s="30"/>
      <c r="G12" s="30"/>
      <c r="H12" s="129">
        <v>0.5522738429864517</v>
      </c>
      <c r="I12" s="129">
        <v>0.61145</v>
      </c>
      <c r="J12" s="129">
        <v>0.6591000358799309</v>
      </c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64.29325871557513</v>
      </c>
      <c r="D13" s="38">
        <v>67</v>
      </c>
      <c r="E13" s="38">
        <v>68.7501690821763</v>
      </c>
      <c r="F13" s="39">
        <f>IF(D13&gt;0,100*E13/D13,0)</f>
        <v>102.61219265996462</v>
      </c>
      <c r="G13" s="40"/>
      <c r="H13" s="127">
        <v>1.0433721308004098</v>
      </c>
      <c r="I13" s="126">
        <v>1.1691642857142859</v>
      </c>
      <c r="J13" s="126">
        <v>1.176143937793391</v>
      </c>
      <c r="K13" s="42">
        <f>IF(I13&gt;0,100*J13/I13,0)</f>
        <v>100.59697787251866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15</v>
      </c>
      <c r="D34" s="29">
        <v>15</v>
      </c>
      <c r="E34" s="29">
        <v>15</v>
      </c>
      <c r="F34" s="30"/>
      <c r="G34" s="30"/>
      <c r="H34" s="129">
        <v>0.305</v>
      </c>
      <c r="I34" s="129">
        <v>0.305</v>
      </c>
      <c r="J34" s="129">
        <v>0.305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</v>
      </c>
      <c r="D36" s="29"/>
      <c r="E36" s="29"/>
      <c r="F36" s="30"/>
      <c r="G36" s="30"/>
      <c r="H36" s="129">
        <v>0.021</v>
      </c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16</v>
      </c>
      <c r="D37" s="38">
        <v>15</v>
      </c>
      <c r="E37" s="38">
        <v>15</v>
      </c>
      <c r="F37" s="39">
        <f>IF(D37&gt;0,100*E37/D37,0)</f>
        <v>100</v>
      </c>
      <c r="G37" s="40"/>
      <c r="H37" s="127">
        <v>0.326</v>
      </c>
      <c r="I37" s="126">
        <v>0.305</v>
      </c>
      <c r="J37" s="126">
        <v>0.305</v>
      </c>
      <c r="K37" s="42">
        <f>IF(I37&gt;0,100*J37/I37,0)</f>
        <v>100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240</v>
      </c>
      <c r="D39" s="38">
        <v>240</v>
      </c>
      <c r="E39" s="38">
        <v>240</v>
      </c>
      <c r="F39" s="39">
        <f>IF(D39&gt;0,100*E39/D39,0)</f>
        <v>100</v>
      </c>
      <c r="G39" s="40"/>
      <c r="H39" s="127">
        <v>6.89</v>
      </c>
      <c r="I39" s="126">
        <v>6.89</v>
      </c>
      <c r="J39" s="126">
        <v>6.89</v>
      </c>
      <c r="K39" s="42">
        <f>IF(I39&gt;0,100*J39/I39,0)</f>
        <v>100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10</v>
      </c>
      <c r="D63" s="29">
        <v>13</v>
      </c>
      <c r="E63" s="29">
        <v>13</v>
      </c>
      <c r="F63" s="30"/>
      <c r="G63" s="30"/>
      <c r="H63" s="129">
        <v>0.216</v>
      </c>
      <c r="I63" s="129">
        <v>0.31</v>
      </c>
      <c r="J63" s="129">
        <v>0.31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10</v>
      </c>
      <c r="D64" s="38">
        <v>13</v>
      </c>
      <c r="E64" s="38">
        <v>13</v>
      </c>
      <c r="F64" s="39">
        <f>IF(D64&gt;0,100*E64/D64,0)</f>
        <v>100</v>
      </c>
      <c r="G64" s="40"/>
      <c r="H64" s="127">
        <v>0.216</v>
      </c>
      <c r="I64" s="126">
        <v>0.31</v>
      </c>
      <c r="J64" s="126">
        <v>0.31</v>
      </c>
      <c r="K64" s="42">
        <f>IF(I64&gt;0,100*J64/I64,0)</f>
        <v>100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226</v>
      </c>
      <c r="D66" s="38">
        <v>324</v>
      </c>
      <c r="E66" s="38">
        <v>324</v>
      </c>
      <c r="F66" s="39">
        <f>IF(D66&gt;0,100*E66/D66,0)</f>
        <v>100</v>
      </c>
      <c r="G66" s="40"/>
      <c r="H66" s="127">
        <v>6.78</v>
      </c>
      <c r="I66" s="126">
        <v>10.238</v>
      </c>
      <c r="J66" s="126">
        <v>10.238</v>
      </c>
      <c r="K66" s="42">
        <f>IF(I66&gt;0,100*J66/I66,0)</f>
        <v>100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47</v>
      </c>
      <c r="D72" s="29">
        <v>60</v>
      </c>
      <c r="E72" s="29">
        <v>60</v>
      </c>
      <c r="F72" s="30"/>
      <c r="G72" s="30"/>
      <c r="H72" s="129">
        <v>0.987</v>
      </c>
      <c r="I72" s="129">
        <v>1.26</v>
      </c>
      <c r="J72" s="129">
        <v>1.26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605</v>
      </c>
      <c r="D73" s="29">
        <v>580</v>
      </c>
      <c r="E73" s="29">
        <v>580</v>
      </c>
      <c r="F73" s="30"/>
      <c r="G73" s="30"/>
      <c r="H73" s="129">
        <v>14.5</v>
      </c>
      <c r="I73" s="129">
        <v>12.05</v>
      </c>
      <c r="J73" s="129">
        <v>12.1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65</v>
      </c>
      <c r="D75" s="29">
        <v>102</v>
      </c>
      <c r="E75" s="29">
        <v>102</v>
      </c>
      <c r="F75" s="30"/>
      <c r="G75" s="30"/>
      <c r="H75" s="129">
        <v>2.6</v>
      </c>
      <c r="I75" s="129">
        <v>4.08</v>
      </c>
      <c r="J75" s="129">
        <v>4.08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25</v>
      </c>
      <c r="D76" s="29">
        <v>23</v>
      </c>
      <c r="E76" s="29">
        <v>25</v>
      </c>
      <c r="F76" s="30"/>
      <c r="G76" s="30"/>
      <c r="H76" s="129">
        <v>0.425</v>
      </c>
      <c r="I76" s="129">
        <v>0.357</v>
      </c>
      <c r="J76" s="129">
        <v>0.36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450</v>
      </c>
      <c r="D78" s="29">
        <v>490</v>
      </c>
      <c r="E78" s="29">
        <v>780</v>
      </c>
      <c r="F78" s="30"/>
      <c r="G78" s="30"/>
      <c r="H78" s="129">
        <v>11.7</v>
      </c>
      <c r="I78" s="129">
        <v>13.25</v>
      </c>
      <c r="J78" s="129">
        <v>12.48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250</v>
      </c>
      <c r="D79" s="29">
        <v>200</v>
      </c>
      <c r="E79" s="29">
        <v>300</v>
      </c>
      <c r="F79" s="30"/>
      <c r="G79" s="30"/>
      <c r="H79" s="129">
        <v>4.375</v>
      </c>
      <c r="I79" s="129">
        <v>3.5</v>
      </c>
      <c r="J79" s="129">
        <v>5.25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1442</v>
      </c>
      <c r="D80" s="38">
        <v>1455</v>
      </c>
      <c r="E80" s="38">
        <v>1847</v>
      </c>
      <c r="F80" s="39">
        <f>IF(D80&gt;0,100*E80/D80,0)</f>
        <v>126.94158075601375</v>
      </c>
      <c r="G80" s="40"/>
      <c r="H80" s="127">
        <v>34.587</v>
      </c>
      <c r="I80" s="126">
        <v>34.497</v>
      </c>
      <c r="J80" s="126">
        <v>35.53</v>
      </c>
      <c r="K80" s="42">
        <f>IF(I80&gt;0,100*J80/I80,0)</f>
        <v>102.99446328666261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530</v>
      </c>
      <c r="D82" s="29">
        <v>410</v>
      </c>
      <c r="E82" s="29">
        <v>460</v>
      </c>
      <c r="F82" s="30"/>
      <c r="G82" s="30"/>
      <c r="H82" s="129">
        <v>13.5</v>
      </c>
      <c r="I82" s="129">
        <v>9.8</v>
      </c>
      <c r="J82" s="129">
        <v>11.238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550</v>
      </c>
      <c r="D83" s="29">
        <v>660</v>
      </c>
      <c r="E83" s="29">
        <v>660</v>
      </c>
      <c r="F83" s="30"/>
      <c r="G83" s="30"/>
      <c r="H83" s="129">
        <v>8.5</v>
      </c>
      <c r="I83" s="129">
        <v>11.5</v>
      </c>
      <c r="J83" s="129">
        <v>11.5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1080</v>
      </c>
      <c r="D84" s="38">
        <v>1070</v>
      </c>
      <c r="E84" s="38">
        <v>1120</v>
      </c>
      <c r="F84" s="39">
        <f>IF(D84&gt;0,100*E84/D84,0)</f>
        <v>104.67289719626169</v>
      </c>
      <c r="G84" s="40"/>
      <c r="H84" s="127">
        <v>22</v>
      </c>
      <c r="I84" s="126">
        <v>21.3</v>
      </c>
      <c r="J84" s="126">
        <v>22.738</v>
      </c>
      <c r="K84" s="42">
        <f>IF(I84&gt;0,100*J84/I84,0)</f>
        <v>106.75117370892019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3078.293258715575</v>
      </c>
      <c r="D86" s="29">
        <v>3184</v>
      </c>
      <c r="E86" s="29">
        <v>3627.7501690821764</v>
      </c>
      <c r="F86" s="30">
        <f>IF(D86&gt;0,100*E86/D86,0)</f>
        <v>113.93687716966635</v>
      </c>
      <c r="G86" s="30"/>
      <c r="H86" s="31">
        <v>71.84237213080041</v>
      </c>
      <c r="I86" s="31">
        <v>74.70916428571428</v>
      </c>
      <c r="J86" s="31">
        <v>77.1871439377934</v>
      </c>
      <c r="K86" s="32">
        <f>IF(I86&gt;0,100*J86/I86,0)</f>
        <v>103.31683492349404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3078.293258715575</v>
      </c>
      <c r="D89" s="56">
        <v>3184</v>
      </c>
      <c r="E89" s="56">
        <v>3627.7501690821764</v>
      </c>
      <c r="F89" s="57">
        <f>IF(D89&gt;0,100*E89/D89,0)</f>
        <v>113.93687716966635</v>
      </c>
      <c r="G89" s="40"/>
      <c r="H89" s="58">
        <v>71.84237213080041</v>
      </c>
      <c r="I89" s="59">
        <v>74.70916428571428</v>
      </c>
      <c r="J89" s="59">
        <v>77.1871439377934</v>
      </c>
      <c r="K89" s="57">
        <f>IF(I89&gt;0,100*J89/I89,0)</f>
        <v>103.31683492349404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AG627"/>
  <sheetViews>
    <sheetView workbookViewId="0" topLeftCell="A70">
      <selection activeCell="C70" sqref="C70:I70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589.3179453767498</v>
      </c>
      <c r="D9" s="29">
        <v>613</v>
      </c>
      <c r="E9" s="29">
        <v>589.4300481813445</v>
      </c>
      <c r="F9" s="30"/>
      <c r="G9" s="30"/>
      <c r="H9" s="129">
        <v>11.550219206822533</v>
      </c>
      <c r="I9" s="129">
        <v>11.23478953063063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152.39544770878342</v>
      </c>
      <c r="D10" s="29">
        <v>150</v>
      </c>
      <c r="E10" s="29">
        <v>142.06795995797088</v>
      </c>
      <c r="F10" s="30"/>
      <c r="G10" s="30"/>
      <c r="H10" s="129">
        <v>2.7015141015336037</v>
      </c>
      <c r="I10" s="129">
        <v>2.65905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110.758394548281</v>
      </c>
      <c r="D11" s="29">
        <v>93</v>
      </c>
      <c r="E11" s="29">
        <v>105.42465909086765</v>
      </c>
      <c r="F11" s="30"/>
      <c r="G11" s="30"/>
      <c r="H11" s="129">
        <v>2.6852265174285246</v>
      </c>
      <c r="I11" s="129">
        <v>2.254692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632.2539702191776</v>
      </c>
      <c r="D12" s="29">
        <v>672</v>
      </c>
      <c r="E12" s="29">
        <v>716.8231643800051</v>
      </c>
      <c r="F12" s="30"/>
      <c r="G12" s="30"/>
      <c r="H12" s="129">
        <v>11.098006627088076</v>
      </c>
      <c r="I12" s="129">
        <v>11.795672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1484.7257578529918</v>
      </c>
      <c r="D13" s="38">
        <v>1528</v>
      </c>
      <c r="E13" s="38">
        <v>1553.7458316101881</v>
      </c>
      <c r="F13" s="39">
        <f>IF(D13&gt;0,100*E13/D13,0)</f>
        <v>101.68493662370342</v>
      </c>
      <c r="G13" s="40"/>
      <c r="H13" s="127">
        <v>28.034966452872737</v>
      </c>
      <c r="I13" s="126">
        <v>27.94420353063063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15</v>
      </c>
      <c r="D20" s="29">
        <v>15</v>
      </c>
      <c r="E20" s="29">
        <v>25</v>
      </c>
      <c r="F20" s="30"/>
      <c r="G20" s="30"/>
      <c r="H20" s="129">
        <v>0.33</v>
      </c>
      <c r="I20" s="129">
        <v>0.338</v>
      </c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80</v>
      </c>
      <c r="D21" s="29">
        <v>75</v>
      </c>
      <c r="E21" s="29">
        <v>80</v>
      </c>
      <c r="F21" s="30"/>
      <c r="G21" s="30"/>
      <c r="H21" s="129">
        <v>1.848</v>
      </c>
      <c r="I21" s="129">
        <v>1.688</v>
      </c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95</v>
      </c>
      <c r="D22" s="38">
        <v>90</v>
      </c>
      <c r="E22" s="38">
        <v>105</v>
      </c>
      <c r="F22" s="39">
        <f>IF(D22&gt;0,100*E22/D22,0)</f>
        <v>116.66666666666667</v>
      </c>
      <c r="G22" s="40"/>
      <c r="H22" s="127">
        <v>2.178</v>
      </c>
      <c r="I22" s="126">
        <v>2.026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100</v>
      </c>
      <c r="D33" s="29">
        <v>116</v>
      </c>
      <c r="E33" s="29">
        <v>100</v>
      </c>
      <c r="F33" s="30"/>
      <c r="G33" s="30"/>
      <c r="H33" s="129">
        <v>2.35</v>
      </c>
      <c r="I33" s="129">
        <v>2.32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48</v>
      </c>
      <c r="D34" s="29">
        <v>48</v>
      </c>
      <c r="E34" s="29">
        <v>48</v>
      </c>
      <c r="F34" s="30"/>
      <c r="G34" s="30"/>
      <c r="H34" s="129">
        <v>0.946</v>
      </c>
      <c r="I34" s="129">
        <v>0.946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10</v>
      </c>
      <c r="D35" s="29">
        <v>10</v>
      </c>
      <c r="E35" s="29">
        <v>12</v>
      </c>
      <c r="F35" s="30"/>
      <c r="G35" s="30"/>
      <c r="H35" s="129">
        <v>0.175</v>
      </c>
      <c r="I35" s="129">
        <v>0.18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55</v>
      </c>
      <c r="D36" s="29">
        <v>73</v>
      </c>
      <c r="E36" s="29">
        <v>82</v>
      </c>
      <c r="F36" s="30"/>
      <c r="G36" s="30"/>
      <c r="H36" s="129">
        <v>1.242</v>
      </c>
      <c r="I36" s="129">
        <v>1.464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213</v>
      </c>
      <c r="D37" s="38">
        <v>247</v>
      </c>
      <c r="E37" s="38">
        <v>242</v>
      </c>
      <c r="F37" s="39">
        <f>IF(D37&gt;0,100*E37/D37,0)</f>
        <v>97.97570850202429</v>
      </c>
      <c r="G37" s="40"/>
      <c r="H37" s="127">
        <v>4.713</v>
      </c>
      <c r="I37" s="126">
        <v>4.91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940</v>
      </c>
      <c r="D39" s="38">
        <v>934</v>
      </c>
      <c r="E39" s="38">
        <v>940</v>
      </c>
      <c r="F39" s="39">
        <f>IF(D39&gt;0,100*E39/D39,0)</f>
        <v>100.6423982869379</v>
      </c>
      <c r="G39" s="40"/>
      <c r="H39" s="127">
        <v>42.75</v>
      </c>
      <c r="I39" s="126">
        <v>41.43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50</v>
      </c>
      <c r="D41" s="29">
        <v>48</v>
      </c>
      <c r="E41" s="29">
        <v>16</v>
      </c>
      <c r="F41" s="30"/>
      <c r="G41" s="30"/>
      <c r="H41" s="129">
        <v>1.513</v>
      </c>
      <c r="I41" s="129">
        <v>1.45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50</v>
      </c>
      <c r="D50" s="38">
        <v>48</v>
      </c>
      <c r="E50" s="38">
        <v>16</v>
      </c>
      <c r="F50" s="39">
        <f>IF(D50&gt;0,100*E50/D50,0)</f>
        <v>33.333333333333336</v>
      </c>
      <c r="G50" s="40"/>
      <c r="H50" s="127">
        <v>1.513</v>
      </c>
      <c r="I50" s="126">
        <v>1.45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10</v>
      </c>
      <c r="D55" s="29">
        <v>10</v>
      </c>
      <c r="E55" s="29">
        <v>8</v>
      </c>
      <c r="F55" s="30"/>
      <c r="G55" s="30"/>
      <c r="H55" s="129">
        <v>0.3</v>
      </c>
      <c r="I55" s="129">
        <v>0.27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332</v>
      </c>
      <c r="D58" s="29">
        <v>230</v>
      </c>
      <c r="E58" s="29">
        <v>300</v>
      </c>
      <c r="F58" s="30"/>
      <c r="G58" s="30"/>
      <c r="H58" s="129">
        <v>7.702</v>
      </c>
      <c r="I58" s="129">
        <v>9.89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342</v>
      </c>
      <c r="D59" s="38">
        <v>240</v>
      </c>
      <c r="E59" s="38">
        <v>308</v>
      </c>
      <c r="F59" s="39">
        <f>IF(D59&gt;0,100*E59/D59,0)</f>
        <v>128.33333333333334</v>
      </c>
      <c r="G59" s="40"/>
      <c r="H59" s="127">
        <v>8.002</v>
      </c>
      <c r="I59" s="126">
        <v>10.16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120</v>
      </c>
      <c r="D61" s="29">
        <v>200</v>
      </c>
      <c r="E61" s="29">
        <v>200</v>
      </c>
      <c r="F61" s="30"/>
      <c r="G61" s="30"/>
      <c r="H61" s="129">
        <v>2.5</v>
      </c>
      <c r="I61" s="129">
        <v>5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90</v>
      </c>
      <c r="D62" s="29">
        <v>91</v>
      </c>
      <c r="E62" s="29">
        <v>100</v>
      </c>
      <c r="F62" s="30"/>
      <c r="G62" s="30"/>
      <c r="H62" s="129">
        <v>2.7</v>
      </c>
      <c r="I62" s="129">
        <v>2.692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222</v>
      </c>
      <c r="D63" s="29">
        <v>274</v>
      </c>
      <c r="E63" s="29">
        <v>274</v>
      </c>
      <c r="F63" s="30"/>
      <c r="G63" s="30"/>
      <c r="H63" s="129">
        <v>7.992</v>
      </c>
      <c r="I63" s="129">
        <v>7.1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432</v>
      </c>
      <c r="D64" s="38">
        <v>565</v>
      </c>
      <c r="E64" s="38">
        <v>574</v>
      </c>
      <c r="F64" s="39">
        <f>IF(D64&gt;0,100*E64/D64,0)</f>
        <v>101.59292035398231</v>
      </c>
      <c r="G64" s="40"/>
      <c r="H64" s="127">
        <v>13.192</v>
      </c>
      <c r="I64" s="126">
        <v>14.792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1408</v>
      </c>
      <c r="D66" s="38">
        <v>1588</v>
      </c>
      <c r="E66" s="38">
        <v>1588</v>
      </c>
      <c r="F66" s="39">
        <f>IF(D66&gt;0,100*E66/D66,0)</f>
        <v>100</v>
      </c>
      <c r="G66" s="40"/>
      <c r="H66" s="127">
        <v>49.28</v>
      </c>
      <c r="I66" s="126">
        <v>57.962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136</v>
      </c>
      <c r="D72" s="29">
        <v>151</v>
      </c>
      <c r="E72" s="29">
        <v>151</v>
      </c>
      <c r="F72" s="30"/>
      <c r="G72" s="30"/>
      <c r="H72" s="129">
        <v>3.05</v>
      </c>
      <c r="I72" s="129">
        <v>3.364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800</v>
      </c>
      <c r="D73" s="29">
        <v>580</v>
      </c>
      <c r="E73" s="29">
        <v>560</v>
      </c>
      <c r="F73" s="30"/>
      <c r="G73" s="30"/>
      <c r="H73" s="129">
        <v>19.5</v>
      </c>
      <c r="I73" s="129">
        <v>12.15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230</v>
      </c>
      <c r="D74" s="29">
        <v>150</v>
      </c>
      <c r="E74" s="29">
        <v>137</v>
      </c>
      <c r="F74" s="30"/>
      <c r="G74" s="30"/>
      <c r="H74" s="129">
        <v>8.05</v>
      </c>
      <c r="I74" s="129">
        <v>4.5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89</v>
      </c>
      <c r="D75" s="29">
        <v>97</v>
      </c>
      <c r="E75" s="29">
        <v>97</v>
      </c>
      <c r="F75" s="30"/>
      <c r="G75" s="30"/>
      <c r="H75" s="129">
        <v>1.742</v>
      </c>
      <c r="I75" s="129">
        <v>1.918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140</v>
      </c>
      <c r="D76" s="29">
        <v>135</v>
      </c>
      <c r="E76" s="29">
        <v>110</v>
      </c>
      <c r="F76" s="30"/>
      <c r="G76" s="30"/>
      <c r="H76" s="129">
        <v>3.1</v>
      </c>
      <c r="I76" s="129">
        <v>2.025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32</v>
      </c>
      <c r="D77" s="29">
        <v>35</v>
      </c>
      <c r="E77" s="29">
        <v>32</v>
      </c>
      <c r="F77" s="30"/>
      <c r="G77" s="30"/>
      <c r="H77" s="129">
        <v>0.68</v>
      </c>
      <c r="I77" s="129">
        <v>0.744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596</v>
      </c>
      <c r="D78" s="29">
        <v>450</v>
      </c>
      <c r="E78" s="29">
        <v>265</v>
      </c>
      <c r="F78" s="30"/>
      <c r="G78" s="30"/>
      <c r="H78" s="129">
        <v>13.112</v>
      </c>
      <c r="I78" s="129">
        <v>13.5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3750</v>
      </c>
      <c r="D79" s="29">
        <v>2200</v>
      </c>
      <c r="E79" s="29">
        <v>2750</v>
      </c>
      <c r="F79" s="30"/>
      <c r="G79" s="30"/>
      <c r="H79" s="129">
        <v>93.75</v>
      </c>
      <c r="I79" s="129">
        <v>61.5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5773</v>
      </c>
      <c r="D80" s="38">
        <v>3798</v>
      </c>
      <c r="E80" s="38">
        <v>4102</v>
      </c>
      <c r="F80" s="39">
        <f>IF(D80&gt;0,100*E80/D80,0)</f>
        <v>108.00421274354923</v>
      </c>
      <c r="G80" s="40"/>
      <c r="H80" s="127">
        <v>142.984</v>
      </c>
      <c r="I80" s="126">
        <v>99.701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430</v>
      </c>
      <c r="D82" s="29">
        <v>450</v>
      </c>
      <c r="E82" s="29">
        <v>461</v>
      </c>
      <c r="F82" s="30"/>
      <c r="G82" s="30"/>
      <c r="H82" s="129">
        <v>13</v>
      </c>
      <c r="I82" s="129">
        <v>14</v>
      </c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1650</v>
      </c>
      <c r="D83" s="29">
        <v>1700</v>
      </c>
      <c r="E83" s="29"/>
      <c r="F83" s="30"/>
      <c r="G83" s="30"/>
      <c r="H83" s="129">
        <v>20</v>
      </c>
      <c r="I83" s="129">
        <v>30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2080</v>
      </c>
      <c r="D84" s="38">
        <v>2150</v>
      </c>
      <c r="E84" s="38">
        <v>461</v>
      </c>
      <c r="F84" s="39">
        <f>IF(D84&gt;0,100*E84/D84,0)</f>
        <v>21.441860465116278</v>
      </c>
      <c r="G84" s="40"/>
      <c r="H84" s="127">
        <v>33</v>
      </c>
      <c r="I84" s="126">
        <v>44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12817.725757852992</v>
      </c>
      <c r="D86" s="29">
        <v>11188</v>
      </c>
      <c r="E86" s="29">
        <v>9889.745831610187</v>
      </c>
      <c r="F86" s="30">
        <f>IF(D86&gt;0,100*E86/D86,0)</f>
        <v>88.39601208089192</v>
      </c>
      <c r="G86" s="30"/>
      <c r="H86" s="31">
        <v>325.64696645287273</v>
      </c>
      <c r="I86" s="31">
        <v>304.37520353063064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12817.725757852992</v>
      </c>
      <c r="D89" s="56">
        <v>11188</v>
      </c>
      <c r="E89" s="56">
        <v>9889.745831610187</v>
      </c>
      <c r="F89" s="57">
        <f>IF(D89&gt;0,100*E89/D89,0)</f>
        <v>88.39601208089192</v>
      </c>
      <c r="G89" s="40"/>
      <c r="H89" s="58">
        <v>325.64696645287273</v>
      </c>
      <c r="I89" s="59">
        <v>304.37520353063064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AG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/>
      <c r="I37" s="126"/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/>
      <c r="I39" s="126"/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/>
      <c r="I64" s="126"/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/>
      <c r="I66" s="126"/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>
        <v>9</v>
      </c>
      <c r="E68" s="29">
        <v>9</v>
      </c>
      <c r="F68" s="30"/>
      <c r="G68" s="30"/>
      <c r="H68" s="129"/>
      <c r="I68" s="129">
        <v>0.5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>
        <v>9</v>
      </c>
      <c r="E70" s="38">
        <v>9</v>
      </c>
      <c r="F70" s="39">
        <f>IF(D70&gt;0,100*E70/D70,0)</f>
        <v>100</v>
      </c>
      <c r="G70" s="40"/>
      <c r="H70" s="127"/>
      <c r="I70" s="126">
        <v>0.5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2450</v>
      </c>
      <c r="D73" s="29">
        <v>1816</v>
      </c>
      <c r="E73" s="29">
        <v>2700</v>
      </c>
      <c r="F73" s="30"/>
      <c r="G73" s="30"/>
      <c r="H73" s="129">
        <v>140</v>
      </c>
      <c r="I73" s="129">
        <v>109.864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11</v>
      </c>
      <c r="D74" s="29">
        <v>15</v>
      </c>
      <c r="E74" s="29">
        <v>15</v>
      </c>
      <c r="F74" s="30"/>
      <c r="G74" s="30"/>
      <c r="H74" s="129">
        <v>0.627</v>
      </c>
      <c r="I74" s="129">
        <v>0.825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10</v>
      </c>
      <c r="D76" s="29">
        <v>2</v>
      </c>
      <c r="E76" s="29"/>
      <c r="F76" s="30"/>
      <c r="G76" s="30"/>
      <c r="H76" s="129">
        <v>0.756</v>
      </c>
      <c r="I76" s="129">
        <v>0.151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18.05</v>
      </c>
      <c r="D77" s="29">
        <v>19</v>
      </c>
      <c r="E77" s="29">
        <v>20</v>
      </c>
      <c r="F77" s="30"/>
      <c r="G77" s="30"/>
      <c r="H77" s="129">
        <v>1.083</v>
      </c>
      <c r="I77" s="129">
        <v>1.14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/>
      <c r="I78" s="129">
        <v>0.845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5150</v>
      </c>
      <c r="D79" s="29">
        <v>2900</v>
      </c>
      <c r="E79" s="29">
        <v>5800</v>
      </c>
      <c r="F79" s="30"/>
      <c r="G79" s="30"/>
      <c r="H79" s="129">
        <v>381.75</v>
      </c>
      <c r="I79" s="129">
        <v>219.7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7639.05</v>
      </c>
      <c r="D80" s="38">
        <v>4752</v>
      </c>
      <c r="E80" s="38">
        <v>8535</v>
      </c>
      <c r="F80" s="39">
        <f>IF(D80&gt;0,100*E80/D80,0)</f>
        <v>179.60858585858585</v>
      </c>
      <c r="G80" s="40"/>
      <c r="H80" s="127">
        <v>524.216</v>
      </c>
      <c r="I80" s="126">
        <v>332.525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7639.05</v>
      </c>
      <c r="D86" s="29">
        <v>4761</v>
      </c>
      <c r="E86" s="29">
        <v>8544</v>
      </c>
      <c r="F86" s="30">
        <f>IF(D86&gt;0,100*E86/D86,0)</f>
        <v>179.4580970384373</v>
      </c>
      <c r="G86" s="30"/>
      <c r="H86" s="31">
        <v>524.216</v>
      </c>
      <c r="I86" s="31">
        <v>333.025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7639.05</v>
      </c>
      <c r="D89" s="56">
        <v>4761</v>
      </c>
      <c r="E89" s="56">
        <v>8544</v>
      </c>
      <c r="F89" s="57">
        <f>IF(D89&gt;0,100*E89/D89,0)</f>
        <v>179.4580970384373</v>
      </c>
      <c r="G89" s="40"/>
      <c r="H89" s="58">
        <v>524.216</v>
      </c>
      <c r="I89" s="59">
        <v>333.025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AG627"/>
  <sheetViews>
    <sheetView workbookViewId="0" topLeftCell="A58">
      <selection activeCell="L76" sqref="L76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9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7</v>
      </c>
      <c r="D17" s="38"/>
      <c r="E17" s="38">
        <v>7</v>
      </c>
      <c r="F17" s="39"/>
      <c r="G17" s="40"/>
      <c r="H17" s="127">
        <v>0.28</v>
      </c>
      <c r="I17" s="126"/>
      <c r="J17" s="126">
        <v>0.155</v>
      </c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2397</v>
      </c>
      <c r="D19" s="29">
        <v>2381</v>
      </c>
      <c r="E19" s="29">
        <v>2240</v>
      </c>
      <c r="F19" s="30"/>
      <c r="G19" s="30"/>
      <c r="H19" s="129">
        <v>215.724</v>
      </c>
      <c r="I19" s="129">
        <v>211.82</v>
      </c>
      <c r="J19" s="129">
        <v>163.52</v>
      </c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2397</v>
      </c>
      <c r="D22" s="38">
        <v>2381</v>
      </c>
      <c r="E22" s="38">
        <v>2240</v>
      </c>
      <c r="F22" s="39">
        <f>IF(D22&gt;0,100*E22/D22,0)</f>
        <v>94.07811843763125</v>
      </c>
      <c r="G22" s="40"/>
      <c r="H22" s="127">
        <v>215.724</v>
      </c>
      <c r="I22" s="126">
        <v>211.82</v>
      </c>
      <c r="J22" s="126">
        <v>163.52</v>
      </c>
      <c r="K22" s="42">
        <f>IF(I22&gt;0,100*J22/I22,0)</f>
        <v>77.19762062128223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57</v>
      </c>
      <c r="D24" s="38">
        <v>129</v>
      </c>
      <c r="E24" s="38">
        <v>118</v>
      </c>
      <c r="F24" s="39">
        <f>IF(D24&gt;0,100*E24/D24,0)</f>
        <v>91.47286821705427</v>
      </c>
      <c r="G24" s="40"/>
      <c r="H24" s="127">
        <v>5.462</v>
      </c>
      <c r="I24" s="126">
        <v>13.386</v>
      </c>
      <c r="J24" s="126">
        <v>12.78</v>
      </c>
      <c r="K24" s="42">
        <f>IF(I24&gt;0,100*J24/I24,0)</f>
        <v>95.47288211564322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1176</v>
      </c>
      <c r="D26" s="38">
        <v>1256</v>
      </c>
      <c r="E26" s="38">
        <v>1300</v>
      </c>
      <c r="F26" s="39">
        <f>IF(D26&gt;0,100*E26/D26,0)</f>
        <v>103.5031847133758</v>
      </c>
      <c r="G26" s="40"/>
      <c r="H26" s="127">
        <v>121.827</v>
      </c>
      <c r="I26" s="126">
        <v>133.625</v>
      </c>
      <c r="J26" s="126">
        <v>115.3</v>
      </c>
      <c r="K26" s="42">
        <f>IF(I26&gt;0,100*J26/I26,0)</f>
        <v>86.28624883068288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/>
      <c r="I37" s="126"/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/>
      <c r="I39" s="126"/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1969</v>
      </c>
      <c r="D41" s="29">
        <v>1970</v>
      </c>
      <c r="E41" s="29">
        <v>1852</v>
      </c>
      <c r="F41" s="30"/>
      <c r="G41" s="30"/>
      <c r="H41" s="129">
        <v>204.686</v>
      </c>
      <c r="I41" s="129">
        <v>198.97</v>
      </c>
      <c r="J41" s="129">
        <v>180.57</v>
      </c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2286</v>
      </c>
      <c r="D42" s="29">
        <v>1996</v>
      </c>
      <c r="E42" s="29">
        <v>1848</v>
      </c>
      <c r="F42" s="30"/>
      <c r="G42" s="30"/>
      <c r="H42" s="129">
        <v>250.865</v>
      </c>
      <c r="I42" s="129">
        <v>187.624</v>
      </c>
      <c r="J42" s="129">
        <v>166.32</v>
      </c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6793</v>
      </c>
      <c r="D43" s="29">
        <v>6491</v>
      </c>
      <c r="E43" s="29">
        <v>5218</v>
      </c>
      <c r="F43" s="30"/>
      <c r="G43" s="30"/>
      <c r="H43" s="129">
        <v>641.286</v>
      </c>
      <c r="I43" s="129">
        <v>603.663</v>
      </c>
      <c r="J43" s="129">
        <v>417.44</v>
      </c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3679</v>
      </c>
      <c r="D44" s="29">
        <v>1787</v>
      </c>
      <c r="E44" s="29">
        <v>1873</v>
      </c>
      <c r="F44" s="30"/>
      <c r="G44" s="30"/>
      <c r="H44" s="129">
        <v>359.055</v>
      </c>
      <c r="I44" s="129">
        <v>167.978</v>
      </c>
      <c r="J44" s="129">
        <v>168.57</v>
      </c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2394</v>
      </c>
      <c r="D45" s="29">
        <v>2092</v>
      </c>
      <c r="E45" s="29">
        <v>1390</v>
      </c>
      <c r="F45" s="30"/>
      <c r="G45" s="30"/>
      <c r="H45" s="129">
        <v>241.408</v>
      </c>
      <c r="I45" s="129">
        <v>219.66</v>
      </c>
      <c r="J45" s="129">
        <v>125.1</v>
      </c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1480</v>
      </c>
      <c r="D46" s="29">
        <v>1316</v>
      </c>
      <c r="E46" s="29">
        <v>1295</v>
      </c>
      <c r="F46" s="30"/>
      <c r="G46" s="30"/>
      <c r="H46" s="129">
        <v>144.242</v>
      </c>
      <c r="I46" s="129">
        <v>118.44</v>
      </c>
      <c r="J46" s="129">
        <v>116.55</v>
      </c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285</v>
      </c>
      <c r="D47" s="29">
        <v>329</v>
      </c>
      <c r="E47" s="29">
        <v>272</v>
      </c>
      <c r="F47" s="30"/>
      <c r="G47" s="30"/>
      <c r="H47" s="129">
        <v>31.712</v>
      </c>
      <c r="I47" s="129">
        <v>31.584</v>
      </c>
      <c r="J47" s="129">
        <v>24.48</v>
      </c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9378</v>
      </c>
      <c r="D48" s="29">
        <v>8633</v>
      </c>
      <c r="E48" s="29">
        <v>7042</v>
      </c>
      <c r="F48" s="30"/>
      <c r="G48" s="30"/>
      <c r="H48" s="129">
        <v>1007.928</v>
      </c>
      <c r="I48" s="129">
        <v>794.236</v>
      </c>
      <c r="J48" s="129">
        <v>633.78</v>
      </c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3241</v>
      </c>
      <c r="D49" s="29">
        <v>2918</v>
      </c>
      <c r="E49" s="29">
        <v>2170</v>
      </c>
      <c r="F49" s="30"/>
      <c r="G49" s="30"/>
      <c r="H49" s="129">
        <v>359.492</v>
      </c>
      <c r="I49" s="129">
        <v>277.21</v>
      </c>
      <c r="J49" s="129">
        <v>206.15</v>
      </c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31505</v>
      </c>
      <c r="D50" s="38">
        <v>27532</v>
      </c>
      <c r="E50" s="38">
        <v>22960</v>
      </c>
      <c r="F50" s="39">
        <f>IF(D50&gt;0,100*E50/D50,0)</f>
        <v>83.39386895249164</v>
      </c>
      <c r="G50" s="40"/>
      <c r="H50" s="127">
        <v>3240.674</v>
      </c>
      <c r="I50" s="126">
        <v>2599.365</v>
      </c>
      <c r="J50" s="126">
        <v>2038.96</v>
      </c>
      <c r="K50" s="42">
        <f>IF(I50&gt;0,100*J50/I50,0)</f>
        <v>78.44069609308428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/>
      <c r="I64" s="126"/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/>
      <c r="I66" s="126"/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/>
      <c r="I80" s="126"/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35142</v>
      </c>
      <c r="D86" s="29">
        <v>31298</v>
      </c>
      <c r="E86" s="29">
        <v>26625</v>
      </c>
      <c r="F86" s="30">
        <f>IF(D86&gt;0,100*E86/D86,0)</f>
        <v>85.06933350373826</v>
      </c>
      <c r="G86" s="30"/>
      <c r="H86" s="31">
        <v>3583.967</v>
      </c>
      <c r="I86" s="31">
        <v>2958.1960000000004</v>
      </c>
      <c r="J86" s="31">
        <v>2330.715</v>
      </c>
      <c r="K86" s="32">
        <f>IF(I86&gt;0,100*J86/I86,0)</f>
        <v>78.78838995117293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35142</v>
      </c>
      <c r="D89" s="56">
        <v>31298</v>
      </c>
      <c r="E89" s="56">
        <v>26625</v>
      </c>
      <c r="F89" s="57">
        <f>IF(D89&gt;0,100*E89/D89,0)</f>
        <v>85.06933350373826</v>
      </c>
      <c r="G89" s="40"/>
      <c r="H89" s="58">
        <v>3583.967</v>
      </c>
      <c r="I89" s="59">
        <v>2958.1960000000004</v>
      </c>
      <c r="J89" s="59">
        <v>2330.715</v>
      </c>
      <c r="K89" s="57">
        <f>IF(I89&gt;0,100*J89/I89,0)</f>
        <v>78.78838995117293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AG627"/>
  <sheetViews>
    <sheetView workbookViewId="0" topLeftCell="A1">
      <selection activeCell="C84" sqref="C84:K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/>
      <c r="I37" s="126"/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/>
      <c r="I39" s="126"/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6</v>
      </c>
      <c r="D61" s="29">
        <v>2</v>
      </c>
      <c r="E61" s="29"/>
      <c r="F61" s="30"/>
      <c r="G61" s="30"/>
      <c r="H61" s="129">
        <v>0.018</v>
      </c>
      <c r="I61" s="129">
        <v>0.006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6</v>
      </c>
      <c r="D64" s="38">
        <v>2</v>
      </c>
      <c r="E64" s="38"/>
      <c r="F64" s="39"/>
      <c r="G64" s="40"/>
      <c r="H64" s="127">
        <v>0.018</v>
      </c>
      <c r="I64" s="126">
        <v>0.006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76</v>
      </c>
      <c r="D66" s="38">
        <v>95</v>
      </c>
      <c r="E66" s="38">
        <v>70</v>
      </c>
      <c r="F66" s="39">
        <f>IF(D66&gt;0,100*E66/D66,0)</f>
        <v>73.6842105263158</v>
      </c>
      <c r="G66" s="40"/>
      <c r="H66" s="127">
        <v>0.3</v>
      </c>
      <c r="I66" s="126">
        <v>0.276</v>
      </c>
      <c r="J66" s="126">
        <v>0.182</v>
      </c>
      <c r="K66" s="42">
        <f>IF(I66&gt;0,100*J66/I66,0)</f>
        <v>65.94202898550724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13674</v>
      </c>
      <c r="D73" s="29">
        <v>13560</v>
      </c>
      <c r="E73" s="29">
        <v>13650</v>
      </c>
      <c r="F73" s="30"/>
      <c r="G73" s="30"/>
      <c r="H73" s="129">
        <v>30.583</v>
      </c>
      <c r="I73" s="129">
        <v>31.3</v>
      </c>
      <c r="J73" s="129">
        <v>32.725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6053</v>
      </c>
      <c r="D74" s="29">
        <v>6098</v>
      </c>
      <c r="E74" s="29">
        <v>5565</v>
      </c>
      <c r="F74" s="30"/>
      <c r="G74" s="30"/>
      <c r="H74" s="129">
        <v>14.207</v>
      </c>
      <c r="I74" s="129">
        <v>16.507</v>
      </c>
      <c r="J74" s="129">
        <v>8.701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/>
      <c r="I75" s="129"/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660</v>
      </c>
      <c r="D76" s="29">
        <v>532</v>
      </c>
      <c r="E76" s="29">
        <v>660</v>
      </c>
      <c r="F76" s="30"/>
      <c r="G76" s="30"/>
      <c r="H76" s="129">
        <v>1.518</v>
      </c>
      <c r="I76" s="129">
        <v>0.837</v>
      </c>
      <c r="J76" s="129">
        <v>0.937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5010</v>
      </c>
      <c r="D77" s="29">
        <v>5010</v>
      </c>
      <c r="E77" s="29">
        <v>4760</v>
      </c>
      <c r="F77" s="30"/>
      <c r="G77" s="30"/>
      <c r="H77" s="129">
        <v>15.03</v>
      </c>
      <c r="I77" s="129">
        <v>15.369</v>
      </c>
      <c r="J77" s="129">
        <v>4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41639</v>
      </c>
      <c r="D79" s="29">
        <v>44513</v>
      </c>
      <c r="E79" s="29">
        <v>39165</v>
      </c>
      <c r="F79" s="30"/>
      <c r="G79" s="30"/>
      <c r="H79" s="129">
        <v>121.125</v>
      </c>
      <c r="I79" s="129">
        <v>127.304</v>
      </c>
      <c r="J79" s="129">
        <v>99.059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67036</v>
      </c>
      <c r="D80" s="38">
        <v>69713</v>
      </c>
      <c r="E80" s="38">
        <v>63800</v>
      </c>
      <c r="F80" s="39">
        <f>IF(D80&gt;0,100*E80/D80,0)</f>
        <v>91.5180812760891</v>
      </c>
      <c r="G80" s="40"/>
      <c r="H80" s="127">
        <v>182.463</v>
      </c>
      <c r="I80" s="126">
        <v>191.317</v>
      </c>
      <c r="J80" s="126">
        <v>145.422</v>
      </c>
      <c r="K80" s="42">
        <f>IF(I80&gt;0,100*J80/I80,0)</f>
        <v>76.01101836219468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67118</v>
      </c>
      <c r="D86" s="29">
        <v>69810</v>
      </c>
      <c r="E86" s="29">
        <v>63870</v>
      </c>
      <c r="F86" s="30">
        <f>IF(D86&gt;0,100*E86/D86,0)</f>
        <v>91.49119037387194</v>
      </c>
      <c r="G86" s="30"/>
      <c r="H86" s="31">
        <v>182.781</v>
      </c>
      <c r="I86" s="31">
        <v>191.59900000000002</v>
      </c>
      <c r="J86" s="31">
        <v>145.60399999999998</v>
      </c>
      <c r="K86" s="32">
        <f>IF(I86&gt;0,100*J86/I86,0)</f>
        <v>75.99413358107296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67118</v>
      </c>
      <c r="D89" s="56">
        <v>69810</v>
      </c>
      <c r="E89" s="56">
        <v>63870</v>
      </c>
      <c r="F89" s="57">
        <f>IF(D89&gt;0,100*E89/D89,0)</f>
        <v>91.49119037387194</v>
      </c>
      <c r="G89" s="40"/>
      <c r="H89" s="58">
        <v>182.781</v>
      </c>
      <c r="I89" s="59">
        <v>191.59900000000002</v>
      </c>
      <c r="J89" s="59">
        <v>145.60399999999998</v>
      </c>
      <c r="K89" s="57">
        <f>IF(I89&gt;0,100*J89/I89,0)</f>
        <v>75.99413358107296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AG627"/>
  <sheetViews>
    <sheetView workbookViewId="0" topLeftCell="A64">
      <selection activeCell="C57" sqref="C57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11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234</v>
      </c>
      <c r="D9" s="29">
        <v>227.50318674061555</v>
      </c>
      <c r="E9" s="29">
        <v>235.94151390440675</v>
      </c>
      <c r="F9" s="30"/>
      <c r="G9" s="30"/>
      <c r="H9" s="129">
        <v>7.415</v>
      </c>
      <c r="I9" s="129">
        <v>8.100137652001917</v>
      </c>
      <c r="J9" s="129">
        <v>6.568093655031765</v>
      </c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151</v>
      </c>
      <c r="D10" s="29">
        <v>135.61778382510752</v>
      </c>
      <c r="E10" s="29">
        <v>137.08857919647957</v>
      </c>
      <c r="F10" s="30"/>
      <c r="G10" s="30"/>
      <c r="H10" s="129">
        <v>3.687</v>
      </c>
      <c r="I10" s="129">
        <v>3.3087368421052634</v>
      </c>
      <c r="J10" s="129">
        <v>3.335220828082773</v>
      </c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106</v>
      </c>
      <c r="D11" s="29">
        <v>144.3316210736395</v>
      </c>
      <c r="E11" s="29">
        <v>146.94123551626225</v>
      </c>
      <c r="F11" s="30"/>
      <c r="G11" s="30"/>
      <c r="H11" s="129">
        <v>2.58</v>
      </c>
      <c r="I11" s="129">
        <v>3.4994556213017756</v>
      </c>
      <c r="J11" s="129">
        <v>3.5709328654750836</v>
      </c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194</v>
      </c>
      <c r="D12" s="29">
        <v>219.68380427458683</v>
      </c>
      <c r="E12" s="29">
        <v>251.7609826132359</v>
      </c>
      <c r="F12" s="30"/>
      <c r="G12" s="30"/>
      <c r="H12" s="129">
        <v>5.454</v>
      </c>
      <c r="I12" s="129">
        <v>5.351587321871128</v>
      </c>
      <c r="J12" s="129">
        <v>5.653042326616219</v>
      </c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685</v>
      </c>
      <c r="D13" s="38">
        <v>727.1363959139494</v>
      </c>
      <c r="E13" s="38">
        <v>771.7323112303845</v>
      </c>
      <c r="F13" s="39">
        <f>IF(D13&gt;0,100*E13/D13,0)</f>
        <v>106.13308803782017</v>
      </c>
      <c r="G13" s="40"/>
      <c r="H13" s="127">
        <v>19.136</v>
      </c>
      <c r="I13" s="126">
        <v>20.259917437280084</v>
      </c>
      <c r="J13" s="126">
        <v>19.12728967520584</v>
      </c>
      <c r="K13" s="42">
        <f>IF(I13&gt;0,100*J13/I13,0)</f>
        <v>94.4095144238342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135</v>
      </c>
      <c r="D15" s="38">
        <v>125</v>
      </c>
      <c r="E15" s="38">
        <v>115</v>
      </c>
      <c r="F15" s="39">
        <f>IF(D15&gt;0,100*E15/D15,0)</f>
        <v>92</v>
      </c>
      <c r="G15" s="40"/>
      <c r="H15" s="127">
        <v>3.325</v>
      </c>
      <c r="I15" s="126">
        <v>3.075</v>
      </c>
      <c r="J15" s="126">
        <v>2.675</v>
      </c>
      <c r="K15" s="42">
        <f>IF(I15&gt;0,100*J15/I15,0)</f>
        <v>86.99186991869918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8</v>
      </c>
      <c r="D17" s="38">
        <v>8</v>
      </c>
      <c r="E17" s="38">
        <v>9</v>
      </c>
      <c r="F17" s="39">
        <f>IF(D17&gt;0,100*E17/D17,0)</f>
        <v>112.5</v>
      </c>
      <c r="G17" s="40"/>
      <c r="H17" s="127">
        <v>0.16</v>
      </c>
      <c r="I17" s="126">
        <v>0.247</v>
      </c>
      <c r="J17" s="126">
        <v>0.247</v>
      </c>
      <c r="K17" s="42">
        <f>IF(I17&gt;0,100*J17/I17,0)</f>
        <v>100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81</v>
      </c>
      <c r="D19" s="29">
        <v>93</v>
      </c>
      <c r="E19" s="29">
        <v>106</v>
      </c>
      <c r="F19" s="30"/>
      <c r="G19" s="30"/>
      <c r="H19" s="129">
        <v>2.38</v>
      </c>
      <c r="I19" s="129">
        <v>2.574</v>
      </c>
      <c r="J19" s="129">
        <v>3.176</v>
      </c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125</v>
      </c>
      <c r="D20" s="29">
        <v>125</v>
      </c>
      <c r="E20" s="29">
        <v>125</v>
      </c>
      <c r="F20" s="30"/>
      <c r="G20" s="30"/>
      <c r="H20" s="129">
        <v>3.857</v>
      </c>
      <c r="I20" s="129">
        <v>3.189</v>
      </c>
      <c r="J20" s="129">
        <v>3.508</v>
      </c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185</v>
      </c>
      <c r="D21" s="29">
        <v>185</v>
      </c>
      <c r="E21" s="29">
        <v>185</v>
      </c>
      <c r="F21" s="30"/>
      <c r="G21" s="30"/>
      <c r="H21" s="129">
        <v>5.161</v>
      </c>
      <c r="I21" s="129">
        <v>4.268</v>
      </c>
      <c r="J21" s="129">
        <v>4.7</v>
      </c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391</v>
      </c>
      <c r="D22" s="38">
        <v>403</v>
      </c>
      <c r="E22" s="38">
        <v>416</v>
      </c>
      <c r="F22" s="39">
        <f>IF(D22&gt;0,100*E22/D22,0)</f>
        <v>103.2258064516129</v>
      </c>
      <c r="G22" s="40"/>
      <c r="H22" s="127">
        <v>11.398</v>
      </c>
      <c r="I22" s="126">
        <v>10.030999999999999</v>
      </c>
      <c r="J22" s="126">
        <v>11.384</v>
      </c>
      <c r="K22" s="42">
        <f>IF(I22&gt;0,100*J22/I22,0)</f>
        <v>113.48818662147346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530</v>
      </c>
      <c r="D24" s="38">
        <v>525</v>
      </c>
      <c r="E24" s="38">
        <v>550</v>
      </c>
      <c r="F24" s="39">
        <f>IF(D24&gt;0,100*E24/D24,0)</f>
        <v>104.76190476190476</v>
      </c>
      <c r="G24" s="40"/>
      <c r="H24" s="127">
        <v>13.755</v>
      </c>
      <c r="I24" s="126">
        <v>13.406</v>
      </c>
      <c r="J24" s="126">
        <v>13.713</v>
      </c>
      <c r="K24" s="42">
        <f>IF(I24&gt;0,100*J24/I24,0)</f>
        <v>102.29001939430105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127</v>
      </c>
      <c r="D26" s="38">
        <v>125</v>
      </c>
      <c r="E26" s="38">
        <v>118</v>
      </c>
      <c r="F26" s="39">
        <f>IF(D26&gt;0,100*E26/D26,0)</f>
        <v>94.4</v>
      </c>
      <c r="G26" s="40"/>
      <c r="H26" s="127">
        <v>3.378</v>
      </c>
      <c r="I26" s="126">
        <v>3.3</v>
      </c>
      <c r="J26" s="126">
        <v>2.9</v>
      </c>
      <c r="K26" s="42">
        <f>IF(I26&gt;0,100*J26/I26,0)</f>
        <v>87.87878787878789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50</v>
      </c>
      <c r="D30" s="29">
        <v>50</v>
      </c>
      <c r="E30" s="29">
        <v>50</v>
      </c>
      <c r="F30" s="30"/>
      <c r="G30" s="30"/>
      <c r="H30" s="129">
        <v>2</v>
      </c>
      <c r="I30" s="129">
        <v>1.825</v>
      </c>
      <c r="J30" s="129">
        <v>2</v>
      </c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50</v>
      </c>
      <c r="D31" s="38">
        <v>50</v>
      </c>
      <c r="E31" s="38">
        <v>50</v>
      </c>
      <c r="F31" s="39">
        <f>IF(D31&gt;0,100*E31/D31,0)</f>
        <v>100</v>
      </c>
      <c r="G31" s="40"/>
      <c r="H31" s="127">
        <v>2</v>
      </c>
      <c r="I31" s="126">
        <v>1.825</v>
      </c>
      <c r="J31" s="126">
        <v>2</v>
      </c>
      <c r="K31" s="42">
        <f>IF(I31&gt;0,100*J31/I31,0)</f>
        <v>109.58904109589041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288</v>
      </c>
      <c r="D33" s="29">
        <v>302</v>
      </c>
      <c r="E33" s="29">
        <v>284</v>
      </c>
      <c r="F33" s="30"/>
      <c r="G33" s="30"/>
      <c r="H33" s="129">
        <v>6.864</v>
      </c>
      <c r="I33" s="129">
        <v>7.08</v>
      </c>
      <c r="J33" s="129">
        <v>7.5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222</v>
      </c>
      <c r="D34" s="29">
        <v>222</v>
      </c>
      <c r="E34" s="29">
        <v>200</v>
      </c>
      <c r="F34" s="30"/>
      <c r="G34" s="30"/>
      <c r="H34" s="129">
        <v>6.402</v>
      </c>
      <c r="I34" s="129">
        <v>6.207</v>
      </c>
      <c r="J34" s="129">
        <v>5.26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122</v>
      </c>
      <c r="D35" s="29">
        <v>125</v>
      </c>
      <c r="E35" s="29">
        <v>125</v>
      </c>
      <c r="F35" s="30"/>
      <c r="G35" s="30"/>
      <c r="H35" s="129">
        <v>3.34</v>
      </c>
      <c r="I35" s="129">
        <v>3.354</v>
      </c>
      <c r="J35" s="129">
        <v>3.4</v>
      </c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242</v>
      </c>
      <c r="D36" s="29">
        <v>242</v>
      </c>
      <c r="E36" s="29">
        <v>254</v>
      </c>
      <c r="F36" s="30"/>
      <c r="G36" s="30"/>
      <c r="H36" s="129">
        <v>7.607</v>
      </c>
      <c r="I36" s="129">
        <v>8.354</v>
      </c>
      <c r="J36" s="129">
        <v>6.342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874</v>
      </c>
      <c r="D37" s="38">
        <v>891</v>
      </c>
      <c r="E37" s="38">
        <v>863</v>
      </c>
      <c r="F37" s="39">
        <f>IF(D37&gt;0,100*E37/D37,0)</f>
        <v>96.8574635241302</v>
      </c>
      <c r="G37" s="40"/>
      <c r="H37" s="127">
        <v>24.213</v>
      </c>
      <c r="I37" s="126">
        <v>24.995</v>
      </c>
      <c r="J37" s="126">
        <v>22.502</v>
      </c>
      <c r="K37" s="42">
        <f>IF(I37&gt;0,100*J37/I37,0)</f>
        <v>90.02600520104019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254</v>
      </c>
      <c r="D39" s="38">
        <v>250</v>
      </c>
      <c r="E39" s="38">
        <v>270</v>
      </c>
      <c r="F39" s="39">
        <f>IF(D39&gt;0,100*E39/D39,0)</f>
        <v>108</v>
      </c>
      <c r="G39" s="40"/>
      <c r="H39" s="127">
        <v>6.477</v>
      </c>
      <c r="I39" s="126">
        <v>6.45</v>
      </c>
      <c r="J39" s="126">
        <v>7.246</v>
      </c>
      <c r="K39" s="42">
        <f>IF(I39&gt;0,100*J39/I39,0)</f>
        <v>112.34108527131782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24</v>
      </c>
      <c r="D41" s="29">
        <v>24</v>
      </c>
      <c r="E41" s="29">
        <v>25</v>
      </c>
      <c r="F41" s="30"/>
      <c r="G41" s="30"/>
      <c r="H41" s="129">
        <v>0.672</v>
      </c>
      <c r="I41" s="129">
        <v>0.672</v>
      </c>
      <c r="J41" s="129">
        <v>0.643</v>
      </c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77</v>
      </c>
      <c r="D42" s="29">
        <v>75</v>
      </c>
      <c r="E42" s="29">
        <v>75</v>
      </c>
      <c r="F42" s="30"/>
      <c r="G42" s="30"/>
      <c r="H42" s="129">
        <v>2.46</v>
      </c>
      <c r="I42" s="129">
        <v>2.25</v>
      </c>
      <c r="J42" s="129">
        <v>2.25</v>
      </c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25</v>
      </c>
      <c r="D43" s="29">
        <v>26</v>
      </c>
      <c r="E43" s="29">
        <v>26</v>
      </c>
      <c r="F43" s="30"/>
      <c r="G43" s="30"/>
      <c r="H43" s="129">
        <v>0.855</v>
      </c>
      <c r="I43" s="129">
        <v>0.871</v>
      </c>
      <c r="J43" s="129">
        <v>0.78</v>
      </c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7</v>
      </c>
      <c r="D44" s="29">
        <v>7</v>
      </c>
      <c r="E44" s="29">
        <v>7</v>
      </c>
      <c r="F44" s="30"/>
      <c r="G44" s="30"/>
      <c r="H44" s="129">
        <v>0.383</v>
      </c>
      <c r="I44" s="129">
        <v>0.385</v>
      </c>
      <c r="J44" s="129">
        <v>0.385</v>
      </c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32</v>
      </c>
      <c r="D45" s="29">
        <v>32</v>
      </c>
      <c r="E45" s="29">
        <v>32</v>
      </c>
      <c r="F45" s="30"/>
      <c r="G45" s="30"/>
      <c r="H45" s="129">
        <v>0.908</v>
      </c>
      <c r="I45" s="129">
        <v>0.896</v>
      </c>
      <c r="J45" s="129">
        <v>0.96</v>
      </c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175</v>
      </c>
      <c r="D46" s="29">
        <v>163</v>
      </c>
      <c r="E46" s="29">
        <v>158</v>
      </c>
      <c r="F46" s="30"/>
      <c r="G46" s="30"/>
      <c r="H46" s="129">
        <v>7</v>
      </c>
      <c r="I46" s="129">
        <v>6.52</v>
      </c>
      <c r="J46" s="129">
        <v>6.32</v>
      </c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185</v>
      </c>
      <c r="D47" s="29">
        <v>160</v>
      </c>
      <c r="E47" s="29">
        <v>190</v>
      </c>
      <c r="F47" s="30"/>
      <c r="G47" s="30"/>
      <c r="H47" s="129">
        <v>5.55</v>
      </c>
      <c r="I47" s="129">
        <v>5.28</v>
      </c>
      <c r="J47" s="129">
        <v>5.7</v>
      </c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147</v>
      </c>
      <c r="D48" s="29">
        <v>160</v>
      </c>
      <c r="E48" s="29">
        <v>41</v>
      </c>
      <c r="F48" s="30"/>
      <c r="G48" s="30"/>
      <c r="H48" s="129">
        <v>4.697</v>
      </c>
      <c r="I48" s="129">
        <v>5.6</v>
      </c>
      <c r="J48" s="129">
        <v>1.435</v>
      </c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17</v>
      </c>
      <c r="D49" s="29">
        <v>15</v>
      </c>
      <c r="E49" s="29">
        <v>15</v>
      </c>
      <c r="F49" s="30"/>
      <c r="G49" s="30"/>
      <c r="H49" s="129">
        <v>0.73</v>
      </c>
      <c r="I49" s="129">
        <v>0.645</v>
      </c>
      <c r="J49" s="129">
        <v>0.645</v>
      </c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689</v>
      </c>
      <c r="D50" s="38">
        <v>662</v>
      </c>
      <c r="E50" s="38">
        <v>569</v>
      </c>
      <c r="F50" s="39">
        <f>IF(D50&gt;0,100*E50/D50,0)</f>
        <v>85.95166163141994</v>
      </c>
      <c r="G50" s="40"/>
      <c r="H50" s="127">
        <v>23.255</v>
      </c>
      <c r="I50" s="126">
        <v>23.118999999999996</v>
      </c>
      <c r="J50" s="126">
        <v>19.118</v>
      </c>
      <c r="K50" s="42">
        <f>IF(I50&gt;0,100*J50/I50,0)</f>
        <v>82.69388814395087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5</v>
      </c>
      <c r="D52" s="38">
        <v>24</v>
      </c>
      <c r="E52" s="38">
        <v>30</v>
      </c>
      <c r="F52" s="39">
        <f>IF(D52&gt;0,100*E52/D52,0)</f>
        <v>125</v>
      </c>
      <c r="G52" s="40"/>
      <c r="H52" s="127">
        <v>0.1</v>
      </c>
      <c r="I52" s="126">
        <v>0.48</v>
      </c>
      <c r="J52" s="126">
        <v>0.52</v>
      </c>
      <c r="K52" s="42">
        <f>IF(I52&gt;0,100*J52/I52,0)</f>
        <v>108.33333333333334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1248</v>
      </c>
      <c r="D54" s="29">
        <v>1050</v>
      </c>
      <c r="E54" s="29">
        <v>1000</v>
      </c>
      <c r="F54" s="30"/>
      <c r="G54" s="30"/>
      <c r="H54" s="129">
        <v>58.656</v>
      </c>
      <c r="I54" s="129">
        <v>49.875</v>
      </c>
      <c r="J54" s="129">
        <v>80</v>
      </c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30</v>
      </c>
      <c r="D56" s="29"/>
      <c r="E56" s="29">
        <v>9</v>
      </c>
      <c r="F56" s="30"/>
      <c r="G56" s="30"/>
      <c r="H56" s="129">
        <v>0.42</v>
      </c>
      <c r="I56" s="129"/>
      <c r="J56" s="129">
        <v>0.26</v>
      </c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285</v>
      </c>
      <c r="D58" s="29">
        <v>227</v>
      </c>
      <c r="E58" s="29">
        <v>140</v>
      </c>
      <c r="F58" s="30"/>
      <c r="G58" s="30"/>
      <c r="H58" s="129">
        <v>8.55</v>
      </c>
      <c r="I58" s="129">
        <v>6.47</v>
      </c>
      <c r="J58" s="129">
        <v>3.22</v>
      </c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1563</v>
      </c>
      <c r="D59" s="38">
        <v>1277</v>
      </c>
      <c r="E59" s="38">
        <v>1149</v>
      </c>
      <c r="F59" s="39">
        <f>IF(D59&gt;0,100*E59/D59,0)</f>
        <v>89.97650743931088</v>
      </c>
      <c r="G59" s="40"/>
      <c r="H59" s="127">
        <v>67.626</v>
      </c>
      <c r="I59" s="126">
        <v>56.345</v>
      </c>
      <c r="J59" s="126">
        <v>83.48</v>
      </c>
      <c r="K59" s="42">
        <f>IF(I59&gt;0,100*J59/I59,0)</f>
        <v>148.15866536516106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911</v>
      </c>
      <c r="D61" s="29">
        <v>750</v>
      </c>
      <c r="E61" s="29">
        <v>750</v>
      </c>
      <c r="F61" s="30"/>
      <c r="G61" s="30"/>
      <c r="H61" s="129">
        <v>24.01</v>
      </c>
      <c r="I61" s="129">
        <v>17.5</v>
      </c>
      <c r="J61" s="129">
        <v>17.5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702</v>
      </c>
      <c r="D62" s="29">
        <v>632</v>
      </c>
      <c r="E62" s="29">
        <v>694</v>
      </c>
      <c r="F62" s="30"/>
      <c r="G62" s="30"/>
      <c r="H62" s="129">
        <v>12.609</v>
      </c>
      <c r="I62" s="129">
        <v>11.2</v>
      </c>
      <c r="J62" s="129">
        <v>11.1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430</v>
      </c>
      <c r="D63" s="29">
        <v>330</v>
      </c>
      <c r="E63" s="29">
        <v>419</v>
      </c>
      <c r="F63" s="30"/>
      <c r="G63" s="30"/>
      <c r="H63" s="129">
        <v>12.9</v>
      </c>
      <c r="I63" s="129">
        <v>10.45</v>
      </c>
      <c r="J63" s="129">
        <v>11.7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2043</v>
      </c>
      <c r="D64" s="38">
        <v>1712</v>
      </c>
      <c r="E64" s="38">
        <v>1863</v>
      </c>
      <c r="F64" s="39">
        <f>IF(D64&gt;0,100*E64/D64,0)</f>
        <v>108.82009345794393</v>
      </c>
      <c r="G64" s="40"/>
      <c r="H64" s="127">
        <v>49.519</v>
      </c>
      <c r="I64" s="126">
        <v>39.15</v>
      </c>
      <c r="J64" s="126">
        <v>40.3</v>
      </c>
      <c r="K64" s="42">
        <f>IF(I64&gt;0,100*J64/I64,0)</f>
        <v>102.93742017879948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13596</v>
      </c>
      <c r="D66" s="38">
        <v>14065</v>
      </c>
      <c r="E66" s="38">
        <v>14893</v>
      </c>
      <c r="F66" s="39">
        <f>IF(D66&gt;0,100*E66/D66,0)</f>
        <v>105.88695343050125</v>
      </c>
      <c r="G66" s="40"/>
      <c r="H66" s="127">
        <v>333.102</v>
      </c>
      <c r="I66" s="126">
        <v>344.593</v>
      </c>
      <c r="J66" s="126">
        <v>370.279</v>
      </c>
      <c r="K66" s="42">
        <f>IF(I66&gt;0,100*J66/I66,0)</f>
        <v>107.45401096365858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35</v>
      </c>
      <c r="D68" s="29">
        <v>30</v>
      </c>
      <c r="E68" s="29">
        <v>20</v>
      </c>
      <c r="F68" s="30"/>
      <c r="G68" s="30"/>
      <c r="H68" s="129">
        <v>0.901</v>
      </c>
      <c r="I68" s="129">
        <v>0.74</v>
      </c>
      <c r="J68" s="129">
        <v>0.42</v>
      </c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30</v>
      </c>
      <c r="D69" s="29">
        <v>30</v>
      </c>
      <c r="E69" s="29">
        <v>20</v>
      </c>
      <c r="F69" s="30"/>
      <c r="G69" s="30"/>
      <c r="H69" s="129">
        <v>0.76</v>
      </c>
      <c r="I69" s="129">
        <v>0.7</v>
      </c>
      <c r="J69" s="129">
        <v>0.4</v>
      </c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65</v>
      </c>
      <c r="D70" s="38">
        <v>60</v>
      </c>
      <c r="E70" s="38">
        <v>40</v>
      </c>
      <c r="F70" s="39">
        <f>IF(D70&gt;0,100*E70/D70,0)</f>
        <v>66.66666666666667</v>
      </c>
      <c r="G70" s="40"/>
      <c r="H70" s="127">
        <v>1.661</v>
      </c>
      <c r="I70" s="126">
        <v>1.44</v>
      </c>
      <c r="J70" s="126">
        <v>0.82</v>
      </c>
      <c r="K70" s="42">
        <f>IF(I70&gt;0,100*J70/I70,0)</f>
        <v>56.94444444444445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6975</v>
      </c>
      <c r="D72" s="29">
        <v>7079</v>
      </c>
      <c r="E72" s="29">
        <v>7079</v>
      </c>
      <c r="F72" s="30"/>
      <c r="G72" s="30"/>
      <c r="H72" s="129">
        <v>160.503</v>
      </c>
      <c r="I72" s="129">
        <v>161.738</v>
      </c>
      <c r="J72" s="129">
        <v>154.769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160</v>
      </c>
      <c r="D73" s="29">
        <v>138</v>
      </c>
      <c r="E73" s="29">
        <v>102</v>
      </c>
      <c r="F73" s="30"/>
      <c r="G73" s="30"/>
      <c r="H73" s="129">
        <v>6.56</v>
      </c>
      <c r="I73" s="129">
        <v>5.5</v>
      </c>
      <c r="J73" s="129">
        <v>4.35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401</v>
      </c>
      <c r="D74" s="29">
        <v>300</v>
      </c>
      <c r="E74" s="29">
        <v>300</v>
      </c>
      <c r="F74" s="30"/>
      <c r="G74" s="30"/>
      <c r="H74" s="129">
        <v>9.995</v>
      </c>
      <c r="I74" s="129">
        <v>7.5</v>
      </c>
      <c r="J74" s="129">
        <v>7.5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2789</v>
      </c>
      <c r="D75" s="29">
        <v>2789</v>
      </c>
      <c r="E75" s="29">
        <v>3202</v>
      </c>
      <c r="F75" s="30"/>
      <c r="G75" s="30"/>
      <c r="H75" s="129">
        <v>98.56</v>
      </c>
      <c r="I75" s="129">
        <v>113.0995</v>
      </c>
      <c r="J75" s="129">
        <v>113.1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100</v>
      </c>
      <c r="D76" s="29">
        <v>105</v>
      </c>
      <c r="E76" s="29">
        <v>105</v>
      </c>
      <c r="F76" s="30"/>
      <c r="G76" s="30"/>
      <c r="H76" s="129">
        <v>2.2</v>
      </c>
      <c r="I76" s="129">
        <v>2.26</v>
      </c>
      <c r="J76" s="129">
        <v>1.922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76</v>
      </c>
      <c r="D77" s="29">
        <v>71</v>
      </c>
      <c r="E77" s="29">
        <v>73</v>
      </c>
      <c r="F77" s="30"/>
      <c r="G77" s="30"/>
      <c r="H77" s="129">
        <v>1.775</v>
      </c>
      <c r="I77" s="129">
        <v>1.775</v>
      </c>
      <c r="J77" s="129">
        <v>1.82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404</v>
      </c>
      <c r="D78" s="29">
        <v>400</v>
      </c>
      <c r="E78" s="29">
        <v>405</v>
      </c>
      <c r="F78" s="30"/>
      <c r="G78" s="30"/>
      <c r="H78" s="129">
        <v>12.12</v>
      </c>
      <c r="I78" s="129">
        <v>12</v>
      </c>
      <c r="J78" s="129">
        <v>12.35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188</v>
      </c>
      <c r="D79" s="29">
        <v>172</v>
      </c>
      <c r="E79" s="29">
        <v>170</v>
      </c>
      <c r="F79" s="30"/>
      <c r="G79" s="30"/>
      <c r="H79" s="129">
        <v>3.623</v>
      </c>
      <c r="I79" s="129">
        <v>3.612</v>
      </c>
      <c r="J79" s="129">
        <v>2.155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11093</v>
      </c>
      <c r="D80" s="38">
        <v>11054</v>
      </c>
      <c r="E80" s="38">
        <v>11436</v>
      </c>
      <c r="F80" s="39">
        <f>IF(D80&gt;0,100*E80/D80,0)</f>
        <v>103.4557626198661</v>
      </c>
      <c r="G80" s="40"/>
      <c r="H80" s="127">
        <v>295.33599999999996</v>
      </c>
      <c r="I80" s="126">
        <v>307.48449999999997</v>
      </c>
      <c r="J80" s="126">
        <v>297.966</v>
      </c>
      <c r="K80" s="42">
        <f>IF(I80&gt;0,100*J80/I80,0)</f>
        <v>96.90439680699355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262</v>
      </c>
      <c r="D82" s="29">
        <v>260</v>
      </c>
      <c r="E82" s="29">
        <v>221</v>
      </c>
      <c r="F82" s="30"/>
      <c r="G82" s="30"/>
      <c r="H82" s="129">
        <v>8.985</v>
      </c>
      <c r="I82" s="129">
        <v>9</v>
      </c>
      <c r="J82" s="129">
        <v>7.328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250</v>
      </c>
      <c r="D83" s="29">
        <v>253</v>
      </c>
      <c r="E83" s="29">
        <v>255</v>
      </c>
      <c r="F83" s="30"/>
      <c r="G83" s="30"/>
      <c r="H83" s="129">
        <v>5.01</v>
      </c>
      <c r="I83" s="129">
        <v>5</v>
      </c>
      <c r="J83" s="129">
        <v>5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512</v>
      </c>
      <c r="D84" s="38">
        <v>513</v>
      </c>
      <c r="E84" s="38">
        <v>476</v>
      </c>
      <c r="F84" s="39">
        <f>IF(D84&gt;0,100*E84/D84,0)</f>
        <v>92.78752436647173</v>
      </c>
      <c r="G84" s="40"/>
      <c r="H84" s="127">
        <v>13.995</v>
      </c>
      <c r="I84" s="126">
        <v>14</v>
      </c>
      <c r="J84" s="126">
        <v>12.328</v>
      </c>
      <c r="K84" s="42">
        <f>IF(I84&gt;0,100*J84/I84,0)</f>
        <v>88.05714285714285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32620</v>
      </c>
      <c r="D86" s="29">
        <v>32471.13639591395</v>
      </c>
      <c r="E86" s="29">
        <v>33618.732311230386</v>
      </c>
      <c r="F86" s="30">
        <f>IF(D86&gt;0,100*E86/D86,0)</f>
        <v>103.53420311911488</v>
      </c>
      <c r="G86" s="30"/>
      <c r="H86" s="31">
        <v>868.4359999999998</v>
      </c>
      <c r="I86" s="31">
        <v>870.2004174372801</v>
      </c>
      <c r="J86" s="31">
        <v>906.6052896752059</v>
      </c>
      <c r="K86" s="32">
        <f>IF(I86&gt;0,100*J86/I86,0)</f>
        <v>104.18350434088934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32620</v>
      </c>
      <c r="D89" s="56">
        <v>32471.13639591395</v>
      </c>
      <c r="E89" s="56">
        <v>33618.732311230386</v>
      </c>
      <c r="F89" s="57">
        <f>IF(D89&gt;0,100*E89/D89,0)</f>
        <v>103.53420311911488</v>
      </c>
      <c r="G89" s="40"/>
      <c r="H89" s="58">
        <v>868.4359999999998</v>
      </c>
      <c r="I89" s="59">
        <v>870.2004174372801</v>
      </c>
      <c r="J89" s="59">
        <v>906.6052896752059</v>
      </c>
      <c r="K89" s="57">
        <f>IF(I89&gt;0,100*J89/I89,0)</f>
        <v>104.18350434088934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82"/>
  <sheetViews>
    <sheetView zoomScaleSheetLayoutView="100" workbookViewId="0" topLeftCell="A1">
      <selection activeCell="J19" sqref="J19"/>
    </sheetView>
  </sheetViews>
  <sheetFormatPr defaultColWidth="11.421875" defaultRowHeight="12.75"/>
  <cols>
    <col min="4" max="4" width="15.28125" style="0" customWidth="1"/>
    <col min="5" max="5" width="1.1484375" style="0" customWidth="1"/>
    <col min="9" max="9" width="19.140625" style="0" customWidth="1"/>
  </cols>
  <sheetData>
    <row r="1" spans="1:9" ht="12.7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2.75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5.75">
      <c r="A3" s="133" t="s">
        <v>222</v>
      </c>
      <c r="B3" s="133"/>
      <c r="C3" s="133"/>
      <c r="D3" s="133"/>
      <c r="E3" s="133"/>
      <c r="F3" s="133"/>
      <c r="G3" s="133"/>
      <c r="H3" s="133"/>
      <c r="I3" s="13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/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2.75">
      <c r="A7" s="104" t="s">
        <v>223</v>
      </c>
      <c r="B7" s="105"/>
      <c r="C7" s="105"/>
      <c r="D7" s="106"/>
      <c r="E7" s="106"/>
      <c r="F7" s="106"/>
      <c r="G7" s="106"/>
      <c r="H7" s="106"/>
      <c r="I7" s="106"/>
    </row>
    <row r="8" spans="1:9" ht="12.7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2.75">
      <c r="A9" s="107" t="s">
        <v>224</v>
      </c>
      <c r="B9" s="103"/>
      <c r="C9" s="103"/>
      <c r="D9" s="103"/>
      <c r="E9" s="103"/>
      <c r="F9" s="103"/>
      <c r="G9" s="103"/>
      <c r="H9" s="103"/>
      <c r="I9" s="103"/>
    </row>
    <row r="10" spans="1:9" ht="12.75">
      <c r="A10" s="103"/>
      <c r="B10" s="103"/>
      <c r="C10" s="103"/>
      <c r="D10" s="103"/>
      <c r="E10" s="103"/>
      <c r="F10" s="103"/>
      <c r="G10" s="103"/>
      <c r="H10" s="103"/>
      <c r="I10" s="103"/>
    </row>
    <row r="11" spans="1:9" ht="12.75">
      <c r="A11" s="108"/>
      <c r="B11" s="109"/>
      <c r="C11" s="109"/>
      <c r="D11" s="110" t="s">
        <v>225</v>
      </c>
      <c r="E11" s="111"/>
      <c r="F11" s="108"/>
      <c r="G11" s="109"/>
      <c r="H11" s="109"/>
      <c r="I11" s="110" t="s">
        <v>225</v>
      </c>
    </row>
    <row r="12" spans="1:9" ht="12.75">
      <c r="A12" s="112"/>
      <c r="B12" s="113"/>
      <c r="C12" s="113"/>
      <c r="D12" s="114"/>
      <c r="E12" s="115"/>
      <c r="F12" s="112"/>
      <c r="G12" s="113"/>
      <c r="H12" s="113"/>
      <c r="I12" s="114"/>
    </row>
    <row r="13" spans="1:9" ht="5.25" customHeight="1">
      <c r="A13" s="116"/>
      <c r="B13" s="117"/>
      <c r="C13" s="117"/>
      <c r="D13" s="118"/>
      <c r="E13" s="115"/>
      <c r="F13" s="116"/>
      <c r="G13" s="117"/>
      <c r="H13" s="117"/>
      <c r="I13" s="118"/>
    </row>
    <row r="14" spans="1:9" ht="12.75">
      <c r="A14" s="112" t="s">
        <v>226</v>
      </c>
      <c r="B14" s="113"/>
      <c r="C14" s="113"/>
      <c r="D14" s="114">
        <v>9</v>
      </c>
      <c r="E14" s="115"/>
      <c r="F14" s="112" t="s">
        <v>258</v>
      </c>
      <c r="G14" s="113"/>
      <c r="H14" s="113"/>
      <c r="I14" s="114">
        <v>41</v>
      </c>
    </row>
    <row r="15" spans="1:9" ht="5.25" customHeight="1">
      <c r="A15" s="116"/>
      <c r="B15" s="117"/>
      <c r="C15" s="117"/>
      <c r="D15" s="118"/>
      <c r="E15" s="115"/>
      <c r="F15" s="116"/>
      <c r="G15" s="117"/>
      <c r="H15" s="117"/>
      <c r="I15" s="118"/>
    </row>
    <row r="16" spans="1:9" ht="12.75">
      <c r="A16" s="112" t="s">
        <v>227</v>
      </c>
      <c r="B16" s="113"/>
      <c r="C16" s="113"/>
      <c r="D16" s="114">
        <v>10</v>
      </c>
      <c r="E16" s="115"/>
      <c r="F16" s="112" t="s">
        <v>259</v>
      </c>
      <c r="G16" s="113"/>
      <c r="H16" s="113"/>
      <c r="I16" s="114">
        <v>42</v>
      </c>
    </row>
    <row r="17" spans="1:9" ht="5.25" customHeight="1">
      <c r="A17" s="116"/>
      <c r="B17" s="117"/>
      <c r="C17" s="117"/>
      <c r="D17" s="118"/>
      <c r="E17" s="115"/>
      <c r="F17" s="116"/>
      <c r="G17" s="117"/>
      <c r="H17" s="117"/>
      <c r="I17" s="118"/>
    </row>
    <row r="18" spans="1:9" ht="12.75">
      <c r="A18" s="112" t="s">
        <v>228</v>
      </c>
      <c r="B18" s="113"/>
      <c r="C18" s="113"/>
      <c r="D18" s="114">
        <v>11</v>
      </c>
      <c r="E18" s="115"/>
      <c r="F18" s="112" t="s">
        <v>260</v>
      </c>
      <c r="G18" s="113"/>
      <c r="H18" s="113"/>
      <c r="I18" s="114">
        <v>43</v>
      </c>
    </row>
    <row r="19" spans="1:9" ht="5.25" customHeight="1">
      <c r="A19" s="116"/>
      <c r="B19" s="117"/>
      <c r="C19" s="117"/>
      <c r="D19" s="118"/>
      <c r="E19" s="115"/>
      <c r="F19" s="116"/>
      <c r="G19" s="117"/>
      <c r="H19" s="117"/>
      <c r="I19" s="118"/>
    </row>
    <row r="20" spans="1:9" ht="12.75">
      <c r="A20" s="112" t="s">
        <v>229</v>
      </c>
      <c r="B20" s="113"/>
      <c r="C20" s="113"/>
      <c r="D20" s="114">
        <v>12</v>
      </c>
      <c r="E20" s="115"/>
      <c r="F20" s="112" t="s">
        <v>261</v>
      </c>
      <c r="G20" s="113"/>
      <c r="H20" s="113"/>
      <c r="I20" s="114"/>
    </row>
    <row r="21" spans="1:9" ht="5.25" customHeight="1">
      <c r="A21" s="116"/>
      <c r="B21" s="117"/>
      <c r="C21" s="117"/>
      <c r="D21" s="118"/>
      <c r="E21" s="115"/>
      <c r="F21" s="116"/>
      <c r="G21" s="117"/>
      <c r="H21" s="117"/>
      <c r="I21" s="118"/>
    </row>
    <row r="22" spans="1:9" ht="12.75">
      <c r="A22" s="112" t="s">
        <v>230</v>
      </c>
      <c r="B22" s="113"/>
      <c r="C22" s="113"/>
      <c r="D22" s="114">
        <v>13</v>
      </c>
      <c r="E22" s="115"/>
      <c r="F22" s="112"/>
      <c r="G22" s="113"/>
      <c r="H22" s="113"/>
      <c r="I22" s="114"/>
    </row>
    <row r="23" spans="1:9" ht="5.25" customHeight="1">
      <c r="A23" s="116"/>
      <c r="B23" s="117"/>
      <c r="C23" s="117"/>
      <c r="D23" s="118"/>
      <c r="E23" s="115"/>
      <c r="F23" s="116"/>
      <c r="G23" s="117"/>
      <c r="H23" s="117"/>
      <c r="I23" s="118"/>
    </row>
    <row r="24" spans="1:9" ht="12.75">
      <c r="A24" s="112" t="s">
        <v>231</v>
      </c>
      <c r="B24" s="113"/>
      <c r="C24" s="113"/>
      <c r="D24" s="114">
        <v>14</v>
      </c>
      <c r="E24" s="115"/>
      <c r="F24" s="112"/>
      <c r="G24" s="113"/>
      <c r="H24" s="113"/>
      <c r="I24" s="114"/>
    </row>
    <row r="25" spans="1:9" ht="5.25" customHeight="1">
      <c r="A25" s="116"/>
      <c r="B25" s="117"/>
      <c r="C25" s="117"/>
      <c r="D25" s="118"/>
      <c r="E25" s="115"/>
      <c r="F25" s="116"/>
      <c r="G25" s="117"/>
      <c r="H25" s="117"/>
      <c r="I25" s="118"/>
    </row>
    <row r="26" spans="1:9" ht="12.75">
      <c r="A26" s="112" t="s">
        <v>232</v>
      </c>
      <c r="B26" s="113"/>
      <c r="C26" s="113"/>
      <c r="D26" s="114">
        <v>15</v>
      </c>
      <c r="E26" s="115"/>
      <c r="F26" s="112"/>
      <c r="G26" s="113"/>
      <c r="H26" s="113"/>
      <c r="I26" s="114"/>
    </row>
    <row r="27" spans="1:9" ht="5.25" customHeight="1">
      <c r="A27" s="116"/>
      <c r="B27" s="117"/>
      <c r="C27" s="117"/>
      <c r="D27" s="118"/>
      <c r="E27" s="115"/>
      <c r="F27" s="116"/>
      <c r="G27" s="117"/>
      <c r="H27" s="117"/>
      <c r="I27" s="118"/>
    </row>
    <row r="28" spans="1:9" ht="12.75">
      <c r="A28" s="112" t="s">
        <v>233</v>
      </c>
      <c r="B28" s="113"/>
      <c r="C28" s="113"/>
      <c r="D28" s="114">
        <v>16</v>
      </c>
      <c r="E28" s="115"/>
      <c r="F28" s="112"/>
      <c r="G28" s="113"/>
      <c r="H28" s="113"/>
      <c r="I28" s="114"/>
    </row>
    <row r="29" spans="1:9" ht="5.25" customHeight="1">
      <c r="A29" s="116"/>
      <c r="B29" s="117"/>
      <c r="C29" s="117"/>
      <c r="D29" s="118"/>
      <c r="E29" s="115"/>
      <c r="F29" s="116"/>
      <c r="G29" s="117"/>
      <c r="H29" s="117"/>
      <c r="I29" s="118"/>
    </row>
    <row r="30" spans="1:9" ht="12.75">
      <c r="A30" s="112" t="s">
        <v>234</v>
      </c>
      <c r="B30" s="113"/>
      <c r="C30" s="113"/>
      <c r="D30" s="114">
        <v>17</v>
      </c>
      <c r="E30" s="115"/>
      <c r="F30" s="112"/>
      <c r="G30" s="113"/>
      <c r="H30" s="113"/>
      <c r="I30" s="114"/>
    </row>
    <row r="31" spans="1:9" ht="5.25" customHeight="1">
      <c r="A31" s="116"/>
      <c r="B31" s="117"/>
      <c r="C31" s="117"/>
      <c r="D31" s="118"/>
      <c r="E31" s="115"/>
      <c r="F31" s="116"/>
      <c r="G31" s="117"/>
      <c r="H31" s="117"/>
      <c r="I31" s="118"/>
    </row>
    <row r="32" spans="1:9" ht="12.75">
      <c r="A32" s="112" t="s">
        <v>235</v>
      </c>
      <c r="B32" s="113"/>
      <c r="C32" s="113"/>
      <c r="D32" s="114">
        <v>18</v>
      </c>
      <c r="E32" s="115"/>
      <c r="F32" s="112"/>
      <c r="G32" s="113"/>
      <c r="H32" s="113"/>
      <c r="I32" s="114"/>
    </row>
    <row r="33" spans="1:9" ht="5.25" customHeight="1">
      <c r="A33" s="116"/>
      <c r="B33" s="117"/>
      <c r="C33" s="117"/>
      <c r="D33" s="118"/>
      <c r="E33" s="115"/>
      <c r="F33" s="116"/>
      <c r="G33" s="117"/>
      <c r="H33" s="117"/>
      <c r="I33" s="118"/>
    </row>
    <row r="34" spans="1:9" ht="12.75">
      <c r="A34" s="112" t="s">
        <v>236</v>
      </c>
      <c r="B34" s="113"/>
      <c r="C34" s="113"/>
      <c r="D34" s="114">
        <v>19</v>
      </c>
      <c r="E34" s="115"/>
      <c r="F34" s="112"/>
      <c r="G34" s="113"/>
      <c r="H34" s="113"/>
      <c r="I34" s="114"/>
    </row>
    <row r="35" spans="1:9" ht="5.25" customHeight="1">
      <c r="A35" s="116"/>
      <c r="B35" s="117"/>
      <c r="C35" s="117"/>
      <c r="D35" s="118"/>
      <c r="E35" s="115"/>
      <c r="F35" s="116"/>
      <c r="G35" s="117"/>
      <c r="H35" s="117"/>
      <c r="I35" s="118"/>
    </row>
    <row r="36" spans="1:9" ht="12.75">
      <c r="A36" s="112" t="s">
        <v>237</v>
      </c>
      <c r="B36" s="113"/>
      <c r="C36" s="113"/>
      <c r="D36" s="114">
        <v>20</v>
      </c>
      <c r="E36" s="115"/>
      <c r="F36" s="112"/>
      <c r="G36" s="113"/>
      <c r="H36" s="113"/>
      <c r="I36" s="114"/>
    </row>
    <row r="37" spans="1:9" ht="5.25" customHeight="1">
      <c r="A37" s="116"/>
      <c r="B37" s="117"/>
      <c r="C37" s="117"/>
      <c r="D37" s="118"/>
      <c r="E37" s="115"/>
      <c r="F37" s="116"/>
      <c r="G37" s="117"/>
      <c r="H37" s="117"/>
      <c r="I37" s="118"/>
    </row>
    <row r="38" spans="1:9" ht="12.75">
      <c r="A38" s="112" t="s">
        <v>238</v>
      </c>
      <c r="B38" s="113"/>
      <c r="C38" s="113"/>
      <c r="D38" s="114">
        <v>21</v>
      </c>
      <c r="E38" s="115"/>
      <c r="F38" s="112"/>
      <c r="G38" s="113"/>
      <c r="H38" s="113"/>
      <c r="I38" s="114"/>
    </row>
    <row r="39" spans="1:9" ht="5.25" customHeight="1">
      <c r="A39" s="116"/>
      <c r="B39" s="117"/>
      <c r="C39" s="117"/>
      <c r="D39" s="118"/>
      <c r="E39" s="115"/>
      <c r="F39" s="116"/>
      <c r="G39" s="117"/>
      <c r="H39" s="117"/>
      <c r="I39" s="118"/>
    </row>
    <row r="40" spans="1:9" ht="12.75">
      <c r="A40" s="112" t="s">
        <v>239</v>
      </c>
      <c r="B40" s="113"/>
      <c r="C40" s="113"/>
      <c r="D40" s="114">
        <v>22</v>
      </c>
      <c r="E40" s="115"/>
      <c r="F40" s="112"/>
      <c r="G40" s="113"/>
      <c r="H40" s="113"/>
      <c r="I40" s="114"/>
    </row>
    <row r="41" spans="1:9" ht="5.25" customHeight="1">
      <c r="A41" s="116"/>
      <c r="B41" s="117"/>
      <c r="C41" s="117"/>
      <c r="D41" s="118"/>
      <c r="E41" s="115"/>
      <c r="F41" s="116"/>
      <c r="G41" s="117"/>
      <c r="H41" s="117"/>
      <c r="I41" s="118"/>
    </row>
    <row r="42" spans="1:9" ht="12.75">
      <c r="A42" s="112" t="s">
        <v>240</v>
      </c>
      <c r="B42" s="113"/>
      <c r="C42" s="113"/>
      <c r="D42" s="114">
        <v>23</v>
      </c>
      <c r="E42" s="115"/>
      <c r="F42" s="112"/>
      <c r="G42" s="113"/>
      <c r="H42" s="113"/>
      <c r="I42" s="114"/>
    </row>
    <row r="43" spans="1:9" ht="5.25" customHeight="1">
      <c r="A43" s="116"/>
      <c r="B43" s="117"/>
      <c r="C43" s="117"/>
      <c r="D43" s="118"/>
      <c r="E43" s="115"/>
      <c r="F43" s="116"/>
      <c r="G43" s="117"/>
      <c r="H43" s="117"/>
      <c r="I43" s="118"/>
    </row>
    <row r="44" spans="1:9" ht="12.75">
      <c r="A44" s="112" t="s">
        <v>241</v>
      </c>
      <c r="B44" s="113"/>
      <c r="C44" s="113"/>
      <c r="D44" s="114">
        <v>24</v>
      </c>
      <c r="E44" s="115"/>
      <c r="F44" s="112"/>
      <c r="G44" s="113"/>
      <c r="H44" s="113"/>
      <c r="I44" s="114"/>
    </row>
    <row r="45" spans="1:9" ht="5.25" customHeight="1">
      <c r="A45" s="116"/>
      <c r="B45" s="117"/>
      <c r="C45" s="117"/>
      <c r="D45" s="118"/>
      <c r="E45" s="115"/>
      <c r="F45" s="116"/>
      <c r="G45" s="117"/>
      <c r="H45" s="117"/>
      <c r="I45" s="118"/>
    </row>
    <row r="46" spans="1:9" ht="12.75">
      <c r="A46" s="112" t="s">
        <v>242</v>
      </c>
      <c r="B46" s="113"/>
      <c r="C46" s="113"/>
      <c r="D46" s="114">
        <v>25</v>
      </c>
      <c r="E46" s="115"/>
      <c r="F46" s="112"/>
      <c r="G46" s="113"/>
      <c r="H46" s="113"/>
      <c r="I46" s="114"/>
    </row>
    <row r="47" spans="1:9" ht="5.25" customHeight="1">
      <c r="A47" s="116"/>
      <c r="B47" s="117"/>
      <c r="C47" s="117"/>
      <c r="D47" s="118"/>
      <c r="E47" s="115"/>
      <c r="F47" s="116"/>
      <c r="G47" s="117"/>
      <c r="H47" s="117"/>
      <c r="I47" s="118"/>
    </row>
    <row r="48" spans="1:9" ht="12.75">
      <c r="A48" s="112" t="s">
        <v>243</v>
      </c>
      <c r="B48" s="113"/>
      <c r="C48" s="113"/>
      <c r="D48" s="114">
        <v>26</v>
      </c>
      <c r="E48" s="115"/>
      <c r="F48" s="112"/>
      <c r="G48" s="113"/>
      <c r="H48" s="113"/>
      <c r="I48" s="114"/>
    </row>
    <row r="49" spans="1:9" ht="5.25" customHeight="1">
      <c r="A49" s="116"/>
      <c r="B49" s="117"/>
      <c r="C49" s="117"/>
      <c r="D49" s="118"/>
      <c r="E49" s="115"/>
      <c r="F49" s="116"/>
      <c r="G49" s="117"/>
      <c r="H49" s="117"/>
      <c r="I49" s="118"/>
    </row>
    <row r="50" spans="1:9" ht="12.75">
      <c r="A50" s="112" t="s">
        <v>244</v>
      </c>
      <c r="B50" s="113"/>
      <c r="C50" s="113"/>
      <c r="D50" s="114">
        <v>27</v>
      </c>
      <c r="E50" s="115"/>
      <c r="F50" s="112"/>
      <c r="G50" s="113"/>
      <c r="H50" s="113"/>
      <c r="I50" s="114"/>
    </row>
    <row r="51" spans="1:9" ht="5.25" customHeight="1">
      <c r="A51" s="116"/>
      <c r="B51" s="117"/>
      <c r="C51" s="117"/>
      <c r="D51" s="118"/>
      <c r="E51" s="115"/>
      <c r="F51" s="116"/>
      <c r="G51" s="117"/>
      <c r="H51" s="117"/>
      <c r="I51" s="118"/>
    </row>
    <row r="52" spans="1:9" ht="12.75">
      <c r="A52" s="112" t="s">
        <v>245</v>
      </c>
      <c r="B52" s="113"/>
      <c r="C52" s="113"/>
      <c r="D52" s="114">
        <v>28</v>
      </c>
      <c r="E52" s="115"/>
      <c r="F52" s="112"/>
      <c r="G52" s="113"/>
      <c r="H52" s="113"/>
      <c r="I52" s="114"/>
    </row>
    <row r="53" spans="1:9" ht="5.25" customHeight="1">
      <c r="A53" s="116"/>
      <c r="B53" s="117"/>
      <c r="C53" s="117"/>
      <c r="D53" s="118"/>
      <c r="E53" s="115"/>
      <c r="F53" s="116"/>
      <c r="G53" s="117"/>
      <c r="H53" s="117"/>
      <c r="I53" s="118"/>
    </row>
    <row r="54" spans="1:9" ht="12.75">
      <c r="A54" s="112" t="s">
        <v>246</v>
      </c>
      <c r="B54" s="113"/>
      <c r="C54" s="113"/>
      <c r="D54" s="114">
        <v>29</v>
      </c>
      <c r="E54" s="115"/>
      <c r="F54" s="112"/>
      <c r="G54" s="113"/>
      <c r="H54" s="113"/>
      <c r="I54" s="114"/>
    </row>
    <row r="55" spans="1:9" ht="5.25" customHeight="1">
      <c r="A55" s="116"/>
      <c r="B55" s="117"/>
      <c r="C55" s="117"/>
      <c r="D55" s="118"/>
      <c r="E55" s="115"/>
      <c r="F55" s="116"/>
      <c r="G55" s="117"/>
      <c r="H55" s="117"/>
      <c r="I55" s="118"/>
    </row>
    <row r="56" spans="1:9" ht="12.75">
      <c r="A56" s="112" t="s">
        <v>247</v>
      </c>
      <c r="B56" s="113"/>
      <c r="C56" s="113"/>
      <c r="D56" s="114">
        <v>30</v>
      </c>
      <c r="E56" s="115"/>
      <c r="F56" s="112"/>
      <c r="G56" s="113"/>
      <c r="H56" s="113"/>
      <c r="I56" s="114"/>
    </row>
    <row r="57" spans="1:9" ht="5.25" customHeight="1">
      <c r="A57" s="116"/>
      <c r="B57" s="117"/>
      <c r="C57" s="117"/>
      <c r="D57" s="118"/>
      <c r="E57" s="115"/>
      <c r="F57" s="116"/>
      <c r="G57" s="117"/>
      <c r="H57" s="117"/>
      <c r="I57" s="118"/>
    </row>
    <row r="58" spans="1:9" ht="12.75">
      <c r="A58" s="112" t="s">
        <v>248</v>
      </c>
      <c r="B58" s="113"/>
      <c r="C58" s="113"/>
      <c r="D58" s="114">
        <v>31</v>
      </c>
      <c r="E58" s="115"/>
      <c r="F58" s="112"/>
      <c r="G58" s="113"/>
      <c r="H58" s="113"/>
      <c r="I58" s="114"/>
    </row>
    <row r="59" spans="1:9" ht="5.25" customHeight="1">
      <c r="A59" s="116"/>
      <c r="B59" s="117"/>
      <c r="C59" s="117"/>
      <c r="D59" s="118"/>
      <c r="E59" s="115"/>
      <c r="F59" s="116"/>
      <c r="G59" s="117"/>
      <c r="H59" s="117"/>
      <c r="I59" s="118"/>
    </row>
    <row r="60" spans="1:9" ht="12.75">
      <c r="A60" s="112" t="s">
        <v>249</v>
      </c>
      <c r="B60" s="113"/>
      <c r="C60" s="113"/>
      <c r="D60" s="114">
        <v>32</v>
      </c>
      <c r="E60" s="115"/>
      <c r="F60" s="112"/>
      <c r="G60" s="113"/>
      <c r="H60" s="113"/>
      <c r="I60" s="114"/>
    </row>
    <row r="61" spans="1:9" ht="5.25" customHeight="1">
      <c r="A61" s="116"/>
      <c r="B61" s="117"/>
      <c r="C61" s="117"/>
      <c r="D61" s="118"/>
      <c r="E61" s="115"/>
      <c r="F61" s="116"/>
      <c r="G61" s="117"/>
      <c r="H61" s="117"/>
      <c r="I61" s="118"/>
    </row>
    <row r="62" spans="1:9" ht="12.75">
      <c r="A62" s="112" t="s">
        <v>250</v>
      </c>
      <c r="B62" s="113"/>
      <c r="C62" s="113"/>
      <c r="D62" s="114">
        <v>33</v>
      </c>
      <c r="E62" s="115"/>
      <c r="F62" s="112"/>
      <c r="G62" s="113"/>
      <c r="H62" s="113"/>
      <c r="I62" s="114"/>
    </row>
    <row r="63" spans="1:9" ht="5.25" customHeight="1">
      <c r="A63" s="116"/>
      <c r="B63" s="117"/>
      <c r="C63" s="117"/>
      <c r="D63" s="118"/>
      <c r="E63" s="115"/>
      <c r="F63" s="116"/>
      <c r="G63" s="117"/>
      <c r="H63" s="117"/>
      <c r="I63" s="118"/>
    </row>
    <row r="64" spans="1:9" ht="12.75">
      <c r="A64" s="112" t="s">
        <v>251</v>
      </c>
      <c r="B64" s="113"/>
      <c r="C64" s="113"/>
      <c r="D64" s="114">
        <v>34</v>
      </c>
      <c r="E64" s="115"/>
      <c r="F64" s="112"/>
      <c r="G64" s="113"/>
      <c r="H64" s="113"/>
      <c r="I64" s="114"/>
    </row>
    <row r="65" spans="1:9" ht="5.25" customHeight="1">
      <c r="A65" s="116"/>
      <c r="B65" s="117"/>
      <c r="C65" s="117"/>
      <c r="D65" s="118"/>
      <c r="E65" s="115"/>
      <c r="F65" s="116"/>
      <c r="G65" s="117"/>
      <c r="H65" s="117"/>
      <c r="I65" s="118"/>
    </row>
    <row r="66" spans="1:9" ht="12.75">
      <c r="A66" s="112" t="s">
        <v>252</v>
      </c>
      <c r="B66" s="113"/>
      <c r="C66" s="113"/>
      <c r="D66" s="114">
        <v>35</v>
      </c>
      <c r="E66" s="115"/>
      <c r="F66" s="112"/>
      <c r="G66" s="113"/>
      <c r="H66" s="113"/>
      <c r="I66" s="114"/>
    </row>
    <row r="67" spans="1:9" ht="5.25" customHeight="1">
      <c r="A67" s="116"/>
      <c r="B67" s="117"/>
      <c r="C67" s="117"/>
      <c r="D67" s="118"/>
      <c r="E67" s="115"/>
      <c r="F67" s="116"/>
      <c r="G67" s="117"/>
      <c r="H67" s="117"/>
      <c r="I67" s="118"/>
    </row>
    <row r="68" spans="1:9" ht="12.75">
      <c r="A68" s="112" t="s">
        <v>253</v>
      </c>
      <c r="B68" s="113"/>
      <c r="C68" s="113"/>
      <c r="D68" s="114">
        <v>36</v>
      </c>
      <c r="E68" s="115"/>
      <c r="F68" s="112"/>
      <c r="G68" s="113"/>
      <c r="H68" s="113"/>
      <c r="I68" s="114"/>
    </row>
    <row r="69" spans="1:9" ht="5.25" customHeight="1">
      <c r="A69" s="116"/>
      <c r="B69" s="117"/>
      <c r="C69" s="117"/>
      <c r="D69" s="118"/>
      <c r="E69" s="115"/>
      <c r="F69" s="116"/>
      <c r="G69" s="117"/>
      <c r="H69" s="117"/>
      <c r="I69" s="118"/>
    </row>
    <row r="70" spans="1:9" ht="12.75">
      <c r="A70" s="112" t="s">
        <v>254</v>
      </c>
      <c r="B70" s="113"/>
      <c r="C70" s="113"/>
      <c r="D70" s="114">
        <v>37</v>
      </c>
      <c r="E70" s="115"/>
      <c r="F70" s="112"/>
      <c r="G70" s="113"/>
      <c r="H70" s="113"/>
      <c r="I70" s="114"/>
    </row>
    <row r="71" spans="1:9" ht="5.25" customHeight="1">
      <c r="A71" s="116"/>
      <c r="B71" s="117"/>
      <c r="C71" s="117"/>
      <c r="D71" s="118"/>
      <c r="E71" s="115"/>
      <c r="F71" s="116"/>
      <c r="G71" s="117"/>
      <c r="H71" s="117"/>
      <c r="I71" s="118"/>
    </row>
    <row r="72" spans="1:9" ht="12.75">
      <c r="A72" s="112" t="s">
        <v>255</v>
      </c>
      <c r="B72" s="113"/>
      <c r="C72" s="113"/>
      <c r="D72" s="114">
        <v>38</v>
      </c>
      <c r="E72" s="115"/>
      <c r="F72" s="112"/>
      <c r="G72" s="113"/>
      <c r="H72" s="113"/>
      <c r="I72" s="114"/>
    </row>
    <row r="73" spans="1:9" ht="5.25" customHeight="1">
      <c r="A73" s="116"/>
      <c r="B73" s="117"/>
      <c r="C73" s="117"/>
      <c r="D73" s="118"/>
      <c r="E73" s="103"/>
      <c r="F73" s="116"/>
      <c r="G73" s="117"/>
      <c r="H73" s="117"/>
      <c r="I73" s="118"/>
    </row>
    <row r="74" spans="1:9" ht="12.75">
      <c r="A74" s="112" t="s">
        <v>256</v>
      </c>
      <c r="B74" s="113"/>
      <c r="C74" s="113"/>
      <c r="D74" s="114">
        <v>39</v>
      </c>
      <c r="E74" s="103"/>
      <c r="F74" s="112"/>
      <c r="G74" s="113"/>
      <c r="H74" s="113"/>
      <c r="I74" s="114"/>
    </row>
    <row r="75" spans="1:9" ht="5.25" customHeight="1">
      <c r="A75" s="116"/>
      <c r="B75" s="117"/>
      <c r="C75" s="117"/>
      <c r="D75" s="118"/>
      <c r="E75" s="103"/>
      <c r="F75" s="116"/>
      <c r="G75" s="117"/>
      <c r="H75" s="117"/>
      <c r="I75" s="118"/>
    </row>
    <row r="76" spans="1:9" ht="12.75">
      <c r="A76" s="112" t="s">
        <v>257</v>
      </c>
      <c r="B76" s="113"/>
      <c r="C76" s="113"/>
      <c r="D76" s="114">
        <v>40</v>
      </c>
      <c r="E76" s="103"/>
      <c r="F76" s="112"/>
      <c r="G76" s="113"/>
      <c r="H76" s="113"/>
      <c r="I76" s="114"/>
    </row>
    <row r="77" spans="1:9" ht="5.25" customHeight="1">
      <c r="A77" s="119"/>
      <c r="B77" s="120"/>
      <c r="C77" s="120"/>
      <c r="D77" s="121"/>
      <c r="E77" s="103"/>
      <c r="F77" s="119"/>
      <c r="G77" s="120"/>
      <c r="H77" s="120"/>
      <c r="I77" s="121"/>
    </row>
    <row r="78" spans="1:4" ht="12.75">
      <c r="A78" s="122"/>
      <c r="B78" s="122"/>
      <c r="C78" s="122"/>
      <c r="D78" s="122"/>
    </row>
    <row r="79" spans="1:4" ht="12.75">
      <c r="A79" s="122"/>
      <c r="B79" s="122"/>
      <c r="C79" s="122"/>
      <c r="D79" s="122"/>
    </row>
    <row r="80" spans="1:4" ht="12.75">
      <c r="A80" s="122"/>
      <c r="B80" s="122"/>
      <c r="C80" s="122"/>
      <c r="D80" s="122"/>
    </row>
    <row r="81" spans="1:14" ht="12.75">
      <c r="A81" s="134" t="s">
        <v>274</v>
      </c>
      <c r="B81" s="135"/>
      <c r="C81" s="135"/>
      <c r="D81" s="135"/>
      <c r="E81" s="135"/>
      <c r="F81" s="135"/>
      <c r="G81" s="135"/>
      <c r="H81" s="135"/>
      <c r="I81" s="135"/>
      <c r="J81" s="136"/>
      <c r="K81" s="136"/>
      <c r="L81" s="137"/>
      <c r="M81" s="137"/>
      <c r="N81" s="137"/>
    </row>
    <row r="82" spans="1:4" ht="12.75">
      <c r="A82" s="122"/>
      <c r="B82" s="122"/>
      <c r="C82" s="122"/>
      <c r="D82" s="122"/>
    </row>
  </sheetData>
  <mergeCells count="2">
    <mergeCell ref="A3:I3"/>
    <mergeCell ref="A81:N81"/>
  </mergeCells>
  <printOptions horizontalCentered="1"/>
  <pageMargins left="0.7874015748031497" right="0.41" top="0.7874015748031497" bottom="0.48" header="0" footer="0.3937007874015748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AG627"/>
  <sheetViews>
    <sheetView workbookViewId="0" topLeftCell="A1">
      <selection activeCell="M63" sqref="M63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14.888693623344656</v>
      </c>
      <c r="D9" s="29">
        <v>16.8</v>
      </c>
      <c r="E9" s="29">
        <v>6.8371712929383195</v>
      </c>
      <c r="F9" s="30"/>
      <c r="G9" s="30"/>
      <c r="H9" s="129">
        <v>1.4373818844250605</v>
      </c>
      <c r="I9" s="129">
        <v>1.3972986996485532</v>
      </c>
      <c r="J9" s="129">
        <v>0.5329558045749233</v>
      </c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3.6788504951465097</v>
      </c>
      <c r="D10" s="29">
        <v>3.5</v>
      </c>
      <c r="E10" s="29">
        <v>3.651233212370192</v>
      </c>
      <c r="F10" s="30"/>
      <c r="G10" s="30"/>
      <c r="H10" s="129">
        <v>0.28999901565212793</v>
      </c>
      <c r="I10" s="129">
        <v>0.3007625319284802</v>
      </c>
      <c r="J10" s="129">
        <v>0.30076253192848</v>
      </c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3.643707658686593</v>
      </c>
      <c r="D11" s="29">
        <v>3.5</v>
      </c>
      <c r="E11" s="29">
        <v>3.567379691291335</v>
      </c>
      <c r="F11" s="30"/>
      <c r="G11" s="30"/>
      <c r="H11" s="129">
        <v>0.3783025892695198</v>
      </c>
      <c r="I11" s="129">
        <v>0.36338235294117655</v>
      </c>
      <c r="J11" s="129">
        <v>0.363382352941177</v>
      </c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17.340668256374535</v>
      </c>
      <c r="D12" s="29">
        <v>18.2</v>
      </c>
      <c r="E12" s="29">
        <v>10.507493404746981</v>
      </c>
      <c r="F12" s="30"/>
      <c r="G12" s="30"/>
      <c r="H12" s="129">
        <v>1.6583638687287632</v>
      </c>
      <c r="I12" s="129">
        <v>1.8093773352165727</v>
      </c>
      <c r="J12" s="129">
        <v>0.8760158587652208</v>
      </c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39.55192003355229</v>
      </c>
      <c r="D13" s="38">
        <v>42</v>
      </c>
      <c r="E13" s="38">
        <v>24.56327760134683</v>
      </c>
      <c r="F13" s="39">
        <f>IF(D13&gt;0,100*E13/D13,0)</f>
        <v>58.483994288921025</v>
      </c>
      <c r="G13" s="40"/>
      <c r="H13" s="127">
        <v>3.7640473580754716</v>
      </c>
      <c r="I13" s="126">
        <v>3.8708209197347827</v>
      </c>
      <c r="J13" s="126">
        <f>SUM(J9:J12)</f>
        <v>2.0731165482098013</v>
      </c>
      <c r="K13" s="42">
        <f>IF(I13&gt;0,100*J13/I13,0)</f>
        <v>53.55754221644139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20</v>
      </c>
      <c r="D33" s="29">
        <v>50</v>
      </c>
      <c r="E33" s="29">
        <v>46</v>
      </c>
      <c r="F33" s="30"/>
      <c r="G33" s="30"/>
      <c r="H33" s="129">
        <v>0.8</v>
      </c>
      <c r="I33" s="129">
        <v>2.3</v>
      </c>
      <c r="J33" s="129">
        <v>3.392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28</v>
      </c>
      <c r="D34" s="29">
        <v>28</v>
      </c>
      <c r="E34" s="29">
        <v>28</v>
      </c>
      <c r="F34" s="30"/>
      <c r="G34" s="30"/>
      <c r="H34" s="129">
        <v>0.855</v>
      </c>
      <c r="I34" s="129">
        <v>0.855</v>
      </c>
      <c r="J34" s="129">
        <v>1.363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20</v>
      </c>
      <c r="D36" s="29">
        <v>9</v>
      </c>
      <c r="E36" s="29">
        <v>7</v>
      </c>
      <c r="F36" s="30"/>
      <c r="G36" s="30"/>
      <c r="H36" s="129">
        <v>0.736</v>
      </c>
      <c r="I36" s="129">
        <v>0.307</v>
      </c>
      <c r="J36" s="129">
        <v>0.252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68</v>
      </c>
      <c r="D37" s="38">
        <v>87</v>
      </c>
      <c r="E37" s="38">
        <v>81</v>
      </c>
      <c r="F37" s="39">
        <f>IF(D37&gt;0,100*E37/D37,0)</f>
        <v>93.10344827586206</v>
      </c>
      <c r="G37" s="40"/>
      <c r="H37" s="127">
        <v>2.391</v>
      </c>
      <c r="I37" s="126">
        <v>3.4619999999999997</v>
      </c>
      <c r="J37" s="126">
        <v>5.007</v>
      </c>
      <c r="K37" s="42">
        <f>IF(I37&gt;0,100*J37/I37,0)</f>
        <v>144.62738301559793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50</v>
      </c>
      <c r="D39" s="38">
        <v>52</v>
      </c>
      <c r="E39" s="38">
        <v>36</v>
      </c>
      <c r="F39" s="39">
        <f>IF(D39&gt;0,100*E39/D39,0)</f>
        <v>69.23076923076923</v>
      </c>
      <c r="G39" s="40"/>
      <c r="H39" s="127">
        <v>2.2</v>
      </c>
      <c r="I39" s="126">
        <v>2.241</v>
      </c>
      <c r="J39" s="126">
        <v>1.47</v>
      </c>
      <c r="K39" s="42">
        <f>IF(I39&gt;0,100*J39/I39,0)</f>
        <v>65.59571619812583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>
        <v>1</v>
      </c>
      <c r="E52" s="38"/>
      <c r="F52" s="39"/>
      <c r="G52" s="40"/>
      <c r="H52" s="127"/>
      <c r="I52" s="126">
        <v>0.17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100</v>
      </c>
      <c r="D61" s="29">
        <v>150</v>
      </c>
      <c r="E61" s="29">
        <v>160</v>
      </c>
      <c r="F61" s="30"/>
      <c r="G61" s="30"/>
      <c r="H61" s="129">
        <v>12</v>
      </c>
      <c r="I61" s="129">
        <v>15</v>
      </c>
      <c r="J61" s="129">
        <v>15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51</v>
      </c>
      <c r="D62" s="29">
        <v>53</v>
      </c>
      <c r="E62" s="29">
        <v>53</v>
      </c>
      <c r="F62" s="30"/>
      <c r="G62" s="30"/>
      <c r="H62" s="129">
        <v>1.1</v>
      </c>
      <c r="I62" s="129">
        <v>0.97</v>
      </c>
      <c r="J62" s="129">
        <v>1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16</v>
      </c>
      <c r="D63" s="29">
        <v>12</v>
      </c>
      <c r="E63" s="29">
        <v>15</v>
      </c>
      <c r="F63" s="30"/>
      <c r="G63" s="30"/>
      <c r="H63" s="129">
        <v>0.384</v>
      </c>
      <c r="I63" s="129">
        <v>0.418</v>
      </c>
      <c r="J63" s="129">
        <v>0.418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167</v>
      </c>
      <c r="D64" s="38">
        <v>215</v>
      </c>
      <c r="E64" s="38">
        <v>228</v>
      </c>
      <c r="F64" s="39">
        <f>IF(D64&gt;0,100*E64/D64,0)</f>
        <v>106.04651162790698</v>
      </c>
      <c r="G64" s="40"/>
      <c r="H64" s="127">
        <v>13.484</v>
      </c>
      <c r="I64" s="126">
        <v>16.388</v>
      </c>
      <c r="J64" s="126">
        <v>16.418</v>
      </c>
      <c r="K64" s="42">
        <f>IF(I64&gt;0,100*J64/I64,0)</f>
        <v>100.18306077617768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903</v>
      </c>
      <c r="D66" s="38">
        <v>1432</v>
      </c>
      <c r="E66" s="38">
        <v>1432</v>
      </c>
      <c r="F66" s="39">
        <f>IF(D66&gt;0,100*E66/D66,0)</f>
        <v>100</v>
      </c>
      <c r="G66" s="40"/>
      <c r="H66" s="127">
        <v>101.04</v>
      </c>
      <c r="I66" s="126">
        <v>159.02</v>
      </c>
      <c r="J66" s="126">
        <v>159.02</v>
      </c>
      <c r="K66" s="42">
        <f>IF(I66&gt;0,100*J66/I66,0)</f>
        <v>100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6400</v>
      </c>
      <c r="D72" s="29">
        <v>6400</v>
      </c>
      <c r="E72" s="29">
        <v>6400</v>
      </c>
      <c r="F72" s="30"/>
      <c r="G72" s="30"/>
      <c r="H72" s="129">
        <v>580.759</v>
      </c>
      <c r="I72" s="129">
        <v>630.255</v>
      </c>
      <c r="J72" s="129">
        <v>630.255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420</v>
      </c>
      <c r="D73" s="29">
        <v>410</v>
      </c>
      <c r="E73" s="29">
        <v>410</v>
      </c>
      <c r="F73" s="30"/>
      <c r="G73" s="30"/>
      <c r="H73" s="129">
        <v>14.175</v>
      </c>
      <c r="I73" s="129">
        <v>12.2</v>
      </c>
      <c r="J73" s="129">
        <v>12.2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1010</v>
      </c>
      <c r="D75" s="29">
        <v>1523</v>
      </c>
      <c r="E75" s="29">
        <v>1980</v>
      </c>
      <c r="F75" s="30"/>
      <c r="G75" s="30"/>
      <c r="H75" s="129">
        <v>100.74420365535246</v>
      </c>
      <c r="I75" s="129">
        <v>151.132782786885</v>
      </c>
      <c r="J75" s="129">
        <v>196.483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12</v>
      </c>
      <c r="D76" s="29">
        <v>12</v>
      </c>
      <c r="E76" s="29">
        <v>12</v>
      </c>
      <c r="F76" s="30"/>
      <c r="G76" s="30"/>
      <c r="H76" s="129">
        <v>0.75</v>
      </c>
      <c r="I76" s="129">
        <v>0.6375</v>
      </c>
      <c r="J76" s="129">
        <v>0.638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480</v>
      </c>
      <c r="D78" s="29">
        <v>480</v>
      </c>
      <c r="E78" s="29">
        <v>475</v>
      </c>
      <c r="F78" s="30"/>
      <c r="G78" s="30"/>
      <c r="H78" s="129">
        <v>28.8</v>
      </c>
      <c r="I78" s="129">
        <v>28.8</v>
      </c>
      <c r="J78" s="129">
        <v>30.875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50</v>
      </c>
      <c r="D79" s="29">
        <v>45</v>
      </c>
      <c r="E79" s="29">
        <v>50</v>
      </c>
      <c r="F79" s="30"/>
      <c r="G79" s="30"/>
      <c r="H79" s="129">
        <v>4.125</v>
      </c>
      <c r="I79" s="129">
        <v>3.48</v>
      </c>
      <c r="J79" s="129">
        <v>3.867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8372</v>
      </c>
      <c r="D80" s="38">
        <v>8870</v>
      </c>
      <c r="E80" s="38">
        <v>9327</v>
      </c>
      <c r="F80" s="39">
        <f>IF(D80&gt;0,100*E80/D80,0)</f>
        <v>105.15219842164599</v>
      </c>
      <c r="G80" s="40"/>
      <c r="H80" s="127">
        <v>729.3532036553524</v>
      </c>
      <c r="I80" s="126">
        <v>826.5052827868851</v>
      </c>
      <c r="J80" s="126">
        <v>874.3180000000001</v>
      </c>
      <c r="K80" s="42">
        <f>IF(I80&gt;0,100*J80/I80,0)</f>
        <v>105.78492578436955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565</v>
      </c>
      <c r="D82" s="29">
        <v>491</v>
      </c>
      <c r="E82" s="29">
        <v>491</v>
      </c>
      <c r="F82" s="30"/>
      <c r="G82" s="30"/>
      <c r="H82" s="129">
        <v>54</v>
      </c>
      <c r="I82" s="129">
        <v>50.4</v>
      </c>
      <c r="J82" s="129">
        <v>50.43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257.4</v>
      </c>
      <c r="D83" s="29">
        <v>205</v>
      </c>
      <c r="E83" s="29">
        <v>205</v>
      </c>
      <c r="F83" s="30"/>
      <c r="G83" s="30"/>
      <c r="H83" s="129">
        <v>20.114</v>
      </c>
      <c r="I83" s="129">
        <v>17.425</v>
      </c>
      <c r="J83" s="129">
        <v>17.425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822.4</v>
      </c>
      <c r="D84" s="38">
        <v>696</v>
      </c>
      <c r="E84" s="38">
        <v>696</v>
      </c>
      <c r="F84" s="39">
        <f>IF(D84&gt;0,100*E84/D84,0)</f>
        <v>100</v>
      </c>
      <c r="G84" s="40"/>
      <c r="H84" s="127">
        <v>74.114</v>
      </c>
      <c r="I84" s="126">
        <v>67.825</v>
      </c>
      <c r="J84" s="126">
        <v>67.855</v>
      </c>
      <c r="K84" s="42">
        <f>IF(I84&gt;0,100*J84/I84,0)</f>
        <v>100.04423147806855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10421.951920033553</v>
      </c>
      <c r="D86" s="29">
        <v>11395</v>
      </c>
      <c r="E86" s="29">
        <v>11824.563277601346</v>
      </c>
      <c r="F86" s="30">
        <f>IF(D86&gt;0,100*E86/D86,0)</f>
        <v>103.76975232647078</v>
      </c>
      <c r="G86" s="30"/>
      <c r="H86" s="31">
        <v>926.346251013428</v>
      </c>
      <c r="I86" s="31">
        <v>1079.48210370662</v>
      </c>
      <c r="J86" s="31">
        <v>1126.16111654821</v>
      </c>
      <c r="K86" s="32">
        <f>IF(I86&gt;0,100*J86/I86,0)</f>
        <v>104.32420441999994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10421.951920033553</v>
      </c>
      <c r="D89" s="56">
        <v>11395</v>
      </c>
      <c r="E89" s="56">
        <v>11824.563277601346</v>
      </c>
      <c r="F89" s="57">
        <f>IF(D89&gt;0,100*E89/D89,0)</f>
        <v>103.76975232647078</v>
      </c>
      <c r="G89" s="40"/>
      <c r="H89" s="58">
        <v>926.346251013428</v>
      </c>
      <c r="I89" s="59">
        <v>1079.48210370662</v>
      </c>
      <c r="J89" s="59">
        <v>1126.16111654821</v>
      </c>
      <c r="K89" s="57">
        <f>IF(I89&gt;0,100*J89/I89,0)</f>
        <v>104.32420441999994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AG627"/>
  <sheetViews>
    <sheetView workbookViewId="0" topLeftCell="A73">
      <selection activeCell="I84" sqref="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2</v>
      </c>
      <c r="D17" s="38">
        <v>2</v>
      </c>
      <c r="E17" s="38">
        <v>2</v>
      </c>
      <c r="F17" s="39">
        <f>IF(D17&gt;0,100*E17/D17,0)</f>
        <v>100</v>
      </c>
      <c r="G17" s="40"/>
      <c r="H17" s="127">
        <v>0.026</v>
      </c>
      <c r="I17" s="126">
        <v>0.013</v>
      </c>
      <c r="J17" s="126">
        <v>0.013</v>
      </c>
      <c r="K17" s="42">
        <f>IF(I17&gt;0,100*J17/I17,0)</f>
        <v>100.00000000000001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1</v>
      </c>
      <c r="D19" s="29"/>
      <c r="E19" s="29"/>
      <c r="F19" s="30"/>
      <c r="G19" s="30"/>
      <c r="H19" s="129">
        <v>0.011</v>
      </c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27">
        <v>0.011</v>
      </c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911</v>
      </c>
      <c r="D24" s="38">
        <v>900</v>
      </c>
      <c r="E24" s="38">
        <v>920</v>
      </c>
      <c r="F24" s="39">
        <f>IF(D24&gt;0,100*E24/D24,0)</f>
        <v>102.22222222222223</v>
      </c>
      <c r="G24" s="40"/>
      <c r="H24" s="127">
        <v>11.053</v>
      </c>
      <c r="I24" s="126">
        <v>13.5</v>
      </c>
      <c r="J24" s="126">
        <v>13</v>
      </c>
      <c r="K24" s="42">
        <f>IF(I24&gt;0,100*J24/I24,0)</f>
        <v>96.29629629629629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236</v>
      </c>
      <c r="D26" s="38">
        <v>190</v>
      </c>
      <c r="E26" s="38">
        <v>200</v>
      </c>
      <c r="F26" s="39">
        <f>IF(D26&gt;0,100*E26/D26,0)</f>
        <v>105.26315789473684</v>
      </c>
      <c r="G26" s="40"/>
      <c r="H26" s="127">
        <v>2.95</v>
      </c>
      <c r="I26" s="126">
        <v>2.6</v>
      </c>
      <c r="J26" s="126">
        <v>2.7</v>
      </c>
      <c r="K26" s="42">
        <f>IF(I26&gt;0,100*J26/I26,0)</f>
        <v>103.84615384615384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2</v>
      </c>
      <c r="D29" s="29"/>
      <c r="E29" s="29"/>
      <c r="F29" s="30"/>
      <c r="G29" s="30"/>
      <c r="H29" s="129">
        <v>0.024</v>
      </c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25</v>
      </c>
      <c r="D30" s="29">
        <v>25</v>
      </c>
      <c r="E30" s="29">
        <v>25</v>
      </c>
      <c r="F30" s="30"/>
      <c r="G30" s="30"/>
      <c r="H30" s="129">
        <v>0.624</v>
      </c>
      <c r="I30" s="129">
        <v>0.625</v>
      </c>
      <c r="J30" s="129">
        <v>0.625</v>
      </c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27</v>
      </c>
      <c r="D31" s="38">
        <v>25</v>
      </c>
      <c r="E31" s="38">
        <v>25</v>
      </c>
      <c r="F31" s="39">
        <f>IF(D31&gt;0,100*E31/D31,0)</f>
        <v>100</v>
      </c>
      <c r="G31" s="40"/>
      <c r="H31" s="127">
        <v>0.648</v>
      </c>
      <c r="I31" s="126">
        <v>0.625</v>
      </c>
      <c r="J31" s="126">
        <v>0.625</v>
      </c>
      <c r="K31" s="42">
        <f>IF(I31&gt;0,100*J31/I31,0)</f>
        <v>100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220</v>
      </c>
      <c r="D33" s="29">
        <v>249</v>
      </c>
      <c r="E33" s="29">
        <v>220</v>
      </c>
      <c r="F33" s="30"/>
      <c r="G33" s="30"/>
      <c r="H33" s="129">
        <v>1.835</v>
      </c>
      <c r="I33" s="129">
        <v>1.466</v>
      </c>
      <c r="J33" s="129">
        <v>2.64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26</v>
      </c>
      <c r="D34" s="29">
        <v>26</v>
      </c>
      <c r="E34" s="29">
        <v>23</v>
      </c>
      <c r="F34" s="30"/>
      <c r="G34" s="30"/>
      <c r="H34" s="129">
        <v>0.298</v>
      </c>
      <c r="I34" s="129">
        <v>0.34</v>
      </c>
      <c r="J34" s="129">
        <v>0.237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14</v>
      </c>
      <c r="D35" s="29">
        <v>18</v>
      </c>
      <c r="E35" s="29">
        <v>12</v>
      </c>
      <c r="F35" s="30"/>
      <c r="G35" s="30"/>
      <c r="H35" s="129">
        <v>0.175</v>
      </c>
      <c r="I35" s="129">
        <v>0.225</v>
      </c>
      <c r="J35" s="129">
        <v>0.15</v>
      </c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680</v>
      </c>
      <c r="D36" s="29">
        <v>595</v>
      </c>
      <c r="E36" s="29">
        <v>516</v>
      </c>
      <c r="F36" s="30"/>
      <c r="G36" s="30"/>
      <c r="H36" s="129">
        <v>8.16</v>
      </c>
      <c r="I36" s="129">
        <v>7.135</v>
      </c>
      <c r="J36" s="129">
        <v>5.157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940</v>
      </c>
      <c r="D37" s="38">
        <v>888</v>
      </c>
      <c r="E37" s="38">
        <v>771</v>
      </c>
      <c r="F37" s="39">
        <f>IF(D37&gt;0,100*E37/D37,0)</f>
        <v>86.82432432432432</v>
      </c>
      <c r="G37" s="40"/>
      <c r="H37" s="127">
        <v>10.468</v>
      </c>
      <c r="I37" s="126">
        <v>9.166</v>
      </c>
      <c r="J37" s="126">
        <v>8.184000000000001</v>
      </c>
      <c r="K37" s="42">
        <f>IF(I37&gt;0,100*J37/I37,0)</f>
        <v>89.28649356316824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104</v>
      </c>
      <c r="D39" s="38">
        <v>97</v>
      </c>
      <c r="E39" s="38">
        <v>114</v>
      </c>
      <c r="F39" s="39">
        <f>IF(D39&gt;0,100*E39/D39,0)</f>
        <v>117.52577319587628</v>
      </c>
      <c r="G39" s="40"/>
      <c r="H39" s="127">
        <v>1.648</v>
      </c>
      <c r="I39" s="126">
        <v>1.372</v>
      </c>
      <c r="J39" s="126">
        <v>1.647</v>
      </c>
      <c r="K39" s="42">
        <f>IF(I39&gt;0,100*J39/I39,0)</f>
        <v>120.04373177842564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3</v>
      </c>
      <c r="D43" s="29">
        <v>3</v>
      </c>
      <c r="E43" s="29">
        <v>3</v>
      </c>
      <c r="F43" s="30"/>
      <c r="G43" s="30"/>
      <c r="H43" s="129">
        <v>0.034</v>
      </c>
      <c r="I43" s="129">
        <v>0.033</v>
      </c>
      <c r="J43" s="129">
        <v>0.033</v>
      </c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4</v>
      </c>
      <c r="D46" s="29">
        <v>5</v>
      </c>
      <c r="E46" s="29">
        <v>5</v>
      </c>
      <c r="F46" s="30"/>
      <c r="G46" s="30"/>
      <c r="H46" s="129">
        <v>0.04</v>
      </c>
      <c r="I46" s="129">
        <v>0.075</v>
      </c>
      <c r="J46" s="129">
        <v>0.075</v>
      </c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2</v>
      </c>
      <c r="D47" s="29">
        <v>2</v>
      </c>
      <c r="E47" s="29">
        <v>2</v>
      </c>
      <c r="F47" s="30"/>
      <c r="G47" s="30"/>
      <c r="H47" s="129">
        <v>0.01</v>
      </c>
      <c r="I47" s="129">
        <v>0.01</v>
      </c>
      <c r="J47" s="129">
        <v>0.01</v>
      </c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2</v>
      </c>
      <c r="D49" s="29"/>
      <c r="E49" s="29"/>
      <c r="F49" s="30"/>
      <c r="G49" s="30"/>
      <c r="H49" s="129">
        <v>0.016</v>
      </c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11</v>
      </c>
      <c r="D50" s="38">
        <v>10</v>
      </c>
      <c r="E50" s="38">
        <v>10</v>
      </c>
      <c r="F50" s="39">
        <f>IF(D50&gt;0,100*E50/D50,0)</f>
        <v>100</v>
      </c>
      <c r="G50" s="40"/>
      <c r="H50" s="127">
        <v>0.1</v>
      </c>
      <c r="I50" s="126">
        <v>0.118</v>
      </c>
      <c r="J50" s="126">
        <v>0.118</v>
      </c>
      <c r="K50" s="42">
        <f>IF(I50&gt;0,100*J50/I50,0)</f>
        <v>100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20</v>
      </c>
      <c r="D52" s="38">
        <v>10</v>
      </c>
      <c r="E52" s="38">
        <v>10</v>
      </c>
      <c r="F52" s="39">
        <f>IF(D52&gt;0,100*E52/D52,0)</f>
        <v>100</v>
      </c>
      <c r="G52" s="40"/>
      <c r="H52" s="127">
        <v>0.3</v>
      </c>
      <c r="I52" s="126">
        <v>0.15</v>
      </c>
      <c r="J52" s="126">
        <v>0.15</v>
      </c>
      <c r="K52" s="42">
        <f>IF(I52&gt;0,100*J52/I52,0)</f>
        <v>100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160</v>
      </c>
      <c r="D54" s="29">
        <v>130</v>
      </c>
      <c r="E54" s="29">
        <v>125</v>
      </c>
      <c r="F54" s="30"/>
      <c r="G54" s="30"/>
      <c r="H54" s="129">
        <v>1.92</v>
      </c>
      <c r="I54" s="129">
        <v>1.43</v>
      </c>
      <c r="J54" s="129">
        <v>1.625</v>
      </c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15</v>
      </c>
      <c r="D55" s="29">
        <v>15</v>
      </c>
      <c r="E55" s="29">
        <v>15</v>
      </c>
      <c r="F55" s="30"/>
      <c r="G55" s="30"/>
      <c r="H55" s="129">
        <v>0.15</v>
      </c>
      <c r="I55" s="129">
        <v>0.15</v>
      </c>
      <c r="J55" s="129">
        <v>0.15</v>
      </c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32</v>
      </c>
      <c r="D58" s="29">
        <v>32</v>
      </c>
      <c r="E58" s="29">
        <v>14</v>
      </c>
      <c r="F58" s="30"/>
      <c r="G58" s="30"/>
      <c r="H58" s="129">
        <v>0.357</v>
      </c>
      <c r="I58" s="129">
        <v>0.357</v>
      </c>
      <c r="J58" s="129">
        <v>0.15</v>
      </c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207</v>
      </c>
      <c r="D59" s="38">
        <v>177</v>
      </c>
      <c r="E59" s="38">
        <v>154</v>
      </c>
      <c r="F59" s="39">
        <f>IF(D59&gt;0,100*E59/D59,0)</f>
        <v>87.00564971751412</v>
      </c>
      <c r="G59" s="40"/>
      <c r="H59" s="127">
        <v>2.4269999999999996</v>
      </c>
      <c r="I59" s="126">
        <v>1.9369999999999998</v>
      </c>
      <c r="J59" s="126">
        <v>1.925</v>
      </c>
      <c r="K59" s="42">
        <f>IF(I59&gt;0,100*J59/I59,0)</f>
        <v>99.38048528652557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1709</v>
      </c>
      <c r="D61" s="29">
        <v>2100</v>
      </c>
      <c r="E61" s="29">
        <v>2100</v>
      </c>
      <c r="F61" s="30"/>
      <c r="G61" s="30"/>
      <c r="H61" s="129">
        <v>16.748</v>
      </c>
      <c r="I61" s="129">
        <v>24</v>
      </c>
      <c r="J61" s="129">
        <v>26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1376</v>
      </c>
      <c r="D62" s="29">
        <v>1104</v>
      </c>
      <c r="E62" s="29">
        <v>905</v>
      </c>
      <c r="F62" s="30"/>
      <c r="G62" s="30"/>
      <c r="H62" s="129">
        <v>21.328</v>
      </c>
      <c r="I62" s="129">
        <v>19.03</v>
      </c>
      <c r="J62" s="129">
        <v>15.7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698</v>
      </c>
      <c r="D63" s="29">
        <v>760</v>
      </c>
      <c r="E63" s="29">
        <v>853</v>
      </c>
      <c r="F63" s="30"/>
      <c r="G63" s="30"/>
      <c r="H63" s="129">
        <v>6.352</v>
      </c>
      <c r="I63" s="129">
        <v>13.68</v>
      </c>
      <c r="J63" s="129">
        <v>15.3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3783</v>
      </c>
      <c r="D64" s="38">
        <v>3964</v>
      </c>
      <c r="E64" s="38">
        <v>3858</v>
      </c>
      <c r="F64" s="39">
        <f>IF(D64&gt;0,100*E64/D64,0)</f>
        <v>97.32593340060545</v>
      </c>
      <c r="G64" s="40"/>
      <c r="H64" s="127">
        <v>44.428</v>
      </c>
      <c r="I64" s="126">
        <v>56.71</v>
      </c>
      <c r="J64" s="126">
        <v>57</v>
      </c>
      <c r="K64" s="42">
        <f>IF(I64&gt;0,100*J64/I64,0)</f>
        <v>100.51137365543995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6694</v>
      </c>
      <c r="D66" s="38">
        <v>7347</v>
      </c>
      <c r="E66" s="38">
        <v>7281</v>
      </c>
      <c r="F66" s="39">
        <f>IF(D66&gt;0,100*E66/D66,0)</f>
        <v>99.10167415271539</v>
      </c>
      <c r="G66" s="40"/>
      <c r="H66" s="127">
        <v>78.32</v>
      </c>
      <c r="I66" s="126">
        <v>85.96</v>
      </c>
      <c r="J66" s="126">
        <v>86.644</v>
      </c>
      <c r="K66" s="42">
        <f>IF(I66&gt;0,100*J66/I66,0)</f>
        <v>100.79571893904144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200</v>
      </c>
      <c r="D72" s="29">
        <v>218</v>
      </c>
      <c r="E72" s="29">
        <v>218</v>
      </c>
      <c r="F72" s="30"/>
      <c r="G72" s="30"/>
      <c r="H72" s="129">
        <v>2.69</v>
      </c>
      <c r="I72" s="129">
        <v>2.676</v>
      </c>
      <c r="J72" s="129">
        <v>2.676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231</v>
      </c>
      <c r="D73" s="29">
        <v>220</v>
      </c>
      <c r="E73" s="29">
        <v>220</v>
      </c>
      <c r="F73" s="30"/>
      <c r="G73" s="30"/>
      <c r="H73" s="129">
        <v>4.613</v>
      </c>
      <c r="I73" s="129">
        <v>4.01</v>
      </c>
      <c r="J73" s="129">
        <v>4.01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91</v>
      </c>
      <c r="D74" s="29">
        <v>110</v>
      </c>
      <c r="E74" s="29">
        <v>95</v>
      </c>
      <c r="F74" s="30"/>
      <c r="G74" s="30"/>
      <c r="H74" s="129">
        <v>1.183</v>
      </c>
      <c r="I74" s="129">
        <v>1.485</v>
      </c>
      <c r="J74" s="129">
        <v>1.283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699</v>
      </c>
      <c r="D75" s="29">
        <v>790</v>
      </c>
      <c r="E75" s="29">
        <v>790</v>
      </c>
      <c r="F75" s="30"/>
      <c r="G75" s="30"/>
      <c r="H75" s="129">
        <v>5.787</v>
      </c>
      <c r="I75" s="129">
        <v>8.287</v>
      </c>
      <c r="J75" s="129">
        <v>8.287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20</v>
      </c>
      <c r="D76" s="29">
        <v>25</v>
      </c>
      <c r="E76" s="29">
        <v>20</v>
      </c>
      <c r="F76" s="30"/>
      <c r="G76" s="30"/>
      <c r="H76" s="129">
        <v>0.2</v>
      </c>
      <c r="I76" s="129">
        <v>0.3</v>
      </c>
      <c r="J76" s="129">
        <v>0.24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74</v>
      </c>
      <c r="D77" s="29">
        <v>72</v>
      </c>
      <c r="E77" s="29">
        <v>72</v>
      </c>
      <c r="F77" s="30"/>
      <c r="G77" s="30"/>
      <c r="H77" s="129">
        <v>0.75</v>
      </c>
      <c r="I77" s="129">
        <v>0.72</v>
      </c>
      <c r="J77" s="129">
        <v>0.72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561</v>
      </c>
      <c r="D78" s="29">
        <v>500</v>
      </c>
      <c r="E78" s="29">
        <v>500</v>
      </c>
      <c r="F78" s="30"/>
      <c r="G78" s="30"/>
      <c r="H78" s="129">
        <v>10.649</v>
      </c>
      <c r="I78" s="129">
        <v>9.5</v>
      </c>
      <c r="J78" s="129">
        <v>9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321</v>
      </c>
      <c r="D79" s="29">
        <v>445</v>
      </c>
      <c r="E79" s="29">
        <v>250</v>
      </c>
      <c r="F79" s="30"/>
      <c r="G79" s="30"/>
      <c r="H79" s="129">
        <v>3.82</v>
      </c>
      <c r="I79" s="129">
        <v>5.418</v>
      </c>
      <c r="J79" s="129">
        <v>3.844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2197</v>
      </c>
      <c r="D80" s="38">
        <v>2380</v>
      </c>
      <c r="E80" s="38">
        <v>2165</v>
      </c>
      <c r="F80" s="39">
        <f>IF(D80&gt;0,100*E80/D80,0)</f>
        <v>90.96638655462185</v>
      </c>
      <c r="G80" s="40"/>
      <c r="H80" s="127">
        <v>29.692</v>
      </c>
      <c r="I80" s="126">
        <v>32.396</v>
      </c>
      <c r="J80" s="126">
        <v>30.06</v>
      </c>
      <c r="K80" s="42">
        <f>IF(I80&gt;0,100*J80/I80,0)</f>
        <v>92.78923323867144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1</v>
      </c>
      <c r="D82" s="29">
        <v>2</v>
      </c>
      <c r="E82" s="29">
        <v>2</v>
      </c>
      <c r="F82" s="30"/>
      <c r="G82" s="30"/>
      <c r="H82" s="129">
        <v>0.025</v>
      </c>
      <c r="I82" s="129">
        <v>0.05</v>
      </c>
      <c r="J82" s="129">
        <v>0.05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10</v>
      </c>
      <c r="D83" s="29">
        <v>9</v>
      </c>
      <c r="E83" s="29">
        <v>9</v>
      </c>
      <c r="F83" s="30"/>
      <c r="G83" s="30"/>
      <c r="H83" s="129">
        <v>0.024</v>
      </c>
      <c r="I83" s="129">
        <v>0.024</v>
      </c>
      <c r="J83" s="129">
        <v>0.024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11</v>
      </c>
      <c r="D84" s="38">
        <v>11</v>
      </c>
      <c r="E84" s="38">
        <v>11</v>
      </c>
      <c r="F84" s="39">
        <f>IF(D84&gt;0,100*E84/D84,0)</f>
        <v>100</v>
      </c>
      <c r="G84" s="40"/>
      <c r="H84" s="127">
        <v>0.049</v>
      </c>
      <c r="I84" s="126">
        <v>0.07400000000000001</v>
      </c>
      <c r="J84" s="126">
        <v>0.07400000000000001</v>
      </c>
      <c r="K84" s="42">
        <f>IF(I84&gt;0,100*J84/I84,0)</f>
        <v>100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15144</v>
      </c>
      <c r="D86" s="29">
        <v>16001</v>
      </c>
      <c r="E86" s="29">
        <v>15521</v>
      </c>
      <c r="F86" s="30">
        <f>IF(D86&gt;0,100*E86/D86,0)</f>
        <v>97.00018748828198</v>
      </c>
      <c r="G86" s="30"/>
      <c r="H86" s="31">
        <v>182.12</v>
      </c>
      <c r="I86" s="31">
        <v>204.62100000000004</v>
      </c>
      <c r="J86" s="31">
        <v>202.14</v>
      </c>
      <c r="K86" s="32">
        <f>IF(I86&gt;0,100*J86/I86,0)</f>
        <v>98.78751447798611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15144</v>
      </c>
      <c r="D89" s="56">
        <v>16001</v>
      </c>
      <c r="E89" s="56">
        <v>15521</v>
      </c>
      <c r="F89" s="57">
        <f>IF(D89&gt;0,100*E89/D89,0)</f>
        <v>97.00018748828198</v>
      </c>
      <c r="G89" s="40"/>
      <c r="H89" s="58">
        <v>182.12</v>
      </c>
      <c r="I89" s="59">
        <v>204.62100000000004</v>
      </c>
      <c r="J89" s="59">
        <v>202.14</v>
      </c>
      <c r="K89" s="57">
        <f>IF(I89&gt;0,100*J89/I89,0)</f>
        <v>98.78751447798611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AG627"/>
  <sheetViews>
    <sheetView workbookViewId="0" topLeftCell="A1">
      <selection activeCell="C56" sqref="C56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276</v>
      </c>
      <c r="D7" s="21" t="s">
        <v>6</v>
      </c>
      <c r="E7" s="21">
        <v>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38</v>
      </c>
      <c r="D9" s="29">
        <v>39</v>
      </c>
      <c r="E9" s="29">
        <v>38.380649646814526</v>
      </c>
      <c r="F9" s="30"/>
      <c r="G9" s="30"/>
      <c r="H9" s="129">
        <v>0.66</v>
      </c>
      <c r="I9" s="129">
        <v>1.0522016550522646</v>
      </c>
      <c r="J9" s="129">
        <v>0.9269971659132069</v>
      </c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6</v>
      </c>
      <c r="D10" s="29">
        <v>6</v>
      </c>
      <c r="E10" s="29">
        <v>6.130118720554558</v>
      </c>
      <c r="F10" s="30"/>
      <c r="G10" s="30"/>
      <c r="H10" s="129">
        <v>0.125</v>
      </c>
      <c r="I10" s="129">
        <v>0.1248</v>
      </c>
      <c r="J10" s="129">
        <v>0.1563180273741412</v>
      </c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6</v>
      </c>
      <c r="D11" s="29">
        <v>6</v>
      </c>
      <c r="E11" s="29">
        <v>5.943760565341261</v>
      </c>
      <c r="F11" s="30"/>
      <c r="G11" s="30"/>
      <c r="H11" s="129">
        <v>0.095</v>
      </c>
      <c r="I11" s="129">
        <v>0.095</v>
      </c>
      <c r="J11" s="129">
        <v>0.09410954228456998</v>
      </c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42</v>
      </c>
      <c r="D12" s="29">
        <v>42</v>
      </c>
      <c r="E12" s="29">
        <v>46.028019435529345</v>
      </c>
      <c r="F12" s="30"/>
      <c r="G12" s="30"/>
      <c r="H12" s="129">
        <v>0.634</v>
      </c>
      <c r="I12" s="129">
        <v>0.6193500000000001</v>
      </c>
      <c r="J12" s="129">
        <v>0.6784749245841956</v>
      </c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92</v>
      </c>
      <c r="D13" s="38">
        <v>93</v>
      </c>
      <c r="E13" s="38">
        <v>96.48254836823969</v>
      </c>
      <c r="F13" s="39">
        <f>IF(D13&gt;0,100*E13/D13,0)</f>
        <v>103.74467566477387</v>
      </c>
      <c r="G13" s="40"/>
      <c r="H13" s="127">
        <v>1.514</v>
      </c>
      <c r="I13" s="126">
        <v>1.8913516550522647</v>
      </c>
      <c r="J13" s="126">
        <v>1.8558996601561137</v>
      </c>
      <c r="K13" s="42">
        <f>IF(I13&gt;0,100*J13/I13,0)</f>
        <v>98.1255735916983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6</v>
      </c>
      <c r="D15" s="38">
        <v>3</v>
      </c>
      <c r="E15" s="38">
        <v>2</v>
      </c>
      <c r="F15" s="39">
        <f>IF(D15&gt;0,100*E15/D15,0)</f>
        <v>66.66666666666667</v>
      </c>
      <c r="G15" s="40"/>
      <c r="H15" s="127">
        <v>0.09</v>
      </c>
      <c r="I15" s="126">
        <v>0.045</v>
      </c>
      <c r="J15" s="126">
        <v>0.043</v>
      </c>
      <c r="K15" s="42">
        <f>IF(I15&gt;0,100*J15/I15,0)</f>
        <v>95.55555555555556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8</v>
      </c>
      <c r="D17" s="38">
        <v>8</v>
      </c>
      <c r="E17" s="38">
        <v>9</v>
      </c>
      <c r="F17" s="39">
        <f>IF(D17&gt;0,100*E17/D17,0)</f>
        <v>112.5</v>
      </c>
      <c r="G17" s="40"/>
      <c r="H17" s="127">
        <v>0.168</v>
      </c>
      <c r="I17" s="126">
        <v>0.168</v>
      </c>
      <c r="J17" s="126">
        <v>0.168</v>
      </c>
      <c r="K17" s="42">
        <f>IF(I17&gt;0,100*J17/I17,0)</f>
        <v>100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8</v>
      </c>
      <c r="D19" s="29"/>
      <c r="E19" s="29"/>
      <c r="F19" s="30"/>
      <c r="G19" s="30"/>
      <c r="H19" s="129">
        <v>0.196</v>
      </c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15</v>
      </c>
      <c r="D20" s="29">
        <v>18</v>
      </c>
      <c r="E20" s="29">
        <v>15</v>
      </c>
      <c r="F20" s="30"/>
      <c r="G20" s="30"/>
      <c r="H20" s="129">
        <v>0.23</v>
      </c>
      <c r="I20" s="129">
        <v>0.27</v>
      </c>
      <c r="J20" s="129">
        <v>0.225</v>
      </c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15</v>
      </c>
      <c r="D21" s="29">
        <v>15</v>
      </c>
      <c r="E21" s="29">
        <v>15</v>
      </c>
      <c r="F21" s="30"/>
      <c r="G21" s="30"/>
      <c r="H21" s="129">
        <v>0.28</v>
      </c>
      <c r="I21" s="129">
        <v>0.285</v>
      </c>
      <c r="J21" s="129">
        <v>0.263</v>
      </c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38</v>
      </c>
      <c r="D22" s="38">
        <v>33</v>
      </c>
      <c r="E22" s="38">
        <v>30</v>
      </c>
      <c r="F22" s="39">
        <f>IF(D22&gt;0,100*E22/D22,0)</f>
        <v>90.9090909090909</v>
      </c>
      <c r="G22" s="40"/>
      <c r="H22" s="127">
        <v>0.7060000000000001</v>
      </c>
      <c r="I22" s="126">
        <v>0.555</v>
      </c>
      <c r="J22" s="126">
        <v>0.488</v>
      </c>
      <c r="K22" s="42">
        <f>IF(I22&gt;0,100*J22/I22,0)</f>
        <v>87.92792792792791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1368</v>
      </c>
      <c r="D24" s="38">
        <v>1187</v>
      </c>
      <c r="E24" s="38">
        <v>1046</v>
      </c>
      <c r="F24" s="39">
        <f>IF(D24&gt;0,100*E24/D24,0)</f>
        <v>88.12131423757371</v>
      </c>
      <c r="G24" s="40"/>
      <c r="H24" s="127">
        <v>21.79</v>
      </c>
      <c r="I24" s="126">
        <v>17.779</v>
      </c>
      <c r="J24" s="126">
        <v>17.054</v>
      </c>
      <c r="K24" s="42">
        <f>IF(I24&gt;0,100*J24/I24,0)</f>
        <v>95.92215535181955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541</v>
      </c>
      <c r="D26" s="38">
        <v>450</v>
      </c>
      <c r="E26" s="38">
        <v>430</v>
      </c>
      <c r="F26" s="39">
        <f>IF(D26&gt;0,100*E26/D26,0)</f>
        <v>95.55555555555556</v>
      </c>
      <c r="G26" s="40"/>
      <c r="H26" s="127">
        <v>10.55</v>
      </c>
      <c r="I26" s="126">
        <v>10</v>
      </c>
      <c r="J26" s="126">
        <v>9.6</v>
      </c>
      <c r="K26" s="42">
        <f>IF(I26&gt;0,100*J26/I26,0)</f>
        <v>96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10</v>
      </c>
      <c r="D28" s="29"/>
      <c r="E28" s="29"/>
      <c r="F28" s="30"/>
      <c r="G28" s="30"/>
      <c r="H28" s="129">
        <v>0.15</v>
      </c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7</v>
      </c>
      <c r="D29" s="29">
        <v>5</v>
      </c>
      <c r="E29" s="29">
        <v>5</v>
      </c>
      <c r="F29" s="30"/>
      <c r="G29" s="30"/>
      <c r="H29" s="129">
        <v>0.2</v>
      </c>
      <c r="I29" s="129">
        <v>0.1</v>
      </c>
      <c r="J29" s="129">
        <v>0.075</v>
      </c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/>
      <c r="D30" s="29">
        <v>45</v>
      </c>
      <c r="E30" s="29">
        <v>10</v>
      </c>
      <c r="F30" s="30"/>
      <c r="G30" s="30"/>
      <c r="H30" s="129"/>
      <c r="I30" s="129">
        <v>0.9</v>
      </c>
      <c r="J30" s="129">
        <v>0.3</v>
      </c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17</v>
      </c>
      <c r="D31" s="38">
        <v>50</v>
      </c>
      <c r="E31" s="38">
        <v>15</v>
      </c>
      <c r="F31" s="39">
        <f>IF(D31&gt;0,100*E31/D31,0)</f>
        <v>30</v>
      </c>
      <c r="G31" s="40"/>
      <c r="H31" s="127">
        <v>0.35</v>
      </c>
      <c r="I31" s="126">
        <v>1</v>
      </c>
      <c r="J31" s="126">
        <v>0.375</v>
      </c>
      <c r="K31" s="42">
        <f>IF(I31&gt;0,100*J31/I31,0)</f>
        <v>37.5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116</v>
      </c>
      <c r="D33" s="29">
        <v>110</v>
      </c>
      <c r="E33" s="29">
        <v>92</v>
      </c>
      <c r="F33" s="30"/>
      <c r="G33" s="30"/>
      <c r="H33" s="129">
        <v>1.654</v>
      </c>
      <c r="I33" s="129">
        <v>1.45</v>
      </c>
      <c r="J33" s="129">
        <v>1.6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41</v>
      </c>
      <c r="D34" s="29">
        <v>33</v>
      </c>
      <c r="E34" s="29">
        <v>49</v>
      </c>
      <c r="F34" s="30"/>
      <c r="G34" s="30"/>
      <c r="H34" s="129">
        <v>0.988</v>
      </c>
      <c r="I34" s="129">
        <v>0.918</v>
      </c>
      <c r="J34" s="129">
        <v>0.813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34</v>
      </c>
      <c r="D35" s="29">
        <v>25</v>
      </c>
      <c r="E35" s="29">
        <v>23</v>
      </c>
      <c r="F35" s="30"/>
      <c r="G35" s="30"/>
      <c r="H35" s="129">
        <v>0.772</v>
      </c>
      <c r="I35" s="129">
        <v>0.56</v>
      </c>
      <c r="J35" s="129">
        <v>0.5</v>
      </c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410</v>
      </c>
      <c r="D36" s="29">
        <v>378</v>
      </c>
      <c r="E36" s="29">
        <v>261</v>
      </c>
      <c r="F36" s="30"/>
      <c r="G36" s="30"/>
      <c r="H36" s="129">
        <v>8.591</v>
      </c>
      <c r="I36" s="129">
        <v>7.938</v>
      </c>
      <c r="J36" s="129">
        <v>5.474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601</v>
      </c>
      <c r="D37" s="38">
        <v>546</v>
      </c>
      <c r="E37" s="38">
        <v>425</v>
      </c>
      <c r="F37" s="39">
        <f>IF(D37&gt;0,100*E37/D37,0)</f>
        <v>77.83882783882784</v>
      </c>
      <c r="G37" s="40"/>
      <c r="H37" s="127">
        <v>12.005</v>
      </c>
      <c r="I37" s="126">
        <v>10.866</v>
      </c>
      <c r="J37" s="126">
        <v>8.387</v>
      </c>
      <c r="K37" s="42">
        <f>IF(I37&gt;0,100*J37/I37,0)</f>
        <v>77.18571691514818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105</v>
      </c>
      <c r="D39" s="38">
        <v>96</v>
      </c>
      <c r="E39" s="38">
        <v>110</v>
      </c>
      <c r="F39" s="39">
        <f>IF(D39&gt;0,100*E39/D39,0)</f>
        <v>114.58333333333333</v>
      </c>
      <c r="G39" s="40"/>
      <c r="H39" s="127">
        <v>2.608</v>
      </c>
      <c r="I39" s="126">
        <v>1.918</v>
      </c>
      <c r="J39" s="126">
        <v>2.178</v>
      </c>
      <c r="K39" s="42">
        <f>IF(I39&gt;0,100*J39/I39,0)</f>
        <v>113.55578727841501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4</v>
      </c>
      <c r="D41" s="29">
        <v>3</v>
      </c>
      <c r="E41" s="29">
        <v>2</v>
      </c>
      <c r="F41" s="30"/>
      <c r="G41" s="30"/>
      <c r="H41" s="129">
        <v>0.12</v>
      </c>
      <c r="I41" s="129">
        <v>0.074</v>
      </c>
      <c r="J41" s="129">
        <v>0.046</v>
      </c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23</v>
      </c>
      <c r="D42" s="29">
        <v>25</v>
      </c>
      <c r="E42" s="29">
        <v>25</v>
      </c>
      <c r="F42" s="30"/>
      <c r="G42" s="30"/>
      <c r="H42" s="129">
        <v>0.46</v>
      </c>
      <c r="I42" s="129">
        <v>0.5</v>
      </c>
      <c r="J42" s="129">
        <v>0.5</v>
      </c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50</v>
      </c>
      <c r="D43" s="29">
        <v>40</v>
      </c>
      <c r="E43" s="29">
        <v>40</v>
      </c>
      <c r="F43" s="30"/>
      <c r="G43" s="30"/>
      <c r="H43" s="129">
        <v>1.81</v>
      </c>
      <c r="I43" s="129">
        <v>1.32</v>
      </c>
      <c r="J43" s="129">
        <v>1.44</v>
      </c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2</v>
      </c>
      <c r="D44" s="29">
        <v>2</v>
      </c>
      <c r="E44" s="29">
        <v>2</v>
      </c>
      <c r="F44" s="30"/>
      <c r="G44" s="30"/>
      <c r="H44" s="129">
        <v>0.086</v>
      </c>
      <c r="I44" s="129">
        <v>0.08</v>
      </c>
      <c r="J44" s="129">
        <v>0.086</v>
      </c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5</v>
      </c>
      <c r="D45" s="29">
        <v>5</v>
      </c>
      <c r="E45" s="29">
        <v>5</v>
      </c>
      <c r="F45" s="30"/>
      <c r="G45" s="30"/>
      <c r="H45" s="129">
        <v>0.105</v>
      </c>
      <c r="I45" s="129">
        <v>0.105</v>
      </c>
      <c r="J45" s="129">
        <v>0.115</v>
      </c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20</v>
      </c>
      <c r="D46" s="29">
        <v>25</v>
      </c>
      <c r="E46" s="29">
        <v>25</v>
      </c>
      <c r="F46" s="30"/>
      <c r="G46" s="30"/>
      <c r="H46" s="129">
        <v>0.6</v>
      </c>
      <c r="I46" s="129">
        <v>0.75</v>
      </c>
      <c r="J46" s="129">
        <v>0.75</v>
      </c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36</v>
      </c>
      <c r="D48" s="29">
        <v>40</v>
      </c>
      <c r="E48" s="29">
        <v>8</v>
      </c>
      <c r="F48" s="30"/>
      <c r="G48" s="30"/>
      <c r="H48" s="129">
        <v>0.792</v>
      </c>
      <c r="I48" s="129">
        <v>0.8</v>
      </c>
      <c r="J48" s="129">
        <v>0.16</v>
      </c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5</v>
      </c>
      <c r="D49" s="29">
        <v>5</v>
      </c>
      <c r="E49" s="29"/>
      <c r="F49" s="30"/>
      <c r="G49" s="30"/>
      <c r="H49" s="129">
        <v>0.1</v>
      </c>
      <c r="I49" s="129">
        <v>0.1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145</v>
      </c>
      <c r="D50" s="38">
        <v>145</v>
      </c>
      <c r="E50" s="38">
        <v>107</v>
      </c>
      <c r="F50" s="39">
        <f>IF(D50&gt;0,100*E50/D50,0)</f>
        <v>73.79310344827586</v>
      </c>
      <c r="G50" s="40"/>
      <c r="H50" s="127">
        <v>4.0729999999999995</v>
      </c>
      <c r="I50" s="126">
        <v>3.7290000000000005</v>
      </c>
      <c r="J50" s="126">
        <v>3.0970000000000004</v>
      </c>
      <c r="K50" s="42">
        <f>IF(I50&gt;0,100*J50/I50,0)</f>
        <v>83.05175650308394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5</v>
      </c>
      <c r="D52" s="38">
        <v>2</v>
      </c>
      <c r="E52" s="38">
        <v>2</v>
      </c>
      <c r="F52" s="39">
        <f>IF(D52&gt;0,100*E52/D52,0)</f>
        <v>100</v>
      </c>
      <c r="G52" s="40"/>
      <c r="H52" s="127">
        <v>0.05</v>
      </c>
      <c r="I52" s="126">
        <v>0.02</v>
      </c>
      <c r="J52" s="126">
        <v>0.02</v>
      </c>
      <c r="K52" s="42">
        <f>IF(I52&gt;0,100*J52/I52,0)</f>
        <v>100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20</v>
      </c>
      <c r="D54" s="29">
        <v>10</v>
      </c>
      <c r="E54" s="29">
        <v>12</v>
      </c>
      <c r="F54" s="30"/>
      <c r="G54" s="30"/>
      <c r="H54" s="129">
        <v>0.38</v>
      </c>
      <c r="I54" s="129">
        <v>0.18</v>
      </c>
      <c r="J54" s="129">
        <v>0.216</v>
      </c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45</v>
      </c>
      <c r="D55" s="29">
        <v>21</v>
      </c>
      <c r="E55" s="29">
        <v>20</v>
      </c>
      <c r="F55" s="30"/>
      <c r="G55" s="30"/>
      <c r="H55" s="129">
        <v>1.575</v>
      </c>
      <c r="I55" s="129">
        <v>1.225</v>
      </c>
      <c r="J55" s="129">
        <v>1.225</v>
      </c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4</v>
      </c>
      <c r="D57" s="29">
        <v>3</v>
      </c>
      <c r="E57" s="29">
        <v>3</v>
      </c>
      <c r="F57" s="30"/>
      <c r="G57" s="30"/>
      <c r="H57" s="129">
        <v>0.12</v>
      </c>
      <c r="I57" s="129">
        <v>0.09</v>
      </c>
      <c r="J57" s="129">
        <v>0.09</v>
      </c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217</v>
      </c>
      <c r="D58" s="29">
        <v>217</v>
      </c>
      <c r="E58" s="29">
        <v>145</v>
      </c>
      <c r="F58" s="30"/>
      <c r="G58" s="30"/>
      <c r="H58" s="129">
        <v>6.26</v>
      </c>
      <c r="I58" s="129">
        <v>3.906</v>
      </c>
      <c r="J58" s="129">
        <v>4.06</v>
      </c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286</v>
      </c>
      <c r="D59" s="38">
        <v>251</v>
      </c>
      <c r="E59" s="38">
        <v>180</v>
      </c>
      <c r="F59" s="39">
        <f>IF(D59&gt;0,100*E59/D59,0)</f>
        <v>71.71314741035856</v>
      </c>
      <c r="G59" s="40"/>
      <c r="H59" s="127">
        <v>8.335</v>
      </c>
      <c r="I59" s="126">
        <v>5.401</v>
      </c>
      <c r="J59" s="126">
        <v>5.590999999999999</v>
      </c>
      <c r="K59" s="42">
        <f>IF(I59&gt;0,100*J59/I59,0)</f>
        <v>103.51786706165524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277</v>
      </c>
      <c r="D61" s="29">
        <v>320</v>
      </c>
      <c r="E61" s="29">
        <v>300</v>
      </c>
      <c r="F61" s="30"/>
      <c r="G61" s="30"/>
      <c r="H61" s="129">
        <v>6.094</v>
      </c>
      <c r="I61" s="129">
        <v>7.5</v>
      </c>
      <c r="J61" s="129">
        <v>7.5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320</v>
      </c>
      <c r="D62" s="29">
        <v>329</v>
      </c>
      <c r="E62" s="29">
        <v>330</v>
      </c>
      <c r="F62" s="30"/>
      <c r="G62" s="30"/>
      <c r="H62" s="129">
        <v>9.645</v>
      </c>
      <c r="I62" s="129">
        <v>9.787</v>
      </c>
      <c r="J62" s="129">
        <v>10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342</v>
      </c>
      <c r="D63" s="29">
        <v>321</v>
      </c>
      <c r="E63" s="29">
        <v>338</v>
      </c>
      <c r="F63" s="30"/>
      <c r="G63" s="30"/>
      <c r="H63" s="129">
        <v>7.524</v>
      </c>
      <c r="I63" s="129">
        <v>5.8</v>
      </c>
      <c r="J63" s="129">
        <v>6.4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939</v>
      </c>
      <c r="D64" s="38">
        <v>970</v>
      </c>
      <c r="E64" s="38">
        <v>968</v>
      </c>
      <c r="F64" s="39">
        <f>IF(D64&gt;0,100*E64/D64,0)</f>
        <v>99.79381443298969</v>
      </c>
      <c r="G64" s="40"/>
      <c r="H64" s="127">
        <v>23.263</v>
      </c>
      <c r="I64" s="126">
        <v>23.087</v>
      </c>
      <c r="J64" s="126">
        <v>23.9</v>
      </c>
      <c r="K64" s="42">
        <f>IF(I64&gt;0,100*J64/I64,0)</f>
        <v>103.52146229479794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1202</v>
      </c>
      <c r="D66" s="38">
        <v>1101</v>
      </c>
      <c r="E66" s="38">
        <v>1088</v>
      </c>
      <c r="F66" s="39">
        <f>IF(D66&gt;0,100*E66/D66,0)</f>
        <v>98.81925522252497</v>
      </c>
      <c r="G66" s="40"/>
      <c r="H66" s="127">
        <v>25.242</v>
      </c>
      <c r="I66" s="126">
        <v>23.672</v>
      </c>
      <c r="J66" s="126">
        <v>23.936</v>
      </c>
      <c r="K66" s="42">
        <f>IF(I66&gt;0,100*J66/I66,0)</f>
        <v>101.11524163568772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41</v>
      </c>
      <c r="D68" s="29">
        <v>10</v>
      </c>
      <c r="E68" s="29"/>
      <c r="F68" s="30"/>
      <c r="G68" s="30"/>
      <c r="H68" s="129">
        <v>0.947</v>
      </c>
      <c r="I68" s="129">
        <v>0.23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6</v>
      </c>
      <c r="D69" s="29">
        <v>5</v>
      </c>
      <c r="E69" s="29">
        <v>5</v>
      </c>
      <c r="F69" s="30"/>
      <c r="G69" s="30"/>
      <c r="H69" s="129">
        <v>0.144</v>
      </c>
      <c r="I69" s="129">
        <v>0.12</v>
      </c>
      <c r="J69" s="129">
        <v>0.12</v>
      </c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47</v>
      </c>
      <c r="D70" s="38">
        <v>15</v>
      </c>
      <c r="E70" s="38">
        <v>5</v>
      </c>
      <c r="F70" s="39">
        <f>IF(D70&gt;0,100*E70/D70,0)</f>
        <v>33.333333333333336</v>
      </c>
      <c r="G70" s="40"/>
      <c r="H70" s="127">
        <v>1.091</v>
      </c>
      <c r="I70" s="126">
        <v>0.35</v>
      </c>
      <c r="J70" s="126">
        <v>0.12</v>
      </c>
      <c r="K70" s="42">
        <f>IF(I70&gt;0,100*J70/I70,0)</f>
        <v>34.285714285714285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73</v>
      </c>
      <c r="D72" s="29">
        <v>81</v>
      </c>
      <c r="E72" s="29">
        <v>81</v>
      </c>
      <c r="F72" s="30"/>
      <c r="G72" s="30"/>
      <c r="H72" s="129">
        <v>1.972</v>
      </c>
      <c r="I72" s="129">
        <v>1.968</v>
      </c>
      <c r="J72" s="129">
        <v>1.968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250</v>
      </c>
      <c r="D73" s="29">
        <v>240</v>
      </c>
      <c r="E73" s="29">
        <v>240</v>
      </c>
      <c r="F73" s="30"/>
      <c r="G73" s="30"/>
      <c r="H73" s="129">
        <v>10.5</v>
      </c>
      <c r="I73" s="129">
        <v>9.8</v>
      </c>
      <c r="J73" s="129">
        <v>9.8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78</v>
      </c>
      <c r="D74" s="29">
        <v>80</v>
      </c>
      <c r="E74" s="29">
        <v>75</v>
      </c>
      <c r="F74" s="30"/>
      <c r="G74" s="30"/>
      <c r="H74" s="129">
        <v>1.95</v>
      </c>
      <c r="I74" s="129">
        <v>2</v>
      </c>
      <c r="J74" s="129">
        <v>1.875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501</v>
      </c>
      <c r="D75" s="29">
        <v>772</v>
      </c>
      <c r="E75" s="29">
        <v>772</v>
      </c>
      <c r="F75" s="30"/>
      <c r="G75" s="30"/>
      <c r="H75" s="129">
        <v>10.865</v>
      </c>
      <c r="I75" s="129">
        <v>17.805</v>
      </c>
      <c r="J75" s="129">
        <v>17.805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22</v>
      </c>
      <c r="D76" s="29">
        <v>26</v>
      </c>
      <c r="E76" s="29">
        <v>25</v>
      </c>
      <c r="F76" s="30"/>
      <c r="G76" s="30"/>
      <c r="H76" s="129">
        <v>0.4</v>
      </c>
      <c r="I76" s="129">
        <v>0.404</v>
      </c>
      <c r="J76" s="129">
        <v>0.5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55</v>
      </c>
      <c r="D77" s="29">
        <v>65</v>
      </c>
      <c r="E77" s="29">
        <v>65</v>
      </c>
      <c r="F77" s="30"/>
      <c r="G77" s="30"/>
      <c r="H77" s="129">
        <v>1.253</v>
      </c>
      <c r="I77" s="129">
        <v>1.43</v>
      </c>
      <c r="J77" s="129">
        <v>1.43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132</v>
      </c>
      <c r="D78" s="29">
        <v>130</v>
      </c>
      <c r="E78" s="29">
        <v>120</v>
      </c>
      <c r="F78" s="30"/>
      <c r="G78" s="30"/>
      <c r="H78" s="129">
        <v>2.574</v>
      </c>
      <c r="I78" s="129">
        <v>2.535</v>
      </c>
      <c r="J78" s="129">
        <v>2.334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100</v>
      </c>
      <c r="D79" s="29">
        <v>35</v>
      </c>
      <c r="E79" s="29">
        <v>100</v>
      </c>
      <c r="F79" s="30"/>
      <c r="G79" s="30"/>
      <c r="H79" s="129">
        <v>2.25</v>
      </c>
      <c r="I79" s="129">
        <v>0.963</v>
      </c>
      <c r="J79" s="129">
        <v>2.75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1211</v>
      </c>
      <c r="D80" s="38">
        <v>1429</v>
      </c>
      <c r="E80" s="38">
        <v>1478</v>
      </c>
      <c r="F80" s="39">
        <f>IF(D80&gt;0,100*E80/D80,0)</f>
        <v>103.42897130860742</v>
      </c>
      <c r="G80" s="40"/>
      <c r="H80" s="127">
        <v>31.763999999999996</v>
      </c>
      <c r="I80" s="126">
        <v>36.905</v>
      </c>
      <c r="J80" s="126">
        <v>38.462</v>
      </c>
      <c r="K80" s="42">
        <f>IF(I80&gt;0,100*J80/I80,0)</f>
        <v>104.21894052296437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81</v>
      </c>
      <c r="D82" s="29">
        <v>50</v>
      </c>
      <c r="E82" s="29">
        <v>51</v>
      </c>
      <c r="F82" s="30"/>
      <c r="G82" s="30"/>
      <c r="H82" s="129">
        <v>2.025</v>
      </c>
      <c r="I82" s="129">
        <v>1.25</v>
      </c>
      <c r="J82" s="129">
        <v>1.275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67</v>
      </c>
      <c r="D83" s="29">
        <v>67</v>
      </c>
      <c r="E83" s="29">
        <v>67</v>
      </c>
      <c r="F83" s="30"/>
      <c r="G83" s="30"/>
      <c r="H83" s="129">
        <v>1.676</v>
      </c>
      <c r="I83" s="129">
        <v>1.6</v>
      </c>
      <c r="J83" s="129">
        <v>1.6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148</v>
      </c>
      <c r="D84" s="38">
        <v>117</v>
      </c>
      <c r="E84" s="38">
        <v>118</v>
      </c>
      <c r="F84" s="39">
        <f>IF(D84&gt;0,100*E84/D84,0)</f>
        <v>100.85470085470085</v>
      </c>
      <c r="G84" s="40"/>
      <c r="H84" s="127">
        <v>3.7009999999999996</v>
      </c>
      <c r="I84" s="126">
        <v>2.85</v>
      </c>
      <c r="J84" s="126">
        <v>2.875</v>
      </c>
      <c r="K84" s="42">
        <f>IF(I84&gt;0,100*J84/I84,0)</f>
        <v>100.87719298245614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6759</v>
      </c>
      <c r="D86" s="29">
        <v>6496</v>
      </c>
      <c r="E86" s="29">
        <v>6109.48254836824</v>
      </c>
      <c r="F86" s="30">
        <f>IF(D86&gt;0,100*E86/D86,0)</f>
        <v>94.0499160770973</v>
      </c>
      <c r="G86" s="30"/>
      <c r="H86" s="31">
        <v>147.3</v>
      </c>
      <c r="I86" s="31">
        <v>140.23635165505226</v>
      </c>
      <c r="J86" s="31">
        <v>138.1498996601561</v>
      </c>
      <c r="K86" s="32">
        <f>IF(I86&gt;0,100*J86/I86,0)</f>
        <v>98.51218890803126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6759</v>
      </c>
      <c r="D89" s="56">
        <v>6496</v>
      </c>
      <c r="E89" s="56">
        <v>6109.48254836824</v>
      </c>
      <c r="F89" s="57">
        <f>IF(D89&gt;0,100*E89/D89,0)</f>
        <v>94.0499160770973</v>
      </c>
      <c r="G89" s="40"/>
      <c r="H89" s="58">
        <v>147.3</v>
      </c>
      <c r="I89" s="59">
        <v>140.23635165505226</v>
      </c>
      <c r="J89" s="59">
        <v>138.1498996601561</v>
      </c>
      <c r="K89" s="57">
        <f>IF(I89&gt;0,100*J89/I89,0)</f>
        <v>98.51218890803126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AG627"/>
  <sheetViews>
    <sheetView workbookViewId="0" topLeftCell="A4">
      <selection activeCell="K67" sqref="K67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7.999711979319656</v>
      </c>
      <c r="D9" s="29">
        <v>19</v>
      </c>
      <c r="E9" s="29">
        <v>17.581701466184402</v>
      </c>
      <c r="F9" s="30"/>
      <c r="G9" s="30"/>
      <c r="H9" s="129">
        <v>0.04807872165431079</v>
      </c>
      <c r="I9" s="129">
        <v>0.11614580761316876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4.695617550714152</v>
      </c>
      <c r="D10" s="29">
        <v>12</v>
      </c>
      <c r="E10" s="29">
        <v>11.478646933629275</v>
      </c>
      <c r="F10" s="30"/>
      <c r="G10" s="30"/>
      <c r="H10" s="129">
        <v>0.028488982482690002</v>
      </c>
      <c r="I10" s="129">
        <v>0.07280571428571429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4.8034251257065606</v>
      </c>
      <c r="D11" s="29">
        <v>17</v>
      </c>
      <c r="E11" s="29">
        <v>33.0893757307871</v>
      </c>
      <c r="F11" s="30"/>
      <c r="G11" s="30"/>
      <c r="H11" s="129">
        <v>0.029440582062357595</v>
      </c>
      <c r="I11" s="129">
        <v>0.10419437837837839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3.6547922462159717</v>
      </c>
      <c r="D12" s="29">
        <v>10</v>
      </c>
      <c r="E12" s="29">
        <v>7.788409412195018</v>
      </c>
      <c r="F12" s="30"/>
      <c r="G12" s="30"/>
      <c r="H12" s="129">
        <v>0.02223331949781383</v>
      </c>
      <c r="I12" s="129">
        <v>0.06083333333333334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21.153546901956343</v>
      </c>
      <c r="D13" s="38">
        <v>58</v>
      </c>
      <c r="E13" s="38">
        <v>69.9381335427958</v>
      </c>
      <c r="F13" s="39">
        <f>IF(D13&gt;0,100*E13/D13,0)</f>
        <v>120.5829888668893</v>
      </c>
      <c r="G13" s="40"/>
      <c r="H13" s="127">
        <v>0.12824160569717222</v>
      </c>
      <c r="I13" s="126">
        <v>0.35397923361059475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35</v>
      </c>
      <c r="D15" s="38">
        <v>25</v>
      </c>
      <c r="E15" s="38">
        <v>24</v>
      </c>
      <c r="F15" s="39">
        <f>IF(D15&gt;0,100*E15/D15,0)</f>
        <v>96</v>
      </c>
      <c r="G15" s="40"/>
      <c r="H15" s="127">
        <v>0.25</v>
      </c>
      <c r="I15" s="126">
        <v>0.2</v>
      </c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7">
        <v>0.02</v>
      </c>
      <c r="I17" s="126">
        <v>0.02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15</v>
      </c>
      <c r="D19" s="29">
        <v>15</v>
      </c>
      <c r="E19" s="29"/>
      <c r="F19" s="30"/>
      <c r="G19" s="30"/>
      <c r="H19" s="129">
        <v>0.15</v>
      </c>
      <c r="I19" s="129">
        <v>0.145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12</v>
      </c>
      <c r="D20" s="29"/>
      <c r="E20" s="29"/>
      <c r="F20" s="30"/>
      <c r="G20" s="30"/>
      <c r="H20" s="129">
        <v>0.085</v>
      </c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25</v>
      </c>
      <c r="D21" s="29">
        <v>25</v>
      </c>
      <c r="E21" s="29"/>
      <c r="F21" s="30"/>
      <c r="G21" s="30"/>
      <c r="H21" s="129">
        <v>0.175</v>
      </c>
      <c r="I21" s="129">
        <v>0.175</v>
      </c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52</v>
      </c>
      <c r="D22" s="38">
        <v>40</v>
      </c>
      <c r="E22" s="38"/>
      <c r="F22" s="39"/>
      <c r="G22" s="40"/>
      <c r="H22" s="127">
        <v>0.41</v>
      </c>
      <c r="I22" s="126">
        <v>0.32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27</v>
      </c>
      <c r="D24" s="38">
        <v>26</v>
      </c>
      <c r="E24" s="38">
        <v>25</v>
      </c>
      <c r="F24" s="39">
        <f>IF(D24&gt;0,100*E24/D24,0)</f>
        <v>96.15384615384616</v>
      </c>
      <c r="G24" s="40"/>
      <c r="H24" s="127">
        <v>0.269</v>
      </c>
      <c r="I24" s="126">
        <v>0.265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7</v>
      </c>
      <c r="D26" s="38">
        <v>7</v>
      </c>
      <c r="E26" s="38">
        <v>7</v>
      </c>
      <c r="F26" s="39">
        <f>IF(D26&gt;0,100*E26/D26,0)</f>
        <v>100</v>
      </c>
      <c r="G26" s="40"/>
      <c r="H26" s="127">
        <v>0.05</v>
      </c>
      <c r="I26" s="126">
        <v>0.05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55</v>
      </c>
      <c r="D28" s="29"/>
      <c r="E28" s="29"/>
      <c r="F28" s="30"/>
      <c r="G28" s="30"/>
      <c r="H28" s="129">
        <v>0.825</v>
      </c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5</v>
      </c>
      <c r="D30" s="29">
        <v>5</v>
      </c>
      <c r="E30" s="29">
        <v>5</v>
      </c>
      <c r="F30" s="30"/>
      <c r="G30" s="30"/>
      <c r="H30" s="129">
        <v>0.006</v>
      </c>
      <c r="I30" s="129">
        <v>0.015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60</v>
      </c>
      <c r="D31" s="38">
        <v>5</v>
      </c>
      <c r="E31" s="38">
        <v>5</v>
      </c>
      <c r="F31" s="39">
        <f>IF(D31&gt;0,100*E31/D31,0)</f>
        <v>100</v>
      </c>
      <c r="G31" s="40"/>
      <c r="H31" s="127">
        <v>0.831</v>
      </c>
      <c r="I31" s="126">
        <v>0.015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40</v>
      </c>
      <c r="D33" s="29">
        <v>54</v>
      </c>
      <c r="E33" s="29">
        <v>60</v>
      </c>
      <c r="F33" s="30"/>
      <c r="G33" s="30"/>
      <c r="H33" s="129">
        <v>0.46</v>
      </c>
      <c r="I33" s="129">
        <v>0.65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49</v>
      </c>
      <c r="D34" s="29">
        <v>49</v>
      </c>
      <c r="E34" s="29">
        <v>50</v>
      </c>
      <c r="F34" s="30"/>
      <c r="G34" s="30"/>
      <c r="H34" s="129">
        <v>0.545</v>
      </c>
      <c r="I34" s="129">
        <v>0.546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18</v>
      </c>
      <c r="D35" s="29">
        <v>15</v>
      </c>
      <c r="E35" s="29">
        <v>10</v>
      </c>
      <c r="F35" s="30"/>
      <c r="G35" s="30"/>
      <c r="H35" s="129">
        <v>0.14</v>
      </c>
      <c r="I35" s="129">
        <v>0.11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17</v>
      </c>
      <c r="D36" s="29">
        <v>24</v>
      </c>
      <c r="E36" s="29">
        <v>24</v>
      </c>
      <c r="F36" s="30"/>
      <c r="G36" s="30"/>
      <c r="H36" s="129">
        <v>0.172</v>
      </c>
      <c r="I36" s="129">
        <v>0.189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124</v>
      </c>
      <c r="D37" s="38">
        <v>142</v>
      </c>
      <c r="E37" s="38">
        <v>144</v>
      </c>
      <c r="F37" s="39">
        <f>IF(D37&gt;0,100*E37/D37,0)</f>
        <v>101.40845070422536</v>
      </c>
      <c r="G37" s="40"/>
      <c r="H37" s="127">
        <v>1.317</v>
      </c>
      <c r="I37" s="126">
        <v>1.495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55</v>
      </c>
      <c r="D39" s="38">
        <v>91</v>
      </c>
      <c r="E39" s="38">
        <v>43</v>
      </c>
      <c r="F39" s="39">
        <f>IF(D39&gt;0,100*E39/D39,0)</f>
        <v>47.252747252747255</v>
      </c>
      <c r="G39" s="40"/>
      <c r="H39" s="127">
        <v>0.42</v>
      </c>
      <c r="I39" s="126">
        <v>0.748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19</v>
      </c>
      <c r="D41" s="29">
        <v>19</v>
      </c>
      <c r="E41" s="29">
        <v>17</v>
      </c>
      <c r="F41" s="30"/>
      <c r="G41" s="30"/>
      <c r="H41" s="129">
        <v>0.152</v>
      </c>
      <c r="I41" s="129">
        <v>0.144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27</v>
      </c>
      <c r="D42" s="29">
        <v>30</v>
      </c>
      <c r="E42" s="29">
        <v>30</v>
      </c>
      <c r="F42" s="30"/>
      <c r="G42" s="30"/>
      <c r="H42" s="129">
        <v>0.224</v>
      </c>
      <c r="I42" s="129">
        <v>0.248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25</v>
      </c>
      <c r="D43" s="29">
        <v>25</v>
      </c>
      <c r="E43" s="29">
        <v>25</v>
      </c>
      <c r="F43" s="30"/>
      <c r="G43" s="30"/>
      <c r="H43" s="129">
        <v>0.3</v>
      </c>
      <c r="I43" s="129">
        <v>0.288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37</v>
      </c>
      <c r="D44" s="29">
        <v>40</v>
      </c>
      <c r="E44" s="29">
        <v>40</v>
      </c>
      <c r="F44" s="30"/>
      <c r="G44" s="30"/>
      <c r="H44" s="129">
        <v>0.691</v>
      </c>
      <c r="I44" s="129">
        <v>0.368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7</v>
      </c>
      <c r="D45" s="29">
        <v>7</v>
      </c>
      <c r="E45" s="29">
        <v>7</v>
      </c>
      <c r="F45" s="30"/>
      <c r="G45" s="30"/>
      <c r="H45" s="129">
        <v>0.06</v>
      </c>
      <c r="I45" s="129">
        <v>0.06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260</v>
      </c>
      <c r="D46" s="29">
        <v>313</v>
      </c>
      <c r="E46" s="29">
        <v>320</v>
      </c>
      <c r="F46" s="30"/>
      <c r="G46" s="30"/>
      <c r="H46" s="129">
        <v>2.34</v>
      </c>
      <c r="I46" s="129">
        <v>3.756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3</v>
      </c>
      <c r="D47" s="29">
        <v>5</v>
      </c>
      <c r="E47" s="29">
        <v>5</v>
      </c>
      <c r="F47" s="30"/>
      <c r="G47" s="30"/>
      <c r="H47" s="129">
        <v>0.009</v>
      </c>
      <c r="I47" s="129">
        <v>0.006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950</v>
      </c>
      <c r="D48" s="29">
        <v>845</v>
      </c>
      <c r="E48" s="29">
        <v>845</v>
      </c>
      <c r="F48" s="30"/>
      <c r="G48" s="30"/>
      <c r="H48" s="129">
        <v>5.575</v>
      </c>
      <c r="I48" s="129">
        <v>9.545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117</v>
      </c>
      <c r="D49" s="29">
        <v>112</v>
      </c>
      <c r="E49" s="29">
        <v>112</v>
      </c>
      <c r="F49" s="30"/>
      <c r="G49" s="30"/>
      <c r="H49" s="129">
        <v>0.86</v>
      </c>
      <c r="I49" s="129">
        <v>0.821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1445</v>
      </c>
      <c r="D50" s="38">
        <v>1396</v>
      </c>
      <c r="E50" s="38">
        <v>1401</v>
      </c>
      <c r="F50" s="39">
        <f>IF(D50&gt;0,100*E50/D50,0)</f>
        <v>100.35816618911174</v>
      </c>
      <c r="G50" s="40"/>
      <c r="H50" s="127">
        <v>10.210999999999999</v>
      </c>
      <c r="I50" s="126">
        <v>15.235999999999999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444</v>
      </c>
      <c r="D52" s="38">
        <v>525</v>
      </c>
      <c r="E52" s="38">
        <v>525</v>
      </c>
      <c r="F52" s="39">
        <f>IF(D52&gt;0,100*E52/D52,0)</f>
        <v>100</v>
      </c>
      <c r="G52" s="40"/>
      <c r="H52" s="127">
        <v>3.996</v>
      </c>
      <c r="I52" s="126">
        <v>5.6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5000</v>
      </c>
      <c r="D54" s="29">
        <v>5680</v>
      </c>
      <c r="E54" s="29">
        <v>5680</v>
      </c>
      <c r="F54" s="30"/>
      <c r="G54" s="30"/>
      <c r="H54" s="129">
        <v>46.44</v>
      </c>
      <c r="I54" s="129">
        <v>51.12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1500</v>
      </c>
      <c r="D55" s="29">
        <v>1600</v>
      </c>
      <c r="E55" s="29">
        <v>2154</v>
      </c>
      <c r="F55" s="30"/>
      <c r="G55" s="30"/>
      <c r="H55" s="129">
        <v>10.5</v>
      </c>
      <c r="I55" s="129">
        <v>11.2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2100</v>
      </c>
      <c r="D56" s="29">
        <v>2450</v>
      </c>
      <c r="E56" s="29">
        <v>4500</v>
      </c>
      <c r="F56" s="30"/>
      <c r="G56" s="30"/>
      <c r="H56" s="129">
        <v>16</v>
      </c>
      <c r="I56" s="129">
        <v>17.15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20</v>
      </c>
      <c r="D57" s="29">
        <v>20</v>
      </c>
      <c r="E57" s="29">
        <v>20</v>
      </c>
      <c r="F57" s="30"/>
      <c r="G57" s="30"/>
      <c r="H57" s="129">
        <v>0.14</v>
      </c>
      <c r="I57" s="129">
        <v>0.14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292</v>
      </c>
      <c r="D58" s="29">
        <v>274</v>
      </c>
      <c r="E58" s="29">
        <v>250</v>
      </c>
      <c r="F58" s="30"/>
      <c r="G58" s="30"/>
      <c r="H58" s="129">
        <v>2.726</v>
      </c>
      <c r="I58" s="129">
        <v>2.853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8912</v>
      </c>
      <c r="D59" s="38">
        <v>10024</v>
      </c>
      <c r="E59" s="38">
        <v>12604</v>
      </c>
      <c r="F59" s="39">
        <f>IF(D59&gt;0,100*E59/D59,0)</f>
        <v>125.73822825219473</v>
      </c>
      <c r="G59" s="40"/>
      <c r="H59" s="127">
        <v>75.806</v>
      </c>
      <c r="I59" s="126">
        <v>82.463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60</v>
      </c>
      <c r="D61" s="29">
        <v>60</v>
      </c>
      <c r="E61" s="29">
        <v>60</v>
      </c>
      <c r="F61" s="30"/>
      <c r="G61" s="30"/>
      <c r="H61" s="129">
        <v>0.6</v>
      </c>
      <c r="I61" s="129">
        <v>0.8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32</v>
      </c>
      <c r="D62" s="29">
        <v>35</v>
      </c>
      <c r="E62" s="29"/>
      <c r="F62" s="30"/>
      <c r="G62" s="30"/>
      <c r="H62" s="129">
        <v>0.14</v>
      </c>
      <c r="I62" s="129">
        <v>0.158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195</v>
      </c>
      <c r="D63" s="29">
        <v>200</v>
      </c>
      <c r="E63" s="29">
        <v>195</v>
      </c>
      <c r="F63" s="30"/>
      <c r="G63" s="30"/>
      <c r="H63" s="129">
        <v>2.1</v>
      </c>
      <c r="I63" s="129">
        <v>2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287</v>
      </c>
      <c r="D64" s="38">
        <v>295</v>
      </c>
      <c r="E64" s="38">
        <v>255</v>
      </c>
      <c r="F64" s="39">
        <f>IF(D64&gt;0,100*E64/D64,0)</f>
        <v>86.44067796610169</v>
      </c>
      <c r="G64" s="40"/>
      <c r="H64" s="127">
        <v>2.84</v>
      </c>
      <c r="I64" s="126">
        <v>2.958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77</v>
      </c>
      <c r="D66" s="38">
        <v>76</v>
      </c>
      <c r="E66" s="38">
        <v>74</v>
      </c>
      <c r="F66" s="39">
        <f>IF(D66&gt;0,100*E66/D66,0)</f>
        <v>97.36842105263158</v>
      </c>
      <c r="G66" s="40"/>
      <c r="H66" s="127">
        <v>0.693</v>
      </c>
      <c r="I66" s="126">
        <v>0.684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425</v>
      </c>
      <c r="D68" s="29">
        <v>430</v>
      </c>
      <c r="E68" s="29">
        <v>440</v>
      </c>
      <c r="F68" s="30"/>
      <c r="G68" s="30"/>
      <c r="H68" s="129">
        <v>5.15</v>
      </c>
      <c r="I68" s="129">
        <v>4.5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425</v>
      </c>
      <c r="D70" s="38">
        <v>430</v>
      </c>
      <c r="E70" s="38">
        <v>440</v>
      </c>
      <c r="F70" s="39">
        <f>IF(D70&gt;0,100*E70/D70,0)</f>
        <v>102.32558139534883</v>
      </c>
      <c r="G70" s="40"/>
      <c r="H70" s="127">
        <v>5.15</v>
      </c>
      <c r="I70" s="126">
        <v>4.5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28</v>
      </c>
      <c r="D72" s="29">
        <v>24</v>
      </c>
      <c r="E72" s="29">
        <v>24</v>
      </c>
      <c r="F72" s="30"/>
      <c r="G72" s="30"/>
      <c r="H72" s="129">
        <v>0.337</v>
      </c>
      <c r="I72" s="129">
        <v>0.138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75</v>
      </c>
      <c r="D73" s="29">
        <v>70</v>
      </c>
      <c r="E73" s="29">
        <v>60</v>
      </c>
      <c r="F73" s="30"/>
      <c r="G73" s="30"/>
      <c r="H73" s="129">
        <v>1.05</v>
      </c>
      <c r="I73" s="129">
        <v>0.96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1680</v>
      </c>
      <c r="D74" s="29">
        <v>2485</v>
      </c>
      <c r="E74" s="29">
        <v>2000</v>
      </c>
      <c r="F74" s="30"/>
      <c r="G74" s="30"/>
      <c r="H74" s="129">
        <v>16.8</v>
      </c>
      <c r="I74" s="129">
        <v>26.092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711</v>
      </c>
      <c r="D75" s="29">
        <v>761</v>
      </c>
      <c r="E75" s="29">
        <v>761</v>
      </c>
      <c r="F75" s="30"/>
      <c r="G75" s="30"/>
      <c r="H75" s="129">
        <v>7.895</v>
      </c>
      <c r="I75" s="129">
        <v>8.609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80</v>
      </c>
      <c r="D76" s="29">
        <v>50</v>
      </c>
      <c r="E76" s="29">
        <v>25</v>
      </c>
      <c r="F76" s="30"/>
      <c r="G76" s="30"/>
      <c r="H76" s="129">
        <v>0.35</v>
      </c>
      <c r="I76" s="129">
        <v>0.475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220</v>
      </c>
      <c r="D77" s="29">
        <v>407</v>
      </c>
      <c r="E77" s="29">
        <v>365</v>
      </c>
      <c r="F77" s="30"/>
      <c r="G77" s="30"/>
      <c r="H77" s="129">
        <v>2.0726999999999998</v>
      </c>
      <c r="I77" s="129">
        <v>5.29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825</v>
      </c>
      <c r="D78" s="29">
        <v>800</v>
      </c>
      <c r="E78" s="29">
        <v>830</v>
      </c>
      <c r="F78" s="30"/>
      <c r="G78" s="30"/>
      <c r="H78" s="129">
        <v>8.25</v>
      </c>
      <c r="I78" s="129">
        <v>6.8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1175</v>
      </c>
      <c r="D79" s="29">
        <v>975</v>
      </c>
      <c r="E79" s="29">
        <v>1000</v>
      </c>
      <c r="F79" s="30"/>
      <c r="G79" s="30"/>
      <c r="H79" s="129">
        <v>12.253</v>
      </c>
      <c r="I79" s="129">
        <v>9.7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4794</v>
      </c>
      <c r="D80" s="38">
        <v>5572</v>
      </c>
      <c r="E80" s="38">
        <v>5065</v>
      </c>
      <c r="F80" s="39">
        <f>IF(D80&gt;0,100*E80/D80,0)</f>
        <v>90.90093323761666</v>
      </c>
      <c r="G80" s="40"/>
      <c r="H80" s="127">
        <v>49.0077</v>
      </c>
      <c r="I80" s="126">
        <v>58.06399999999999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30</v>
      </c>
      <c r="D82" s="29">
        <v>35</v>
      </c>
      <c r="E82" s="29">
        <v>35</v>
      </c>
      <c r="F82" s="30"/>
      <c r="G82" s="30"/>
      <c r="H82" s="129">
        <v>0.22</v>
      </c>
      <c r="I82" s="129">
        <v>0.31</v>
      </c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66</v>
      </c>
      <c r="D83" s="29">
        <v>67</v>
      </c>
      <c r="E83" s="29">
        <v>67</v>
      </c>
      <c r="F83" s="30"/>
      <c r="G83" s="30"/>
      <c r="H83" s="129">
        <v>0.32</v>
      </c>
      <c r="I83" s="129">
        <v>0.32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96</v>
      </c>
      <c r="D84" s="38">
        <v>102</v>
      </c>
      <c r="E84" s="38">
        <v>102</v>
      </c>
      <c r="F84" s="39">
        <f>IF(D84&gt;0,100*E84/D84,0)</f>
        <v>100</v>
      </c>
      <c r="G84" s="40"/>
      <c r="H84" s="127">
        <v>0.54</v>
      </c>
      <c r="I84" s="126">
        <v>0.63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16864.153546901958</v>
      </c>
      <c r="D86" s="29">
        <v>18817</v>
      </c>
      <c r="E86" s="29">
        <v>20786.938133542797</v>
      </c>
      <c r="F86" s="30">
        <f>IF(D86&gt;0,100*E86/D86,0)</f>
        <v>110.46892774375722</v>
      </c>
      <c r="G86" s="30"/>
      <c r="H86" s="31">
        <v>151.93894160569718</v>
      </c>
      <c r="I86" s="31">
        <v>173.60197923361056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16864.153546901958</v>
      </c>
      <c r="D89" s="56">
        <v>18817</v>
      </c>
      <c r="E89" s="56">
        <v>20786.938133542797</v>
      </c>
      <c r="F89" s="57">
        <f>IF(D89&gt;0,100*E89/D89,0)</f>
        <v>110.46892774375722</v>
      </c>
      <c r="G89" s="40"/>
      <c r="H89" s="58">
        <v>151.93894160569718</v>
      </c>
      <c r="I89" s="59">
        <v>173.60197923361056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AG627"/>
  <sheetViews>
    <sheetView workbookViewId="0" topLeftCell="A68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6</v>
      </c>
      <c r="D17" s="38">
        <v>6</v>
      </c>
      <c r="E17" s="38">
        <v>6</v>
      </c>
      <c r="F17" s="39">
        <f>IF(D17&gt;0,100*E17/D17,0)</f>
        <v>100</v>
      </c>
      <c r="G17" s="40"/>
      <c r="H17" s="127">
        <v>0.094</v>
      </c>
      <c r="I17" s="126">
        <v>0.094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36</v>
      </c>
      <c r="D26" s="38">
        <v>38</v>
      </c>
      <c r="E26" s="38">
        <v>38</v>
      </c>
      <c r="F26" s="39">
        <f>IF(D26&gt;0,100*E26/D26,0)</f>
        <v>100</v>
      </c>
      <c r="G26" s="40"/>
      <c r="H26" s="127">
        <v>1.5</v>
      </c>
      <c r="I26" s="126">
        <v>1.6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150</v>
      </c>
      <c r="D30" s="29">
        <v>150</v>
      </c>
      <c r="E30" s="29">
        <v>150</v>
      </c>
      <c r="F30" s="30"/>
      <c r="G30" s="30"/>
      <c r="H30" s="129">
        <v>4.5</v>
      </c>
      <c r="I30" s="129">
        <v>4.5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150</v>
      </c>
      <c r="D31" s="38">
        <v>150</v>
      </c>
      <c r="E31" s="38">
        <v>150</v>
      </c>
      <c r="F31" s="39">
        <f>IF(D31&gt;0,100*E31/D31,0)</f>
        <v>100</v>
      </c>
      <c r="G31" s="40"/>
      <c r="H31" s="127">
        <v>4.5</v>
      </c>
      <c r="I31" s="126">
        <v>4.5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100</v>
      </c>
      <c r="D33" s="29">
        <v>100</v>
      </c>
      <c r="E33" s="29">
        <v>120</v>
      </c>
      <c r="F33" s="30"/>
      <c r="G33" s="30"/>
      <c r="H33" s="129">
        <v>3.487</v>
      </c>
      <c r="I33" s="129">
        <v>3.2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6</v>
      </c>
      <c r="D34" s="29">
        <v>8</v>
      </c>
      <c r="E34" s="29">
        <v>9</v>
      </c>
      <c r="F34" s="30"/>
      <c r="G34" s="30"/>
      <c r="H34" s="129">
        <v>0.276</v>
      </c>
      <c r="I34" s="129">
        <v>0.29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14</v>
      </c>
      <c r="D35" s="29">
        <v>15</v>
      </c>
      <c r="E35" s="29">
        <v>12</v>
      </c>
      <c r="F35" s="30"/>
      <c r="G35" s="30"/>
      <c r="H35" s="129">
        <v>0.43</v>
      </c>
      <c r="I35" s="129">
        <v>0.63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156</v>
      </c>
      <c r="D36" s="29">
        <v>203</v>
      </c>
      <c r="E36" s="29">
        <v>201</v>
      </c>
      <c r="F36" s="30"/>
      <c r="G36" s="30"/>
      <c r="H36" s="129">
        <v>7.398</v>
      </c>
      <c r="I36" s="129">
        <v>9.624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276</v>
      </c>
      <c r="D37" s="38">
        <v>326</v>
      </c>
      <c r="E37" s="38">
        <v>342</v>
      </c>
      <c r="F37" s="39">
        <f>IF(D37&gt;0,100*E37/D37,0)</f>
        <v>104.9079754601227</v>
      </c>
      <c r="G37" s="40"/>
      <c r="H37" s="127">
        <v>11.591</v>
      </c>
      <c r="I37" s="126">
        <v>13.744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10</v>
      </c>
      <c r="D39" s="38">
        <v>34</v>
      </c>
      <c r="E39" s="38">
        <v>38</v>
      </c>
      <c r="F39" s="39">
        <f>IF(D39&gt;0,100*E39/D39,0)</f>
        <v>111.76470588235294</v>
      </c>
      <c r="G39" s="40"/>
      <c r="H39" s="127">
        <v>0.34</v>
      </c>
      <c r="I39" s="126">
        <v>1.053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13</v>
      </c>
      <c r="D43" s="29">
        <v>12</v>
      </c>
      <c r="E43" s="29">
        <v>12</v>
      </c>
      <c r="F43" s="30"/>
      <c r="G43" s="30"/>
      <c r="H43" s="129">
        <v>0.325</v>
      </c>
      <c r="I43" s="129">
        <v>0.288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4</v>
      </c>
      <c r="D45" s="29">
        <v>4</v>
      </c>
      <c r="E45" s="29">
        <v>2</v>
      </c>
      <c r="F45" s="30"/>
      <c r="G45" s="30"/>
      <c r="H45" s="129">
        <v>0.088</v>
      </c>
      <c r="I45" s="129">
        <v>0.088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10</v>
      </c>
      <c r="D49" s="29"/>
      <c r="E49" s="29"/>
      <c r="F49" s="30"/>
      <c r="G49" s="30"/>
      <c r="H49" s="129">
        <v>0.33</v>
      </c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27</v>
      </c>
      <c r="D50" s="38">
        <v>16</v>
      </c>
      <c r="E50" s="38">
        <v>14</v>
      </c>
      <c r="F50" s="39">
        <f>IF(D50&gt;0,100*E50/D50,0)</f>
        <v>87.5</v>
      </c>
      <c r="G50" s="40"/>
      <c r="H50" s="127">
        <v>0.7430000000000001</v>
      </c>
      <c r="I50" s="126">
        <v>0.376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>
        <f>IF(D52&gt;0,100*E52/D52,0)</f>
        <v>0</v>
      </c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180</v>
      </c>
      <c r="D54" s="29">
        <v>100</v>
      </c>
      <c r="E54" s="29">
        <v>125</v>
      </c>
      <c r="F54" s="30"/>
      <c r="G54" s="30"/>
      <c r="H54" s="129">
        <v>8.46</v>
      </c>
      <c r="I54" s="129">
        <v>5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250</v>
      </c>
      <c r="D55" s="29">
        <v>225</v>
      </c>
      <c r="E55" s="29">
        <v>187</v>
      </c>
      <c r="F55" s="30"/>
      <c r="G55" s="30"/>
      <c r="H55" s="129">
        <v>15</v>
      </c>
      <c r="I55" s="129">
        <v>13.5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50</v>
      </c>
      <c r="D58" s="29">
        <v>50</v>
      </c>
      <c r="E58" s="29">
        <v>50</v>
      </c>
      <c r="F58" s="30"/>
      <c r="G58" s="30"/>
      <c r="H58" s="129">
        <v>2.55</v>
      </c>
      <c r="I58" s="129">
        <v>2.25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480</v>
      </c>
      <c r="D59" s="38">
        <v>375</v>
      </c>
      <c r="E59" s="38">
        <v>362</v>
      </c>
      <c r="F59" s="39">
        <f>IF(D59&gt;0,100*E59/D59,0)</f>
        <v>96.53333333333333</v>
      </c>
      <c r="G59" s="40"/>
      <c r="H59" s="127">
        <v>26.01</v>
      </c>
      <c r="I59" s="126">
        <v>20.75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60</v>
      </c>
      <c r="D61" s="29">
        <v>200</v>
      </c>
      <c r="E61" s="29">
        <v>200</v>
      </c>
      <c r="F61" s="30"/>
      <c r="G61" s="30"/>
      <c r="H61" s="129">
        <v>1.5</v>
      </c>
      <c r="I61" s="129">
        <v>5.4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107</v>
      </c>
      <c r="D62" s="29">
        <v>130</v>
      </c>
      <c r="E62" s="29">
        <v>130</v>
      </c>
      <c r="F62" s="30"/>
      <c r="G62" s="30"/>
      <c r="H62" s="129">
        <v>3.1</v>
      </c>
      <c r="I62" s="129">
        <v>3.46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535</v>
      </c>
      <c r="D63" s="29">
        <v>376</v>
      </c>
      <c r="E63" s="29">
        <v>591</v>
      </c>
      <c r="F63" s="30"/>
      <c r="G63" s="30"/>
      <c r="H63" s="129">
        <v>29.8</v>
      </c>
      <c r="I63" s="129">
        <v>22.56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702</v>
      </c>
      <c r="D64" s="38">
        <v>706</v>
      </c>
      <c r="E64" s="38">
        <v>921</v>
      </c>
      <c r="F64" s="39">
        <f>IF(D64&gt;0,100*E64/D64,0)</f>
        <v>130.45325779036827</v>
      </c>
      <c r="G64" s="40"/>
      <c r="H64" s="127">
        <v>34.4</v>
      </c>
      <c r="I64" s="126">
        <v>31.42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302</v>
      </c>
      <c r="D66" s="38">
        <v>587</v>
      </c>
      <c r="E66" s="38">
        <v>587</v>
      </c>
      <c r="F66" s="39">
        <f>IF(D66&gt;0,100*E66/D66,0)</f>
        <v>100</v>
      </c>
      <c r="G66" s="40"/>
      <c r="H66" s="127">
        <v>13.439</v>
      </c>
      <c r="I66" s="126">
        <v>31.698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56</v>
      </c>
      <c r="D72" s="29">
        <v>23</v>
      </c>
      <c r="E72" s="29">
        <v>23</v>
      </c>
      <c r="F72" s="30"/>
      <c r="G72" s="30"/>
      <c r="H72" s="129">
        <v>1.003</v>
      </c>
      <c r="I72" s="129">
        <v>0.396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102</v>
      </c>
      <c r="D73" s="29">
        <v>95</v>
      </c>
      <c r="E73" s="29">
        <v>80</v>
      </c>
      <c r="F73" s="30"/>
      <c r="G73" s="30"/>
      <c r="H73" s="129">
        <v>1.95</v>
      </c>
      <c r="I73" s="129">
        <v>1.9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412</v>
      </c>
      <c r="D74" s="29">
        <v>325</v>
      </c>
      <c r="E74" s="29">
        <v>410</v>
      </c>
      <c r="F74" s="30"/>
      <c r="G74" s="30"/>
      <c r="H74" s="129">
        <v>20.6</v>
      </c>
      <c r="I74" s="129">
        <v>16.25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41</v>
      </c>
      <c r="D75" s="29">
        <v>41</v>
      </c>
      <c r="E75" s="29">
        <v>41</v>
      </c>
      <c r="F75" s="30"/>
      <c r="G75" s="30"/>
      <c r="H75" s="129">
        <v>1.548242</v>
      </c>
      <c r="I75" s="129">
        <v>1.567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28</v>
      </c>
      <c r="D76" s="29">
        <v>30</v>
      </c>
      <c r="E76" s="29">
        <v>30</v>
      </c>
      <c r="F76" s="30"/>
      <c r="G76" s="30"/>
      <c r="H76" s="129">
        <v>0.73</v>
      </c>
      <c r="I76" s="129">
        <v>0.625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47</v>
      </c>
      <c r="D77" s="29">
        <v>63</v>
      </c>
      <c r="E77" s="29">
        <v>70</v>
      </c>
      <c r="F77" s="30"/>
      <c r="G77" s="30"/>
      <c r="H77" s="129">
        <v>1.9035</v>
      </c>
      <c r="I77" s="129">
        <v>2.52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300</v>
      </c>
      <c r="D78" s="29">
        <v>150</v>
      </c>
      <c r="E78" s="29">
        <v>140</v>
      </c>
      <c r="F78" s="30"/>
      <c r="G78" s="30"/>
      <c r="H78" s="129">
        <v>10.5</v>
      </c>
      <c r="I78" s="129">
        <v>4.5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400</v>
      </c>
      <c r="D79" s="29">
        <v>375</v>
      </c>
      <c r="E79" s="29">
        <v>265</v>
      </c>
      <c r="F79" s="30"/>
      <c r="G79" s="30"/>
      <c r="H79" s="129">
        <v>18.688</v>
      </c>
      <c r="I79" s="129">
        <v>18.5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1386</v>
      </c>
      <c r="D80" s="38">
        <v>1102</v>
      </c>
      <c r="E80" s="38">
        <v>1059</v>
      </c>
      <c r="F80" s="39">
        <f>IF(D80&gt;0,100*E80/D80,0)</f>
        <v>96.09800362976407</v>
      </c>
      <c r="G80" s="40"/>
      <c r="H80" s="127">
        <v>56.922742</v>
      </c>
      <c r="I80" s="126">
        <v>46.257999999999996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3375</v>
      </c>
      <c r="D86" s="29">
        <v>3340</v>
      </c>
      <c r="E86" s="29">
        <v>3517</v>
      </c>
      <c r="F86" s="30">
        <f>IF(D86&gt;0,100*E86/D86,0)</f>
        <v>105.2994011976048</v>
      </c>
      <c r="G86" s="30"/>
      <c r="H86" s="31">
        <v>149.539742</v>
      </c>
      <c r="I86" s="31">
        <v>151.493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3375</v>
      </c>
      <c r="D89" s="56">
        <v>3340</v>
      </c>
      <c r="E89" s="56">
        <v>3517</v>
      </c>
      <c r="F89" s="57">
        <f>IF(D89&gt;0,100*E89/D89,0)</f>
        <v>105.2994011976048</v>
      </c>
      <c r="G89" s="40"/>
      <c r="H89" s="58">
        <v>149.539742</v>
      </c>
      <c r="I89" s="59">
        <v>151.493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AG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8</v>
      </c>
      <c r="D17" s="38">
        <v>9</v>
      </c>
      <c r="E17" s="38">
        <v>9</v>
      </c>
      <c r="F17" s="39">
        <f>IF(D17&gt;0,100*E17/D17,0)</f>
        <v>100</v>
      </c>
      <c r="G17" s="40"/>
      <c r="H17" s="127">
        <v>0.182</v>
      </c>
      <c r="I17" s="126">
        <v>0.182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20</v>
      </c>
      <c r="D20" s="29">
        <v>20</v>
      </c>
      <c r="E20" s="29"/>
      <c r="F20" s="30"/>
      <c r="G20" s="30"/>
      <c r="H20" s="129">
        <v>0.382</v>
      </c>
      <c r="I20" s="129">
        <v>0.37</v>
      </c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40</v>
      </c>
      <c r="D21" s="29">
        <v>40</v>
      </c>
      <c r="E21" s="29">
        <v>40</v>
      </c>
      <c r="F21" s="30"/>
      <c r="G21" s="30"/>
      <c r="H21" s="129">
        <v>0.7</v>
      </c>
      <c r="I21" s="129">
        <v>0.74</v>
      </c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60</v>
      </c>
      <c r="D22" s="38">
        <v>60</v>
      </c>
      <c r="E22" s="38">
        <v>40</v>
      </c>
      <c r="F22" s="39">
        <f>IF(D22&gt;0,100*E22/D22,0)</f>
        <v>66.66666666666667</v>
      </c>
      <c r="G22" s="40"/>
      <c r="H22" s="127">
        <v>1.0819999999999999</v>
      </c>
      <c r="I22" s="126">
        <v>1.11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297</v>
      </c>
      <c r="D24" s="38">
        <v>282</v>
      </c>
      <c r="E24" s="38">
        <v>282</v>
      </c>
      <c r="F24" s="39">
        <f>IF(D24&gt;0,100*E24/D24,0)</f>
        <v>100</v>
      </c>
      <c r="G24" s="40"/>
      <c r="H24" s="127">
        <v>15.277</v>
      </c>
      <c r="I24" s="126">
        <v>10.768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23</v>
      </c>
      <c r="D26" s="38">
        <v>26</v>
      </c>
      <c r="E26" s="38">
        <v>26</v>
      </c>
      <c r="F26" s="39">
        <f>IF(D26&gt;0,100*E26/D26,0)</f>
        <v>100</v>
      </c>
      <c r="G26" s="40"/>
      <c r="H26" s="127">
        <v>1.6</v>
      </c>
      <c r="I26" s="126">
        <v>1.7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120</v>
      </c>
      <c r="D28" s="29">
        <v>285</v>
      </c>
      <c r="E28" s="29">
        <v>285</v>
      </c>
      <c r="F28" s="30"/>
      <c r="G28" s="30"/>
      <c r="H28" s="129">
        <v>4.2</v>
      </c>
      <c r="I28" s="129">
        <v>15.105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150</v>
      </c>
      <c r="D30" s="29">
        <v>360</v>
      </c>
      <c r="E30" s="29">
        <v>364</v>
      </c>
      <c r="F30" s="30"/>
      <c r="G30" s="30"/>
      <c r="H30" s="129">
        <v>3.75</v>
      </c>
      <c r="I30" s="129">
        <v>12.74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270</v>
      </c>
      <c r="D31" s="38">
        <v>645</v>
      </c>
      <c r="E31" s="38">
        <v>649</v>
      </c>
      <c r="F31" s="39">
        <f>IF(D31&gt;0,100*E31/D31,0)</f>
        <v>100.62015503875969</v>
      </c>
      <c r="G31" s="40"/>
      <c r="H31" s="127">
        <v>7.95</v>
      </c>
      <c r="I31" s="126">
        <v>27.845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40</v>
      </c>
      <c r="D33" s="29">
        <v>50</v>
      </c>
      <c r="E33" s="29">
        <v>30</v>
      </c>
      <c r="F33" s="30"/>
      <c r="G33" s="30"/>
      <c r="H33" s="129">
        <v>1.1</v>
      </c>
      <c r="I33" s="129">
        <v>1.375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100</v>
      </c>
      <c r="D34" s="29">
        <v>111</v>
      </c>
      <c r="E34" s="29">
        <v>120</v>
      </c>
      <c r="F34" s="30"/>
      <c r="G34" s="30"/>
      <c r="H34" s="129">
        <v>4.461</v>
      </c>
      <c r="I34" s="129">
        <v>4.032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35</v>
      </c>
      <c r="D35" s="29">
        <v>36</v>
      </c>
      <c r="E35" s="29">
        <v>30</v>
      </c>
      <c r="F35" s="30"/>
      <c r="G35" s="30"/>
      <c r="H35" s="129">
        <v>1.65</v>
      </c>
      <c r="I35" s="129">
        <v>1.7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175</v>
      </c>
      <c r="D37" s="38">
        <v>197</v>
      </c>
      <c r="E37" s="38">
        <v>180</v>
      </c>
      <c r="F37" s="39">
        <f>IF(D37&gt;0,100*E37/D37,0)</f>
        <v>91.37055837563452</v>
      </c>
      <c r="G37" s="40"/>
      <c r="H37" s="127">
        <v>7.211</v>
      </c>
      <c r="I37" s="126">
        <v>7.107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195</v>
      </c>
      <c r="D39" s="38">
        <v>236</v>
      </c>
      <c r="E39" s="38">
        <v>194</v>
      </c>
      <c r="F39" s="39">
        <f>IF(D39&gt;0,100*E39/D39,0)</f>
        <v>82.20338983050847</v>
      </c>
      <c r="G39" s="40"/>
      <c r="H39" s="127">
        <v>6.1</v>
      </c>
      <c r="I39" s="126">
        <v>7.37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374</v>
      </c>
      <c r="D41" s="29">
        <v>205</v>
      </c>
      <c r="E41" s="29">
        <v>205</v>
      </c>
      <c r="F41" s="30"/>
      <c r="G41" s="30"/>
      <c r="H41" s="129">
        <v>28.05</v>
      </c>
      <c r="I41" s="129">
        <v>15.375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6</v>
      </c>
      <c r="D43" s="29">
        <v>6</v>
      </c>
      <c r="E43" s="29"/>
      <c r="F43" s="30"/>
      <c r="G43" s="30"/>
      <c r="H43" s="129">
        <v>0.132</v>
      </c>
      <c r="I43" s="129">
        <v>0.132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10</v>
      </c>
      <c r="D45" s="29">
        <v>10</v>
      </c>
      <c r="E45" s="29"/>
      <c r="F45" s="30"/>
      <c r="G45" s="30"/>
      <c r="H45" s="129">
        <v>0.22</v>
      </c>
      <c r="I45" s="129">
        <v>0.28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900</v>
      </c>
      <c r="D48" s="29">
        <v>569</v>
      </c>
      <c r="E48" s="29">
        <v>569</v>
      </c>
      <c r="F48" s="30"/>
      <c r="G48" s="30"/>
      <c r="H48" s="129">
        <v>40.5</v>
      </c>
      <c r="I48" s="129">
        <v>25.605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15</v>
      </c>
      <c r="D49" s="29">
        <v>15</v>
      </c>
      <c r="E49" s="29">
        <v>15</v>
      </c>
      <c r="F49" s="30"/>
      <c r="G49" s="30"/>
      <c r="H49" s="129">
        <v>0.6</v>
      </c>
      <c r="I49" s="129">
        <v>0.6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1305</v>
      </c>
      <c r="D50" s="38">
        <v>805</v>
      </c>
      <c r="E50" s="38">
        <v>789</v>
      </c>
      <c r="F50" s="39">
        <f>IF(D50&gt;0,100*E50/D50,0)</f>
        <v>98.01242236024845</v>
      </c>
      <c r="G50" s="40"/>
      <c r="H50" s="127">
        <v>69.502</v>
      </c>
      <c r="I50" s="126">
        <v>41.992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5</v>
      </c>
      <c r="D52" s="38">
        <v>255</v>
      </c>
      <c r="E52" s="38">
        <v>255</v>
      </c>
      <c r="F52" s="39">
        <f>IF(D52&gt;0,100*E52/D52,0)</f>
        <v>100</v>
      </c>
      <c r="G52" s="40"/>
      <c r="H52" s="127">
        <v>0.2</v>
      </c>
      <c r="I52" s="126">
        <v>8.8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4850</v>
      </c>
      <c r="D54" s="29">
        <v>4900</v>
      </c>
      <c r="E54" s="29">
        <v>4900</v>
      </c>
      <c r="F54" s="30"/>
      <c r="G54" s="30"/>
      <c r="H54" s="129">
        <v>320.1</v>
      </c>
      <c r="I54" s="129">
        <v>357.7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700</v>
      </c>
      <c r="D55" s="29">
        <v>900</v>
      </c>
      <c r="E55" s="29">
        <v>642</v>
      </c>
      <c r="F55" s="30"/>
      <c r="G55" s="30"/>
      <c r="H55" s="129">
        <v>49</v>
      </c>
      <c r="I55" s="129">
        <v>63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1000</v>
      </c>
      <c r="D56" s="29">
        <v>800</v>
      </c>
      <c r="E56" s="29">
        <v>800</v>
      </c>
      <c r="F56" s="30"/>
      <c r="G56" s="30"/>
      <c r="H56" s="129">
        <v>62.7</v>
      </c>
      <c r="I56" s="129">
        <v>50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1</v>
      </c>
      <c r="D57" s="29">
        <v>1</v>
      </c>
      <c r="E57" s="29">
        <v>1</v>
      </c>
      <c r="F57" s="30"/>
      <c r="G57" s="30"/>
      <c r="H57" s="129">
        <v>0.04</v>
      </c>
      <c r="I57" s="129">
        <v>0.04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919</v>
      </c>
      <c r="D58" s="29">
        <v>847</v>
      </c>
      <c r="E58" s="29">
        <v>850</v>
      </c>
      <c r="F58" s="30"/>
      <c r="G58" s="30"/>
      <c r="H58" s="129">
        <v>45.031</v>
      </c>
      <c r="I58" s="129">
        <v>55.055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7470</v>
      </c>
      <c r="D59" s="38">
        <v>7448</v>
      </c>
      <c r="E59" s="38">
        <v>7193</v>
      </c>
      <c r="F59" s="39">
        <f>IF(D59&gt;0,100*E59/D59,0)</f>
        <v>96.57626208378088</v>
      </c>
      <c r="G59" s="40"/>
      <c r="H59" s="127">
        <v>476.87100000000004</v>
      </c>
      <c r="I59" s="126">
        <v>525.795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90</v>
      </c>
      <c r="D61" s="29">
        <v>150</v>
      </c>
      <c r="E61" s="29">
        <v>150</v>
      </c>
      <c r="F61" s="30"/>
      <c r="G61" s="30"/>
      <c r="H61" s="129">
        <v>3.15</v>
      </c>
      <c r="I61" s="129">
        <v>3.75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78</v>
      </c>
      <c r="D62" s="29">
        <v>65</v>
      </c>
      <c r="E62" s="29">
        <v>65</v>
      </c>
      <c r="F62" s="30"/>
      <c r="G62" s="30"/>
      <c r="H62" s="129">
        <v>1.8</v>
      </c>
      <c r="I62" s="129">
        <v>1.675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35</v>
      </c>
      <c r="D63" s="29">
        <v>35</v>
      </c>
      <c r="E63" s="29">
        <v>35</v>
      </c>
      <c r="F63" s="30"/>
      <c r="G63" s="30"/>
      <c r="H63" s="129">
        <v>2.52</v>
      </c>
      <c r="I63" s="129">
        <v>2.5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203</v>
      </c>
      <c r="D64" s="38">
        <v>250</v>
      </c>
      <c r="E64" s="38">
        <v>250</v>
      </c>
      <c r="F64" s="39">
        <f>IF(D64&gt;0,100*E64/D64,0)</f>
        <v>100</v>
      </c>
      <c r="G64" s="40"/>
      <c r="H64" s="127">
        <v>7.47</v>
      </c>
      <c r="I64" s="126">
        <v>7.925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290</v>
      </c>
      <c r="D66" s="38">
        <v>49</v>
      </c>
      <c r="E66" s="38">
        <v>49</v>
      </c>
      <c r="F66" s="39">
        <f>IF(D66&gt;0,100*E66/D66,0)</f>
        <v>100</v>
      </c>
      <c r="G66" s="40"/>
      <c r="H66" s="127">
        <v>13.05</v>
      </c>
      <c r="I66" s="126">
        <v>2.646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95</v>
      </c>
      <c r="D72" s="29">
        <v>73</v>
      </c>
      <c r="E72" s="29">
        <v>17</v>
      </c>
      <c r="F72" s="30"/>
      <c r="G72" s="30"/>
      <c r="H72" s="129">
        <v>1.71</v>
      </c>
      <c r="I72" s="129">
        <v>1.701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130</v>
      </c>
      <c r="D73" s="29">
        <v>95</v>
      </c>
      <c r="E73" s="29">
        <v>95</v>
      </c>
      <c r="F73" s="30"/>
      <c r="G73" s="30"/>
      <c r="H73" s="129">
        <v>4.35</v>
      </c>
      <c r="I73" s="129">
        <v>3.74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289</v>
      </c>
      <c r="D74" s="29">
        <v>228</v>
      </c>
      <c r="E74" s="29"/>
      <c r="F74" s="30"/>
      <c r="G74" s="30"/>
      <c r="H74" s="129">
        <v>13.005</v>
      </c>
      <c r="I74" s="129">
        <v>10.26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182</v>
      </c>
      <c r="D75" s="29">
        <v>201</v>
      </c>
      <c r="E75" s="29">
        <v>201</v>
      </c>
      <c r="F75" s="30"/>
      <c r="G75" s="30"/>
      <c r="H75" s="129">
        <v>6.872684</v>
      </c>
      <c r="I75" s="129">
        <v>7.682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35</v>
      </c>
      <c r="D76" s="29">
        <v>35</v>
      </c>
      <c r="E76" s="29">
        <v>35</v>
      </c>
      <c r="F76" s="30"/>
      <c r="G76" s="30"/>
      <c r="H76" s="129">
        <v>0.78</v>
      </c>
      <c r="I76" s="129">
        <v>0.75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170</v>
      </c>
      <c r="D77" s="29">
        <v>95</v>
      </c>
      <c r="E77" s="29">
        <v>95</v>
      </c>
      <c r="F77" s="30"/>
      <c r="G77" s="30"/>
      <c r="H77" s="129">
        <v>6.885</v>
      </c>
      <c r="I77" s="129">
        <v>3.8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425</v>
      </c>
      <c r="D78" s="29">
        <v>366</v>
      </c>
      <c r="E78" s="29">
        <v>360</v>
      </c>
      <c r="F78" s="30"/>
      <c r="G78" s="30"/>
      <c r="H78" s="129">
        <v>16.15</v>
      </c>
      <c r="I78" s="129">
        <v>12.81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300</v>
      </c>
      <c r="D79" s="29">
        <v>275</v>
      </c>
      <c r="E79" s="29">
        <v>275</v>
      </c>
      <c r="F79" s="30"/>
      <c r="G79" s="30"/>
      <c r="H79" s="129">
        <v>16.063</v>
      </c>
      <c r="I79" s="129">
        <v>11.809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1626</v>
      </c>
      <c r="D80" s="38">
        <v>1368</v>
      </c>
      <c r="E80" s="38">
        <v>1078</v>
      </c>
      <c r="F80" s="39">
        <f>IF(D80&gt;0,100*E80/D80,0)</f>
        <v>78.80116959064327</v>
      </c>
      <c r="G80" s="40"/>
      <c r="H80" s="127">
        <v>65.815684</v>
      </c>
      <c r="I80" s="126">
        <v>52.552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11927</v>
      </c>
      <c r="D86" s="29">
        <v>11630</v>
      </c>
      <c r="E86" s="29">
        <v>10994</v>
      </c>
      <c r="F86" s="30">
        <f>IF(D86&gt;0,100*E86/D86,0)</f>
        <v>94.53138435081685</v>
      </c>
      <c r="G86" s="30"/>
      <c r="H86" s="31">
        <v>672.310684</v>
      </c>
      <c r="I86" s="31">
        <v>695.7919999999999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11927</v>
      </c>
      <c r="D89" s="56">
        <v>11630</v>
      </c>
      <c r="E89" s="56">
        <v>10994</v>
      </c>
      <c r="F89" s="57">
        <f>IF(D89&gt;0,100*E89/D89,0)</f>
        <v>94.53138435081685</v>
      </c>
      <c r="G89" s="40"/>
      <c r="H89" s="58">
        <v>672.310684</v>
      </c>
      <c r="I89" s="59">
        <v>695.7919999999999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AG627"/>
  <sheetViews>
    <sheetView workbookViewId="0" topLeftCell="A61">
      <selection activeCell="H17" sqref="H17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32.50119407687658</v>
      </c>
      <c r="D9" s="29">
        <v>65</v>
      </c>
      <c r="E9" s="29">
        <v>62.71828021737502</v>
      </c>
      <c r="F9" s="30"/>
      <c r="G9" s="30"/>
      <c r="H9" s="129">
        <v>0.19420113484815293</v>
      </c>
      <c r="I9" s="129">
        <v>0.38838799999999996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4.605653537251129</v>
      </c>
      <c r="D10" s="29">
        <v>22</v>
      </c>
      <c r="E10" s="29">
        <v>22.18562619390963</v>
      </c>
      <c r="F10" s="30"/>
      <c r="G10" s="30"/>
      <c r="H10" s="129">
        <v>0.026358155193688212</v>
      </c>
      <c r="I10" s="129">
        <v>0.125906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7.117599032150839</v>
      </c>
      <c r="D11" s="29">
        <v>31</v>
      </c>
      <c r="E11" s="29">
        <v>32.87204483601113</v>
      </c>
      <c r="F11" s="30"/>
      <c r="G11" s="30"/>
      <c r="H11" s="129">
        <v>0.03935320504876198</v>
      </c>
      <c r="I11" s="129">
        <v>0.171399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20.990561761639587</v>
      </c>
      <c r="D12" s="29">
        <v>49</v>
      </c>
      <c r="E12" s="29">
        <v>57.68521155014609</v>
      </c>
      <c r="F12" s="30"/>
      <c r="G12" s="30"/>
      <c r="H12" s="129">
        <v>0.11173634401165462</v>
      </c>
      <c r="I12" s="129">
        <v>0.2608353658536585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65.21500840791813</v>
      </c>
      <c r="D13" s="38">
        <v>167</v>
      </c>
      <c r="E13" s="38">
        <v>175.4611627974419</v>
      </c>
      <c r="F13" s="39">
        <f>IF(D13&gt;0,100*E13/D13,0)</f>
        <v>105.0665645493664</v>
      </c>
      <c r="G13" s="40"/>
      <c r="H13" s="127">
        <v>0.37164883910225777</v>
      </c>
      <c r="I13" s="126">
        <v>0.9465283658536584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15</v>
      </c>
      <c r="D15" s="38">
        <v>15</v>
      </c>
      <c r="E15" s="38">
        <v>18</v>
      </c>
      <c r="F15" s="39">
        <f>IF(D15&gt;0,100*E15/D15,0)</f>
        <v>120</v>
      </c>
      <c r="G15" s="40"/>
      <c r="H15" s="127">
        <v>0.09</v>
      </c>
      <c r="I15" s="126">
        <v>0.09</v>
      </c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0.5</v>
      </c>
      <c r="D17" s="38"/>
      <c r="E17" s="38">
        <v>1</v>
      </c>
      <c r="F17" s="39"/>
      <c r="G17" s="40"/>
      <c r="H17" s="131">
        <v>0.0025</v>
      </c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20</v>
      </c>
      <c r="D20" s="29">
        <v>20</v>
      </c>
      <c r="E20" s="29">
        <v>20</v>
      </c>
      <c r="F20" s="30"/>
      <c r="G20" s="30"/>
      <c r="H20" s="129">
        <v>0.13</v>
      </c>
      <c r="I20" s="129">
        <v>0.12</v>
      </c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24</v>
      </c>
      <c r="D21" s="29">
        <v>24</v>
      </c>
      <c r="E21" s="29">
        <v>24</v>
      </c>
      <c r="F21" s="30"/>
      <c r="G21" s="30"/>
      <c r="H21" s="129">
        <v>0.14</v>
      </c>
      <c r="I21" s="129">
        <v>0.132</v>
      </c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44</v>
      </c>
      <c r="D22" s="38">
        <v>44</v>
      </c>
      <c r="E22" s="38">
        <v>44</v>
      </c>
      <c r="F22" s="39">
        <f>IF(D22&gt;0,100*E22/D22,0)</f>
        <v>100</v>
      </c>
      <c r="G22" s="40"/>
      <c r="H22" s="127">
        <v>0.27</v>
      </c>
      <c r="I22" s="126">
        <v>0.252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1712</v>
      </c>
      <c r="D24" s="38">
        <v>1580</v>
      </c>
      <c r="E24" s="38">
        <v>1500</v>
      </c>
      <c r="F24" s="39">
        <f>IF(D24&gt;0,100*E24/D24,0)</f>
        <v>94.9367088607595</v>
      </c>
      <c r="G24" s="40"/>
      <c r="H24" s="127">
        <v>10.25</v>
      </c>
      <c r="I24" s="126">
        <v>10.812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1400</v>
      </c>
      <c r="D26" s="38">
        <v>1300</v>
      </c>
      <c r="E26" s="38">
        <v>1250</v>
      </c>
      <c r="F26" s="39">
        <f>IF(D26&gt;0,100*E26/D26,0)</f>
        <v>96.15384615384616</v>
      </c>
      <c r="G26" s="40"/>
      <c r="H26" s="127">
        <v>10.5</v>
      </c>
      <c r="I26" s="126">
        <v>9.2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2000</v>
      </c>
      <c r="D28" s="29">
        <v>2000</v>
      </c>
      <c r="E28" s="29"/>
      <c r="F28" s="30"/>
      <c r="G28" s="30"/>
      <c r="H28" s="129">
        <v>13.6</v>
      </c>
      <c r="I28" s="129">
        <v>13.6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10</v>
      </c>
      <c r="D30" s="29">
        <v>10</v>
      </c>
      <c r="E30" s="29">
        <v>10</v>
      </c>
      <c r="F30" s="30"/>
      <c r="G30" s="30"/>
      <c r="H30" s="129">
        <v>0.065</v>
      </c>
      <c r="I30" s="129">
        <v>0.06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2010</v>
      </c>
      <c r="D31" s="38">
        <v>2010</v>
      </c>
      <c r="E31" s="38">
        <v>10</v>
      </c>
      <c r="F31" s="39">
        <f>IF(D31&gt;0,100*E31/D31,0)</f>
        <v>0.4975124378109453</v>
      </c>
      <c r="G31" s="40"/>
      <c r="H31" s="127">
        <v>13.665</v>
      </c>
      <c r="I31" s="126">
        <v>13.66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60</v>
      </c>
      <c r="D33" s="29">
        <v>60</v>
      </c>
      <c r="E33" s="29">
        <v>50</v>
      </c>
      <c r="F33" s="30"/>
      <c r="G33" s="30"/>
      <c r="H33" s="129">
        <v>0.481</v>
      </c>
      <c r="I33" s="129">
        <v>0.515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21</v>
      </c>
      <c r="D34" s="29">
        <v>21</v>
      </c>
      <c r="E34" s="29">
        <v>44</v>
      </c>
      <c r="F34" s="30"/>
      <c r="G34" s="30"/>
      <c r="H34" s="129">
        <v>0.18</v>
      </c>
      <c r="I34" s="129">
        <v>0.18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10</v>
      </c>
      <c r="D35" s="29">
        <v>10</v>
      </c>
      <c r="E35" s="29">
        <v>9</v>
      </c>
      <c r="F35" s="30"/>
      <c r="G35" s="30"/>
      <c r="H35" s="129">
        <v>0.075</v>
      </c>
      <c r="I35" s="129">
        <v>0.075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32</v>
      </c>
      <c r="D36" s="29">
        <v>19</v>
      </c>
      <c r="E36" s="29">
        <v>15</v>
      </c>
      <c r="F36" s="30"/>
      <c r="G36" s="30"/>
      <c r="H36" s="129">
        <v>0.272</v>
      </c>
      <c r="I36" s="129">
        <v>0.133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123</v>
      </c>
      <c r="D37" s="38">
        <v>110</v>
      </c>
      <c r="E37" s="38">
        <v>118</v>
      </c>
      <c r="F37" s="39">
        <f>IF(D37&gt;0,100*E37/D37,0)</f>
        <v>107.27272727272727</v>
      </c>
      <c r="G37" s="40"/>
      <c r="H37" s="127">
        <v>1.008</v>
      </c>
      <c r="I37" s="126">
        <v>0.903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2</v>
      </c>
      <c r="D39" s="38">
        <v>2</v>
      </c>
      <c r="E39" s="38">
        <v>3</v>
      </c>
      <c r="F39" s="39">
        <f>IF(D39&gt;0,100*E39/D39,0)</f>
        <v>150</v>
      </c>
      <c r="G39" s="40"/>
      <c r="H39" s="127">
        <v>0.011</v>
      </c>
      <c r="I39" s="126">
        <v>0.01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60</v>
      </c>
      <c r="D41" s="29">
        <v>25</v>
      </c>
      <c r="E41" s="29">
        <v>25</v>
      </c>
      <c r="F41" s="30"/>
      <c r="G41" s="30"/>
      <c r="H41" s="129">
        <v>0.303</v>
      </c>
      <c r="I41" s="129">
        <v>0.131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300</v>
      </c>
      <c r="D42" s="29">
        <v>118</v>
      </c>
      <c r="E42" s="29">
        <v>130</v>
      </c>
      <c r="F42" s="30"/>
      <c r="G42" s="30"/>
      <c r="H42" s="129">
        <v>2.4</v>
      </c>
      <c r="I42" s="129">
        <v>0.944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75</v>
      </c>
      <c r="D44" s="29">
        <v>75</v>
      </c>
      <c r="E44" s="29">
        <v>90</v>
      </c>
      <c r="F44" s="30"/>
      <c r="G44" s="30"/>
      <c r="H44" s="129">
        <v>0.3</v>
      </c>
      <c r="I44" s="129">
        <v>0.375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2</v>
      </c>
      <c r="D45" s="29">
        <v>2</v>
      </c>
      <c r="E45" s="29">
        <v>2</v>
      </c>
      <c r="F45" s="30"/>
      <c r="G45" s="30"/>
      <c r="H45" s="129">
        <v>0.01</v>
      </c>
      <c r="I45" s="129">
        <v>0.01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50</v>
      </c>
      <c r="D46" s="29">
        <v>54</v>
      </c>
      <c r="E46" s="29">
        <v>44</v>
      </c>
      <c r="F46" s="30"/>
      <c r="G46" s="30"/>
      <c r="H46" s="129">
        <v>0.5</v>
      </c>
      <c r="I46" s="129">
        <v>1.08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950</v>
      </c>
      <c r="D48" s="29">
        <v>892</v>
      </c>
      <c r="E48" s="29">
        <v>900</v>
      </c>
      <c r="F48" s="30"/>
      <c r="G48" s="30"/>
      <c r="H48" s="129">
        <v>6.65</v>
      </c>
      <c r="I48" s="129">
        <v>6.244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189</v>
      </c>
      <c r="D49" s="29">
        <v>200</v>
      </c>
      <c r="E49" s="29">
        <v>200</v>
      </c>
      <c r="F49" s="30"/>
      <c r="G49" s="30"/>
      <c r="H49" s="129">
        <v>1.673</v>
      </c>
      <c r="I49" s="129">
        <v>1.77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1626</v>
      </c>
      <c r="D50" s="38">
        <v>1366</v>
      </c>
      <c r="E50" s="38">
        <v>1391</v>
      </c>
      <c r="F50" s="39">
        <f>IF(D50&gt;0,100*E50/D50,0)</f>
        <v>101.83016105417276</v>
      </c>
      <c r="G50" s="40"/>
      <c r="H50" s="127">
        <v>11.836</v>
      </c>
      <c r="I50" s="126">
        <v>10.553999999999998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/>
      <c r="E52" s="38"/>
      <c r="F52" s="39">
        <f>IF(D52&gt;0,100*E52/D52,0)</f>
        <v>0</v>
      </c>
      <c r="G52" s="40"/>
      <c r="H52" s="127"/>
      <c r="I52" s="126"/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1750</v>
      </c>
      <c r="D54" s="29">
        <v>1300</v>
      </c>
      <c r="E54" s="29">
        <v>1300</v>
      </c>
      <c r="F54" s="30"/>
      <c r="G54" s="30"/>
      <c r="H54" s="129">
        <v>12.075</v>
      </c>
      <c r="I54" s="129">
        <v>8.45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90</v>
      </c>
      <c r="D55" s="29">
        <v>90</v>
      </c>
      <c r="E55" s="29">
        <v>86</v>
      </c>
      <c r="F55" s="30"/>
      <c r="G55" s="30"/>
      <c r="H55" s="129">
        <v>0.63</v>
      </c>
      <c r="I55" s="129">
        <v>0.63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224</v>
      </c>
      <c r="D58" s="29">
        <v>360</v>
      </c>
      <c r="E58" s="29">
        <v>250</v>
      </c>
      <c r="F58" s="30"/>
      <c r="G58" s="30"/>
      <c r="H58" s="129">
        <v>1.118</v>
      </c>
      <c r="I58" s="129">
        <v>2.318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2064</v>
      </c>
      <c r="D59" s="38">
        <v>1750</v>
      </c>
      <c r="E59" s="38">
        <v>1636</v>
      </c>
      <c r="F59" s="39">
        <f>IF(D59&gt;0,100*E59/D59,0)</f>
        <v>93.48571428571428</v>
      </c>
      <c r="G59" s="40"/>
      <c r="H59" s="127">
        <v>13.823</v>
      </c>
      <c r="I59" s="126">
        <v>11.398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30</v>
      </c>
      <c r="D61" s="29">
        <v>15</v>
      </c>
      <c r="E61" s="29">
        <v>15</v>
      </c>
      <c r="F61" s="30"/>
      <c r="G61" s="30"/>
      <c r="H61" s="129">
        <v>0.15</v>
      </c>
      <c r="I61" s="129">
        <v>0.12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67</v>
      </c>
      <c r="D62" s="29">
        <v>63</v>
      </c>
      <c r="E62" s="29">
        <v>65</v>
      </c>
      <c r="F62" s="30"/>
      <c r="G62" s="30"/>
      <c r="H62" s="129">
        <v>0.77</v>
      </c>
      <c r="I62" s="129">
        <v>0.545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76</v>
      </c>
      <c r="D63" s="29">
        <v>58</v>
      </c>
      <c r="E63" s="29">
        <v>58</v>
      </c>
      <c r="F63" s="30"/>
      <c r="G63" s="30"/>
      <c r="H63" s="129">
        <v>0.418</v>
      </c>
      <c r="I63" s="129">
        <v>0.319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173</v>
      </c>
      <c r="D64" s="38">
        <v>136</v>
      </c>
      <c r="E64" s="38">
        <v>138</v>
      </c>
      <c r="F64" s="39">
        <f>IF(D64&gt;0,100*E64/D64,0)</f>
        <v>101.47058823529412</v>
      </c>
      <c r="G64" s="40"/>
      <c r="H64" s="127">
        <v>1.338</v>
      </c>
      <c r="I64" s="126">
        <v>0.984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58</v>
      </c>
      <c r="D66" s="38">
        <v>57</v>
      </c>
      <c r="E66" s="38">
        <v>56</v>
      </c>
      <c r="F66" s="39">
        <f>IF(D66&gt;0,100*E66/D66,0)</f>
        <v>98.24561403508773</v>
      </c>
      <c r="G66" s="40"/>
      <c r="H66" s="127">
        <v>0.835</v>
      </c>
      <c r="I66" s="126">
        <v>0.773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230</v>
      </c>
      <c r="D68" s="29">
        <v>290</v>
      </c>
      <c r="E68" s="29">
        <v>200</v>
      </c>
      <c r="F68" s="30"/>
      <c r="G68" s="30"/>
      <c r="H68" s="129">
        <v>1.2</v>
      </c>
      <c r="I68" s="129">
        <v>1.6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30</v>
      </c>
      <c r="D69" s="29">
        <v>150</v>
      </c>
      <c r="E69" s="29">
        <v>150</v>
      </c>
      <c r="F69" s="30"/>
      <c r="G69" s="30"/>
      <c r="H69" s="129">
        <v>0.16</v>
      </c>
      <c r="I69" s="129">
        <v>0.8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260</v>
      </c>
      <c r="D70" s="38">
        <v>440</v>
      </c>
      <c r="E70" s="38">
        <v>350</v>
      </c>
      <c r="F70" s="39">
        <f>IF(D70&gt;0,100*E70/D70,0)</f>
        <v>79.54545454545455</v>
      </c>
      <c r="G70" s="40"/>
      <c r="H70" s="127">
        <v>1.36</v>
      </c>
      <c r="I70" s="126">
        <v>2.4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118</v>
      </c>
      <c r="D72" s="29">
        <v>118</v>
      </c>
      <c r="E72" s="29">
        <v>118</v>
      </c>
      <c r="F72" s="30"/>
      <c r="G72" s="30"/>
      <c r="H72" s="129">
        <v>0.83</v>
      </c>
      <c r="I72" s="129">
        <v>0.716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155</v>
      </c>
      <c r="D73" s="29">
        <v>150</v>
      </c>
      <c r="E73" s="29">
        <v>60</v>
      </c>
      <c r="F73" s="30"/>
      <c r="G73" s="30"/>
      <c r="H73" s="129">
        <v>1.95</v>
      </c>
      <c r="I73" s="129">
        <v>1.825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40</v>
      </c>
      <c r="D74" s="29">
        <v>20</v>
      </c>
      <c r="E74" s="29">
        <v>25</v>
      </c>
      <c r="F74" s="30"/>
      <c r="G74" s="30"/>
      <c r="H74" s="129">
        <v>0.32</v>
      </c>
      <c r="I74" s="129">
        <v>0.16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367</v>
      </c>
      <c r="D75" s="29">
        <v>153</v>
      </c>
      <c r="E75" s="29">
        <v>153</v>
      </c>
      <c r="F75" s="30"/>
      <c r="G75" s="30"/>
      <c r="H75" s="129">
        <v>3.3105</v>
      </c>
      <c r="I75" s="129">
        <v>2.636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25</v>
      </c>
      <c r="D76" s="29">
        <v>20</v>
      </c>
      <c r="E76" s="29">
        <v>10</v>
      </c>
      <c r="F76" s="30"/>
      <c r="G76" s="30"/>
      <c r="H76" s="129">
        <v>0.125</v>
      </c>
      <c r="I76" s="129">
        <v>0.1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11</v>
      </c>
      <c r="D77" s="29">
        <v>10</v>
      </c>
      <c r="E77" s="29">
        <v>10</v>
      </c>
      <c r="F77" s="30"/>
      <c r="G77" s="30"/>
      <c r="H77" s="129">
        <v>0.077</v>
      </c>
      <c r="I77" s="129">
        <v>0.072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200</v>
      </c>
      <c r="D78" s="29">
        <v>180</v>
      </c>
      <c r="E78" s="29">
        <v>120</v>
      </c>
      <c r="F78" s="30"/>
      <c r="G78" s="30"/>
      <c r="H78" s="129">
        <v>1.2</v>
      </c>
      <c r="I78" s="129">
        <v>1.282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15</v>
      </c>
      <c r="D79" s="29">
        <v>3</v>
      </c>
      <c r="E79" s="29">
        <v>5</v>
      </c>
      <c r="F79" s="30"/>
      <c r="G79" s="30"/>
      <c r="H79" s="129">
        <v>0.169</v>
      </c>
      <c r="I79" s="129">
        <v>0.029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931</v>
      </c>
      <c r="D80" s="38">
        <v>654</v>
      </c>
      <c r="E80" s="38">
        <v>501</v>
      </c>
      <c r="F80" s="39">
        <f>IF(D80&gt;0,100*E80/D80,0)</f>
        <v>76.60550458715596</v>
      </c>
      <c r="G80" s="40"/>
      <c r="H80" s="127">
        <v>7.9815</v>
      </c>
      <c r="I80" s="126">
        <v>6.82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60</v>
      </c>
      <c r="D82" s="29">
        <v>51</v>
      </c>
      <c r="E82" s="29">
        <v>51</v>
      </c>
      <c r="F82" s="30"/>
      <c r="G82" s="30"/>
      <c r="H82" s="129">
        <v>0.56</v>
      </c>
      <c r="I82" s="129">
        <v>0.263</v>
      </c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10</v>
      </c>
      <c r="D83" s="29">
        <v>10</v>
      </c>
      <c r="E83" s="29">
        <v>10</v>
      </c>
      <c r="F83" s="30"/>
      <c r="G83" s="30"/>
      <c r="H83" s="129">
        <v>0.042</v>
      </c>
      <c r="I83" s="129">
        <v>0.042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70</v>
      </c>
      <c r="D84" s="38">
        <v>61</v>
      </c>
      <c r="E84" s="38">
        <v>61</v>
      </c>
      <c r="F84" s="39">
        <f>IF(D84&gt;0,100*E84/D84,0)</f>
        <v>100</v>
      </c>
      <c r="G84" s="40"/>
      <c r="H84" s="127">
        <v>0.6020000000000001</v>
      </c>
      <c r="I84" s="126">
        <v>0.305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10553.715008407919</v>
      </c>
      <c r="D86" s="29">
        <v>9692</v>
      </c>
      <c r="E86" s="29">
        <v>7252.46116279744</v>
      </c>
      <c r="F86" s="30">
        <f>IF(D86&gt;0,100*E86/D86,0)</f>
        <v>74.82935578618901</v>
      </c>
      <c r="G86" s="30"/>
      <c r="H86" s="31">
        <v>73.94364883910225</v>
      </c>
      <c r="I86" s="31">
        <v>69.10752836585367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10553.715008407919</v>
      </c>
      <c r="D89" s="56">
        <v>9692</v>
      </c>
      <c r="E89" s="56">
        <v>7252.46116279744</v>
      </c>
      <c r="F89" s="57">
        <f>IF(D89&gt;0,100*E89/D89,0)</f>
        <v>74.82935578618901</v>
      </c>
      <c r="G89" s="40"/>
      <c r="H89" s="58">
        <v>73.94364883910225</v>
      </c>
      <c r="I89" s="59">
        <v>69.10752836585367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AG627"/>
  <sheetViews>
    <sheetView workbookViewId="0" topLeftCell="A70">
      <selection activeCell="L16" sqref="L16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12</v>
      </c>
      <c r="D15" s="38">
        <v>10</v>
      </c>
      <c r="E15" s="38">
        <v>8</v>
      </c>
      <c r="F15" s="39">
        <f>IF(D15&gt;0,100*E15/D15,0)</f>
        <v>80</v>
      </c>
      <c r="G15" s="40"/>
      <c r="H15" s="127">
        <v>0.085</v>
      </c>
      <c r="I15" s="126">
        <v>0.07</v>
      </c>
      <c r="J15" s="126">
        <v>0.056</v>
      </c>
      <c r="K15" s="42">
        <f>IF(I15&gt;0,100*J15/I15,0)</f>
        <v>80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41">
        <v>1</v>
      </c>
      <c r="D17" s="41">
        <v>0.5</v>
      </c>
      <c r="E17" s="41">
        <v>1</v>
      </c>
      <c r="F17" s="39">
        <f>IF(D17&gt;0,100*E17/D17,0)</f>
        <v>200</v>
      </c>
      <c r="G17" s="40"/>
      <c r="H17" s="131">
        <v>0.002</v>
      </c>
      <c r="I17" s="132">
        <v>0.002</v>
      </c>
      <c r="J17" s="132">
        <v>0.002</v>
      </c>
      <c r="K17" s="42">
        <f>IF(I17&gt;0,100*J17/I17,0)</f>
        <v>100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25</v>
      </c>
      <c r="D19" s="29">
        <v>25</v>
      </c>
      <c r="E19" s="29">
        <v>25</v>
      </c>
      <c r="F19" s="30"/>
      <c r="G19" s="30"/>
      <c r="H19" s="129">
        <v>0.175</v>
      </c>
      <c r="I19" s="129">
        <v>0.175</v>
      </c>
      <c r="J19" s="129">
        <v>0.175</v>
      </c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>
        <v>12</v>
      </c>
      <c r="D20" s="29">
        <v>12</v>
      </c>
      <c r="E20" s="29">
        <v>12</v>
      </c>
      <c r="F20" s="30"/>
      <c r="G20" s="30"/>
      <c r="H20" s="129">
        <v>0.07</v>
      </c>
      <c r="I20" s="129">
        <v>0.065</v>
      </c>
      <c r="J20" s="129">
        <v>0.07</v>
      </c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>
        <v>20</v>
      </c>
      <c r="D21" s="29">
        <v>20</v>
      </c>
      <c r="E21" s="29">
        <v>20</v>
      </c>
      <c r="F21" s="30"/>
      <c r="G21" s="30"/>
      <c r="H21" s="129">
        <v>0.1</v>
      </c>
      <c r="I21" s="129">
        <v>0.092</v>
      </c>
      <c r="J21" s="129">
        <v>0.1</v>
      </c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57</v>
      </c>
      <c r="D22" s="38">
        <v>57</v>
      </c>
      <c r="E22" s="38">
        <v>57</v>
      </c>
      <c r="F22" s="39">
        <f>IF(D22&gt;0,100*E22/D22,0)</f>
        <v>100</v>
      </c>
      <c r="G22" s="40"/>
      <c r="H22" s="127">
        <v>0.345</v>
      </c>
      <c r="I22" s="126">
        <v>0.33199999999999996</v>
      </c>
      <c r="J22" s="126">
        <v>0.345</v>
      </c>
      <c r="K22" s="42">
        <f>IF(I22&gt;0,100*J22/I22,0)</f>
        <v>103.91566265060243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1296</v>
      </c>
      <c r="D24" s="38">
        <v>1035</v>
      </c>
      <c r="E24" s="38">
        <v>1200</v>
      </c>
      <c r="F24" s="39">
        <f>IF(D24&gt;0,100*E24/D24,0)</f>
        <v>115.94202898550725</v>
      </c>
      <c r="G24" s="40"/>
      <c r="H24" s="127">
        <v>2.587</v>
      </c>
      <c r="I24" s="126">
        <v>2.067</v>
      </c>
      <c r="J24" s="126">
        <v>2.6</v>
      </c>
      <c r="K24" s="42">
        <f>IF(I24&gt;0,100*J24/I24,0)</f>
        <v>125.78616352201257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40</v>
      </c>
      <c r="D26" s="38">
        <v>40</v>
      </c>
      <c r="E26" s="38">
        <v>40</v>
      </c>
      <c r="F26" s="39">
        <f>IF(D26&gt;0,100*E26/D26,0)</f>
        <v>100</v>
      </c>
      <c r="G26" s="40"/>
      <c r="H26" s="127">
        <v>0.12</v>
      </c>
      <c r="I26" s="126">
        <v>0.12</v>
      </c>
      <c r="J26" s="126">
        <v>0.12</v>
      </c>
      <c r="K26" s="42">
        <f>IF(I26&gt;0,100*J26/I26,0)</f>
        <v>100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250</v>
      </c>
      <c r="D30" s="29">
        <v>250</v>
      </c>
      <c r="E30" s="29">
        <v>250</v>
      </c>
      <c r="F30" s="30"/>
      <c r="G30" s="30"/>
      <c r="H30" s="129">
        <v>0.75</v>
      </c>
      <c r="I30" s="129">
        <v>0.7</v>
      </c>
      <c r="J30" s="129">
        <v>1.25</v>
      </c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250</v>
      </c>
      <c r="D31" s="38">
        <v>250</v>
      </c>
      <c r="E31" s="38">
        <v>250</v>
      </c>
      <c r="F31" s="39">
        <f>IF(D31&gt;0,100*E31/D31,0)</f>
        <v>100</v>
      </c>
      <c r="G31" s="40"/>
      <c r="H31" s="127">
        <v>0.75</v>
      </c>
      <c r="I31" s="126">
        <v>0.7</v>
      </c>
      <c r="J31" s="126">
        <v>1.25</v>
      </c>
      <c r="K31" s="42">
        <f>IF(I31&gt;0,100*J31/I31,0)</f>
        <v>178.57142857142858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150</v>
      </c>
      <c r="D33" s="29">
        <v>150</v>
      </c>
      <c r="E33" s="29">
        <v>100</v>
      </c>
      <c r="F33" s="30"/>
      <c r="G33" s="30"/>
      <c r="H33" s="129">
        <v>0.59</v>
      </c>
      <c r="I33" s="129">
        <v>2.4</v>
      </c>
      <c r="J33" s="129">
        <v>1.1</v>
      </c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68</v>
      </c>
      <c r="D34" s="29">
        <v>68</v>
      </c>
      <c r="E34" s="29">
        <v>68</v>
      </c>
      <c r="F34" s="30"/>
      <c r="G34" s="30"/>
      <c r="H34" s="129">
        <v>0.7</v>
      </c>
      <c r="I34" s="129">
        <v>0.698</v>
      </c>
      <c r="J34" s="129">
        <v>0.669</v>
      </c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8</v>
      </c>
      <c r="D35" s="29">
        <v>11</v>
      </c>
      <c r="E35" s="29">
        <v>12</v>
      </c>
      <c r="F35" s="30"/>
      <c r="G35" s="30"/>
      <c r="H35" s="129">
        <v>0.08</v>
      </c>
      <c r="I35" s="129">
        <v>0.11</v>
      </c>
      <c r="J35" s="129">
        <v>0.12</v>
      </c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132</v>
      </c>
      <c r="D36" s="29">
        <v>117</v>
      </c>
      <c r="E36" s="29">
        <v>69</v>
      </c>
      <c r="F36" s="30"/>
      <c r="G36" s="30"/>
      <c r="H36" s="129">
        <v>1.381</v>
      </c>
      <c r="I36" s="129">
        <v>1.173</v>
      </c>
      <c r="J36" s="129">
        <v>0.686</v>
      </c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358</v>
      </c>
      <c r="D37" s="38">
        <v>346</v>
      </c>
      <c r="E37" s="38">
        <v>249</v>
      </c>
      <c r="F37" s="39">
        <f>IF(D37&gt;0,100*E37/D37,0)</f>
        <v>71.96531791907515</v>
      </c>
      <c r="G37" s="40"/>
      <c r="H37" s="127">
        <v>2.7510000000000003</v>
      </c>
      <c r="I37" s="126">
        <v>4.381</v>
      </c>
      <c r="J37" s="126">
        <v>2.575</v>
      </c>
      <c r="K37" s="42">
        <f>IF(I37&gt;0,100*J37/I37,0)</f>
        <v>58.77653503766263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7</v>
      </c>
      <c r="D39" s="38">
        <v>8</v>
      </c>
      <c r="E39" s="38">
        <v>5</v>
      </c>
      <c r="F39" s="39">
        <f>IF(D39&gt;0,100*E39/D39,0)</f>
        <v>62.5</v>
      </c>
      <c r="G39" s="40"/>
      <c r="H39" s="127">
        <v>0.052</v>
      </c>
      <c r="I39" s="126">
        <v>0.057</v>
      </c>
      <c r="J39" s="126">
        <v>0.031</v>
      </c>
      <c r="K39" s="42">
        <f>IF(I39&gt;0,100*J39/I39,0)</f>
        <v>54.3859649122807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6</v>
      </c>
      <c r="D41" s="29">
        <v>4</v>
      </c>
      <c r="E41" s="29">
        <v>2</v>
      </c>
      <c r="F41" s="30"/>
      <c r="G41" s="30"/>
      <c r="H41" s="129">
        <v>0.049</v>
      </c>
      <c r="I41" s="129">
        <v>0.018</v>
      </c>
      <c r="J41" s="129">
        <v>0.007</v>
      </c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2</v>
      </c>
      <c r="D45" s="29">
        <v>2</v>
      </c>
      <c r="E45" s="29">
        <v>2</v>
      </c>
      <c r="F45" s="30"/>
      <c r="G45" s="30"/>
      <c r="H45" s="129">
        <v>0.012</v>
      </c>
      <c r="I45" s="129">
        <v>0.012</v>
      </c>
      <c r="J45" s="129">
        <v>0.014</v>
      </c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15</v>
      </c>
      <c r="D48" s="29">
        <v>15</v>
      </c>
      <c r="E48" s="29">
        <v>15</v>
      </c>
      <c r="F48" s="30"/>
      <c r="G48" s="30"/>
      <c r="H48" s="129">
        <v>0.075</v>
      </c>
      <c r="I48" s="129">
        <v>0.075</v>
      </c>
      <c r="J48" s="129">
        <v>0.075</v>
      </c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23</v>
      </c>
      <c r="D50" s="38">
        <v>21</v>
      </c>
      <c r="E50" s="38">
        <v>19</v>
      </c>
      <c r="F50" s="39">
        <f>IF(D50&gt;0,100*E50/D50,0)</f>
        <v>90.47619047619048</v>
      </c>
      <c r="G50" s="40"/>
      <c r="H50" s="127">
        <v>0.136</v>
      </c>
      <c r="I50" s="126">
        <v>0.105</v>
      </c>
      <c r="J50" s="126">
        <v>0.096</v>
      </c>
      <c r="K50" s="42">
        <f>IF(I50&gt;0,100*J50/I50,0)</f>
        <v>91.42857142857143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2</v>
      </c>
      <c r="D52" s="38">
        <v>3</v>
      </c>
      <c r="E52" s="38">
        <v>3</v>
      </c>
      <c r="F52" s="39">
        <f>IF(D52&gt;0,100*E52/D52,0)</f>
        <v>100</v>
      </c>
      <c r="G52" s="40"/>
      <c r="H52" s="127">
        <v>0.018</v>
      </c>
      <c r="I52" s="126">
        <v>0.024</v>
      </c>
      <c r="J52" s="126">
        <v>0.024</v>
      </c>
      <c r="K52" s="42">
        <f>IF(I52&gt;0,100*J52/I52,0)</f>
        <v>100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70</v>
      </c>
      <c r="D54" s="29">
        <v>54</v>
      </c>
      <c r="E54" s="29">
        <v>55</v>
      </c>
      <c r="F54" s="30"/>
      <c r="G54" s="30"/>
      <c r="H54" s="129">
        <v>0.484</v>
      </c>
      <c r="I54" s="129">
        <v>0.378</v>
      </c>
      <c r="J54" s="129">
        <v>0.376</v>
      </c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16</v>
      </c>
      <c r="D55" s="29">
        <v>12</v>
      </c>
      <c r="E55" s="29">
        <v>12</v>
      </c>
      <c r="F55" s="30"/>
      <c r="G55" s="30"/>
      <c r="H55" s="129">
        <v>0.17</v>
      </c>
      <c r="I55" s="129">
        <v>0.17</v>
      </c>
      <c r="J55" s="129">
        <v>0.17</v>
      </c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/>
      <c r="D56" s="29">
        <v>34</v>
      </c>
      <c r="E56" s="29"/>
      <c r="F56" s="30"/>
      <c r="G56" s="30"/>
      <c r="H56" s="129"/>
      <c r="I56" s="129">
        <v>0.254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72</v>
      </c>
      <c r="D58" s="29">
        <v>78</v>
      </c>
      <c r="E58" s="29">
        <v>75</v>
      </c>
      <c r="F58" s="30"/>
      <c r="G58" s="30"/>
      <c r="H58" s="129">
        <v>0.504</v>
      </c>
      <c r="I58" s="129">
        <v>0.242</v>
      </c>
      <c r="J58" s="129">
        <v>0.525</v>
      </c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158</v>
      </c>
      <c r="D59" s="38">
        <v>178</v>
      </c>
      <c r="E59" s="38">
        <v>142</v>
      </c>
      <c r="F59" s="39">
        <f>IF(D59&gt;0,100*E59/D59,0)</f>
        <v>79.7752808988764</v>
      </c>
      <c r="G59" s="40"/>
      <c r="H59" s="127">
        <v>1.158</v>
      </c>
      <c r="I59" s="126">
        <v>1.044</v>
      </c>
      <c r="J59" s="126">
        <v>1.0710000000000002</v>
      </c>
      <c r="K59" s="42">
        <f>IF(I59&gt;0,100*J59/I59,0)</f>
        <v>102.58620689655174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400</v>
      </c>
      <c r="D61" s="29">
        <v>400</v>
      </c>
      <c r="E61" s="29">
        <v>400</v>
      </c>
      <c r="F61" s="30"/>
      <c r="G61" s="30"/>
      <c r="H61" s="129">
        <v>2.6</v>
      </c>
      <c r="I61" s="129">
        <v>4.5</v>
      </c>
      <c r="J61" s="129">
        <v>4.5</v>
      </c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69</v>
      </c>
      <c r="D62" s="29">
        <v>76</v>
      </c>
      <c r="E62" s="29">
        <v>75</v>
      </c>
      <c r="F62" s="30"/>
      <c r="G62" s="30"/>
      <c r="H62" s="129">
        <v>0.805</v>
      </c>
      <c r="I62" s="129">
        <v>0.754</v>
      </c>
      <c r="J62" s="129">
        <v>0.75</v>
      </c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44</v>
      </c>
      <c r="D63" s="29">
        <v>44</v>
      </c>
      <c r="E63" s="29">
        <v>44</v>
      </c>
      <c r="F63" s="30"/>
      <c r="G63" s="30"/>
      <c r="H63" s="129">
        <v>0.19</v>
      </c>
      <c r="I63" s="129">
        <v>0.22</v>
      </c>
      <c r="J63" s="129">
        <v>0.2</v>
      </c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513</v>
      </c>
      <c r="D64" s="38">
        <v>520</v>
      </c>
      <c r="E64" s="38">
        <v>519</v>
      </c>
      <c r="F64" s="39">
        <f>IF(D64&gt;0,100*E64/D64,0)</f>
        <v>99.8076923076923</v>
      </c>
      <c r="G64" s="40"/>
      <c r="H64" s="127">
        <v>3.595</v>
      </c>
      <c r="I64" s="126">
        <v>5.473999999999999</v>
      </c>
      <c r="J64" s="126">
        <v>5.45</v>
      </c>
      <c r="K64" s="42">
        <f>IF(I64&gt;0,100*J64/I64,0)</f>
        <v>99.56156375593717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634</v>
      </c>
      <c r="D66" s="38">
        <v>639</v>
      </c>
      <c r="E66" s="38">
        <v>635</v>
      </c>
      <c r="F66" s="39">
        <f>IF(D66&gt;0,100*E66/D66,0)</f>
        <v>99.37402190923318</v>
      </c>
      <c r="G66" s="40"/>
      <c r="H66" s="127">
        <v>10.144</v>
      </c>
      <c r="I66" s="126">
        <v>9.585</v>
      </c>
      <c r="J66" s="126">
        <v>9.684</v>
      </c>
      <c r="K66" s="42">
        <f>IF(I66&gt;0,100*J66/I66,0)</f>
        <v>101.03286384976525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50</v>
      </c>
      <c r="D68" s="29">
        <v>30</v>
      </c>
      <c r="E68" s="29">
        <v>30</v>
      </c>
      <c r="F68" s="30"/>
      <c r="G68" s="30"/>
      <c r="H68" s="129">
        <v>0.45</v>
      </c>
      <c r="I68" s="129">
        <v>0.2</v>
      </c>
      <c r="J68" s="129">
        <v>0.24</v>
      </c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40</v>
      </c>
      <c r="D69" s="29">
        <v>20</v>
      </c>
      <c r="E69" s="29">
        <v>20</v>
      </c>
      <c r="F69" s="30"/>
      <c r="G69" s="30"/>
      <c r="H69" s="129">
        <v>0.35</v>
      </c>
      <c r="I69" s="129">
        <v>0.14</v>
      </c>
      <c r="J69" s="129">
        <v>0.16</v>
      </c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90</v>
      </c>
      <c r="D70" s="38">
        <v>50</v>
      </c>
      <c r="E70" s="38">
        <v>50</v>
      </c>
      <c r="F70" s="39">
        <f>IF(D70&gt;0,100*E70/D70,0)</f>
        <v>100</v>
      </c>
      <c r="G70" s="40"/>
      <c r="H70" s="127">
        <v>0.8</v>
      </c>
      <c r="I70" s="126">
        <v>0.34</v>
      </c>
      <c r="J70" s="126">
        <v>0.4</v>
      </c>
      <c r="K70" s="42">
        <f>IF(I70&gt;0,100*J70/I70,0)</f>
        <v>117.6470588235294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310</v>
      </c>
      <c r="D72" s="29">
        <v>313</v>
      </c>
      <c r="E72" s="29">
        <v>313</v>
      </c>
      <c r="F72" s="30"/>
      <c r="G72" s="30"/>
      <c r="H72" s="129">
        <v>3.947</v>
      </c>
      <c r="I72" s="129">
        <v>3.616</v>
      </c>
      <c r="J72" s="129">
        <v>3.616</v>
      </c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150</v>
      </c>
      <c r="D73" s="29">
        <v>140</v>
      </c>
      <c r="E73" s="29">
        <v>110</v>
      </c>
      <c r="F73" s="30"/>
      <c r="G73" s="30"/>
      <c r="H73" s="129">
        <v>1.725</v>
      </c>
      <c r="I73" s="129">
        <v>1.6</v>
      </c>
      <c r="J73" s="129">
        <v>1.25</v>
      </c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560</v>
      </c>
      <c r="D74" s="29">
        <v>460</v>
      </c>
      <c r="E74" s="29">
        <v>400</v>
      </c>
      <c r="F74" s="30"/>
      <c r="G74" s="30"/>
      <c r="H74" s="129">
        <v>5.04</v>
      </c>
      <c r="I74" s="129">
        <v>4.14</v>
      </c>
      <c r="J74" s="129">
        <v>3.6</v>
      </c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305</v>
      </c>
      <c r="D75" s="29">
        <v>278</v>
      </c>
      <c r="E75" s="29">
        <v>278</v>
      </c>
      <c r="F75" s="30"/>
      <c r="G75" s="30"/>
      <c r="H75" s="129">
        <v>3.7716999999999996</v>
      </c>
      <c r="I75" s="129">
        <v>3.561</v>
      </c>
      <c r="J75" s="129">
        <v>3.561</v>
      </c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120</v>
      </c>
      <c r="D76" s="29">
        <v>100</v>
      </c>
      <c r="E76" s="29">
        <v>100</v>
      </c>
      <c r="F76" s="30"/>
      <c r="G76" s="30"/>
      <c r="H76" s="129">
        <v>0.72</v>
      </c>
      <c r="I76" s="129">
        <v>0.6</v>
      </c>
      <c r="J76" s="129">
        <v>0.9</v>
      </c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637</v>
      </c>
      <c r="D77" s="29">
        <v>66</v>
      </c>
      <c r="E77" s="29">
        <v>60</v>
      </c>
      <c r="F77" s="30"/>
      <c r="G77" s="30"/>
      <c r="H77" s="129">
        <v>3.7666</v>
      </c>
      <c r="I77" s="129">
        <v>0.39</v>
      </c>
      <c r="J77" s="129">
        <v>0.45</v>
      </c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1485</v>
      </c>
      <c r="D78" s="29">
        <v>700</v>
      </c>
      <c r="E78" s="29">
        <v>570</v>
      </c>
      <c r="F78" s="30"/>
      <c r="G78" s="30"/>
      <c r="H78" s="129">
        <v>8.91</v>
      </c>
      <c r="I78" s="129">
        <v>7.7</v>
      </c>
      <c r="J78" s="129">
        <v>5.985</v>
      </c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250</v>
      </c>
      <c r="D79" s="29">
        <v>175</v>
      </c>
      <c r="E79" s="29">
        <v>100</v>
      </c>
      <c r="F79" s="30"/>
      <c r="G79" s="30"/>
      <c r="H79" s="129">
        <v>2.975</v>
      </c>
      <c r="I79" s="129">
        <v>1.556</v>
      </c>
      <c r="J79" s="129">
        <v>1.075</v>
      </c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3817</v>
      </c>
      <c r="D80" s="38">
        <v>2232</v>
      </c>
      <c r="E80" s="38">
        <v>1931</v>
      </c>
      <c r="F80" s="39">
        <f>IF(D80&gt;0,100*E80/D80,0)</f>
        <v>86.51433691756273</v>
      </c>
      <c r="G80" s="40"/>
      <c r="H80" s="127">
        <v>30.8553</v>
      </c>
      <c r="I80" s="126">
        <v>23.163</v>
      </c>
      <c r="J80" s="126">
        <v>20.436999999999998</v>
      </c>
      <c r="K80" s="42">
        <f>IF(I80&gt;0,100*J80/I80,0)</f>
        <v>88.23123084229158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>
        <v>15</v>
      </c>
      <c r="D82" s="29">
        <v>12</v>
      </c>
      <c r="E82" s="29">
        <v>12</v>
      </c>
      <c r="F82" s="30"/>
      <c r="G82" s="30"/>
      <c r="H82" s="129">
        <v>0.2</v>
      </c>
      <c r="I82" s="129">
        <v>0.171</v>
      </c>
      <c r="J82" s="129">
        <v>0.171</v>
      </c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45</v>
      </c>
      <c r="D83" s="29">
        <v>44</v>
      </c>
      <c r="E83" s="29">
        <v>44</v>
      </c>
      <c r="F83" s="30"/>
      <c r="G83" s="30"/>
      <c r="H83" s="129">
        <v>0.21</v>
      </c>
      <c r="I83" s="129">
        <v>0.21</v>
      </c>
      <c r="J83" s="129">
        <v>0.21</v>
      </c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60</v>
      </c>
      <c r="D84" s="38">
        <v>56</v>
      </c>
      <c r="E84" s="38">
        <v>56</v>
      </c>
      <c r="F84" s="39">
        <f>IF(D84&gt;0,100*E84/D84,0)</f>
        <v>100</v>
      </c>
      <c r="G84" s="40"/>
      <c r="H84" s="127">
        <v>0.41</v>
      </c>
      <c r="I84" s="126">
        <v>0.381</v>
      </c>
      <c r="J84" s="126">
        <v>0.381</v>
      </c>
      <c r="K84" s="42">
        <f>IF(I84&gt;0,100*J84/I84,0)</f>
        <v>100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7318</v>
      </c>
      <c r="D86" s="29">
        <v>5445.5</v>
      </c>
      <c r="E86" s="29">
        <v>5165</v>
      </c>
      <c r="F86" s="30">
        <f>IF(D86&gt;0,100*E86/D86,0)</f>
        <v>94.84895785510972</v>
      </c>
      <c r="G86" s="30"/>
      <c r="H86" s="31">
        <v>53.8083</v>
      </c>
      <c r="I86" s="31">
        <v>47.845</v>
      </c>
      <c r="J86" s="31">
        <v>44.522</v>
      </c>
      <c r="K86" s="32">
        <f>IF(I86&gt;0,100*J86/I86,0)</f>
        <v>93.05465565889853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7318</v>
      </c>
      <c r="D89" s="56">
        <v>5445.5</v>
      </c>
      <c r="E89" s="56">
        <v>5165</v>
      </c>
      <c r="F89" s="57">
        <f>IF(D89&gt;0,100*E89/D89,0)</f>
        <v>94.84895785510972</v>
      </c>
      <c r="G89" s="40"/>
      <c r="H89" s="58">
        <v>53.8083</v>
      </c>
      <c r="I89" s="59">
        <v>47.845</v>
      </c>
      <c r="J89" s="59">
        <v>44.522</v>
      </c>
      <c r="K89" s="57">
        <f>IF(I89&gt;0,100*J89/I89,0)</f>
        <v>93.05465565889853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T627"/>
  <sheetViews>
    <sheetView workbookViewId="0" topLeftCell="A82">
      <selection activeCell="J89" sqref="J89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6</v>
      </c>
      <c r="D7" s="21" t="s">
        <v>6</v>
      </c>
      <c r="E7" s="21">
        <v>10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>
        <v>3</v>
      </c>
      <c r="E17" s="38">
        <v>1</v>
      </c>
      <c r="F17" s="39">
        <f>IF(D17&gt;0,100*E17/D17,0)</f>
        <v>33.333333333333336</v>
      </c>
      <c r="G17" s="40"/>
      <c r="H17" s="127"/>
      <c r="I17" s="126">
        <v>0.009</v>
      </c>
      <c r="J17" s="126">
        <v>0.009</v>
      </c>
      <c r="K17" s="42">
        <f>IF(I17&gt;0,100*J17/I17,0)</f>
        <v>100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216</v>
      </c>
      <c r="D24" s="38">
        <v>215</v>
      </c>
      <c r="E24" s="38">
        <v>239</v>
      </c>
      <c r="F24" s="39">
        <f>IF(D24&gt;0,100*E24/D24,0)</f>
        <v>111.16279069767442</v>
      </c>
      <c r="G24" s="40"/>
      <c r="H24" s="127">
        <v>6.475</v>
      </c>
      <c r="I24" s="126">
        <v>6.445</v>
      </c>
      <c r="J24" s="126">
        <v>7.285</v>
      </c>
      <c r="K24" s="42">
        <f>IF(I24&gt;0,100*J24/I24,0)</f>
        <v>113.033359193173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24</v>
      </c>
      <c r="D26" s="38">
        <v>22</v>
      </c>
      <c r="E26" s="38">
        <v>18</v>
      </c>
      <c r="F26" s="39">
        <f>IF(D26&gt;0,100*E26/D26,0)</f>
        <v>81.81818181818181</v>
      </c>
      <c r="G26" s="40"/>
      <c r="H26" s="127">
        <v>0.58</v>
      </c>
      <c r="I26" s="126">
        <v>0.52</v>
      </c>
      <c r="J26" s="126">
        <v>0.45</v>
      </c>
      <c r="K26" s="42">
        <f>IF(I26&gt;0,100*J26/I26,0)</f>
        <v>86.53846153846153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>
        <v>12</v>
      </c>
      <c r="D30" s="29">
        <v>14</v>
      </c>
      <c r="E30" s="29">
        <v>6</v>
      </c>
      <c r="F30" s="30"/>
      <c r="G30" s="30"/>
      <c r="H30" s="129">
        <v>0.3</v>
      </c>
      <c r="I30" s="129">
        <v>0.18</v>
      </c>
      <c r="J30" s="129">
        <v>0.18</v>
      </c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>
        <v>12</v>
      </c>
      <c r="D31" s="38">
        <v>14</v>
      </c>
      <c r="E31" s="38">
        <v>6</v>
      </c>
      <c r="F31" s="39">
        <f>IF(D31&gt;0,100*E31/D31,0)</f>
        <v>42.857142857142854</v>
      </c>
      <c r="G31" s="40"/>
      <c r="H31" s="127">
        <v>0.3</v>
      </c>
      <c r="I31" s="126">
        <v>0.18</v>
      </c>
      <c r="J31" s="126">
        <v>0.18</v>
      </c>
      <c r="K31" s="42">
        <f>IF(I31&gt;0,100*J31/I31,0)</f>
        <v>100</v>
      </c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>
        <v>92</v>
      </c>
      <c r="D33" s="29">
        <v>158</v>
      </c>
      <c r="E33" s="29">
        <v>147</v>
      </c>
      <c r="F33" s="30"/>
      <c r="G33" s="30"/>
      <c r="H33" s="129">
        <v>2.683</v>
      </c>
      <c r="I33" s="129">
        <v>2.434</v>
      </c>
      <c r="J33" s="129">
        <v>2.8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>
        <v>87</v>
      </c>
      <c r="D34" s="29">
        <v>76</v>
      </c>
      <c r="E34" s="29">
        <v>76</v>
      </c>
      <c r="F34" s="30"/>
      <c r="G34" s="30"/>
      <c r="H34" s="129">
        <v>2.237</v>
      </c>
      <c r="I34" s="129">
        <v>1.856</v>
      </c>
      <c r="J34" s="129">
        <v>1.827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>
        <v>50</v>
      </c>
      <c r="D35" s="29">
        <v>50</v>
      </c>
      <c r="E35" s="29">
        <v>45</v>
      </c>
      <c r="F35" s="30"/>
      <c r="G35" s="30"/>
      <c r="H35" s="129">
        <v>1.075</v>
      </c>
      <c r="I35" s="129">
        <v>1.075</v>
      </c>
      <c r="J35" s="129">
        <v>0.8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>
        <v>446</v>
      </c>
      <c r="D36" s="29">
        <v>446</v>
      </c>
      <c r="E36" s="29">
        <v>329</v>
      </c>
      <c r="F36" s="30"/>
      <c r="G36" s="30"/>
      <c r="H36" s="129">
        <v>9.587</v>
      </c>
      <c r="I36" s="129">
        <v>6.911</v>
      </c>
      <c r="J36" s="129">
        <v>6.995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>
        <v>675</v>
      </c>
      <c r="D37" s="38">
        <v>730</v>
      </c>
      <c r="E37" s="38">
        <v>597</v>
      </c>
      <c r="F37" s="39">
        <f>IF(D37&gt;0,100*E37/D37,0)</f>
        <v>81.78082191780823</v>
      </c>
      <c r="G37" s="40"/>
      <c r="H37" s="127">
        <v>15.582</v>
      </c>
      <c r="I37" s="126">
        <v>12.276</v>
      </c>
      <c r="J37" s="126">
        <v>12.422</v>
      </c>
      <c r="K37" s="42">
        <f>IF(I37&gt;0,100*J37/I37,0)</f>
        <v>101.18931247963506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>
        <v>12</v>
      </c>
      <c r="D39" s="38">
        <v>12</v>
      </c>
      <c r="E39" s="38">
        <v>13</v>
      </c>
      <c r="F39" s="39">
        <f>IF(D39&gt;0,100*E39/D39,0)</f>
        <v>108.33333333333333</v>
      </c>
      <c r="G39" s="40"/>
      <c r="H39" s="127">
        <v>0.235</v>
      </c>
      <c r="I39" s="126">
        <v>0.23</v>
      </c>
      <c r="J39" s="126">
        <v>0.357</v>
      </c>
      <c r="K39" s="42">
        <f>IF(I39&gt;0,100*J39/I39,0)</f>
        <v>155.2173913043478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>
        <v>1</v>
      </c>
      <c r="D41" s="29">
        <v>1</v>
      </c>
      <c r="E41" s="29"/>
      <c r="F41" s="30"/>
      <c r="G41" s="30"/>
      <c r="H41" s="129">
        <v>0.013</v>
      </c>
      <c r="I41" s="129">
        <v>0.014</v>
      </c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>
        <v>7</v>
      </c>
      <c r="D42" s="29">
        <v>8</v>
      </c>
      <c r="E42" s="29">
        <v>8</v>
      </c>
      <c r="F42" s="30"/>
      <c r="G42" s="30"/>
      <c r="H42" s="129">
        <v>0.175</v>
      </c>
      <c r="I42" s="129">
        <v>0.2</v>
      </c>
      <c r="J42" s="129">
        <v>0.2</v>
      </c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>
        <v>3</v>
      </c>
      <c r="D45" s="29">
        <v>3</v>
      </c>
      <c r="E45" s="29">
        <v>3</v>
      </c>
      <c r="F45" s="30"/>
      <c r="G45" s="30"/>
      <c r="H45" s="129">
        <v>0.042</v>
      </c>
      <c r="I45" s="129">
        <v>0.042</v>
      </c>
      <c r="J45" s="129">
        <v>0.06</v>
      </c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>
        <v>7</v>
      </c>
      <c r="F46" s="30"/>
      <c r="G46" s="30"/>
      <c r="H46" s="129"/>
      <c r="I46" s="129"/>
      <c r="J46" s="129">
        <v>0.105</v>
      </c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>
        <v>130</v>
      </c>
      <c r="D47" s="29">
        <v>90</v>
      </c>
      <c r="E47" s="29">
        <v>129</v>
      </c>
      <c r="F47" s="30"/>
      <c r="G47" s="30"/>
      <c r="H47" s="129">
        <v>3.9</v>
      </c>
      <c r="I47" s="129">
        <v>2.7</v>
      </c>
      <c r="J47" s="129">
        <v>3.87</v>
      </c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>
        <v>15</v>
      </c>
      <c r="D48" s="29">
        <v>26</v>
      </c>
      <c r="E48" s="29"/>
      <c r="F48" s="30"/>
      <c r="G48" s="30"/>
      <c r="H48" s="129">
        <v>0.27</v>
      </c>
      <c r="I48" s="129">
        <v>0.468</v>
      </c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>
        <v>7</v>
      </c>
      <c r="D49" s="29">
        <v>5</v>
      </c>
      <c r="E49" s="29">
        <v>5</v>
      </c>
      <c r="F49" s="30"/>
      <c r="G49" s="30"/>
      <c r="H49" s="129">
        <v>0.154</v>
      </c>
      <c r="I49" s="129">
        <v>0.125</v>
      </c>
      <c r="J49" s="129">
        <v>0.125</v>
      </c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>
        <v>163</v>
      </c>
      <c r="D50" s="38">
        <v>133</v>
      </c>
      <c r="E50" s="38">
        <v>152</v>
      </c>
      <c r="F50" s="39">
        <f>IF(D50&gt;0,100*E50/D50,0)</f>
        <v>114.28571428571429</v>
      </c>
      <c r="G50" s="40"/>
      <c r="H50" s="127">
        <v>4.554</v>
      </c>
      <c r="I50" s="126">
        <v>3.5490000000000004</v>
      </c>
      <c r="J50" s="126">
        <v>4.36</v>
      </c>
      <c r="K50" s="42">
        <f>IF(I50&gt;0,100*J50/I50,0)</f>
        <v>122.85150746689209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>
        <v>1</v>
      </c>
      <c r="D52" s="38"/>
      <c r="E52" s="38"/>
      <c r="F52" s="39"/>
      <c r="G52" s="40"/>
      <c r="H52" s="127">
        <v>0.02</v>
      </c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>
        <v>75</v>
      </c>
      <c r="D58" s="29">
        <v>75</v>
      </c>
      <c r="E58" s="29">
        <v>75</v>
      </c>
      <c r="F58" s="30"/>
      <c r="G58" s="30"/>
      <c r="H58" s="129">
        <v>1.77</v>
      </c>
      <c r="I58" s="129">
        <v>1.8</v>
      </c>
      <c r="J58" s="129">
        <v>1.8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75</v>
      </c>
      <c r="D59" s="38">
        <v>75</v>
      </c>
      <c r="E59" s="38">
        <v>75</v>
      </c>
      <c r="F59" s="39">
        <f>IF(D59&gt;0,100*E59/D59,0)</f>
        <v>100</v>
      </c>
      <c r="G59" s="40"/>
      <c r="H59" s="127">
        <v>1.77</v>
      </c>
      <c r="I59" s="126">
        <v>1.8</v>
      </c>
      <c r="J59" s="126">
        <v>1.8</v>
      </c>
      <c r="K59" s="42">
        <f>IF(I59&gt;0,100*J59/I59,0)</f>
        <v>100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>
        <v>250</v>
      </c>
      <c r="D61" s="29">
        <v>250</v>
      </c>
      <c r="E61" s="29">
        <v>250</v>
      </c>
      <c r="F61" s="30"/>
      <c r="G61" s="30"/>
      <c r="H61" s="129">
        <v>6.25</v>
      </c>
      <c r="I61" s="129">
        <v>8.75</v>
      </c>
      <c r="J61" s="129">
        <v>7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>
        <v>60</v>
      </c>
      <c r="D62" s="29">
        <v>62</v>
      </c>
      <c r="E62" s="29">
        <v>62</v>
      </c>
      <c r="F62" s="30"/>
      <c r="G62" s="30"/>
      <c r="H62" s="129">
        <v>1.26</v>
      </c>
      <c r="I62" s="129">
        <v>1.2</v>
      </c>
      <c r="J62" s="129">
        <v>1.175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>
        <v>79</v>
      </c>
      <c r="D63" s="29">
        <v>93</v>
      </c>
      <c r="E63" s="29">
        <v>91</v>
      </c>
      <c r="F63" s="30"/>
      <c r="G63" s="30"/>
      <c r="H63" s="129">
        <v>2.7</v>
      </c>
      <c r="I63" s="129">
        <v>2.7</v>
      </c>
      <c r="J63" s="129">
        <v>2.5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>
        <v>389</v>
      </c>
      <c r="D64" s="38">
        <v>405</v>
      </c>
      <c r="E64" s="38">
        <v>403</v>
      </c>
      <c r="F64" s="39">
        <f>IF(D64&gt;0,100*E64/D64,0)</f>
        <v>99.50617283950618</v>
      </c>
      <c r="G64" s="40"/>
      <c r="H64" s="127">
        <v>10.21</v>
      </c>
      <c r="I64" s="126">
        <v>12.65</v>
      </c>
      <c r="J64" s="126">
        <v>10.675</v>
      </c>
      <c r="K64" s="42">
        <f>IF(I64&gt;0,100*J64/I64,0)</f>
        <v>84.38735177865613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>
        <v>544</v>
      </c>
      <c r="D66" s="38">
        <v>495</v>
      </c>
      <c r="E66" s="38">
        <v>492</v>
      </c>
      <c r="F66" s="39">
        <f>IF(D66&gt;0,100*E66/D66,0)</f>
        <v>99.39393939393939</v>
      </c>
      <c r="G66" s="40"/>
      <c r="H66" s="127">
        <v>13.45</v>
      </c>
      <c r="I66" s="126">
        <v>12.375</v>
      </c>
      <c r="J66" s="126">
        <v>12.177</v>
      </c>
      <c r="K66" s="42">
        <f>IF(I66&gt;0,100*J66/I66,0)</f>
        <v>98.4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89</v>
      </c>
      <c r="D72" s="29">
        <v>89</v>
      </c>
      <c r="E72" s="29">
        <v>89</v>
      </c>
      <c r="F72" s="30"/>
      <c r="G72" s="30"/>
      <c r="H72" s="129">
        <v>1.313</v>
      </c>
      <c r="I72" s="129">
        <v>1.313</v>
      </c>
      <c r="J72" s="129">
        <v>1.232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>
        <v>19</v>
      </c>
      <c r="D73" s="29">
        <v>10</v>
      </c>
      <c r="E73" s="29">
        <v>6</v>
      </c>
      <c r="F73" s="30"/>
      <c r="G73" s="30"/>
      <c r="H73" s="129">
        <v>0.45</v>
      </c>
      <c r="I73" s="129">
        <v>0.21</v>
      </c>
      <c r="J73" s="129">
        <v>0.126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>
        <v>35</v>
      </c>
      <c r="D74" s="29">
        <v>25</v>
      </c>
      <c r="E74" s="29">
        <v>25</v>
      </c>
      <c r="F74" s="30"/>
      <c r="G74" s="30"/>
      <c r="H74" s="129">
        <v>0.7</v>
      </c>
      <c r="I74" s="129">
        <v>0.5</v>
      </c>
      <c r="J74" s="129">
        <v>0.5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230</v>
      </c>
      <c r="D75" s="29">
        <v>230</v>
      </c>
      <c r="E75" s="29">
        <v>251</v>
      </c>
      <c r="F75" s="30"/>
      <c r="G75" s="30"/>
      <c r="H75" s="129">
        <v>6.63</v>
      </c>
      <c r="I75" s="129">
        <v>7.654</v>
      </c>
      <c r="J75" s="129">
        <v>7.654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>
        <v>5</v>
      </c>
      <c r="D77" s="29">
        <v>6</v>
      </c>
      <c r="E77" s="29">
        <v>6</v>
      </c>
      <c r="F77" s="30"/>
      <c r="G77" s="30"/>
      <c r="H77" s="129">
        <v>0.102</v>
      </c>
      <c r="I77" s="129">
        <v>0.102</v>
      </c>
      <c r="J77" s="129">
        <v>0.115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>
        <v>10</v>
      </c>
      <c r="F78" s="30"/>
      <c r="G78" s="30"/>
      <c r="H78" s="129"/>
      <c r="I78" s="129"/>
      <c r="J78" s="129">
        <v>0.24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>
        <v>12</v>
      </c>
      <c r="D79" s="29">
        <v>9</v>
      </c>
      <c r="E79" s="29">
        <v>15</v>
      </c>
      <c r="F79" s="30"/>
      <c r="G79" s="30"/>
      <c r="H79" s="129">
        <v>0.15</v>
      </c>
      <c r="I79" s="129">
        <v>0.107</v>
      </c>
      <c r="J79" s="129">
        <v>0.263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390</v>
      </c>
      <c r="D80" s="38">
        <v>369</v>
      </c>
      <c r="E80" s="38">
        <v>402</v>
      </c>
      <c r="F80" s="39">
        <f>IF(D80&gt;0,100*E80/D80,0)</f>
        <v>108.9430894308943</v>
      </c>
      <c r="G80" s="40"/>
      <c r="H80" s="127">
        <v>9.345</v>
      </c>
      <c r="I80" s="126">
        <v>9.886</v>
      </c>
      <c r="J80" s="126">
        <v>10.13</v>
      </c>
      <c r="K80" s="42">
        <f>IF(I80&gt;0,100*J80/I80,0)</f>
        <v>102.46813675905322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>
        <v>80</v>
      </c>
      <c r="D82" s="29">
        <v>55</v>
      </c>
      <c r="E82" s="29">
        <v>42</v>
      </c>
      <c r="F82" s="30"/>
      <c r="G82" s="30"/>
      <c r="H82" s="129">
        <v>1.1</v>
      </c>
      <c r="I82" s="129">
        <v>0.8</v>
      </c>
      <c r="J82" s="129">
        <v>0.85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>
        <v>80</v>
      </c>
      <c r="D84" s="38">
        <v>55</v>
      </c>
      <c r="E84" s="38">
        <v>42</v>
      </c>
      <c r="F84" s="39">
        <f>IF(D84&gt;0,100*E84/D84,0)</f>
        <v>76.36363636363636</v>
      </c>
      <c r="G84" s="40"/>
      <c r="H84" s="127">
        <v>1.1</v>
      </c>
      <c r="I84" s="126">
        <v>0.8</v>
      </c>
      <c r="J84" s="126">
        <v>0.85</v>
      </c>
      <c r="K84" s="42">
        <f>IF(I84&gt;0,100*J84/I84,0)</f>
        <v>106.25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2581</v>
      </c>
      <c r="D86" s="29">
        <v>2528</v>
      </c>
      <c r="E86" s="29">
        <v>2440</v>
      </c>
      <c r="F86" s="30">
        <f>IF(D86&gt;0,100*E86/D86,0)</f>
        <v>96.51898734177215</v>
      </c>
      <c r="G86" s="30"/>
      <c r="H86" s="31">
        <v>63.621</v>
      </c>
      <c r="I86" s="31">
        <v>60.72</v>
      </c>
      <c r="J86" s="31">
        <v>60.695</v>
      </c>
      <c r="K86" s="32">
        <f>IF(I86&gt;0,100*J86/I86,0)</f>
        <v>99.95882740447958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2581</v>
      </c>
      <c r="D89" s="56">
        <v>2528</v>
      </c>
      <c r="E89" s="56">
        <v>2440</v>
      </c>
      <c r="F89" s="57">
        <f>IF(D89&gt;0,100*E89/D89,0)</f>
        <v>96.51898734177215</v>
      </c>
      <c r="G89" s="40"/>
      <c r="H89" s="58">
        <v>63.621</v>
      </c>
      <c r="I89" s="59">
        <v>60.72</v>
      </c>
      <c r="J89" s="59">
        <v>60.695</v>
      </c>
      <c r="K89" s="57">
        <f>IF(I89&gt;0,100*J89/I89,0)</f>
        <v>99.95882740447958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T627"/>
  <sheetViews>
    <sheetView workbookViewId="0" topLeftCell="A58">
      <selection activeCell="F52" sqref="F52:K52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276</v>
      </c>
      <c r="D7" s="21" t="s">
        <v>6</v>
      </c>
      <c r="E7" s="21">
        <v>11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>
        <v>1</v>
      </c>
      <c r="D9" s="29">
        <v>1</v>
      </c>
      <c r="E9" s="29">
        <v>1</v>
      </c>
      <c r="F9" s="30"/>
      <c r="G9" s="30"/>
      <c r="H9" s="129">
        <v>0.027</v>
      </c>
      <c r="I9" s="129">
        <v>0.018</v>
      </c>
      <c r="J9" s="129">
        <v>0.020833333333333336</v>
      </c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>
        <v>3</v>
      </c>
      <c r="D12" s="29">
        <v>3.35</v>
      </c>
      <c r="E12" s="29">
        <v>3.35</v>
      </c>
      <c r="F12" s="30"/>
      <c r="G12" s="30"/>
      <c r="H12" s="129">
        <v>0.065</v>
      </c>
      <c r="I12" s="129">
        <v>0.07107583333333334</v>
      </c>
      <c r="J12" s="129">
        <v>0.07107583333333334</v>
      </c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>
        <v>4</v>
      </c>
      <c r="D13" s="38">
        <v>4.35</v>
      </c>
      <c r="E13" s="38">
        <v>4.35</v>
      </c>
      <c r="F13" s="39">
        <f>IF(D13&gt;0,100*E13/D13,0)</f>
        <v>100</v>
      </c>
      <c r="G13" s="40"/>
      <c r="H13" s="127">
        <v>0.092</v>
      </c>
      <c r="I13" s="126">
        <v>0.08907583333333334</v>
      </c>
      <c r="J13" s="126">
        <v>0.09190916666666668</v>
      </c>
      <c r="K13" s="42">
        <f>IF(I13&gt;0,100*J13/I13,0)</f>
        <v>103.18081035821538</v>
      </c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>
        <v>2</v>
      </c>
      <c r="D15" s="38">
        <v>2</v>
      </c>
      <c r="E15" s="38">
        <v>2</v>
      </c>
      <c r="F15" s="39">
        <f>IF(D15&gt;0,100*E15/D15,0)</f>
        <v>100</v>
      </c>
      <c r="G15" s="40"/>
      <c r="H15" s="127">
        <v>0.02</v>
      </c>
      <c r="I15" s="126">
        <v>0.02</v>
      </c>
      <c r="J15" s="126">
        <v>0.02</v>
      </c>
      <c r="K15" s="42">
        <f>IF(I15&gt;0,100*J15/I15,0)</f>
        <v>100</v>
      </c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>
        <v>3</v>
      </c>
      <c r="D17" s="38">
        <v>3</v>
      </c>
      <c r="E17" s="38">
        <v>3</v>
      </c>
      <c r="F17" s="39">
        <f>IF(D17&gt;0,100*E17/D17,0)</f>
        <v>100</v>
      </c>
      <c r="G17" s="40"/>
      <c r="H17" s="127">
        <v>0.021</v>
      </c>
      <c r="I17" s="126">
        <v>0.016</v>
      </c>
      <c r="J17" s="126">
        <v>0.016</v>
      </c>
      <c r="K17" s="42">
        <f>IF(I17&gt;0,100*J17/I17,0)</f>
        <v>100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>
        <v>47</v>
      </c>
      <c r="D19" s="29"/>
      <c r="E19" s="29"/>
      <c r="F19" s="30"/>
      <c r="G19" s="30"/>
      <c r="H19" s="129">
        <v>0.459</v>
      </c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>
        <v>2</v>
      </c>
      <c r="D20" s="29"/>
      <c r="E20" s="29"/>
      <c r="F20" s="30"/>
      <c r="G20" s="30"/>
      <c r="H20" s="129">
        <v>0.032</v>
      </c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>
        <v>2</v>
      </c>
      <c r="D21" s="29"/>
      <c r="E21" s="29"/>
      <c r="F21" s="30"/>
      <c r="G21" s="30"/>
      <c r="H21" s="129">
        <v>0.032</v>
      </c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>
        <v>51</v>
      </c>
      <c r="D22" s="38"/>
      <c r="E22" s="38"/>
      <c r="F22" s="39"/>
      <c r="G22" s="40"/>
      <c r="H22" s="127">
        <v>0.523</v>
      </c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750</v>
      </c>
      <c r="D24" s="38">
        <v>835</v>
      </c>
      <c r="E24" s="38">
        <v>780</v>
      </c>
      <c r="F24" s="39">
        <f>IF(D24&gt;0,100*E24/D24,0)</f>
        <v>93.41317365269461</v>
      </c>
      <c r="G24" s="40"/>
      <c r="H24" s="127">
        <v>16.5</v>
      </c>
      <c r="I24" s="126">
        <v>17.674</v>
      </c>
      <c r="J24" s="126">
        <v>17.193</v>
      </c>
      <c r="K24" s="42">
        <f>IF(I24&gt;0,100*J24/I24,0)</f>
        <v>97.27848817471994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11</v>
      </c>
      <c r="D26" s="38">
        <v>10</v>
      </c>
      <c r="E26" s="38">
        <v>10</v>
      </c>
      <c r="F26" s="39">
        <f>IF(D26&gt;0,100*E26/D26,0)</f>
        <v>100</v>
      </c>
      <c r="G26" s="40"/>
      <c r="H26" s="127">
        <v>0.242</v>
      </c>
      <c r="I26" s="126">
        <v>0.23</v>
      </c>
      <c r="J26" s="126">
        <v>0.22</v>
      </c>
      <c r="K26" s="42">
        <f>IF(I26&gt;0,100*J26/I26,0)</f>
        <v>95.65217391304347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>
        <v>161</v>
      </c>
      <c r="D28" s="29">
        <v>40</v>
      </c>
      <c r="E28" s="29"/>
      <c r="F28" s="30"/>
      <c r="G28" s="30"/>
      <c r="H28" s="129">
        <v>2.898</v>
      </c>
      <c r="I28" s="129">
        <v>0.6</v>
      </c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>
        <v>12</v>
      </c>
      <c r="D30" s="29"/>
      <c r="E30" s="29"/>
      <c r="F30" s="30"/>
      <c r="G30" s="30"/>
      <c r="H30" s="129">
        <v>0.24</v>
      </c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>
        <v>173</v>
      </c>
      <c r="D31" s="38">
        <v>40</v>
      </c>
      <c r="E31" s="38"/>
      <c r="F31" s="39"/>
      <c r="G31" s="40"/>
      <c r="H31" s="127">
        <v>3.138</v>
      </c>
      <c r="I31" s="126">
        <v>0.6</v>
      </c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>
        <v>106</v>
      </c>
      <c r="D33" s="29">
        <v>133</v>
      </c>
      <c r="E33" s="29">
        <v>126</v>
      </c>
      <c r="F33" s="30"/>
      <c r="G33" s="30"/>
      <c r="H33" s="129">
        <v>0.947</v>
      </c>
      <c r="I33" s="129">
        <v>1.128</v>
      </c>
      <c r="J33" s="129">
        <v>1.06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>
        <v>23</v>
      </c>
      <c r="D34" s="29">
        <v>27</v>
      </c>
      <c r="E34" s="29">
        <v>21</v>
      </c>
      <c r="F34" s="30"/>
      <c r="G34" s="30"/>
      <c r="H34" s="129">
        <v>0.363</v>
      </c>
      <c r="I34" s="129">
        <v>0.387</v>
      </c>
      <c r="J34" s="129">
        <v>0.298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>
        <v>38</v>
      </c>
      <c r="D35" s="29">
        <v>35</v>
      </c>
      <c r="E35" s="29">
        <v>35</v>
      </c>
      <c r="F35" s="30"/>
      <c r="G35" s="30"/>
      <c r="H35" s="129">
        <v>0.601</v>
      </c>
      <c r="I35" s="129">
        <v>0.56</v>
      </c>
      <c r="J35" s="129">
        <v>0.56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>
        <v>110</v>
      </c>
      <c r="D36" s="29">
        <v>110</v>
      </c>
      <c r="E36" s="29">
        <v>106</v>
      </c>
      <c r="F36" s="30"/>
      <c r="G36" s="30"/>
      <c r="H36" s="129">
        <v>1.534</v>
      </c>
      <c r="I36" s="129">
        <v>3.319</v>
      </c>
      <c r="J36" s="129">
        <v>1.591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>
        <v>277</v>
      </c>
      <c r="D37" s="38">
        <v>305</v>
      </c>
      <c r="E37" s="38">
        <v>288</v>
      </c>
      <c r="F37" s="39">
        <f>IF(D37&gt;0,100*E37/D37,0)</f>
        <v>94.42622950819673</v>
      </c>
      <c r="G37" s="40"/>
      <c r="H37" s="127">
        <v>3.445</v>
      </c>
      <c r="I37" s="126">
        <v>5.394</v>
      </c>
      <c r="J37" s="126">
        <v>3.5090000000000003</v>
      </c>
      <c r="K37" s="42">
        <f>IF(I37&gt;0,100*J37/I37,0)</f>
        <v>65.05376344086022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>
        <v>18</v>
      </c>
      <c r="D39" s="38">
        <v>18</v>
      </c>
      <c r="E39" s="38">
        <v>16</v>
      </c>
      <c r="F39" s="39">
        <f>IF(D39&gt;0,100*E39/D39,0)</f>
        <v>88.88888888888889</v>
      </c>
      <c r="G39" s="40"/>
      <c r="H39" s="127">
        <v>0.364</v>
      </c>
      <c r="I39" s="126">
        <v>0.36</v>
      </c>
      <c r="J39" s="126">
        <v>0.354</v>
      </c>
      <c r="K39" s="42">
        <f>IF(I39&gt;0,100*J39/I39,0)</f>
        <v>98.33333333333333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>
        <v>1</v>
      </c>
      <c r="D41" s="29">
        <v>1</v>
      </c>
      <c r="E41" s="29"/>
      <c r="F41" s="30"/>
      <c r="G41" s="30"/>
      <c r="H41" s="129">
        <v>0.012</v>
      </c>
      <c r="I41" s="129">
        <v>0.012</v>
      </c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>
        <v>1</v>
      </c>
      <c r="D43" s="29"/>
      <c r="E43" s="29">
        <v>2</v>
      </c>
      <c r="F43" s="30"/>
      <c r="G43" s="30"/>
      <c r="H43" s="129">
        <v>0.019</v>
      </c>
      <c r="I43" s="129"/>
      <c r="J43" s="129">
        <v>0.03</v>
      </c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>
        <v>5</v>
      </c>
      <c r="D45" s="29">
        <v>5</v>
      </c>
      <c r="E45" s="29">
        <v>5</v>
      </c>
      <c r="F45" s="30"/>
      <c r="G45" s="30"/>
      <c r="H45" s="129">
        <v>0.07</v>
      </c>
      <c r="I45" s="129">
        <v>0.07</v>
      </c>
      <c r="J45" s="129">
        <v>0.1</v>
      </c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>
        <v>6</v>
      </c>
      <c r="D46" s="29">
        <v>10</v>
      </c>
      <c r="E46" s="29">
        <v>26</v>
      </c>
      <c r="F46" s="30"/>
      <c r="G46" s="30"/>
      <c r="H46" s="129">
        <v>0.072</v>
      </c>
      <c r="I46" s="129">
        <v>0.12</v>
      </c>
      <c r="J46" s="129">
        <v>0.39</v>
      </c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>
        <v>0.001</v>
      </c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>
        <v>267</v>
      </c>
      <c r="D48" s="29">
        <v>250</v>
      </c>
      <c r="E48" s="29">
        <v>232</v>
      </c>
      <c r="F48" s="30"/>
      <c r="G48" s="30"/>
      <c r="H48" s="129">
        <v>4.005</v>
      </c>
      <c r="I48" s="129">
        <v>3.75</v>
      </c>
      <c r="J48" s="129">
        <v>3.48</v>
      </c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>
        <v>3</v>
      </c>
      <c r="D49" s="29"/>
      <c r="E49" s="29"/>
      <c r="F49" s="30"/>
      <c r="G49" s="30"/>
      <c r="H49" s="129">
        <v>0.039</v>
      </c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>
        <v>283</v>
      </c>
      <c r="D50" s="38">
        <v>266</v>
      </c>
      <c r="E50" s="38">
        <v>265</v>
      </c>
      <c r="F50" s="39">
        <f>IF(D50&gt;0,100*E50/D50,0)</f>
        <v>99.62406015037594</v>
      </c>
      <c r="G50" s="40"/>
      <c r="H50" s="127">
        <v>4.217</v>
      </c>
      <c r="I50" s="126">
        <v>3.952</v>
      </c>
      <c r="J50" s="126">
        <v>4.001</v>
      </c>
      <c r="K50" s="42">
        <f>IF(I50&gt;0,100*J50/I50,0)</f>
        <v>101.23987854251013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>
        <v>464</v>
      </c>
      <c r="D54" s="29">
        <v>275</v>
      </c>
      <c r="E54" s="29">
        <v>275</v>
      </c>
      <c r="F54" s="30"/>
      <c r="G54" s="30"/>
      <c r="H54" s="129">
        <v>15.312</v>
      </c>
      <c r="I54" s="129">
        <v>9.625</v>
      </c>
      <c r="J54" s="129">
        <v>6.875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>
        <v>11</v>
      </c>
      <c r="D55" s="29">
        <v>15</v>
      </c>
      <c r="E55" s="29">
        <v>15</v>
      </c>
      <c r="F55" s="30"/>
      <c r="G55" s="30"/>
      <c r="H55" s="129">
        <v>0.165</v>
      </c>
      <c r="I55" s="129">
        <v>0.24</v>
      </c>
      <c r="J55" s="129">
        <v>0.24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>
        <v>17</v>
      </c>
      <c r="D58" s="29">
        <v>15</v>
      </c>
      <c r="E58" s="29">
        <v>15</v>
      </c>
      <c r="F58" s="30"/>
      <c r="G58" s="30"/>
      <c r="H58" s="129">
        <v>0.31</v>
      </c>
      <c r="I58" s="129">
        <v>0.27</v>
      </c>
      <c r="J58" s="129">
        <v>0.27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492</v>
      </c>
      <c r="D59" s="38">
        <v>305</v>
      </c>
      <c r="E59" s="38">
        <v>305</v>
      </c>
      <c r="F59" s="39">
        <f>IF(D59&gt;0,100*E59/D59,0)</f>
        <v>100</v>
      </c>
      <c r="G59" s="40"/>
      <c r="H59" s="127">
        <v>15.786999999999999</v>
      </c>
      <c r="I59" s="126">
        <v>10.135</v>
      </c>
      <c r="J59" s="126">
        <v>7.385</v>
      </c>
      <c r="K59" s="42">
        <f>IF(I59&gt;0,100*J59/I59,0)</f>
        <v>72.86630488406512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>
        <v>122</v>
      </c>
      <c r="D61" s="29">
        <v>80</v>
      </c>
      <c r="E61" s="29">
        <v>200</v>
      </c>
      <c r="F61" s="30"/>
      <c r="G61" s="30"/>
      <c r="H61" s="129">
        <v>3.05</v>
      </c>
      <c r="I61" s="129">
        <v>2</v>
      </c>
      <c r="J61" s="129">
        <v>5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>
        <v>25</v>
      </c>
      <c r="D62" s="29">
        <v>25</v>
      </c>
      <c r="E62" s="29">
        <v>25</v>
      </c>
      <c r="F62" s="30"/>
      <c r="G62" s="30"/>
      <c r="H62" s="129">
        <v>0.475</v>
      </c>
      <c r="I62" s="129">
        <v>0.475</v>
      </c>
      <c r="J62" s="129">
        <v>0.425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>
        <v>56</v>
      </c>
      <c r="D63" s="29">
        <v>116</v>
      </c>
      <c r="E63" s="29">
        <v>166</v>
      </c>
      <c r="F63" s="30"/>
      <c r="G63" s="30"/>
      <c r="H63" s="129">
        <v>0.84</v>
      </c>
      <c r="I63" s="129">
        <v>1.475</v>
      </c>
      <c r="J63" s="129">
        <v>2.2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>
        <v>203</v>
      </c>
      <c r="D64" s="38">
        <v>221</v>
      </c>
      <c r="E64" s="38">
        <v>391</v>
      </c>
      <c r="F64" s="39">
        <f>IF(D64&gt;0,100*E64/D64,0)</f>
        <v>176.92307692307693</v>
      </c>
      <c r="G64" s="40"/>
      <c r="H64" s="127">
        <v>4.365</v>
      </c>
      <c r="I64" s="126">
        <v>3.95</v>
      </c>
      <c r="J64" s="126">
        <v>7.625</v>
      </c>
      <c r="K64" s="42">
        <f>IF(I64&gt;0,100*J64/I64,0)</f>
        <v>193.0379746835443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>
        <v>81</v>
      </c>
      <c r="D66" s="38">
        <v>137</v>
      </c>
      <c r="E66" s="38">
        <v>127</v>
      </c>
      <c r="F66" s="39">
        <f>IF(D66&gt;0,100*E66/D66,0)</f>
        <v>92.7007299270073</v>
      </c>
      <c r="G66" s="40"/>
      <c r="H66" s="127">
        <v>1.58</v>
      </c>
      <c r="I66" s="126">
        <v>2.603</v>
      </c>
      <c r="J66" s="126">
        <v>2.35</v>
      </c>
      <c r="K66" s="42">
        <f>IF(I66&gt;0,100*J66/I66,0)</f>
        <v>90.28044563964656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>
        <v>650</v>
      </c>
      <c r="D68" s="29">
        <v>550</v>
      </c>
      <c r="E68" s="29">
        <v>260</v>
      </c>
      <c r="F68" s="30"/>
      <c r="G68" s="30"/>
      <c r="H68" s="129">
        <v>10.205</v>
      </c>
      <c r="I68" s="129">
        <v>10</v>
      </c>
      <c r="J68" s="129">
        <v>4.2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>
        <v>5</v>
      </c>
      <c r="D69" s="29"/>
      <c r="E69" s="29"/>
      <c r="F69" s="30"/>
      <c r="G69" s="30"/>
      <c r="H69" s="129">
        <v>0.075</v>
      </c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>
        <v>655</v>
      </c>
      <c r="D70" s="38">
        <v>550</v>
      </c>
      <c r="E70" s="38">
        <v>260</v>
      </c>
      <c r="F70" s="39">
        <f>IF(D70&gt;0,100*E70/D70,0)</f>
        <v>47.27272727272727</v>
      </c>
      <c r="G70" s="40"/>
      <c r="H70" s="127">
        <v>10.28</v>
      </c>
      <c r="I70" s="126">
        <v>10</v>
      </c>
      <c r="J70" s="126">
        <v>4.2</v>
      </c>
      <c r="K70" s="42">
        <f>IF(I70&gt;0,100*J70/I70,0)</f>
        <v>42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110</v>
      </c>
      <c r="D72" s="29">
        <v>40</v>
      </c>
      <c r="E72" s="29">
        <v>15</v>
      </c>
      <c r="F72" s="30"/>
      <c r="G72" s="30"/>
      <c r="H72" s="129">
        <v>1.36</v>
      </c>
      <c r="I72" s="129">
        <v>0.45</v>
      </c>
      <c r="J72" s="129">
        <v>0.115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>
        <v>20</v>
      </c>
      <c r="D73" s="29">
        <v>15</v>
      </c>
      <c r="E73" s="29">
        <v>16</v>
      </c>
      <c r="F73" s="30"/>
      <c r="G73" s="30"/>
      <c r="H73" s="129">
        <v>0.48</v>
      </c>
      <c r="I73" s="129">
        <v>0.402</v>
      </c>
      <c r="J73" s="129">
        <v>0.4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>
        <v>195</v>
      </c>
      <c r="D74" s="29">
        <v>100</v>
      </c>
      <c r="E74" s="29">
        <v>100</v>
      </c>
      <c r="F74" s="30"/>
      <c r="G74" s="30"/>
      <c r="H74" s="129">
        <v>3.852</v>
      </c>
      <c r="I74" s="129">
        <v>2</v>
      </c>
      <c r="J74" s="129">
        <v>2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137</v>
      </c>
      <c r="D75" s="29">
        <v>137</v>
      </c>
      <c r="E75" s="29">
        <v>113</v>
      </c>
      <c r="F75" s="30"/>
      <c r="G75" s="30"/>
      <c r="H75" s="129">
        <v>1.549</v>
      </c>
      <c r="I75" s="129">
        <v>1.386</v>
      </c>
      <c r="J75" s="129">
        <v>1.386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>
        <v>3</v>
      </c>
      <c r="D76" s="29">
        <v>5</v>
      </c>
      <c r="E76" s="29">
        <v>5</v>
      </c>
      <c r="F76" s="30"/>
      <c r="G76" s="30"/>
      <c r="H76" s="129">
        <v>0.06</v>
      </c>
      <c r="I76" s="129">
        <v>0.07</v>
      </c>
      <c r="J76" s="129">
        <v>0.07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>
        <v>39</v>
      </c>
      <c r="D77" s="29">
        <v>34</v>
      </c>
      <c r="E77" s="29">
        <v>33</v>
      </c>
      <c r="F77" s="30"/>
      <c r="G77" s="30"/>
      <c r="H77" s="129">
        <v>0.51</v>
      </c>
      <c r="I77" s="129">
        <v>0.51</v>
      </c>
      <c r="J77" s="129">
        <v>0.551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>
        <v>19</v>
      </c>
      <c r="D78" s="29">
        <v>20</v>
      </c>
      <c r="E78" s="29">
        <v>20</v>
      </c>
      <c r="F78" s="30"/>
      <c r="G78" s="30"/>
      <c r="H78" s="129">
        <v>0.39</v>
      </c>
      <c r="I78" s="129">
        <v>0.39</v>
      </c>
      <c r="J78" s="129">
        <v>0.41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>
        <v>60</v>
      </c>
      <c r="D79" s="29">
        <v>54</v>
      </c>
      <c r="E79" s="29">
        <v>34</v>
      </c>
      <c r="F79" s="30"/>
      <c r="G79" s="30"/>
      <c r="H79" s="129">
        <v>0.645</v>
      </c>
      <c r="I79" s="129">
        <v>0.662</v>
      </c>
      <c r="J79" s="129">
        <v>0.417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583</v>
      </c>
      <c r="D80" s="38">
        <v>405</v>
      </c>
      <c r="E80" s="38">
        <v>336</v>
      </c>
      <c r="F80" s="39">
        <f>IF(D80&gt;0,100*E80/D80,0)</f>
        <v>82.96296296296296</v>
      </c>
      <c r="G80" s="40"/>
      <c r="H80" s="127">
        <v>8.845999999999998</v>
      </c>
      <c r="I80" s="126">
        <v>5.87</v>
      </c>
      <c r="J80" s="126">
        <v>5.348999999999999</v>
      </c>
      <c r="K80" s="42">
        <f>IF(I80&gt;0,100*J80/I80,0)</f>
        <v>91.1243611584327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>
        <v>30</v>
      </c>
      <c r="D82" s="29">
        <v>30</v>
      </c>
      <c r="E82" s="29">
        <v>21</v>
      </c>
      <c r="F82" s="30"/>
      <c r="G82" s="30"/>
      <c r="H82" s="129">
        <v>0.544</v>
      </c>
      <c r="I82" s="129">
        <v>0.55</v>
      </c>
      <c r="J82" s="129">
        <v>0.382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>
        <v>31</v>
      </c>
      <c r="D83" s="29">
        <v>30</v>
      </c>
      <c r="E83" s="29">
        <v>30</v>
      </c>
      <c r="F83" s="30"/>
      <c r="G83" s="30"/>
      <c r="H83" s="129">
        <v>0.607</v>
      </c>
      <c r="I83" s="129">
        <v>0.6</v>
      </c>
      <c r="J83" s="129">
        <v>0.59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>
        <v>61</v>
      </c>
      <c r="D84" s="38">
        <v>60</v>
      </c>
      <c r="E84" s="38">
        <v>51</v>
      </c>
      <c r="F84" s="39">
        <f>IF(D84&gt;0,100*E84/D84,0)</f>
        <v>85</v>
      </c>
      <c r="G84" s="40"/>
      <c r="H84" s="127">
        <v>1.151</v>
      </c>
      <c r="I84" s="126">
        <v>1.15</v>
      </c>
      <c r="J84" s="126">
        <v>0.972</v>
      </c>
      <c r="K84" s="42">
        <f>IF(I84&gt;0,100*J84/I84,0)</f>
        <v>84.5217391304348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3647</v>
      </c>
      <c r="D86" s="29">
        <v>3161.35</v>
      </c>
      <c r="E86" s="29">
        <v>2838.35</v>
      </c>
      <c r="F86" s="30">
        <f>IF(D86&gt;0,100*E86/D86,0)</f>
        <v>89.78284593607162</v>
      </c>
      <c r="G86" s="30"/>
      <c r="H86" s="31">
        <v>70.571</v>
      </c>
      <c r="I86" s="31">
        <v>62.04307583333333</v>
      </c>
      <c r="J86" s="31">
        <v>53.28590916666667</v>
      </c>
      <c r="K86" s="32">
        <f>IF(I86&gt;0,100*J86/I86,0)</f>
        <v>85.8853440951395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3647</v>
      </c>
      <c r="D89" s="56">
        <v>3161.35</v>
      </c>
      <c r="E89" s="56">
        <v>2838.35</v>
      </c>
      <c r="F89" s="57">
        <f>IF(D89&gt;0,100*E89/D89,0)</f>
        <v>89.78284593607162</v>
      </c>
      <c r="G89" s="40"/>
      <c r="H89" s="58">
        <v>70.571</v>
      </c>
      <c r="I89" s="59">
        <v>62.04307583333333</v>
      </c>
      <c r="J89" s="59">
        <v>53.28590916666667</v>
      </c>
      <c r="K89" s="57">
        <f>IF(I89&gt;0,100*J89/I89,0)</f>
        <v>85.8853440951395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04"/>
  <sheetViews>
    <sheetView showZeros="0" zoomScaleSheetLayoutView="75" workbookViewId="0" topLeftCell="A88">
      <selection activeCell="J19" sqref="J19"/>
    </sheetView>
  </sheetViews>
  <sheetFormatPr defaultColWidth="8.7109375" defaultRowHeight="12.75"/>
  <cols>
    <col min="1" max="1" width="24.28125" style="70" customWidth="1"/>
    <col min="2" max="2" width="0.9921875" style="70" customWidth="1"/>
    <col min="3" max="3" width="1.1484375" style="70" customWidth="1"/>
    <col min="4" max="4" width="6.421875" style="70" customWidth="1"/>
    <col min="5" max="5" width="9.421875" style="70" customWidth="1"/>
    <col min="6" max="6" width="11.421875" style="70" customWidth="1"/>
    <col min="7" max="7" width="8.8515625" style="70" customWidth="1"/>
    <col min="8" max="8" width="10.140625" style="70" customWidth="1"/>
    <col min="9" max="9" width="0.9921875" style="70" customWidth="1"/>
    <col min="10" max="10" width="6.421875" style="70" customWidth="1"/>
    <col min="11" max="13" width="9.421875" style="70" customWidth="1"/>
    <col min="14" max="14" width="10.421875" style="70" customWidth="1"/>
    <col min="15" max="15" width="24.421875" style="70" customWidth="1"/>
    <col min="16" max="16" width="0.9921875" style="70" customWidth="1"/>
    <col min="17" max="17" width="1.1484375" style="70" customWidth="1"/>
    <col min="18" max="18" width="6.421875" style="70" customWidth="1"/>
    <col min="19" max="21" width="9.421875" style="70" customWidth="1"/>
    <col min="22" max="22" width="9.28125" style="70" customWidth="1"/>
    <col min="23" max="23" width="0.9921875" style="70" customWidth="1"/>
    <col min="24" max="24" width="7.421875" style="70" customWidth="1"/>
    <col min="25" max="26" width="9.421875" style="70" customWidth="1"/>
    <col min="27" max="28" width="10.421875" style="70" customWidth="1"/>
    <col min="29" max="16384" width="8.7109375" style="70" customWidth="1"/>
  </cols>
  <sheetData>
    <row r="1" spans="1:22" ht="7.5" customHeight="1">
      <c r="A1" s="69"/>
      <c r="B1" s="69"/>
      <c r="C1" s="69"/>
      <c r="D1" s="69"/>
      <c r="E1" s="69"/>
      <c r="F1" s="69"/>
      <c r="G1" s="69"/>
      <c r="H1" s="69"/>
      <c r="O1" s="69"/>
      <c r="P1" s="69"/>
      <c r="Q1" s="69"/>
      <c r="R1" s="69"/>
      <c r="S1" s="69"/>
      <c r="T1" s="69"/>
      <c r="U1" s="69"/>
      <c r="V1" s="69"/>
    </row>
    <row r="2" spans="1:27" s="73" customFormat="1" ht="11.25">
      <c r="A2" s="71" t="s">
        <v>105</v>
      </c>
      <c r="B2" s="72"/>
      <c r="C2" s="72"/>
      <c r="D2" s="72"/>
      <c r="E2" s="72"/>
      <c r="F2" s="72"/>
      <c r="G2" s="72"/>
      <c r="H2" s="72"/>
      <c r="J2" s="73" t="s">
        <v>106</v>
      </c>
      <c r="M2" s="73" t="s">
        <v>113</v>
      </c>
      <c r="O2" s="71" t="s">
        <v>105</v>
      </c>
      <c r="P2" s="72"/>
      <c r="Q2" s="72"/>
      <c r="R2" s="72"/>
      <c r="S2" s="72"/>
      <c r="T2" s="72"/>
      <c r="U2" s="72"/>
      <c r="V2" s="72"/>
      <c r="X2" s="73" t="s">
        <v>106</v>
      </c>
      <c r="AA2" s="73" t="s">
        <v>113</v>
      </c>
    </row>
    <row r="3" spans="1:22" s="73" customFormat="1" ht="6.75" customHeight="1" thickBot="1">
      <c r="A3" s="72"/>
      <c r="B3" s="72"/>
      <c r="C3" s="72"/>
      <c r="D3" s="72"/>
      <c r="E3" s="72"/>
      <c r="F3" s="72"/>
      <c r="G3" s="72"/>
      <c r="H3" s="72"/>
      <c r="O3" s="72"/>
      <c r="P3" s="72"/>
      <c r="Q3" s="72"/>
      <c r="R3" s="72"/>
      <c r="S3" s="72"/>
      <c r="T3" s="72"/>
      <c r="U3" s="72"/>
      <c r="V3" s="72"/>
    </row>
    <row r="4" spans="1:28" s="73" customFormat="1" ht="12" thickBot="1">
      <c r="A4" s="74"/>
      <c r="B4" s="75"/>
      <c r="C4" s="76"/>
      <c r="D4" s="138" t="s">
        <v>107</v>
      </c>
      <c r="E4" s="139"/>
      <c r="F4" s="139"/>
      <c r="G4" s="139"/>
      <c r="H4" s="140"/>
      <c r="J4" s="138" t="s">
        <v>108</v>
      </c>
      <c r="K4" s="139"/>
      <c r="L4" s="139"/>
      <c r="M4" s="139"/>
      <c r="N4" s="140"/>
      <c r="O4" s="74"/>
      <c r="P4" s="75"/>
      <c r="Q4" s="76"/>
      <c r="R4" s="138" t="s">
        <v>107</v>
      </c>
      <c r="S4" s="139"/>
      <c r="T4" s="139"/>
      <c r="U4" s="139"/>
      <c r="V4" s="140"/>
      <c r="X4" s="138" t="s">
        <v>108</v>
      </c>
      <c r="Y4" s="139"/>
      <c r="Z4" s="139"/>
      <c r="AA4" s="139"/>
      <c r="AB4" s="140"/>
    </row>
    <row r="5" spans="1:28" s="73" customFormat="1" ht="11.25">
      <c r="A5" s="77" t="s">
        <v>109</v>
      </c>
      <c r="B5" s="78"/>
      <c r="C5" s="76"/>
      <c r="D5" s="74"/>
      <c r="E5" s="79" t="s">
        <v>110</v>
      </c>
      <c r="F5" s="79" t="s">
        <v>110</v>
      </c>
      <c r="G5" s="79" t="s">
        <v>111</v>
      </c>
      <c r="H5" s="80">
        <f>G6</f>
        <v>2014</v>
      </c>
      <c r="J5" s="74"/>
      <c r="K5" s="79" t="s">
        <v>110</v>
      </c>
      <c r="L5" s="79" t="s">
        <v>110</v>
      </c>
      <c r="M5" s="79" t="s">
        <v>111</v>
      </c>
      <c r="N5" s="80">
        <f>M6</f>
        <v>2014</v>
      </c>
      <c r="O5" s="77" t="s">
        <v>109</v>
      </c>
      <c r="P5" s="78"/>
      <c r="Q5" s="76"/>
      <c r="R5" s="74"/>
      <c r="S5" s="79" t="s">
        <v>110</v>
      </c>
      <c r="T5" s="79" t="s">
        <v>110</v>
      </c>
      <c r="U5" s="79" t="s">
        <v>111</v>
      </c>
      <c r="V5" s="80">
        <f>U6</f>
        <v>2014</v>
      </c>
      <c r="X5" s="74"/>
      <c r="Y5" s="79" t="s">
        <v>110</v>
      </c>
      <c r="Z5" s="79" t="s">
        <v>110</v>
      </c>
      <c r="AA5" s="79" t="s">
        <v>111</v>
      </c>
      <c r="AB5" s="80">
        <f>AA6</f>
        <v>2014</v>
      </c>
    </row>
    <row r="6" spans="1:28" s="73" customFormat="1" ht="23.25" customHeight="1" thickBot="1">
      <c r="A6" s="81"/>
      <c r="B6" s="82"/>
      <c r="C6" s="83"/>
      <c r="D6" s="84" t="s">
        <v>112</v>
      </c>
      <c r="E6" s="85">
        <f>G6-2</f>
        <v>2012</v>
      </c>
      <c r="F6" s="85">
        <f>G6-1</f>
        <v>2013</v>
      </c>
      <c r="G6" s="85">
        <v>2014</v>
      </c>
      <c r="H6" s="86" t="str">
        <f>CONCATENATE(F6,"=100")</f>
        <v>2013=100</v>
      </c>
      <c r="I6" s="87"/>
      <c r="J6" s="84" t="s">
        <v>112</v>
      </c>
      <c r="K6" s="85">
        <f>M6-2</f>
        <v>2012</v>
      </c>
      <c r="L6" s="85">
        <f>M6-1</f>
        <v>2013</v>
      </c>
      <c r="M6" s="85">
        <v>2014</v>
      </c>
      <c r="N6" s="86" t="str">
        <f>CONCATENATE(L6,"=100")</f>
        <v>2013=100</v>
      </c>
      <c r="O6" s="81"/>
      <c r="P6" s="82"/>
      <c r="Q6" s="83"/>
      <c r="R6" s="84" t="s">
        <v>112</v>
      </c>
      <c r="S6" s="85">
        <f>U6-2</f>
        <v>2012</v>
      </c>
      <c r="T6" s="85">
        <f>U6-1</f>
        <v>2013</v>
      </c>
      <c r="U6" s="85">
        <v>2014</v>
      </c>
      <c r="V6" s="86" t="str">
        <f>CONCATENATE(T6,"=100")</f>
        <v>2013=100</v>
      </c>
      <c r="W6" s="87"/>
      <c r="X6" s="84" t="s">
        <v>112</v>
      </c>
      <c r="Y6" s="85">
        <f>AA6-2</f>
        <v>2012</v>
      </c>
      <c r="Z6" s="85">
        <f>AA6-1</f>
        <v>2013</v>
      </c>
      <c r="AA6" s="85">
        <v>2014</v>
      </c>
      <c r="AB6" s="86" t="str">
        <f>CONCATENATE(Z6,"=100")</f>
        <v>2013=100</v>
      </c>
    </row>
    <row r="7" spans="1:28" s="94" customFormat="1" ht="6.75" customHeight="1">
      <c r="A7" s="88"/>
      <c r="B7" s="88"/>
      <c r="C7" s="88"/>
      <c r="D7" s="89"/>
      <c r="E7" s="90"/>
      <c r="F7" s="90"/>
      <c r="G7" s="90"/>
      <c r="H7" s="90">
        <f>IF(AND(F7&gt;0,G7&gt;0),G7*100/F7,"")</f>
      </c>
      <c r="I7" s="91"/>
      <c r="J7" s="91"/>
      <c r="K7" s="92"/>
      <c r="L7" s="92"/>
      <c r="M7" s="92"/>
      <c r="N7" s="92">
        <f>IF(AND(L7&gt;0,M7&gt;0),M7*100/L7,"")</f>
      </c>
      <c r="O7" s="88"/>
      <c r="P7" s="88"/>
      <c r="Q7" s="88"/>
      <c r="R7" s="89"/>
      <c r="S7" s="90"/>
      <c r="T7" s="90"/>
      <c r="U7" s="90"/>
      <c r="V7" s="90">
        <f>IF(AND(T7&gt;0,U7&gt;0),U7*100/T7,"")</f>
      </c>
      <c r="W7" s="91"/>
      <c r="X7" s="91"/>
      <c r="Y7" s="92"/>
      <c r="Z7" s="92"/>
      <c r="AA7" s="92"/>
      <c r="AB7" s="93">
        <f>IF(AND(Z7&gt;0,AA7&gt;0),AA7*100/Z7,"")</f>
      </c>
    </row>
    <row r="8" spans="1:28" s="94" customFormat="1" ht="4.5" customHeight="1">
      <c r="A8" s="88"/>
      <c r="B8" s="88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2"/>
      <c r="O8" s="88"/>
      <c r="P8" s="88"/>
      <c r="Q8" s="88"/>
      <c r="R8" s="89"/>
      <c r="S8" s="90"/>
      <c r="T8" s="90"/>
      <c r="U8" s="90"/>
      <c r="V8" s="90"/>
      <c r="W8" s="91"/>
      <c r="X8" s="91"/>
      <c r="Y8" s="92"/>
      <c r="Z8" s="92"/>
      <c r="AA8" s="92"/>
      <c r="AB8" s="93"/>
    </row>
    <row r="9" spans="1:28" s="94" customFormat="1" ht="11.25" customHeight="1">
      <c r="A9" s="88" t="s">
        <v>114</v>
      </c>
      <c r="B9" s="88"/>
      <c r="C9" s="88"/>
      <c r="D9" s="101"/>
      <c r="E9" s="90"/>
      <c r="F9" s="90"/>
      <c r="G9" s="90"/>
      <c r="H9" s="90">
        <f aca="true" t="shared" si="0" ref="H9:H22">IF(AND(F9&gt;0,G9&gt;0),G9*100/F9,"")</f>
      </c>
      <c r="I9" s="91"/>
      <c r="J9" s="102"/>
      <c r="K9" s="92"/>
      <c r="L9" s="92"/>
      <c r="M9" s="92"/>
      <c r="N9" s="92">
        <f aca="true" t="shared" si="1" ref="N9:N18">IF(AND(L9&gt;0,M9&gt;0),M9*100/L9,"")</f>
      </c>
      <c r="O9" s="88" t="s">
        <v>154</v>
      </c>
      <c r="P9" s="88"/>
      <c r="Q9" s="88"/>
      <c r="R9" s="101"/>
      <c r="S9" s="90"/>
      <c r="T9" s="90"/>
      <c r="U9" s="90"/>
      <c r="V9" s="90">
        <f aca="true" t="shared" si="2" ref="V9:V19">IF(AND(T9&gt;0,U9&gt;0),U9*100/T9,"")</f>
      </c>
      <c r="W9" s="91"/>
      <c r="X9" s="102"/>
      <c r="Y9" s="92"/>
      <c r="Z9" s="92"/>
      <c r="AA9" s="92"/>
      <c r="AB9" s="93">
        <f aca="true" t="shared" si="3" ref="AB9:AB19">IF(AND(Z9&gt;0,AA9&gt;0),AA9*100/Z9,"")</f>
      </c>
    </row>
    <row r="10" spans="1:28" s="94" customFormat="1" ht="11.25" customHeight="1">
      <c r="A10" s="88" t="s">
        <v>115</v>
      </c>
      <c r="B10" s="90"/>
      <c r="C10" s="90"/>
      <c r="D10" s="101">
        <v>1</v>
      </c>
      <c r="E10" s="97">
        <v>1758.9134614059055</v>
      </c>
      <c r="F10" s="97">
        <v>1779.391</v>
      </c>
      <c r="G10" s="97">
        <v>1797.6420179557015</v>
      </c>
      <c r="H10" s="97">
        <f t="shared" si="0"/>
        <v>101.02568901133598</v>
      </c>
      <c r="I10" s="92"/>
      <c r="J10" s="102"/>
      <c r="K10" s="93">
        <v>4650.31699802212</v>
      </c>
      <c r="L10" s="93">
        <v>6696.32136990625</v>
      </c>
      <c r="M10" s="93">
        <v>0</v>
      </c>
      <c r="N10" s="92">
        <f t="shared" si="1"/>
      </c>
      <c r="O10" s="88" t="s">
        <v>181</v>
      </c>
      <c r="P10" s="90"/>
      <c r="Q10" s="90"/>
      <c r="R10" s="101">
        <v>9</v>
      </c>
      <c r="S10" s="97">
        <v>1.353</v>
      </c>
      <c r="T10" s="97">
        <v>1.467</v>
      </c>
      <c r="U10" s="97">
        <v>1.429</v>
      </c>
      <c r="V10" s="97">
        <f t="shared" si="2"/>
        <v>97.40967961826857</v>
      </c>
      <c r="W10" s="92"/>
      <c r="X10" s="102">
        <v>12</v>
      </c>
      <c r="Y10" s="93">
        <v>64.7145</v>
      </c>
      <c r="Z10" s="93">
        <v>67.896</v>
      </c>
      <c r="AA10" s="93">
        <v>69.29</v>
      </c>
      <c r="AB10" s="93">
        <f t="shared" si="3"/>
        <v>102.05314009661836</v>
      </c>
    </row>
    <row r="11" spans="1:28" s="94" customFormat="1" ht="11.25" customHeight="1">
      <c r="A11" s="88" t="s">
        <v>116</v>
      </c>
      <c r="B11" s="90"/>
      <c r="C11" s="90"/>
      <c r="D11" s="101">
        <v>1</v>
      </c>
      <c r="E11" s="97">
        <v>410.50142000000005</v>
      </c>
      <c r="F11" s="97">
        <v>342.501</v>
      </c>
      <c r="G11" s="97">
        <v>342.922</v>
      </c>
      <c r="H11" s="97">
        <f t="shared" si="0"/>
        <v>100.1229193491406</v>
      </c>
      <c r="I11" s="92"/>
      <c r="J11" s="102"/>
      <c r="K11" s="93">
        <v>442.564595</v>
      </c>
      <c r="L11" s="93">
        <v>906.2295</v>
      </c>
      <c r="M11" s="93">
        <v>0</v>
      </c>
      <c r="N11" s="92">
        <f t="shared" si="1"/>
      </c>
      <c r="O11" s="88" t="s">
        <v>182</v>
      </c>
      <c r="P11" s="90"/>
      <c r="Q11" s="90"/>
      <c r="R11" s="101">
        <v>12</v>
      </c>
      <c r="S11" s="97">
        <v>7.7636</v>
      </c>
      <c r="T11" s="97">
        <v>8.703</v>
      </c>
      <c r="U11" s="97">
        <v>9.04</v>
      </c>
      <c r="V11" s="97">
        <f t="shared" si="2"/>
        <v>103.87222796736756</v>
      </c>
      <c r="W11" s="92"/>
      <c r="X11" s="102"/>
      <c r="Y11" s="93">
        <v>712.4570000000001</v>
      </c>
      <c r="Z11" s="93">
        <v>744.263</v>
      </c>
      <c r="AA11" s="93">
        <v>0</v>
      </c>
      <c r="AB11" s="93">
        <f t="shared" si="3"/>
      </c>
    </row>
    <row r="12" spans="1:28" ht="12">
      <c r="A12" s="88" t="s">
        <v>117</v>
      </c>
      <c r="B12" s="90"/>
      <c r="C12" s="90"/>
      <c r="D12" s="101">
        <v>1</v>
      </c>
      <c r="E12" s="97">
        <v>2169.4148814059054</v>
      </c>
      <c r="F12" s="97">
        <v>2121.892</v>
      </c>
      <c r="G12" s="97">
        <v>2140.5640179557017</v>
      </c>
      <c r="H12" s="97">
        <f t="shared" si="0"/>
        <v>100.87997023202416</v>
      </c>
      <c r="I12" s="92"/>
      <c r="J12" s="102"/>
      <c r="K12" s="93">
        <v>5092.881593022121</v>
      </c>
      <c r="L12" s="93">
        <v>7602.550869906251</v>
      </c>
      <c r="M12" s="93">
        <v>0</v>
      </c>
      <c r="N12" s="92">
        <f t="shared" si="1"/>
      </c>
      <c r="O12" s="88" t="s">
        <v>267</v>
      </c>
      <c r="P12" s="90"/>
      <c r="Q12" s="90"/>
      <c r="R12" s="101"/>
      <c r="S12" s="97">
        <v>6.2</v>
      </c>
      <c r="T12" s="97">
        <v>5.7</v>
      </c>
      <c r="U12" s="97">
        <v>0</v>
      </c>
      <c r="V12" s="97">
        <f t="shared" si="2"/>
      </c>
      <c r="W12" s="92"/>
      <c r="X12" s="102"/>
      <c r="Y12" s="93">
        <v>0.7459999999999999</v>
      </c>
      <c r="Z12" s="93">
        <v>0.667</v>
      </c>
      <c r="AA12" s="93">
        <v>0</v>
      </c>
      <c r="AB12" s="93">
        <f t="shared" si="3"/>
      </c>
    </row>
    <row r="13" spans="1:28" s="73" customFormat="1" ht="12">
      <c r="A13" s="88" t="s">
        <v>118</v>
      </c>
      <c r="B13" s="90"/>
      <c r="C13" s="90"/>
      <c r="D13" s="101">
        <v>1</v>
      </c>
      <c r="E13" s="97">
        <v>403.613424</v>
      </c>
      <c r="F13" s="97">
        <v>370.909</v>
      </c>
      <c r="G13" s="97">
        <v>367.006</v>
      </c>
      <c r="H13" s="97">
        <f t="shared" si="0"/>
        <v>98.9477203303236</v>
      </c>
      <c r="I13" s="92"/>
      <c r="J13" s="102"/>
      <c r="K13" s="93">
        <v>807.7438605632507</v>
      </c>
      <c r="L13" s="93">
        <v>1195.472890382192</v>
      </c>
      <c r="M13" s="93">
        <v>0</v>
      </c>
      <c r="N13" s="92">
        <f t="shared" si="1"/>
      </c>
      <c r="O13" s="88" t="s">
        <v>183</v>
      </c>
      <c r="P13" s="90"/>
      <c r="Q13" s="90"/>
      <c r="R13" s="101">
        <v>1</v>
      </c>
      <c r="S13" s="97">
        <v>3.604</v>
      </c>
      <c r="T13" s="97">
        <v>3.88</v>
      </c>
      <c r="U13" s="97">
        <v>3.636143560002384</v>
      </c>
      <c r="V13" s="97">
        <f t="shared" si="2"/>
        <v>93.71504020624701</v>
      </c>
      <c r="W13" s="92"/>
      <c r="X13" s="102">
        <v>1</v>
      </c>
      <c r="Y13" s="93">
        <v>246.604</v>
      </c>
      <c r="Z13" s="93">
        <v>205.28800000000004</v>
      </c>
      <c r="AA13" s="93">
        <v>205.48572543278325</v>
      </c>
      <c r="AB13" s="93">
        <f t="shared" si="3"/>
        <v>100.09631611822572</v>
      </c>
    </row>
    <row r="14" spans="1:28" s="73" customFormat="1" ht="12" customHeight="1">
      <c r="A14" s="88" t="s">
        <v>119</v>
      </c>
      <c r="B14" s="90"/>
      <c r="C14" s="90"/>
      <c r="D14" s="101">
        <v>1</v>
      </c>
      <c r="E14" s="97">
        <v>2272.6270455939407</v>
      </c>
      <c r="F14" s="97">
        <v>2397.975</v>
      </c>
      <c r="G14" s="97">
        <v>2388.6758714126076</v>
      </c>
      <c r="H14" s="97">
        <f t="shared" si="0"/>
        <v>99.61220911029547</v>
      </c>
      <c r="I14" s="92"/>
      <c r="J14" s="102"/>
      <c r="K14" s="93">
        <v>5169.116922240873</v>
      </c>
      <c r="L14" s="93">
        <v>8865.675155617808</v>
      </c>
      <c r="M14" s="93">
        <v>0</v>
      </c>
      <c r="N14" s="92">
        <f t="shared" si="1"/>
      </c>
      <c r="O14" s="88" t="s">
        <v>184</v>
      </c>
      <c r="P14" s="90"/>
      <c r="Q14" s="90"/>
      <c r="R14" s="101"/>
      <c r="S14" s="97">
        <v>1.703</v>
      </c>
      <c r="T14" s="97">
        <v>1.842</v>
      </c>
      <c r="U14" s="97">
        <v>0</v>
      </c>
      <c r="V14" s="97">
        <f t="shared" si="2"/>
      </c>
      <c r="W14" s="92"/>
      <c r="X14" s="102"/>
      <c r="Y14" s="93">
        <v>43.437</v>
      </c>
      <c r="Z14" s="93">
        <v>47.217</v>
      </c>
      <c r="AA14" s="93">
        <v>0</v>
      </c>
      <c r="AB14" s="93">
        <f t="shared" si="3"/>
      </c>
    </row>
    <row r="15" spans="1:28" s="73" customFormat="1" ht="12">
      <c r="A15" s="88" t="s">
        <v>120</v>
      </c>
      <c r="B15" s="90"/>
      <c r="C15" s="90"/>
      <c r="D15" s="101">
        <v>1</v>
      </c>
      <c r="E15" s="97">
        <v>2676.240469593941</v>
      </c>
      <c r="F15" s="97">
        <v>2768.884</v>
      </c>
      <c r="G15" s="97">
        <v>2755.681871412608</v>
      </c>
      <c r="H15" s="97">
        <f t="shared" si="0"/>
        <v>99.52319676131638</v>
      </c>
      <c r="I15" s="92"/>
      <c r="J15" s="102"/>
      <c r="K15" s="93">
        <v>5976.860782804123</v>
      </c>
      <c r="L15" s="93">
        <v>10061.148045999998</v>
      </c>
      <c r="M15" s="93">
        <v>0</v>
      </c>
      <c r="N15" s="92">
        <f t="shared" si="1"/>
      </c>
      <c r="O15" s="88" t="s">
        <v>185</v>
      </c>
      <c r="P15" s="90"/>
      <c r="Q15" s="90"/>
      <c r="R15" s="101">
        <v>12</v>
      </c>
      <c r="S15" s="97">
        <v>8.278563139794766</v>
      </c>
      <c r="T15" s="97">
        <v>9.536</v>
      </c>
      <c r="U15" s="97">
        <v>9.473125188318722</v>
      </c>
      <c r="V15" s="97">
        <f t="shared" si="2"/>
        <v>99.34065843455036</v>
      </c>
      <c r="W15" s="92"/>
      <c r="X15" s="102"/>
      <c r="Y15" s="93">
        <v>459.15122591691454</v>
      </c>
      <c r="Z15" s="93">
        <v>485.897001633573</v>
      </c>
      <c r="AA15" s="93">
        <v>0</v>
      </c>
      <c r="AB15" s="93">
        <f t="shared" si="3"/>
      </c>
    </row>
    <row r="16" spans="1:28" s="73" customFormat="1" ht="12">
      <c r="A16" s="88" t="s">
        <v>121</v>
      </c>
      <c r="B16" s="90"/>
      <c r="C16" s="90"/>
      <c r="D16" s="101">
        <v>1</v>
      </c>
      <c r="E16" s="97">
        <v>441.57637699903046</v>
      </c>
      <c r="F16" s="97">
        <v>431.918</v>
      </c>
      <c r="G16" s="97">
        <v>436.53123779776064</v>
      </c>
      <c r="H16" s="97">
        <f t="shared" si="0"/>
        <v>101.068081857612</v>
      </c>
      <c r="I16" s="92"/>
      <c r="J16" s="102"/>
      <c r="K16" s="93">
        <v>681.1641292448805</v>
      </c>
      <c r="L16" s="93">
        <v>964.7217440000001</v>
      </c>
      <c r="M16" s="93">
        <v>0</v>
      </c>
      <c r="N16" s="92">
        <f t="shared" si="1"/>
      </c>
      <c r="O16" s="88" t="s">
        <v>186</v>
      </c>
      <c r="P16" s="90"/>
      <c r="Q16" s="90"/>
      <c r="R16" s="101">
        <v>11</v>
      </c>
      <c r="S16" s="97">
        <v>7.17905665747663</v>
      </c>
      <c r="T16" s="97">
        <v>6.608</v>
      </c>
      <c r="U16" s="97">
        <v>6.3301251412661435</v>
      </c>
      <c r="V16" s="97">
        <f t="shared" si="2"/>
        <v>95.79487199252638</v>
      </c>
      <c r="W16" s="92"/>
      <c r="X16" s="102">
        <v>1</v>
      </c>
      <c r="Y16" s="93">
        <v>377.4300155790927</v>
      </c>
      <c r="Z16" s="93">
        <v>359.522</v>
      </c>
      <c r="AA16" s="93">
        <v>358.3555643257146</v>
      </c>
      <c r="AB16" s="93">
        <f t="shared" si="3"/>
        <v>99.6755593053317</v>
      </c>
    </row>
    <row r="17" spans="1:28" s="73" customFormat="1" ht="12" customHeight="1">
      <c r="A17" s="88" t="s">
        <v>122</v>
      </c>
      <c r="B17" s="90"/>
      <c r="C17" s="90"/>
      <c r="D17" s="101">
        <v>1</v>
      </c>
      <c r="E17" s="97">
        <v>159.8247852336975</v>
      </c>
      <c r="F17" s="97">
        <v>154.709</v>
      </c>
      <c r="G17" s="97">
        <v>159.39049305236136</v>
      </c>
      <c r="H17" s="97">
        <f t="shared" si="0"/>
        <v>103.02599916770282</v>
      </c>
      <c r="I17" s="92"/>
      <c r="J17" s="102"/>
      <c r="K17" s="93">
        <v>256.14032068864196</v>
      </c>
      <c r="L17" s="93">
        <v>382.84322133789385</v>
      </c>
      <c r="M17" s="93">
        <v>0</v>
      </c>
      <c r="N17" s="92">
        <f t="shared" si="1"/>
      </c>
      <c r="O17" s="88" t="s">
        <v>187</v>
      </c>
      <c r="P17" s="90"/>
      <c r="Q17" s="90"/>
      <c r="R17" s="101">
        <v>9</v>
      </c>
      <c r="S17" s="97">
        <v>7.332560514945527</v>
      </c>
      <c r="T17" s="97">
        <v>7.242</v>
      </c>
      <c r="U17" s="97">
        <v>7.232</v>
      </c>
      <c r="V17" s="97">
        <f t="shared" si="2"/>
        <v>99.86191659762497</v>
      </c>
      <c r="W17" s="92"/>
      <c r="X17" s="102">
        <v>12</v>
      </c>
      <c r="Y17" s="93">
        <v>89.85377765335751</v>
      </c>
      <c r="Z17" s="93">
        <v>88.55631279865479</v>
      </c>
      <c r="AA17" s="93">
        <v>87.3069813846876</v>
      </c>
      <c r="AB17" s="93">
        <f t="shared" si="3"/>
        <v>98.58922376679378</v>
      </c>
    </row>
    <row r="18" spans="1:28" s="94" customFormat="1" ht="11.25" customHeight="1">
      <c r="A18" s="88" t="s">
        <v>123</v>
      </c>
      <c r="B18" s="90"/>
      <c r="C18" s="90"/>
      <c r="D18" s="101">
        <v>1</v>
      </c>
      <c r="E18" s="97">
        <v>118.52076</v>
      </c>
      <c r="F18" s="97">
        <v>140.867</v>
      </c>
      <c r="G18" s="97">
        <v>139.823</v>
      </c>
      <c r="H18" s="97">
        <f t="shared" si="0"/>
        <v>99.2588753931013</v>
      </c>
      <c r="I18" s="92"/>
      <c r="J18" s="102"/>
      <c r="K18" s="93">
        <v>209.045</v>
      </c>
      <c r="L18" s="93">
        <v>393.58629999999994</v>
      </c>
      <c r="M18" s="93">
        <v>0</v>
      </c>
      <c r="N18" s="92">
        <f t="shared" si="1"/>
      </c>
      <c r="O18" s="88" t="s">
        <v>268</v>
      </c>
      <c r="P18" s="90"/>
      <c r="Q18" s="90"/>
      <c r="R18" s="101">
        <v>10</v>
      </c>
      <c r="S18" s="97">
        <v>25</v>
      </c>
      <c r="T18" s="97">
        <v>29.6</v>
      </c>
      <c r="U18" s="97">
        <v>27.5</v>
      </c>
      <c r="V18" s="97">
        <f t="shared" si="2"/>
        <v>92.9054054054054</v>
      </c>
      <c r="W18" s="92"/>
      <c r="X18" s="102">
        <v>12</v>
      </c>
      <c r="Y18" s="93">
        <v>4.859</v>
      </c>
      <c r="Z18" s="93">
        <v>4.827</v>
      </c>
      <c r="AA18" s="93">
        <v>4.668</v>
      </c>
      <c r="AB18" s="93">
        <f t="shared" si="3"/>
        <v>96.70602858918583</v>
      </c>
    </row>
    <row r="19" spans="1:28" s="94" customFormat="1" ht="11.25" customHeight="1">
      <c r="A19" s="88" t="s">
        <v>262</v>
      </c>
      <c r="B19" s="90"/>
      <c r="C19" s="90"/>
      <c r="D19" s="101"/>
      <c r="E19" s="97">
        <f>E12+E15+E16+E17+E18</f>
        <v>5565.577273232575</v>
      </c>
      <c r="F19" s="97">
        <f>F12+F15+F16+F17+F18</f>
        <v>5618.2699999999995</v>
      </c>
      <c r="G19" s="97">
        <f>G12+G15+G16+G17+G18</f>
        <v>5631.990620218432</v>
      </c>
      <c r="H19" s="97">
        <f t="shared" si="0"/>
        <v>100.24421432609027</v>
      </c>
      <c r="I19" s="97">
        <f>I12+I15+I16+I17+I18</f>
        <v>0</v>
      </c>
      <c r="J19" s="97"/>
      <c r="K19" s="97">
        <f>K12+K15+K16+K17+K18</f>
        <v>12216.091825759768</v>
      </c>
      <c r="L19" s="97">
        <f>L12+L15+L16+L17+L18</f>
        <v>19404.850181244143</v>
      </c>
      <c r="M19" s="97">
        <f>M12+M15+M16+M17+M18</f>
        <v>0</v>
      </c>
      <c r="N19" s="92"/>
      <c r="O19" s="88" t="s">
        <v>188</v>
      </c>
      <c r="P19" s="90"/>
      <c r="Q19" s="90"/>
      <c r="R19" s="101">
        <v>11</v>
      </c>
      <c r="S19" s="97">
        <v>2.4208718134081906</v>
      </c>
      <c r="T19" s="97">
        <v>2.6078155509583034</v>
      </c>
      <c r="U19" s="97">
        <v>2.4785807078650817</v>
      </c>
      <c r="V19" s="97">
        <f t="shared" si="2"/>
        <v>95.0443257750445</v>
      </c>
      <c r="W19" s="92"/>
      <c r="X19" s="102">
        <v>12</v>
      </c>
      <c r="Y19" s="93">
        <v>80.73742966777425</v>
      </c>
      <c r="Z19" s="93">
        <v>83.17721746190477</v>
      </c>
      <c r="AA19" s="93">
        <v>80.98429976385157</v>
      </c>
      <c r="AB19" s="93">
        <f t="shared" si="3"/>
        <v>97.36355968020021</v>
      </c>
    </row>
    <row r="20" spans="1:14" s="94" customFormat="1" ht="11.25" customHeight="1">
      <c r="A20" s="88" t="s">
        <v>124</v>
      </c>
      <c r="B20" s="90"/>
      <c r="C20" s="90"/>
      <c r="D20" s="101"/>
      <c r="E20" s="97">
        <v>386.877</v>
      </c>
      <c r="F20" s="97">
        <v>439.42810981922355</v>
      </c>
      <c r="G20" s="97">
        <v>0</v>
      </c>
      <c r="H20" s="97">
        <f t="shared" si="0"/>
      </c>
      <c r="I20" s="92"/>
      <c r="J20" s="102"/>
      <c r="K20" s="93">
        <v>4234.647843539131</v>
      </c>
      <c r="L20" s="93">
        <v>4925.687803307518</v>
      </c>
      <c r="M20" s="93">
        <v>0</v>
      </c>
      <c r="N20" s="92">
        <f>IF(AND(L20&gt;0,M20&gt;0),M20*100/L20,"")</f>
      </c>
    </row>
    <row r="21" spans="1:28" s="94" customFormat="1" ht="11.25" customHeight="1">
      <c r="A21" s="88" t="s">
        <v>125</v>
      </c>
      <c r="B21" s="90"/>
      <c r="C21" s="90"/>
      <c r="D21" s="101"/>
      <c r="E21" s="97">
        <v>8.717</v>
      </c>
      <c r="F21" s="97">
        <v>8.184</v>
      </c>
      <c r="G21" s="97">
        <v>0</v>
      </c>
      <c r="H21" s="97">
        <f t="shared" si="0"/>
      </c>
      <c r="I21" s="92"/>
      <c r="J21" s="102"/>
      <c r="K21" s="93">
        <v>48.9472</v>
      </c>
      <c r="L21" s="93">
        <v>45.25</v>
      </c>
      <c r="M21" s="93">
        <v>0</v>
      </c>
      <c r="N21" s="92">
        <f>IF(AND(L21&gt;0,M21&gt;0),M21*100/L21,"")</f>
      </c>
      <c r="O21" s="88" t="s">
        <v>189</v>
      </c>
      <c r="P21" s="90"/>
      <c r="Q21" s="90"/>
      <c r="R21" s="101"/>
      <c r="S21" s="97"/>
      <c r="T21" s="97"/>
      <c r="U21" s="97"/>
      <c r="V21" s="97"/>
      <c r="W21" s="92"/>
      <c r="X21" s="102"/>
      <c r="Y21" s="93"/>
      <c r="Z21" s="93"/>
      <c r="AA21" s="93"/>
      <c r="AB21" s="93"/>
    </row>
    <row r="22" spans="1:28" s="94" customFormat="1" ht="11.25" customHeight="1">
      <c r="A22" s="88" t="s">
        <v>126</v>
      </c>
      <c r="B22" s="90"/>
      <c r="C22" s="90"/>
      <c r="D22" s="101"/>
      <c r="E22" s="97">
        <v>113.617</v>
      </c>
      <c r="F22" s="97">
        <v>113.234</v>
      </c>
      <c r="G22" s="97">
        <v>0</v>
      </c>
      <c r="H22" s="97">
        <f t="shared" si="0"/>
      </c>
      <c r="I22" s="92"/>
      <c r="J22" s="102"/>
      <c r="K22" s="93">
        <v>881.1335680000001</v>
      </c>
      <c r="L22" s="93">
        <v>851.4670000000001</v>
      </c>
      <c r="M22" s="93">
        <v>0</v>
      </c>
      <c r="N22" s="92">
        <f>IF(AND(L22&gt;0,M22&gt;0),M22*100/L22,"")</f>
      </c>
      <c r="O22" s="88" t="s">
        <v>190</v>
      </c>
      <c r="P22" s="90"/>
      <c r="Q22" s="90"/>
      <c r="R22" s="101">
        <v>0</v>
      </c>
      <c r="S22" s="97">
        <v>0</v>
      </c>
      <c r="T22" s="97">
        <v>0</v>
      </c>
      <c r="U22" s="97">
        <v>0</v>
      </c>
      <c r="V22" s="97">
        <f aca="true" t="shared" si="4" ref="V22:V27">IF(AND(T22&gt;0,U22&gt;0),U22*100/T22,"")</f>
      </c>
      <c r="W22" s="92"/>
      <c r="X22" s="102">
        <v>11</v>
      </c>
      <c r="Y22" s="93">
        <v>2929.8917500000002</v>
      </c>
      <c r="Z22" s="93">
        <v>3373.666228436382</v>
      </c>
      <c r="AA22" s="93">
        <v>0</v>
      </c>
      <c r="AB22" s="93">
        <f aca="true" t="shared" si="5" ref="AB22:AB27">IF(AND(Z22&gt;0,AA22&gt;0),AA22*100/Z22,"")</f>
      </c>
    </row>
    <row r="23" spans="1:28" s="94" customFormat="1" ht="11.25" customHeight="1">
      <c r="A23" s="88"/>
      <c r="B23" s="90"/>
      <c r="C23" s="90"/>
      <c r="D23" s="101"/>
      <c r="E23" s="97"/>
      <c r="F23" s="97"/>
      <c r="G23" s="97"/>
      <c r="H23" s="97"/>
      <c r="I23" s="92"/>
      <c r="J23" s="102"/>
      <c r="K23" s="93"/>
      <c r="L23" s="93"/>
      <c r="M23" s="93"/>
      <c r="N23" s="92"/>
      <c r="O23" s="88" t="s">
        <v>191</v>
      </c>
      <c r="P23" s="90"/>
      <c r="Q23" s="90"/>
      <c r="R23" s="101">
        <v>0</v>
      </c>
      <c r="S23" s="97">
        <v>0</v>
      </c>
      <c r="T23" s="97">
        <v>0</v>
      </c>
      <c r="U23" s="97">
        <v>0</v>
      </c>
      <c r="V23" s="97">
        <f t="shared" si="4"/>
      </c>
      <c r="W23" s="92"/>
      <c r="X23" s="102">
        <v>11</v>
      </c>
      <c r="Y23" s="93">
        <v>666.6578249999999</v>
      </c>
      <c r="Z23" s="93">
        <v>722.1735180812464</v>
      </c>
      <c r="AA23" s="93">
        <v>0</v>
      </c>
      <c r="AB23" s="93">
        <f t="shared" si="5"/>
      </c>
    </row>
    <row r="24" spans="1:28" s="94" customFormat="1" ht="11.25" customHeight="1">
      <c r="A24" s="88" t="s">
        <v>127</v>
      </c>
      <c r="B24" s="90"/>
      <c r="C24" s="90"/>
      <c r="D24" s="101"/>
      <c r="E24" s="97"/>
      <c r="F24" s="97"/>
      <c r="G24" s="97"/>
      <c r="H24" s="97"/>
      <c r="I24" s="92"/>
      <c r="J24" s="102"/>
      <c r="K24" s="93"/>
      <c r="L24" s="93"/>
      <c r="M24" s="93"/>
      <c r="N24" s="92"/>
      <c r="O24" s="88" t="s">
        <v>192</v>
      </c>
      <c r="P24" s="90"/>
      <c r="Q24" s="90"/>
      <c r="R24" s="101">
        <v>0</v>
      </c>
      <c r="S24" s="97">
        <v>0</v>
      </c>
      <c r="T24" s="97">
        <v>0</v>
      </c>
      <c r="U24" s="97">
        <v>0</v>
      </c>
      <c r="V24" s="97">
        <f t="shared" si="4"/>
      </c>
      <c r="W24" s="92"/>
      <c r="X24" s="102">
        <v>12</v>
      </c>
      <c r="Y24" s="93">
        <v>57.481</v>
      </c>
      <c r="Z24" s="93">
        <v>61.175</v>
      </c>
      <c r="AA24" s="93">
        <v>0</v>
      </c>
      <c r="AB24" s="93">
        <f t="shared" si="5"/>
      </c>
    </row>
    <row r="25" spans="1:28" s="94" customFormat="1" ht="11.25" customHeight="1">
      <c r="A25" s="88" t="s">
        <v>128</v>
      </c>
      <c r="B25" s="90"/>
      <c r="C25" s="90"/>
      <c r="D25" s="101"/>
      <c r="E25" s="97">
        <v>6.614752609060082</v>
      </c>
      <c r="F25" s="97">
        <v>6.526029273663683</v>
      </c>
      <c r="G25" s="97">
        <v>0</v>
      </c>
      <c r="H25" s="97">
        <f aca="true" t="shared" si="6" ref="H25:H32">IF(AND(F25&gt;0,G25&gt;0),G25*100/F25,"")</f>
      </c>
      <c r="I25" s="92"/>
      <c r="J25" s="102"/>
      <c r="K25" s="93">
        <v>9.906584328684893</v>
      </c>
      <c r="L25" s="93">
        <v>10.206674951286471</v>
      </c>
      <c r="M25" s="93">
        <v>0</v>
      </c>
      <c r="N25" s="92">
        <f aca="true" t="shared" si="7" ref="N25:N32">IF(AND(L25&gt;0,M25&gt;0),M25*100/L25,"")</f>
      </c>
      <c r="O25" s="88" t="s">
        <v>193</v>
      </c>
      <c r="P25" s="90"/>
      <c r="Q25" s="90"/>
      <c r="R25" s="101">
        <v>0</v>
      </c>
      <c r="S25" s="97">
        <v>0</v>
      </c>
      <c r="T25" s="97">
        <v>0</v>
      </c>
      <c r="U25" s="97">
        <v>0</v>
      </c>
      <c r="V25" s="97">
        <f t="shared" si="4"/>
      </c>
      <c r="W25" s="92"/>
      <c r="X25" s="102">
        <v>12</v>
      </c>
      <c r="Y25" s="93">
        <v>178.015</v>
      </c>
      <c r="Z25" s="93">
        <v>200.11300000000003</v>
      </c>
      <c r="AA25" s="93">
        <v>0</v>
      </c>
      <c r="AB25" s="93">
        <f t="shared" si="5"/>
      </c>
    </row>
    <row r="26" spans="1:28" s="94" customFormat="1" ht="11.25" customHeight="1">
      <c r="A26" s="88" t="s">
        <v>129</v>
      </c>
      <c r="B26" s="90"/>
      <c r="C26" s="90"/>
      <c r="D26" s="101">
        <v>11</v>
      </c>
      <c r="E26" s="97">
        <v>24.11403</v>
      </c>
      <c r="F26" s="97">
        <v>18.445</v>
      </c>
      <c r="G26" s="97">
        <v>17.84855</v>
      </c>
      <c r="H26" s="97">
        <f t="shared" si="6"/>
        <v>96.76633233938736</v>
      </c>
      <c r="I26" s="92"/>
      <c r="J26" s="102"/>
      <c r="K26" s="93">
        <v>23.902932</v>
      </c>
      <c r="L26" s="93">
        <v>28.115199999999998</v>
      </c>
      <c r="M26" s="93">
        <v>0</v>
      </c>
      <c r="N26" s="92">
        <f t="shared" si="7"/>
      </c>
      <c r="O26" s="88" t="s">
        <v>194</v>
      </c>
      <c r="P26" s="90"/>
      <c r="Q26" s="90"/>
      <c r="R26" s="101">
        <v>0</v>
      </c>
      <c r="S26" s="97">
        <v>0</v>
      </c>
      <c r="T26" s="97">
        <v>0</v>
      </c>
      <c r="U26" s="97">
        <v>0</v>
      </c>
      <c r="V26" s="97">
        <f t="shared" si="4"/>
      </c>
      <c r="W26" s="92"/>
      <c r="X26" s="102">
        <v>1</v>
      </c>
      <c r="Y26" s="93">
        <v>1262.025</v>
      </c>
      <c r="Z26" s="93">
        <v>1401.0810000000001</v>
      </c>
      <c r="AA26" s="93">
        <v>0</v>
      </c>
      <c r="AB26" s="93">
        <f t="shared" si="5"/>
      </c>
    </row>
    <row r="27" spans="1:28" s="94" customFormat="1" ht="11.25" customHeight="1">
      <c r="A27" s="88" t="s">
        <v>130</v>
      </c>
      <c r="B27" s="90"/>
      <c r="C27" s="90"/>
      <c r="D27" s="101"/>
      <c r="E27" s="97">
        <v>38.538</v>
      </c>
      <c r="F27" s="97">
        <v>31.397</v>
      </c>
      <c r="G27" s="97">
        <v>0</v>
      </c>
      <c r="H27" s="97">
        <f t="shared" si="6"/>
      </c>
      <c r="I27" s="92"/>
      <c r="J27" s="102"/>
      <c r="K27" s="93">
        <v>23.948290000000004</v>
      </c>
      <c r="L27" s="93">
        <v>40.69</v>
      </c>
      <c r="M27" s="93">
        <v>0</v>
      </c>
      <c r="N27" s="92">
        <f t="shared" si="7"/>
      </c>
      <c r="O27" s="88" t="s">
        <v>195</v>
      </c>
      <c r="P27" s="90"/>
      <c r="Q27" s="90"/>
      <c r="R27" s="101">
        <v>0</v>
      </c>
      <c r="S27" s="97">
        <v>0</v>
      </c>
      <c r="T27" s="97">
        <v>0</v>
      </c>
      <c r="U27" s="97">
        <v>0</v>
      </c>
      <c r="V27" s="97">
        <f t="shared" si="4"/>
      </c>
      <c r="W27" s="92"/>
      <c r="X27" s="102">
        <v>1</v>
      </c>
      <c r="Y27" s="93">
        <v>433.95099999999996</v>
      </c>
      <c r="Z27" s="93">
        <v>421.699</v>
      </c>
      <c r="AA27" s="93">
        <v>0</v>
      </c>
      <c r="AB27" s="93">
        <f t="shared" si="5"/>
      </c>
    </row>
    <row r="28" spans="1:27" s="94" customFormat="1" ht="11.25" customHeight="1">
      <c r="A28" s="88" t="s">
        <v>131</v>
      </c>
      <c r="B28" s="90"/>
      <c r="C28" s="90"/>
      <c r="D28" s="101"/>
      <c r="E28" s="97">
        <v>34.56518780309635</v>
      </c>
      <c r="F28" s="97">
        <v>27.316</v>
      </c>
      <c r="G28" s="97">
        <v>0</v>
      </c>
      <c r="H28" s="97">
        <f t="shared" si="6"/>
      </c>
      <c r="I28" s="92"/>
      <c r="J28" s="102"/>
      <c r="K28" s="93">
        <v>21.891327144025254</v>
      </c>
      <c r="L28" s="93">
        <v>26.470530399999998</v>
      </c>
      <c r="M28" s="93">
        <v>0</v>
      </c>
      <c r="N28" s="92">
        <f t="shared" si="7"/>
      </c>
      <c r="O28" s="94" t="s">
        <v>270</v>
      </c>
      <c r="Y28" s="93">
        <f>Y25+Y26+Y27</f>
        <v>1873.991</v>
      </c>
      <c r="Z28" s="93">
        <f>Z25+Z26+Z27</f>
        <v>2022.8930000000003</v>
      </c>
      <c r="AA28" s="124">
        <f>AA25+AA26+AA27</f>
        <v>0</v>
      </c>
    </row>
    <row r="29" spans="1:28" s="94" customFormat="1" ht="12" customHeight="1">
      <c r="A29" s="88" t="s">
        <v>132</v>
      </c>
      <c r="B29" s="90"/>
      <c r="C29" s="90"/>
      <c r="D29" s="101">
        <v>11</v>
      </c>
      <c r="E29" s="97">
        <v>163.77160999999998</v>
      </c>
      <c r="F29" s="97">
        <v>122.631</v>
      </c>
      <c r="G29" s="97">
        <v>121.14222</v>
      </c>
      <c r="H29" s="97">
        <f t="shared" si="6"/>
        <v>98.78596765907479</v>
      </c>
      <c r="I29" s="92"/>
      <c r="J29" s="102"/>
      <c r="K29" s="93">
        <v>136.82929259999997</v>
      </c>
      <c r="L29" s="93">
        <v>177.72</v>
      </c>
      <c r="M29" s="93">
        <v>0</v>
      </c>
      <c r="N29" s="92">
        <f t="shared" si="7"/>
      </c>
      <c r="O29" s="88"/>
      <c r="P29" s="90"/>
      <c r="Q29" s="90"/>
      <c r="R29" s="101"/>
      <c r="S29" s="97"/>
      <c r="T29" s="97"/>
      <c r="U29" s="97"/>
      <c r="V29" s="97"/>
      <c r="W29" s="92"/>
      <c r="X29" s="102"/>
      <c r="Y29" s="93"/>
      <c r="Z29" s="93"/>
      <c r="AA29" s="93"/>
      <c r="AB29" s="93"/>
    </row>
    <row r="30" spans="1:28" s="94" customFormat="1" ht="11.25" customHeight="1">
      <c r="A30" s="88" t="s">
        <v>133</v>
      </c>
      <c r="B30" s="90"/>
      <c r="C30" s="90"/>
      <c r="D30" s="101">
        <v>11</v>
      </c>
      <c r="E30" s="97">
        <v>99.92532000000001</v>
      </c>
      <c r="F30" s="97">
        <v>72.1678</v>
      </c>
      <c r="G30" s="97">
        <v>73.353</v>
      </c>
      <c r="H30" s="97">
        <f t="shared" si="6"/>
        <v>101.6422836777621</v>
      </c>
      <c r="I30" s="92"/>
      <c r="J30" s="102"/>
      <c r="K30" s="93">
        <v>66.952683</v>
      </c>
      <c r="L30" s="93">
        <v>82.24199999999999</v>
      </c>
      <c r="M30" s="93">
        <v>0</v>
      </c>
      <c r="N30" s="92">
        <f t="shared" si="7"/>
      </c>
      <c r="O30" s="88" t="s">
        <v>196</v>
      </c>
      <c r="P30" s="90"/>
      <c r="Q30" s="90"/>
      <c r="R30" s="101"/>
      <c r="S30" s="97"/>
      <c r="T30" s="97"/>
      <c r="U30" s="97"/>
      <c r="V30" s="97"/>
      <c r="W30" s="92"/>
      <c r="X30" s="102"/>
      <c r="Y30" s="93"/>
      <c r="Z30" s="93"/>
      <c r="AA30" s="93"/>
      <c r="AB30" s="93"/>
    </row>
    <row r="31" spans="1:28" s="94" customFormat="1" ht="11.25" customHeight="1">
      <c r="A31" s="88" t="s">
        <v>134</v>
      </c>
      <c r="B31" s="90"/>
      <c r="C31" s="90"/>
      <c r="D31" s="101">
        <v>11</v>
      </c>
      <c r="E31" s="97">
        <v>6.789</v>
      </c>
      <c r="F31" s="97">
        <v>3.564</v>
      </c>
      <c r="G31" s="97">
        <v>3.564</v>
      </c>
      <c r="H31" s="97">
        <f t="shared" si="6"/>
        <v>99.99999999999999</v>
      </c>
      <c r="I31" s="92"/>
      <c r="J31" s="102"/>
      <c r="K31" s="93">
        <v>3.0454</v>
      </c>
      <c r="L31" s="93">
        <v>2.495</v>
      </c>
      <c r="M31" s="93">
        <v>0</v>
      </c>
      <c r="N31" s="92">
        <f t="shared" si="7"/>
      </c>
      <c r="O31" s="88" t="s">
        <v>197</v>
      </c>
      <c r="P31" s="90"/>
      <c r="Q31" s="90"/>
      <c r="R31" s="101">
        <v>0</v>
      </c>
      <c r="S31" s="97">
        <v>0</v>
      </c>
      <c r="T31" s="97">
        <v>0</v>
      </c>
      <c r="U31" s="97">
        <v>0</v>
      </c>
      <c r="V31" s="97">
        <f>IF(AND(T31&gt;0,U31&gt;0),U31*100/T31,"")</f>
      </c>
      <c r="W31" s="92"/>
      <c r="X31" s="102"/>
      <c r="Y31" s="93">
        <v>94.128643729348</v>
      </c>
      <c r="Z31" s="93">
        <v>104.90051083218947</v>
      </c>
      <c r="AA31" s="93">
        <v>0</v>
      </c>
      <c r="AB31" s="93">
        <f>IF(AND(Z31&gt;0,AA31&gt;0),AA31*100/Z31,"")</f>
      </c>
    </row>
    <row r="32" spans="1:28" s="94" customFormat="1" ht="11.25" customHeight="1">
      <c r="A32" s="88" t="s">
        <v>135</v>
      </c>
      <c r="B32" s="90"/>
      <c r="C32" s="90"/>
      <c r="D32" s="101">
        <v>11</v>
      </c>
      <c r="E32" s="97">
        <v>74.85675</v>
      </c>
      <c r="F32" s="97">
        <v>84.157</v>
      </c>
      <c r="G32" s="97">
        <v>83.73</v>
      </c>
      <c r="H32" s="97">
        <f t="shared" si="6"/>
        <v>99.49261499340518</v>
      </c>
      <c r="I32" s="92"/>
      <c r="J32" s="102"/>
      <c r="K32" s="93">
        <v>69.30382500000002</v>
      </c>
      <c r="L32" s="93">
        <v>89.214</v>
      </c>
      <c r="M32" s="93">
        <v>0</v>
      </c>
      <c r="N32" s="92">
        <f t="shared" si="7"/>
      </c>
      <c r="O32" s="88" t="s">
        <v>198</v>
      </c>
      <c r="P32" s="90"/>
      <c r="Q32" s="90"/>
      <c r="R32" s="101">
        <v>0</v>
      </c>
      <c r="S32" s="97">
        <v>0</v>
      </c>
      <c r="T32" s="97">
        <v>0</v>
      </c>
      <c r="U32" s="97">
        <v>0</v>
      </c>
      <c r="V32" s="97">
        <f>IF(AND(T32&gt;0,U32&gt;0),U32*100/T32,"")</f>
      </c>
      <c r="W32" s="92"/>
      <c r="X32" s="102"/>
      <c r="Y32" s="93">
        <v>464.73124464597</v>
      </c>
      <c r="Z32" s="93">
        <v>472.22599681197914</v>
      </c>
      <c r="AA32" s="93">
        <v>0</v>
      </c>
      <c r="AB32" s="93">
        <f>IF(AND(Z32&gt;0,AA32&gt;0),AA32*100/Z32,"")</f>
      </c>
    </row>
    <row r="33" spans="1:27" s="94" customFormat="1" ht="11.25" customHeight="1">
      <c r="A33" s="88"/>
      <c r="B33" s="90"/>
      <c r="C33" s="90"/>
      <c r="D33" s="101"/>
      <c r="E33" s="97"/>
      <c r="F33" s="97"/>
      <c r="G33" s="97"/>
      <c r="H33" s="97"/>
      <c r="I33" s="92"/>
      <c r="J33" s="102"/>
      <c r="K33" s="93"/>
      <c r="L33" s="93"/>
      <c r="M33" s="93"/>
      <c r="N33" s="92"/>
      <c r="O33" s="94" t="s">
        <v>271</v>
      </c>
      <c r="Y33" s="93">
        <f>SUM(Y31:Y32)</f>
        <v>558.859888375318</v>
      </c>
      <c r="Z33" s="93">
        <f>SUM(Z31:Z32)</f>
        <v>577.1265076441687</v>
      </c>
      <c r="AA33" s="124">
        <f>SUM(AA31:AA32)</f>
        <v>0</v>
      </c>
    </row>
    <row r="34" spans="1:28" s="94" customFormat="1" ht="11.25" customHeight="1">
      <c r="A34" s="88" t="s">
        <v>136</v>
      </c>
      <c r="B34" s="90"/>
      <c r="C34" s="90"/>
      <c r="D34" s="101"/>
      <c r="E34" s="97"/>
      <c r="F34" s="97"/>
      <c r="G34" s="97"/>
      <c r="H34" s="97"/>
      <c r="I34" s="97"/>
      <c r="J34" s="97"/>
      <c r="K34" s="97"/>
      <c r="L34" s="97"/>
      <c r="M34" s="93"/>
      <c r="N34" s="92"/>
      <c r="O34" s="88" t="s">
        <v>199</v>
      </c>
      <c r="P34" s="90"/>
      <c r="Q34" s="90"/>
      <c r="R34" s="101">
        <v>0</v>
      </c>
      <c r="S34" s="97">
        <v>0</v>
      </c>
      <c r="T34" s="97">
        <v>0</v>
      </c>
      <c r="U34" s="97">
        <v>0</v>
      </c>
      <c r="V34" s="97">
        <f aca="true" t="shared" si="8" ref="V34:V48">IF(AND(T34&gt;0,U34&gt;0),U34*100/T34,"")</f>
      </c>
      <c r="W34" s="92"/>
      <c r="X34" s="102"/>
      <c r="Y34" s="93">
        <v>400.55553109169983</v>
      </c>
      <c r="Z34" s="93">
        <v>426.7347697406995</v>
      </c>
      <c r="AA34" s="93">
        <v>0</v>
      </c>
      <c r="AB34" s="93">
        <f aca="true" t="shared" si="9" ref="AB34:AB48">IF(AND(Z34&gt;0,AA34&gt;0),AA34*100/Z34,"")</f>
      </c>
    </row>
    <row r="35" spans="1:28" s="94" customFormat="1" ht="11.25" customHeight="1">
      <c r="A35" s="88" t="s">
        <v>137</v>
      </c>
      <c r="B35" s="90"/>
      <c r="C35" s="90"/>
      <c r="D35" s="101">
        <v>1</v>
      </c>
      <c r="E35" s="97">
        <v>3.078293258715575</v>
      </c>
      <c r="F35" s="97">
        <v>3.184</v>
      </c>
      <c r="G35" s="97">
        <v>3.6277501690821765</v>
      </c>
      <c r="H35" s="97">
        <f>IF(AND(F35&gt;0,G35&gt;0),G35*100/F35,"")</f>
        <v>113.93687716966635</v>
      </c>
      <c r="I35" s="92"/>
      <c r="J35" s="102">
        <v>1</v>
      </c>
      <c r="K35" s="93">
        <v>71.84237213080041</v>
      </c>
      <c r="L35" s="93">
        <v>74.70916428571428</v>
      </c>
      <c r="M35" s="93">
        <v>77.1871439377934</v>
      </c>
      <c r="N35" s="92">
        <f>IF(AND(L35&gt;0,M35&gt;0),M35*100/L35,"")</f>
        <v>103.31683492349404</v>
      </c>
      <c r="O35" s="88" t="s">
        <v>200</v>
      </c>
      <c r="P35" s="90"/>
      <c r="Q35" s="90"/>
      <c r="R35" s="101">
        <v>0</v>
      </c>
      <c r="S35" s="97">
        <v>0</v>
      </c>
      <c r="T35" s="97">
        <v>0</v>
      </c>
      <c r="U35" s="97">
        <v>0</v>
      </c>
      <c r="V35" s="97">
        <f t="shared" si="8"/>
      </c>
      <c r="W35" s="92"/>
      <c r="X35" s="102"/>
      <c r="Y35" s="93">
        <v>119.39798781460973</v>
      </c>
      <c r="Z35" s="93">
        <v>127.0128766549249</v>
      </c>
      <c r="AA35" s="93">
        <v>0</v>
      </c>
      <c r="AB35" s="93">
        <f t="shared" si="9"/>
      </c>
    </row>
    <row r="36" spans="1:28" s="94" customFormat="1" ht="11.25" customHeight="1">
      <c r="A36" s="88" t="s">
        <v>138</v>
      </c>
      <c r="B36" s="90"/>
      <c r="C36" s="90"/>
      <c r="D36" s="101">
        <v>1</v>
      </c>
      <c r="E36" s="97">
        <v>12.817725757852992</v>
      </c>
      <c r="F36" s="97">
        <v>11.188</v>
      </c>
      <c r="G36" s="97">
        <v>9.889745831610188</v>
      </c>
      <c r="H36" s="97">
        <f>IF(AND(F36&gt;0,G36&gt;0),G36*100/F36,"")</f>
        <v>88.39601208089192</v>
      </c>
      <c r="I36" s="92"/>
      <c r="J36" s="102"/>
      <c r="K36" s="93">
        <v>325.64696645287273</v>
      </c>
      <c r="L36" s="93">
        <v>304.37520353063064</v>
      </c>
      <c r="M36" s="93">
        <v>0</v>
      </c>
      <c r="N36" s="92">
        <f>IF(AND(L36&gt;0,M36&gt;0),M36*100/L36,"")</f>
      </c>
      <c r="O36" s="88" t="s">
        <v>201</v>
      </c>
      <c r="P36" s="90"/>
      <c r="Q36" s="90"/>
      <c r="R36" s="101">
        <v>0</v>
      </c>
      <c r="S36" s="97">
        <v>0</v>
      </c>
      <c r="T36" s="97">
        <v>0</v>
      </c>
      <c r="U36" s="97">
        <v>0</v>
      </c>
      <c r="V36" s="97">
        <f t="shared" si="8"/>
      </c>
      <c r="W36" s="92"/>
      <c r="X36" s="102"/>
      <c r="Y36" s="93">
        <v>98.43141162573089</v>
      </c>
      <c r="Z36" s="93">
        <v>92.0772957587424</v>
      </c>
      <c r="AA36" s="93">
        <v>0</v>
      </c>
      <c r="AB36" s="93">
        <f t="shared" si="9"/>
      </c>
    </row>
    <row r="37" spans="1:28" s="94" customFormat="1" ht="11.25" customHeight="1">
      <c r="A37" s="88" t="s">
        <v>139</v>
      </c>
      <c r="B37" s="90"/>
      <c r="C37" s="90"/>
      <c r="D37" s="101"/>
      <c r="E37" s="97">
        <v>36.57031972806301</v>
      </c>
      <c r="F37" s="97">
        <v>35.392</v>
      </c>
      <c r="G37" s="97">
        <v>0</v>
      </c>
      <c r="H37" s="97">
        <f>IF(AND(F37&gt;0,G37&gt;0),G37*100/F37,"")</f>
      </c>
      <c r="I37" s="92"/>
      <c r="J37" s="102"/>
      <c r="K37" s="93">
        <v>1057.8347565145757</v>
      </c>
      <c r="L37" s="93">
        <v>1019.4013770712452</v>
      </c>
      <c r="M37" s="93">
        <v>0</v>
      </c>
      <c r="N37" s="92">
        <f>IF(AND(L37&gt;0,M37&gt;0),M37*100/L37,"")</f>
      </c>
      <c r="O37" s="88" t="s">
        <v>202</v>
      </c>
      <c r="P37" s="90"/>
      <c r="Q37" s="90"/>
      <c r="R37" s="101">
        <v>0</v>
      </c>
      <c r="S37" s="97">
        <v>0</v>
      </c>
      <c r="T37" s="97">
        <v>0</v>
      </c>
      <c r="U37" s="97">
        <v>0</v>
      </c>
      <c r="V37" s="97">
        <f t="shared" si="8"/>
      </c>
      <c r="W37" s="92"/>
      <c r="X37" s="102"/>
      <c r="Y37" s="93">
        <v>747.183649830215</v>
      </c>
      <c r="Z37" s="93">
        <v>809.7277600000001</v>
      </c>
      <c r="AA37" s="93">
        <v>0</v>
      </c>
      <c r="AB37" s="93">
        <f t="shared" si="9"/>
      </c>
    </row>
    <row r="38" spans="1:28" s="94" customFormat="1" ht="11.25" customHeight="1">
      <c r="A38" s="88" t="s">
        <v>140</v>
      </c>
      <c r="B38" s="90"/>
      <c r="C38" s="90"/>
      <c r="D38" s="101"/>
      <c r="E38" s="97">
        <v>20.88057927234995</v>
      </c>
      <c r="F38" s="97">
        <v>21.289315996389725</v>
      </c>
      <c r="G38" s="97">
        <v>0</v>
      </c>
      <c r="H38" s="97">
        <f>IF(AND(F38&gt;0,G38&gt;0),G38*100/F38,"")</f>
      </c>
      <c r="I38" s="92"/>
      <c r="J38" s="102"/>
      <c r="K38" s="93">
        <v>750.0533234271152</v>
      </c>
      <c r="L38" s="93">
        <v>801.1094785370515</v>
      </c>
      <c r="M38" s="93">
        <v>0</v>
      </c>
      <c r="N38" s="92">
        <f>IF(AND(L38&gt;0,M38&gt;0),M38*100/L38,"")</f>
      </c>
      <c r="O38" s="88" t="s">
        <v>203</v>
      </c>
      <c r="P38" s="90"/>
      <c r="Q38" s="90"/>
      <c r="R38" s="101">
        <v>0</v>
      </c>
      <c r="S38" s="97">
        <v>0</v>
      </c>
      <c r="T38" s="97">
        <v>0</v>
      </c>
      <c r="U38" s="97">
        <v>0</v>
      </c>
      <c r="V38" s="97">
        <f t="shared" si="8"/>
      </c>
      <c r="W38" s="92"/>
      <c r="X38" s="102"/>
      <c r="Y38" s="93">
        <v>205.32221054688335</v>
      </c>
      <c r="Z38" s="93">
        <v>170.99070371300974</v>
      </c>
      <c r="AA38" s="93">
        <v>0</v>
      </c>
      <c r="AB38" s="93">
        <f t="shared" si="9"/>
      </c>
    </row>
    <row r="39" spans="1:28" s="94" customFormat="1" ht="11.25" customHeight="1">
      <c r="A39" s="88" t="s">
        <v>141</v>
      </c>
      <c r="B39" s="90"/>
      <c r="C39" s="90"/>
      <c r="D39" s="101"/>
      <c r="E39" s="97">
        <v>73.34691801698153</v>
      </c>
      <c r="F39" s="97">
        <v>71.05331599638971</v>
      </c>
      <c r="G39" s="97">
        <v>0</v>
      </c>
      <c r="H39" s="97">
        <f>IF(AND(F39&gt;0,G39&gt;0),G39*100/F39,"")</f>
      </c>
      <c r="I39" s="92"/>
      <c r="J39" s="102"/>
      <c r="K39" s="93">
        <v>2205.377418525364</v>
      </c>
      <c r="L39" s="93">
        <v>2199.595223424642</v>
      </c>
      <c r="M39" s="93">
        <v>0</v>
      </c>
      <c r="N39" s="92">
        <f>IF(AND(L39&gt;0,M39&gt;0),M39*100/L39,"")</f>
      </c>
      <c r="O39" s="88" t="s">
        <v>204</v>
      </c>
      <c r="P39" s="90"/>
      <c r="Q39" s="90"/>
      <c r="R39" s="101">
        <v>0</v>
      </c>
      <c r="S39" s="97">
        <v>0</v>
      </c>
      <c r="T39" s="97">
        <v>0</v>
      </c>
      <c r="U39" s="97">
        <v>0</v>
      </c>
      <c r="V39" s="97">
        <f t="shared" si="8"/>
      </c>
      <c r="W39" s="92"/>
      <c r="X39" s="102"/>
      <c r="Y39" s="93">
        <v>364.64838999999995</v>
      </c>
      <c r="Z39" s="93">
        <v>363.02299999999997</v>
      </c>
      <c r="AA39" s="93">
        <v>0</v>
      </c>
      <c r="AB39" s="93">
        <f t="shared" si="9"/>
      </c>
    </row>
    <row r="40" spans="1:28" s="94" customFormat="1" ht="11.25" customHeight="1">
      <c r="A40" s="88"/>
      <c r="B40" s="90"/>
      <c r="C40" s="90"/>
      <c r="D40" s="101"/>
      <c r="E40" s="97"/>
      <c r="F40" s="97"/>
      <c r="G40" s="97"/>
      <c r="H40" s="97"/>
      <c r="I40" s="92"/>
      <c r="J40" s="102"/>
      <c r="K40" s="93"/>
      <c r="L40" s="93"/>
      <c r="M40" s="93"/>
      <c r="N40" s="92"/>
      <c r="O40" s="88" t="s">
        <v>205</v>
      </c>
      <c r="P40" s="90"/>
      <c r="Q40" s="90"/>
      <c r="R40" s="101">
        <v>0</v>
      </c>
      <c r="S40" s="97">
        <v>0</v>
      </c>
      <c r="T40" s="97">
        <v>0</v>
      </c>
      <c r="U40" s="97">
        <v>0</v>
      </c>
      <c r="V40" s="97">
        <f t="shared" si="8"/>
      </c>
      <c r="W40" s="92"/>
      <c r="X40" s="102"/>
      <c r="Y40" s="93">
        <v>19.3</v>
      </c>
      <c r="Z40" s="93">
        <v>26.401</v>
      </c>
      <c r="AA40" s="93">
        <v>0</v>
      </c>
      <c r="AB40" s="93">
        <f t="shared" si="9"/>
      </c>
    </row>
    <row r="41" spans="1:28" s="94" customFormat="1" ht="11.25" customHeight="1">
      <c r="A41" s="88" t="s">
        <v>142</v>
      </c>
      <c r="B41" s="90"/>
      <c r="C41" s="90"/>
      <c r="D41" s="101"/>
      <c r="E41" s="97"/>
      <c r="F41" s="97"/>
      <c r="G41" s="97"/>
      <c r="H41" s="97"/>
      <c r="I41" s="92"/>
      <c r="J41" s="102"/>
      <c r="K41" s="93"/>
      <c r="L41" s="93"/>
      <c r="M41" s="93"/>
      <c r="N41" s="92"/>
      <c r="O41" s="88" t="s">
        <v>206</v>
      </c>
      <c r="P41" s="90"/>
      <c r="Q41" s="90"/>
      <c r="R41" s="101">
        <v>0</v>
      </c>
      <c r="S41" s="97">
        <v>0</v>
      </c>
      <c r="T41" s="97">
        <v>0</v>
      </c>
      <c r="U41" s="97">
        <v>0</v>
      </c>
      <c r="V41" s="97">
        <f t="shared" si="8"/>
      </c>
      <c r="W41" s="92"/>
      <c r="X41" s="102"/>
      <c r="Y41" s="93">
        <v>16.243000000000002</v>
      </c>
      <c r="Z41" s="93">
        <v>23.949539697851197</v>
      </c>
      <c r="AA41" s="93">
        <v>0</v>
      </c>
      <c r="AB41" s="93">
        <f t="shared" si="9"/>
      </c>
    </row>
    <row r="42" spans="1:28" s="94" customFormat="1" ht="11.25" customHeight="1">
      <c r="A42" s="88" t="s">
        <v>143</v>
      </c>
      <c r="B42" s="90"/>
      <c r="C42" s="90"/>
      <c r="D42" s="101">
        <v>1</v>
      </c>
      <c r="E42" s="97">
        <v>7.63905</v>
      </c>
      <c r="F42" s="97">
        <v>4.761</v>
      </c>
      <c r="G42" s="97">
        <v>8.544</v>
      </c>
      <c r="H42" s="97">
        <f>IF(AND(F42&gt;0,G42&gt;0),G42*100/F42,"")</f>
        <v>179.45809703843733</v>
      </c>
      <c r="I42" s="92"/>
      <c r="J42" s="102"/>
      <c r="K42" s="93">
        <v>524.216</v>
      </c>
      <c r="L42" s="93">
        <v>333.025</v>
      </c>
      <c r="M42" s="93">
        <v>0</v>
      </c>
      <c r="N42" s="92">
        <f>IF(AND(L42&gt;0,M42&gt;0),M42*100/L42,"")</f>
      </c>
      <c r="O42" s="88" t="s">
        <v>207</v>
      </c>
      <c r="P42" s="90"/>
      <c r="Q42" s="90"/>
      <c r="R42" s="101">
        <v>0</v>
      </c>
      <c r="S42" s="97">
        <v>0</v>
      </c>
      <c r="T42" s="97">
        <v>0</v>
      </c>
      <c r="U42" s="97">
        <v>0</v>
      </c>
      <c r="V42" s="97">
        <f t="shared" si="8"/>
      </c>
      <c r="W42" s="92"/>
      <c r="X42" s="102"/>
      <c r="Y42" s="93">
        <v>76.84720292083014</v>
      </c>
      <c r="Z42" s="93">
        <v>60.159</v>
      </c>
      <c r="AA42" s="93">
        <v>0</v>
      </c>
      <c r="AB42" s="93">
        <f t="shared" si="9"/>
      </c>
    </row>
    <row r="43" spans="1:28" s="94" customFormat="1" ht="11.25" customHeight="1">
      <c r="A43" s="88" t="s">
        <v>144</v>
      </c>
      <c r="B43" s="90"/>
      <c r="C43" s="90"/>
      <c r="D43" s="101"/>
      <c r="E43" s="97">
        <v>31.298</v>
      </c>
      <c r="F43" s="97">
        <v>26.625</v>
      </c>
      <c r="G43" s="97">
        <v>0</v>
      </c>
      <c r="H43" s="97">
        <f>IF(AND(F43&gt;0,G43&gt;0),G43*100/F43,"")</f>
      </c>
      <c r="I43" s="92"/>
      <c r="J43" s="102"/>
      <c r="K43" s="93">
        <v>2958.1960000000004</v>
      </c>
      <c r="L43" s="93">
        <v>2330.715</v>
      </c>
      <c r="M43" s="93">
        <v>0</v>
      </c>
      <c r="N43" s="92">
        <f>IF(AND(L43&gt;0,M43&gt;0),M43*100/L43,"")</f>
      </c>
      <c r="O43" s="88" t="s">
        <v>208</v>
      </c>
      <c r="P43" s="90"/>
      <c r="Q43" s="90"/>
      <c r="R43" s="101">
        <v>0</v>
      </c>
      <c r="S43" s="97">
        <v>0</v>
      </c>
      <c r="T43" s="97">
        <v>0</v>
      </c>
      <c r="U43" s="97">
        <v>0</v>
      </c>
      <c r="V43" s="97">
        <f t="shared" si="8"/>
      </c>
      <c r="W43" s="92"/>
      <c r="X43" s="102"/>
      <c r="Y43" s="93">
        <v>422.2</v>
      </c>
      <c r="Z43" s="93">
        <v>532.107</v>
      </c>
      <c r="AA43" s="93">
        <v>0</v>
      </c>
      <c r="AB43" s="93">
        <f t="shared" si="9"/>
      </c>
    </row>
    <row r="44" spans="1:28" s="94" customFormat="1" ht="11.25" customHeight="1">
      <c r="A44" s="88" t="s">
        <v>263</v>
      </c>
      <c r="B44" s="90"/>
      <c r="C44" s="90"/>
      <c r="D44" s="101"/>
      <c r="E44" s="97">
        <f>SUM(E42:E43)</f>
        <v>38.93705</v>
      </c>
      <c r="F44" s="97">
        <f>SUM(F42:F43)</f>
        <v>31.386</v>
      </c>
      <c r="G44" s="97" t="s">
        <v>261</v>
      </c>
      <c r="H44" s="97"/>
      <c r="I44" s="97"/>
      <c r="J44" s="97"/>
      <c r="K44" s="97">
        <f>SUM(K42:K43)</f>
        <v>3482.4120000000003</v>
      </c>
      <c r="L44" s="97">
        <f>SUM(L42:L43)</f>
        <v>2663.7400000000002</v>
      </c>
      <c r="M44" s="97">
        <f>SUM(M42:M43)</f>
        <v>0</v>
      </c>
      <c r="N44" s="92"/>
      <c r="O44" s="88" t="s">
        <v>209</v>
      </c>
      <c r="P44" s="90"/>
      <c r="Q44" s="90"/>
      <c r="R44" s="101">
        <v>0</v>
      </c>
      <c r="S44" s="97">
        <v>0</v>
      </c>
      <c r="T44" s="97">
        <v>0</v>
      </c>
      <c r="U44" s="97">
        <v>0</v>
      </c>
      <c r="V44" s="97">
        <f t="shared" si="8"/>
      </c>
      <c r="W44" s="92"/>
      <c r="X44" s="102"/>
      <c r="Y44" s="93">
        <v>13.055003382658793</v>
      </c>
      <c r="Z44" s="93">
        <v>12.308349999999999</v>
      </c>
      <c r="AA44" s="93">
        <v>0</v>
      </c>
      <c r="AB44" s="93">
        <f t="shared" si="9"/>
      </c>
    </row>
    <row r="45" spans="1:28" s="94" customFormat="1" ht="11.25" customHeight="1">
      <c r="A45" s="88" t="s">
        <v>145</v>
      </c>
      <c r="B45" s="90"/>
      <c r="C45" s="90"/>
      <c r="D45" s="101"/>
      <c r="E45" s="97">
        <v>69.81</v>
      </c>
      <c r="F45" s="97">
        <v>63.87</v>
      </c>
      <c r="G45" s="97">
        <v>0</v>
      </c>
      <c r="H45" s="97">
        <f>IF(AND(F45&gt;0,G45&gt;0),G45*100/F45,"")</f>
      </c>
      <c r="I45" s="92"/>
      <c r="J45" s="102"/>
      <c r="K45" s="93">
        <v>191.59900000000002</v>
      </c>
      <c r="L45" s="93">
        <v>145.60399999999998</v>
      </c>
      <c r="M45" s="93">
        <v>0</v>
      </c>
      <c r="N45" s="92">
        <f>IF(AND(L45&gt;0,M45&gt;0),M45*100/L45,"")</f>
      </c>
      <c r="O45" s="88" t="s">
        <v>210</v>
      </c>
      <c r="P45" s="90"/>
      <c r="Q45" s="90"/>
      <c r="R45" s="101">
        <v>0</v>
      </c>
      <c r="S45" s="97">
        <v>0</v>
      </c>
      <c r="T45" s="97">
        <v>0</v>
      </c>
      <c r="U45" s="97">
        <v>0</v>
      </c>
      <c r="V45" s="97">
        <f t="shared" si="8"/>
      </c>
      <c r="W45" s="92"/>
      <c r="X45" s="102"/>
      <c r="Y45" s="93">
        <v>154.55300000000003</v>
      </c>
      <c r="Z45" s="93">
        <v>217.1886330245776</v>
      </c>
      <c r="AA45" s="93">
        <v>0</v>
      </c>
      <c r="AB45" s="93">
        <f t="shared" si="9"/>
      </c>
    </row>
    <row r="46" spans="1:28" s="94" customFormat="1" ht="11.25" customHeight="1">
      <c r="A46" s="88" t="s">
        <v>146</v>
      </c>
      <c r="B46" s="90"/>
      <c r="C46" s="90"/>
      <c r="D46" s="101"/>
      <c r="E46" s="97">
        <v>761.17824</v>
      </c>
      <c r="F46" s="97">
        <v>849.0826500000001</v>
      </c>
      <c r="G46" s="97">
        <v>0</v>
      </c>
      <c r="H46" s="97">
        <f>IF(AND(F46&gt;0,G46&gt;0),G46*100/F46,"")</f>
      </c>
      <c r="I46" s="92"/>
      <c r="J46" s="102"/>
      <c r="K46" s="93">
        <v>619.038</v>
      </c>
      <c r="L46" s="93">
        <v>1029.3667999999998</v>
      </c>
      <c r="M46" s="93">
        <v>0</v>
      </c>
      <c r="N46" s="92">
        <f>IF(AND(L46&gt;0,M46&gt;0),M46*100/L46,"")</f>
      </c>
      <c r="O46" s="88" t="s">
        <v>211</v>
      </c>
      <c r="P46" s="90"/>
      <c r="Q46" s="90"/>
      <c r="R46" s="101">
        <v>0</v>
      </c>
      <c r="S46" s="97">
        <v>0</v>
      </c>
      <c r="T46" s="97">
        <v>0</v>
      </c>
      <c r="U46" s="97">
        <v>0</v>
      </c>
      <c r="V46" s="97">
        <f t="shared" si="8"/>
      </c>
      <c r="W46" s="92"/>
      <c r="X46" s="102"/>
      <c r="Y46" s="93">
        <v>13.068</v>
      </c>
      <c r="Z46" s="93">
        <v>13.554</v>
      </c>
      <c r="AA46" s="93">
        <v>0</v>
      </c>
      <c r="AB46" s="93">
        <f t="shared" si="9"/>
      </c>
    </row>
    <row r="47" spans="1:28" s="94" customFormat="1" ht="11.25" customHeight="1">
      <c r="A47" s="88" t="s">
        <v>147</v>
      </c>
      <c r="B47" s="90"/>
      <c r="C47" s="90"/>
      <c r="D47" s="101"/>
      <c r="E47" s="97">
        <v>0.47147</v>
      </c>
      <c r="F47" s="97">
        <v>0.516</v>
      </c>
      <c r="G47" s="97">
        <v>0</v>
      </c>
      <c r="H47" s="97">
        <f>IF(AND(F47&gt;0,G47&gt;0),G47*100/F47,"")</f>
      </c>
      <c r="I47" s="92"/>
      <c r="J47" s="102"/>
      <c r="K47" s="93">
        <v>1.2253</v>
      </c>
      <c r="L47" s="93">
        <v>1.4289999999999998</v>
      </c>
      <c r="M47" s="93">
        <v>0</v>
      </c>
      <c r="N47" s="92">
        <f>IF(AND(L47&gt;0,M47&gt;0),M47*100/L47,"")</f>
      </c>
      <c r="O47" s="88" t="s">
        <v>212</v>
      </c>
      <c r="P47" s="90"/>
      <c r="Q47" s="90"/>
      <c r="R47" s="101">
        <v>0</v>
      </c>
      <c r="S47" s="97">
        <v>0</v>
      </c>
      <c r="T47" s="97">
        <v>0</v>
      </c>
      <c r="U47" s="97">
        <v>0</v>
      </c>
      <c r="V47" s="97">
        <f t="shared" si="8"/>
      </c>
      <c r="W47" s="92"/>
      <c r="X47" s="102"/>
      <c r="Y47" s="93">
        <v>215.12</v>
      </c>
      <c r="Z47" s="93">
        <v>148.95305</v>
      </c>
      <c r="AA47" s="93">
        <v>0</v>
      </c>
      <c r="AB47" s="93">
        <f t="shared" si="9"/>
      </c>
    </row>
    <row r="48" spans="1:28" s="94" customFormat="1" ht="11.25" customHeight="1">
      <c r="A48" s="88" t="s">
        <v>148</v>
      </c>
      <c r="B48" s="90"/>
      <c r="C48" s="90"/>
      <c r="D48" s="101">
        <v>11</v>
      </c>
      <c r="E48" s="97">
        <v>28.639</v>
      </c>
      <c r="F48" s="97">
        <v>41.9632</v>
      </c>
      <c r="G48" s="97">
        <v>43.392</v>
      </c>
      <c r="H48" s="97">
        <f>IF(AND(F48&gt;0,G48&gt;0),G48*100/F48,"")</f>
        <v>103.40488809242386</v>
      </c>
      <c r="I48" s="92"/>
      <c r="J48" s="102"/>
      <c r="K48" s="93">
        <v>51.477799999999995</v>
      </c>
      <c r="L48" s="93">
        <v>107.675</v>
      </c>
      <c r="M48" s="93">
        <v>0</v>
      </c>
      <c r="N48" s="92">
        <f>IF(AND(L48&gt;0,M48&gt;0),M48*100/L48,"")</f>
      </c>
      <c r="O48" s="88" t="s">
        <v>213</v>
      </c>
      <c r="P48" s="90"/>
      <c r="Q48" s="90"/>
      <c r="R48" s="101">
        <v>0</v>
      </c>
      <c r="S48" s="97">
        <v>0</v>
      </c>
      <c r="T48" s="97">
        <v>0</v>
      </c>
      <c r="U48" s="97">
        <v>0</v>
      </c>
      <c r="V48" s="97">
        <f t="shared" si="8"/>
      </c>
      <c r="W48" s="92"/>
      <c r="X48" s="102"/>
      <c r="Y48" s="93">
        <v>13.9</v>
      </c>
      <c r="Z48" s="93">
        <v>15.003</v>
      </c>
      <c r="AA48" s="93">
        <v>0</v>
      </c>
      <c r="AB48" s="93">
        <f t="shared" si="9"/>
      </c>
    </row>
    <row r="49" spans="1:28" s="94" customFormat="1" ht="11.25" customHeight="1">
      <c r="A49" s="88" t="s">
        <v>149</v>
      </c>
      <c r="B49" s="90"/>
      <c r="C49" s="90"/>
      <c r="D49" s="101"/>
      <c r="E49" s="97">
        <v>10.139</v>
      </c>
      <c r="F49" s="97">
        <v>9.668</v>
      </c>
      <c r="G49" s="97">
        <v>0</v>
      </c>
      <c r="H49" s="97">
        <f>IF(AND(F49&gt;0,G49&gt;0),G49*100/F49,"")</f>
      </c>
      <c r="I49" s="92"/>
      <c r="J49" s="102"/>
      <c r="K49" s="93">
        <v>33.213119999999996</v>
      </c>
      <c r="L49" s="93">
        <v>31.964</v>
      </c>
      <c r="M49" s="93">
        <v>0</v>
      </c>
      <c r="N49" s="92">
        <f>IF(AND(L49&gt;0,M49&gt;0),M49*100/L49,"")</f>
      </c>
      <c r="O49" s="88"/>
      <c r="P49" s="90"/>
      <c r="Q49" s="90"/>
      <c r="R49" s="101"/>
      <c r="S49" s="97"/>
      <c r="T49" s="97"/>
      <c r="U49" s="97"/>
      <c r="V49" s="97"/>
      <c r="W49" s="92"/>
      <c r="X49" s="102"/>
      <c r="Y49" s="93"/>
      <c r="Z49" s="93"/>
      <c r="AA49" s="93"/>
      <c r="AB49" s="93"/>
    </row>
    <row r="50" spans="1:28" s="94" customFormat="1" ht="11.25" customHeight="1">
      <c r="A50" s="88"/>
      <c r="B50" s="90"/>
      <c r="C50" s="90"/>
      <c r="D50" s="101"/>
      <c r="E50" s="97"/>
      <c r="F50" s="97"/>
      <c r="G50" s="97"/>
      <c r="H50" s="97"/>
      <c r="I50" s="92"/>
      <c r="J50" s="102"/>
      <c r="K50" s="93"/>
      <c r="L50" s="93"/>
      <c r="M50" s="93"/>
      <c r="N50" s="92"/>
      <c r="O50" s="88" t="s">
        <v>214</v>
      </c>
      <c r="P50" s="90"/>
      <c r="Q50" s="90"/>
      <c r="R50" s="101"/>
      <c r="S50" s="97"/>
      <c r="T50" s="97"/>
      <c r="U50" s="97"/>
      <c r="V50" s="97"/>
      <c r="W50" s="92"/>
      <c r="X50" s="102"/>
      <c r="Y50" s="93"/>
      <c r="Z50" s="93"/>
      <c r="AA50" s="93"/>
      <c r="AB50" s="93"/>
    </row>
    <row r="51" spans="1:28" s="94" customFormat="1" ht="11.25" customHeight="1">
      <c r="A51" s="88" t="s">
        <v>150</v>
      </c>
      <c r="B51" s="90"/>
      <c r="C51" s="90"/>
      <c r="D51" s="101"/>
      <c r="E51" s="97"/>
      <c r="F51" s="97"/>
      <c r="G51" s="97"/>
      <c r="H51" s="97"/>
      <c r="I51" s="92"/>
      <c r="J51" s="102"/>
      <c r="K51" s="93"/>
      <c r="L51" s="93"/>
      <c r="M51" s="93"/>
      <c r="N51" s="92"/>
      <c r="O51" s="88" t="s">
        <v>215</v>
      </c>
      <c r="P51" s="90"/>
      <c r="Q51" s="90"/>
      <c r="R51" s="101">
        <v>0</v>
      </c>
      <c r="S51" s="97">
        <v>0</v>
      </c>
      <c r="T51" s="97">
        <v>0</v>
      </c>
      <c r="U51" s="97">
        <v>0</v>
      </c>
      <c r="V51" s="97">
        <f>IF(AND(T51&gt;0,U51&gt;0),U51*100/T51,"")</f>
      </c>
      <c r="W51" s="92"/>
      <c r="X51" s="102">
        <v>11</v>
      </c>
      <c r="Y51" s="93">
        <v>229.826809</v>
      </c>
      <c r="Z51" s="93">
        <v>261.60600000000005</v>
      </c>
      <c r="AA51" s="93">
        <v>0</v>
      </c>
      <c r="AB51" s="93">
        <f>IF(AND(Z51&gt;0,AA51&gt;0),AA51*100/Z51,"")</f>
      </c>
    </row>
    <row r="52" spans="1:28" s="94" customFormat="1" ht="11.25" customHeight="1">
      <c r="A52" s="88" t="s">
        <v>151</v>
      </c>
      <c r="B52" s="90"/>
      <c r="C52" s="90"/>
      <c r="D52" s="101"/>
      <c r="E52" s="97">
        <v>103.21828388090215</v>
      </c>
      <c r="F52" s="97">
        <v>107.02886629275088</v>
      </c>
      <c r="G52" s="97">
        <v>0</v>
      </c>
      <c r="H52" s="97">
        <f>IF(AND(F52&gt;0,G52&gt;0),G52*100/F52,"")</f>
      </c>
      <c r="I52" s="92"/>
      <c r="J52" s="102"/>
      <c r="K52" s="93">
        <v>3950.58619770905</v>
      </c>
      <c r="L52" s="93">
        <v>4366.355550663346</v>
      </c>
      <c r="M52" s="93">
        <v>0</v>
      </c>
      <c r="N52" s="92">
        <f>IF(AND(L52&gt;0,M52&gt;0),M52*100/L52,"")</f>
      </c>
      <c r="O52" s="88" t="s">
        <v>216</v>
      </c>
      <c r="P52" s="90"/>
      <c r="Q52" s="90"/>
      <c r="R52" s="101">
        <v>0</v>
      </c>
      <c r="S52" s="97">
        <v>0</v>
      </c>
      <c r="T52" s="97">
        <v>0</v>
      </c>
      <c r="U52" s="97">
        <v>0</v>
      </c>
      <c r="V52" s="97">
        <f>IF(AND(T52&gt;0,U52&gt;0),U52*100/T52,"")</f>
      </c>
      <c r="W52" s="92"/>
      <c r="X52" s="102">
        <v>11</v>
      </c>
      <c r="Y52" s="93">
        <v>5073.206142435297</v>
      </c>
      <c r="Z52" s="93">
        <v>7051.355349917066</v>
      </c>
      <c r="AA52" s="93">
        <v>0</v>
      </c>
      <c r="AB52" s="93">
        <f>IF(AND(Z52&gt;0,AA52&gt;0),AA52*100/Z52,"")</f>
      </c>
    </row>
    <row r="53" spans="1:28" s="94" customFormat="1" ht="11.25" customHeight="1">
      <c r="A53" s="88" t="s">
        <v>152</v>
      </c>
      <c r="B53" s="90"/>
      <c r="C53" s="90"/>
      <c r="D53" s="101"/>
      <c r="E53" s="97">
        <v>258.0659748837562</v>
      </c>
      <c r="F53" s="97">
        <v>249.18805567365408</v>
      </c>
      <c r="G53" s="97">
        <v>0</v>
      </c>
      <c r="H53" s="97">
        <f>IF(AND(F53&gt;0,G53&gt;0),G53*100/F53,"")</f>
      </c>
      <c r="I53" s="92"/>
      <c r="J53" s="102"/>
      <c r="K53" s="93">
        <v>10492.919573768346</v>
      </c>
      <c r="L53" s="93">
        <v>11241.615770029222</v>
      </c>
      <c r="M53" s="93">
        <v>0</v>
      </c>
      <c r="N53" s="92">
        <f>IF(AND(L53&gt;0,M53&gt;0),M53*100/L53,"")</f>
      </c>
      <c r="O53" s="88" t="s">
        <v>275</v>
      </c>
      <c r="P53" s="90"/>
      <c r="Q53" s="90"/>
      <c r="R53" s="101">
        <v>0</v>
      </c>
      <c r="S53" s="97">
        <v>0</v>
      </c>
      <c r="T53" s="97">
        <v>0</v>
      </c>
      <c r="U53" s="97">
        <v>0</v>
      </c>
      <c r="V53" s="97">
        <f>IF(AND(T53&gt;0,U53&gt;0),U53*100/T53,"")</f>
      </c>
      <c r="W53" s="92"/>
      <c r="X53" s="102">
        <v>11</v>
      </c>
      <c r="Y53" s="93">
        <v>35777.998694867085</v>
      </c>
      <c r="Z53" s="93">
        <v>50948.51685986821</v>
      </c>
      <c r="AA53" s="93">
        <v>0</v>
      </c>
      <c r="AB53" s="93">
        <f>IF(AND(Z53&gt;0,AA53&gt;0),AA53*100/Z53,"")</f>
      </c>
    </row>
    <row r="54" spans="1:28" s="94" customFormat="1" ht="11.25" customHeight="1">
      <c r="A54" s="88" t="s">
        <v>153</v>
      </c>
      <c r="B54" s="90"/>
      <c r="C54" s="90"/>
      <c r="D54" s="101"/>
      <c r="E54" s="97">
        <v>86.79697</v>
      </c>
      <c r="F54" s="97">
        <v>97.27461</v>
      </c>
      <c r="G54" s="97">
        <v>0</v>
      </c>
      <c r="H54" s="97">
        <f>IF(AND(F54&gt;0,G54&gt;0),G54*100/F54,"")</f>
      </c>
      <c r="I54" s="92"/>
      <c r="J54" s="102"/>
      <c r="K54" s="93">
        <v>1011.8491500000001</v>
      </c>
      <c r="L54" s="93">
        <v>1386.515</v>
      </c>
      <c r="M54" s="93">
        <v>0</v>
      </c>
      <c r="N54" s="92">
        <f>IF(AND(L54&gt;0,M54&gt;0),M54*100/L54,"")</f>
      </c>
      <c r="O54" s="88" t="s">
        <v>217</v>
      </c>
      <c r="P54" s="90"/>
      <c r="Q54" s="90"/>
      <c r="R54" s="101">
        <v>0</v>
      </c>
      <c r="S54" s="97">
        <v>0</v>
      </c>
      <c r="T54" s="97">
        <v>0</v>
      </c>
      <c r="U54" s="97">
        <v>0</v>
      </c>
      <c r="V54" s="97">
        <f>IF(AND(T54&gt;0,U54&gt;0),U54*100/T54,"")</f>
      </c>
      <c r="W54" s="92"/>
      <c r="X54" s="102">
        <v>11</v>
      </c>
      <c r="Y54" s="93">
        <v>0.7</v>
      </c>
      <c r="Z54" s="93">
        <v>0.503</v>
      </c>
      <c r="AA54" s="93">
        <v>0</v>
      </c>
      <c r="AB54" s="93">
        <f>IF(AND(Z54&gt;0,AA54&gt;0),AA54*100/Z54,"")</f>
      </c>
    </row>
    <row r="55" spans="1:28" s="94" customFormat="1" ht="11.25" customHeight="1">
      <c r="A55" s="88"/>
      <c r="B55" s="90"/>
      <c r="C55" s="90"/>
      <c r="D55" s="101"/>
      <c r="E55" s="97"/>
      <c r="F55" s="97"/>
      <c r="G55" s="97"/>
      <c r="H55" s="97"/>
      <c r="I55" s="92"/>
      <c r="J55" s="102"/>
      <c r="K55" s="93"/>
      <c r="L55" s="93"/>
      <c r="M55" s="93"/>
      <c r="N55" s="92"/>
      <c r="O55" s="88"/>
      <c r="P55" s="90"/>
      <c r="Q55" s="90"/>
      <c r="R55" s="101"/>
      <c r="S55" s="97"/>
      <c r="T55" s="97"/>
      <c r="U55" s="97"/>
      <c r="V55" s="97"/>
      <c r="W55" s="92"/>
      <c r="X55" s="102"/>
      <c r="Y55" s="93"/>
      <c r="Z55" s="93"/>
      <c r="AA55" s="93"/>
      <c r="AB55" s="93"/>
    </row>
    <row r="56" spans="1:28" s="94" customFormat="1" ht="11.25" customHeight="1">
      <c r="A56" s="88" t="s">
        <v>154</v>
      </c>
      <c r="B56" s="90"/>
      <c r="C56" s="90"/>
      <c r="D56" s="101"/>
      <c r="E56" s="97"/>
      <c r="F56" s="123"/>
      <c r="G56" s="97"/>
      <c r="H56" s="97"/>
      <c r="I56" s="97">
        <f>I62+I63+I64-I65</f>
        <v>0</v>
      </c>
      <c r="J56" s="97"/>
      <c r="K56" s="97"/>
      <c r="L56" s="97"/>
      <c r="M56" s="97"/>
      <c r="N56" s="92"/>
      <c r="O56" s="88" t="s">
        <v>218</v>
      </c>
      <c r="P56" s="90"/>
      <c r="Q56" s="90"/>
      <c r="R56" s="101"/>
      <c r="S56" s="97"/>
      <c r="T56" s="97"/>
      <c r="U56" s="97"/>
      <c r="V56" s="97"/>
      <c r="W56" s="92"/>
      <c r="X56" s="102"/>
      <c r="Y56" s="93"/>
      <c r="Z56" s="93"/>
      <c r="AA56" s="93"/>
      <c r="AB56" s="93"/>
    </row>
    <row r="57" spans="1:28" s="94" customFormat="1" ht="11.25" customHeight="1">
      <c r="A57" s="88" t="s">
        <v>155</v>
      </c>
      <c r="B57" s="90"/>
      <c r="C57" s="90"/>
      <c r="D57" s="101"/>
      <c r="E57" s="97">
        <v>5.668781827575398</v>
      </c>
      <c r="F57" s="97">
        <v>5.6835405784469515</v>
      </c>
      <c r="G57" s="97">
        <v>0</v>
      </c>
      <c r="H57" s="97">
        <f aca="true" t="shared" si="10" ref="H57:H85">IF(AND(F57&gt;0,G57&gt;0),G57*100/F57,"")</f>
      </c>
      <c r="I57" s="92"/>
      <c r="J57" s="102"/>
      <c r="K57" s="93">
        <v>186.82395492701872</v>
      </c>
      <c r="L57" s="93">
        <v>182.1766252127052</v>
      </c>
      <c r="M57" s="93">
        <v>0</v>
      </c>
      <c r="N57" s="92">
        <f aca="true" t="shared" si="11" ref="N57:N85">IF(AND(L57&gt;0,M57&gt;0),M57*100/L57,"")</f>
      </c>
      <c r="O57" s="88" t="s">
        <v>219</v>
      </c>
      <c r="P57" s="90"/>
      <c r="Q57" s="90"/>
      <c r="R57" s="101">
        <v>0</v>
      </c>
      <c r="S57" s="97">
        <v>0</v>
      </c>
      <c r="T57" s="97">
        <v>0</v>
      </c>
      <c r="U57" s="97">
        <v>0</v>
      </c>
      <c r="V57" s="97">
        <f>IF(AND(T57&gt;0,U57&gt;0),U57*100/T57,"")</f>
      </c>
      <c r="W57" s="92"/>
      <c r="X57" s="102">
        <v>11</v>
      </c>
      <c r="Y57" s="93">
        <v>455.27990000000005</v>
      </c>
      <c r="Z57" s="93">
        <v>536.453</v>
      </c>
      <c r="AA57" s="93">
        <v>0</v>
      </c>
      <c r="AB57" s="93">
        <f>IF(AND(Z57&gt;0,AA57&gt;0),AA57*100/Z57,"")</f>
      </c>
    </row>
    <row r="58" spans="1:28" s="94" customFormat="1" ht="11.25" customHeight="1">
      <c r="A58" s="88" t="s">
        <v>156</v>
      </c>
      <c r="B58" s="90"/>
      <c r="C58" s="90"/>
      <c r="D58" s="101"/>
      <c r="E58" s="97">
        <v>10.735</v>
      </c>
      <c r="F58" s="97">
        <v>10.001</v>
      </c>
      <c r="G58" s="97">
        <v>0</v>
      </c>
      <c r="H58" s="97">
        <f t="shared" si="10"/>
      </c>
      <c r="I58" s="92"/>
      <c r="J58" s="102"/>
      <c r="K58" s="93">
        <v>45.39431</v>
      </c>
      <c r="L58" s="93">
        <v>36.67399999999999</v>
      </c>
      <c r="M58" s="93">
        <v>0</v>
      </c>
      <c r="N58" s="92">
        <f t="shared" si="11"/>
      </c>
      <c r="O58" s="88" t="s">
        <v>220</v>
      </c>
      <c r="P58" s="90"/>
      <c r="Q58" s="90"/>
      <c r="R58" s="101">
        <v>0</v>
      </c>
      <c r="S58" s="97">
        <v>0</v>
      </c>
      <c r="T58" s="97">
        <v>0</v>
      </c>
      <c r="U58" s="97">
        <v>0</v>
      </c>
      <c r="V58" s="97">
        <f>IF(AND(T58&gt;0,U58&gt;0),U58*100/T58,"")</f>
      </c>
      <c r="W58" s="92"/>
      <c r="X58" s="102">
        <v>1</v>
      </c>
      <c r="Y58" s="93">
        <v>3242.9008</v>
      </c>
      <c r="Z58" s="93">
        <v>7593.740165905798</v>
      </c>
      <c r="AA58" s="93">
        <v>0</v>
      </c>
      <c r="AB58" s="93">
        <f>IF(AND(Z58&gt;0,AA58&gt;0),AA58*100/Z58,"")</f>
      </c>
    </row>
    <row r="59" spans="1:28" s="94" customFormat="1" ht="11.25" customHeight="1">
      <c r="A59" s="88" t="s">
        <v>157</v>
      </c>
      <c r="B59" s="90"/>
      <c r="C59" s="90"/>
      <c r="D59" s="101"/>
      <c r="E59" s="97">
        <v>32.47113639591395</v>
      </c>
      <c r="F59" s="97">
        <v>33.61873231123039</v>
      </c>
      <c r="G59" s="97">
        <v>0</v>
      </c>
      <c r="H59" s="97">
        <f t="shared" si="10"/>
      </c>
      <c r="I59" s="92"/>
      <c r="J59" s="102"/>
      <c r="K59" s="93">
        <v>870.2004174372801</v>
      </c>
      <c r="L59" s="93">
        <v>906.6052896752059</v>
      </c>
      <c r="M59" s="93">
        <v>0</v>
      </c>
      <c r="N59" s="92">
        <f t="shared" si="11"/>
      </c>
      <c r="O59" s="88" t="s">
        <v>221</v>
      </c>
      <c r="P59" s="90"/>
      <c r="Q59" s="90"/>
      <c r="R59" s="101">
        <v>0</v>
      </c>
      <c r="S59" s="97">
        <v>0</v>
      </c>
      <c r="T59" s="97">
        <v>0</v>
      </c>
      <c r="U59" s="97">
        <v>0</v>
      </c>
      <c r="V59" s="97">
        <f>IF(AND(T59&gt;0,U59&gt;0),U59*100/T59,"")</f>
      </c>
      <c r="W59" s="92"/>
      <c r="X59" s="102">
        <v>1</v>
      </c>
      <c r="Y59" s="93">
        <v>611.977834</v>
      </c>
      <c r="Z59" s="93">
        <v>1577.2956506212988</v>
      </c>
      <c r="AA59" s="93">
        <v>0</v>
      </c>
      <c r="AB59" s="93">
        <f>IF(AND(Z59&gt;0,AA59&gt;0),AA59*100/Z59,"")</f>
      </c>
    </row>
    <row r="60" spans="1:14" s="94" customFormat="1" ht="11.25" customHeight="1">
      <c r="A60" s="88" t="s">
        <v>158</v>
      </c>
      <c r="B60" s="90"/>
      <c r="C60" s="90"/>
      <c r="D60" s="101"/>
      <c r="E60" s="97">
        <v>18.311</v>
      </c>
      <c r="F60" s="97">
        <v>18.73</v>
      </c>
      <c r="G60" s="97">
        <v>0</v>
      </c>
      <c r="H60" s="97">
        <f t="shared" si="10"/>
      </c>
      <c r="I60" s="92"/>
      <c r="J60" s="102"/>
      <c r="K60" s="93">
        <v>853.6070000000001</v>
      </c>
      <c r="L60" s="93">
        <v>888.622</v>
      </c>
      <c r="M60" s="93">
        <v>0</v>
      </c>
      <c r="N60" s="92">
        <f t="shared" si="11"/>
      </c>
    </row>
    <row r="61" spans="1:14" s="94" customFormat="1" ht="11.25" customHeight="1">
      <c r="A61" s="88" t="s">
        <v>159</v>
      </c>
      <c r="B61" s="90"/>
      <c r="C61" s="90"/>
      <c r="D61" s="101"/>
      <c r="E61" s="97">
        <v>27.4958</v>
      </c>
      <c r="F61" s="97">
        <v>27.211</v>
      </c>
      <c r="G61" s="97">
        <v>0</v>
      </c>
      <c r="H61" s="97">
        <f t="shared" si="10"/>
      </c>
      <c r="I61" s="92"/>
      <c r="J61" s="102"/>
      <c r="K61" s="93">
        <v>870.8684999999999</v>
      </c>
      <c r="L61" s="93">
        <v>866.08</v>
      </c>
      <c r="M61" s="93">
        <v>0</v>
      </c>
      <c r="N61" s="92">
        <f t="shared" si="11"/>
      </c>
    </row>
    <row r="62" spans="1:28" s="94" customFormat="1" ht="11.25" customHeight="1">
      <c r="A62" s="88" t="s">
        <v>160</v>
      </c>
      <c r="B62" s="90"/>
      <c r="C62" s="90"/>
      <c r="D62" s="101">
        <v>1</v>
      </c>
      <c r="E62" s="97">
        <v>10.421951920033553</v>
      </c>
      <c r="F62" s="97">
        <v>11.395</v>
      </c>
      <c r="G62" s="97">
        <v>11.824563277601346</v>
      </c>
      <c r="H62" s="97">
        <f t="shared" si="10"/>
        <v>103.7697523264708</v>
      </c>
      <c r="I62" s="92"/>
      <c r="J62" s="102">
        <v>1</v>
      </c>
      <c r="K62" s="93">
        <v>926.346251013428</v>
      </c>
      <c r="L62" s="93">
        <v>1079.48210370662</v>
      </c>
      <c r="M62" s="93">
        <v>1126.16111654821</v>
      </c>
      <c r="N62" s="92">
        <f t="shared" si="11"/>
        <v>104.32420441999994</v>
      </c>
      <c r="O62" s="71" t="s">
        <v>105</v>
      </c>
      <c r="P62" s="72"/>
      <c r="Q62" s="72"/>
      <c r="R62" s="72"/>
      <c r="S62" s="72"/>
      <c r="T62" s="72"/>
      <c r="U62" s="72"/>
      <c r="V62" s="72"/>
      <c r="W62" s="73"/>
      <c r="X62" s="73" t="s">
        <v>106</v>
      </c>
      <c r="Y62" s="73"/>
      <c r="Z62" s="73"/>
      <c r="AA62" s="73" t="s">
        <v>113</v>
      </c>
      <c r="AB62" s="73"/>
    </row>
    <row r="63" spans="1:28" s="94" customFormat="1" ht="11.25" customHeight="1" thickBot="1">
      <c r="A63" s="88" t="s">
        <v>161</v>
      </c>
      <c r="B63" s="90"/>
      <c r="C63" s="90"/>
      <c r="D63" s="101"/>
      <c r="E63" s="97">
        <v>32.246285743259655</v>
      </c>
      <c r="F63" s="97">
        <v>28.599</v>
      </c>
      <c r="G63" s="97">
        <v>0</v>
      </c>
      <c r="H63" s="97">
        <f t="shared" si="10"/>
      </c>
      <c r="I63" s="92"/>
      <c r="J63" s="102"/>
      <c r="K63" s="93">
        <v>2488.842881258259</v>
      </c>
      <c r="L63" s="93">
        <v>2071.3223593965513</v>
      </c>
      <c r="M63" s="93">
        <v>0</v>
      </c>
      <c r="N63" s="92">
        <f t="shared" si="11"/>
      </c>
      <c r="O63" s="72"/>
      <c r="P63" s="72"/>
      <c r="Q63" s="72"/>
      <c r="R63" s="72"/>
      <c r="S63" s="72"/>
      <c r="T63" s="72"/>
      <c r="U63" s="72"/>
      <c r="V63" s="72"/>
      <c r="W63" s="73"/>
      <c r="X63" s="73"/>
      <c r="Y63" s="73"/>
      <c r="Z63" s="73"/>
      <c r="AA63" s="73"/>
      <c r="AB63" s="73"/>
    </row>
    <row r="64" spans="1:28" s="94" customFormat="1" ht="11.25" customHeight="1" thickBot="1">
      <c r="A64" s="88" t="s">
        <v>162</v>
      </c>
      <c r="B64" s="90"/>
      <c r="C64" s="90"/>
      <c r="D64" s="101"/>
      <c r="E64" s="97">
        <v>6.168176916204144</v>
      </c>
      <c r="F64" s="97">
        <v>5.309811482590925</v>
      </c>
      <c r="G64" s="97">
        <v>0</v>
      </c>
      <c r="H64" s="97">
        <f t="shared" si="10"/>
      </c>
      <c r="I64" s="92"/>
      <c r="J64" s="102"/>
      <c r="K64" s="93">
        <v>591.8087948958581</v>
      </c>
      <c r="L64" s="93">
        <v>532.7591971334431</v>
      </c>
      <c r="M64" s="93">
        <v>0</v>
      </c>
      <c r="N64" s="92">
        <f t="shared" si="11"/>
      </c>
      <c r="O64" s="74"/>
      <c r="P64" s="75"/>
      <c r="Q64" s="76"/>
      <c r="R64" s="138" t="s">
        <v>107</v>
      </c>
      <c r="S64" s="139"/>
      <c r="T64" s="139"/>
      <c r="U64" s="139"/>
      <c r="V64" s="140"/>
      <c r="W64" s="73"/>
      <c r="X64" s="138" t="s">
        <v>108</v>
      </c>
      <c r="Y64" s="139"/>
      <c r="Z64" s="139"/>
      <c r="AA64" s="139"/>
      <c r="AB64" s="140"/>
    </row>
    <row r="65" spans="1:28" s="94" customFormat="1" ht="11.25" customHeight="1">
      <c r="A65" s="88" t="s">
        <v>163</v>
      </c>
      <c r="B65" s="90"/>
      <c r="C65" s="90"/>
      <c r="D65" s="101"/>
      <c r="E65" s="97">
        <v>48.83641457949736</v>
      </c>
      <c r="F65" s="97">
        <v>45.30381148258705</v>
      </c>
      <c r="G65" s="97">
        <v>0</v>
      </c>
      <c r="H65" s="97">
        <f t="shared" si="10"/>
      </c>
      <c r="I65" s="92"/>
      <c r="J65" s="102"/>
      <c r="K65" s="93">
        <v>4006.9979271675447</v>
      </c>
      <c r="L65" s="93">
        <v>3683.563660236614</v>
      </c>
      <c r="M65" s="93">
        <v>0</v>
      </c>
      <c r="N65" s="92">
        <f t="shared" si="11"/>
      </c>
      <c r="O65" s="77" t="s">
        <v>109</v>
      </c>
      <c r="P65" s="78"/>
      <c r="Q65" s="76"/>
      <c r="R65" s="74"/>
      <c r="S65" s="79" t="s">
        <v>110</v>
      </c>
      <c r="T65" s="79" t="s">
        <v>110</v>
      </c>
      <c r="U65" s="79" t="s">
        <v>111</v>
      </c>
      <c r="V65" s="80">
        <f>U66</f>
        <v>2013</v>
      </c>
      <c r="W65" s="73"/>
      <c r="X65" s="74"/>
      <c r="Y65" s="79" t="s">
        <v>110</v>
      </c>
      <c r="Z65" s="79" t="s">
        <v>110</v>
      </c>
      <c r="AA65" s="79" t="s">
        <v>111</v>
      </c>
      <c r="AB65" s="80">
        <f>AA66</f>
        <v>2013</v>
      </c>
    </row>
    <row r="66" spans="1:28" s="94" customFormat="1" ht="11.25" customHeight="1" thickBot="1">
      <c r="A66" s="88" t="s">
        <v>164</v>
      </c>
      <c r="B66" s="90"/>
      <c r="C66" s="90"/>
      <c r="D66" s="101"/>
      <c r="E66" s="97">
        <v>22.662</v>
      </c>
      <c r="F66" s="97">
        <v>19.939</v>
      </c>
      <c r="G66" s="97">
        <v>0</v>
      </c>
      <c r="H66" s="97">
        <f t="shared" si="10"/>
      </c>
      <c r="I66" s="92"/>
      <c r="J66" s="102"/>
      <c r="K66" s="93">
        <v>1891.972</v>
      </c>
      <c r="L66" s="93">
        <v>1550.841</v>
      </c>
      <c r="M66" s="93">
        <v>0</v>
      </c>
      <c r="N66" s="92">
        <f t="shared" si="11"/>
      </c>
      <c r="O66" s="81"/>
      <c r="P66" s="82"/>
      <c r="Q66" s="83"/>
      <c r="R66" s="84" t="s">
        <v>112</v>
      </c>
      <c r="S66" s="85">
        <f>U66-2</f>
        <v>2011</v>
      </c>
      <c r="T66" s="85">
        <f>U66-1</f>
        <v>2012</v>
      </c>
      <c r="U66" s="85">
        <v>2013</v>
      </c>
      <c r="V66" s="86" t="str">
        <f>CONCATENATE(T66,"=100")</f>
        <v>2012=100</v>
      </c>
      <c r="W66" s="87"/>
      <c r="X66" s="84" t="s">
        <v>112</v>
      </c>
      <c r="Y66" s="85">
        <f>AA66-2</f>
        <v>2011</v>
      </c>
      <c r="Z66" s="85">
        <f>AA66-1</f>
        <v>2012</v>
      </c>
      <c r="AA66" s="85">
        <v>2013</v>
      </c>
      <c r="AB66" s="86" t="str">
        <f>CONCATENATE(Z66,"=100")</f>
        <v>2012=100</v>
      </c>
    </row>
    <row r="67" spans="1:28" s="94" customFormat="1" ht="11.25" customHeight="1">
      <c r="A67" s="88" t="s">
        <v>165</v>
      </c>
      <c r="B67" s="90"/>
      <c r="C67" s="90"/>
      <c r="D67" s="101"/>
      <c r="E67" s="97">
        <v>18.05723002198981</v>
      </c>
      <c r="F67" s="97">
        <v>18.096108215373718</v>
      </c>
      <c r="G67" s="97">
        <v>0</v>
      </c>
      <c r="H67" s="97">
        <f t="shared" si="10"/>
      </c>
      <c r="I67" s="92"/>
      <c r="J67" s="102"/>
      <c r="K67" s="93">
        <v>1023.6923569977052</v>
      </c>
      <c r="L67" s="93">
        <v>999.6036992516574</v>
      </c>
      <c r="M67" s="93">
        <v>0</v>
      </c>
      <c r="N67" s="92">
        <f t="shared" si="11"/>
      </c>
      <c r="O67" s="88"/>
      <c r="P67" s="88"/>
      <c r="Q67" s="88"/>
      <c r="R67" s="89"/>
      <c r="S67" s="90"/>
      <c r="T67" s="90"/>
      <c r="U67" s="90"/>
      <c r="V67" s="90">
        <f>IF(AND(T67&gt;0,U67&gt;0),U67*100/T67,"")</f>
      </c>
      <c r="W67" s="91"/>
      <c r="X67" s="91"/>
      <c r="Y67" s="92"/>
      <c r="Z67" s="92"/>
      <c r="AA67" s="92"/>
      <c r="AB67" s="93">
        <f>IF(AND(Z67&gt;0,AA67&gt;0),AA67*100/Z67,"")</f>
      </c>
    </row>
    <row r="68" spans="1:28" s="94" customFormat="1" ht="11.25" customHeight="1">
      <c r="A68" s="88" t="s">
        <v>166</v>
      </c>
      <c r="B68" s="90"/>
      <c r="C68" s="90"/>
      <c r="D68" s="101"/>
      <c r="E68" s="97">
        <v>2.253</v>
      </c>
      <c r="F68" s="97">
        <v>2.088</v>
      </c>
      <c r="G68" s="97">
        <v>0</v>
      </c>
      <c r="H68" s="97">
        <f t="shared" si="10"/>
      </c>
      <c r="I68" s="92"/>
      <c r="J68" s="102"/>
      <c r="K68" s="93">
        <v>75.635</v>
      </c>
      <c r="L68" s="93">
        <v>69.911</v>
      </c>
      <c r="M68" s="93">
        <v>0</v>
      </c>
      <c r="N68" s="92">
        <f t="shared" si="11"/>
      </c>
      <c r="O68" s="88" t="s">
        <v>114</v>
      </c>
      <c r="P68" s="88"/>
      <c r="Q68" s="88"/>
      <c r="R68" s="101"/>
      <c r="S68" s="90"/>
      <c r="T68" s="90"/>
      <c r="U68" s="90"/>
      <c r="V68" s="90">
        <f>IF(AND(T68&gt;0,U68&gt;0),U68*100/T68,"")</f>
      </c>
      <c r="W68" s="91"/>
      <c r="X68" s="102"/>
      <c r="Y68" s="92"/>
      <c r="Z68" s="92"/>
      <c r="AA68" s="92"/>
      <c r="AB68" s="93">
        <f>IF(AND(Z68&gt;0,AA68&gt;0),AA68*100/Z68,"")</f>
      </c>
    </row>
    <row r="69" spans="1:28" s="94" customFormat="1" ht="11.25" customHeight="1">
      <c r="A69" s="88" t="s">
        <v>167</v>
      </c>
      <c r="B69" s="90"/>
      <c r="C69" s="90"/>
      <c r="D69" s="101">
        <v>11</v>
      </c>
      <c r="E69" s="97">
        <v>7.629233416210765</v>
      </c>
      <c r="F69" s="97">
        <v>7.947</v>
      </c>
      <c r="G69" s="97">
        <v>7.7534876382923406</v>
      </c>
      <c r="H69" s="97">
        <f t="shared" si="10"/>
        <v>97.56496336092034</v>
      </c>
      <c r="I69" s="92"/>
      <c r="J69" s="102"/>
      <c r="K69" s="93">
        <v>289.8910484587394</v>
      </c>
      <c r="L69" s="93">
        <v>312.0952207740534</v>
      </c>
      <c r="M69" s="93">
        <v>0</v>
      </c>
      <c r="N69" s="92">
        <f t="shared" si="11"/>
      </c>
      <c r="O69" s="88" t="s">
        <v>124</v>
      </c>
      <c r="P69" s="90"/>
      <c r="Q69" s="90"/>
      <c r="R69" s="101">
        <v>1</v>
      </c>
      <c r="S69" s="97">
        <v>369.264</v>
      </c>
      <c r="T69" s="97">
        <v>386.877</v>
      </c>
      <c r="U69" s="97">
        <v>439.42810981922355</v>
      </c>
      <c r="V69" s="97">
        <f>IF(AND(T69&gt;0,U69&gt;0),U69*100/T69,"")</f>
        <v>113.58341535403333</v>
      </c>
      <c r="W69" s="92"/>
      <c r="X69" s="102">
        <v>1</v>
      </c>
      <c r="Y69" s="93">
        <v>4199.927</v>
      </c>
      <c r="Z69" s="93">
        <v>4234.647843539131</v>
      </c>
      <c r="AA69" s="93">
        <v>4925.687803307518</v>
      </c>
      <c r="AB69" s="93">
        <f>IF(AND(Z69&gt;0,AA69&gt;0),AA69*100/Z69,"")</f>
        <v>116.31871138523874</v>
      </c>
    </row>
    <row r="70" spans="1:28" s="94" customFormat="1" ht="11.25" customHeight="1">
      <c r="A70" s="88" t="s">
        <v>168</v>
      </c>
      <c r="B70" s="90"/>
      <c r="C70" s="90"/>
      <c r="D70" s="101"/>
      <c r="E70" s="97">
        <v>16.001</v>
      </c>
      <c r="F70" s="97">
        <v>15.521</v>
      </c>
      <c r="G70" s="97">
        <v>0</v>
      </c>
      <c r="H70" s="97">
        <f t="shared" si="10"/>
      </c>
      <c r="I70" s="92"/>
      <c r="J70" s="102"/>
      <c r="K70" s="93">
        <v>204.62100000000004</v>
      </c>
      <c r="L70" s="93">
        <v>202.14</v>
      </c>
      <c r="M70" s="93">
        <v>0</v>
      </c>
      <c r="N70" s="92">
        <f t="shared" si="11"/>
      </c>
      <c r="O70" s="88"/>
      <c r="P70" s="90"/>
      <c r="Q70" s="90"/>
      <c r="R70" s="101"/>
      <c r="S70" s="97"/>
      <c r="T70" s="97"/>
      <c r="U70" s="97"/>
      <c r="V70" s="97"/>
      <c r="W70" s="92"/>
      <c r="X70" s="102"/>
      <c r="Y70" s="93"/>
      <c r="Z70" s="93"/>
      <c r="AA70" s="93"/>
      <c r="AB70" s="93"/>
    </row>
    <row r="71" spans="1:28" s="94" customFormat="1" ht="11.25" customHeight="1">
      <c r="A71" s="88" t="s">
        <v>169</v>
      </c>
      <c r="B71" s="90"/>
      <c r="C71" s="90"/>
      <c r="D71" s="101"/>
      <c r="E71" s="97">
        <v>6.496</v>
      </c>
      <c r="F71" s="97">
        <v>6.10948254836824</v>
      </c>
      <c r="G71" s="97">
        <v>0</v>
      </c>
      <c r="H71" s="97">
        <f t="shared" si="10"/>
      </c>
      <c r="I71" s="92"/>
      <c r="J71" s="102"/>
      <c r="K71" s="93">
        <v>140.23635165505226</v>
      </c>
      <c r="L71" s="93">
        <v>138.1498996601561</v>
      </c>
      <c r="M71" s="93">
        <v>0</v>
      </c>
      <c r="N71" s="92">
        <f t="shared" si="11"/>
      </c>
      <c r="O71" s="88" t="s">
        <v>142</v>
      </c>
      <c r="P71" s="90"/>
      <c r="Q71" s="90"/>
      <c r="R71" s="101"/>
      <c r="S71" s="97"/>
      <c r="T71" s="97"/>
      <c r="U71" s="97"/>
      <c r="V71" s="97"/>
      <c r="W71" s="92"/>
      <c r="X71" s="102"/>
      <c r="Y71" s="93"/>
      <c r="Z71" s="93"/>
      <c r="AA71" s="93"/>
      <c r="AB71" s="93"/>
    </row>
    <row r="72" spans="1:28" s="94" customFormat="1" ht="11.25" customHeight="1">
      <c r="A72" s="88" t="s">
        <v>170</v>
      </c>
      <c r="B72" s="90"/>
      <c r="C72" s="90"/>
      <c r="D72" s="101">
        <v>1</v>
      </c>
      <c r="E72" s="97">
        <v>16.864153546901957</v>
      </c>
      <c r="F72" s="97">
        <v>18.817</v>
      </c>
      <c r="G72" s="97">
        <v>20.786938133542797</v>
      </c>
      <c r="H72" s="97">
        <f t="shared" si="10"/>
        <v>110.46892774375723</v>
      </c>
      <c r="I72" s="92"/>
      <c r="J72" s="102"/>
      <c r="K72" s="93">
        <v>151.93894160569718</v>
      </c>
      <c r="L72" s="93">
        <v>173.60197923361056</v>
      </c>
      <c r="M72" s="93">
        <v>0</v>
      </c>
      <c r="N72" s="92">
        <f t="shared" si="11"/>
      </c>
      <c r="O72" s="88" t="s">
        <v>144</v>
      </c>
      <c r="P72" s="90"/>
      <c r="Q72" s="90"/>
      <c r="R72" s="101">
        <v>9</v>
      </c>
      <c r="S72" s="97">
        <v>35.142</v>
      </c>
      <c r="T72" s="97">
        <v>31.298</v>
      </c>
      <c r="U72" s="97">
        <v>26.625</v>
      </c>
      <c r="V72" s="97">
        <f>IF(AND(T72&gt;0,U72&gt;0),U72*100/T72,"")</f>
        <v>85.06933350373826</v>
      </c>
      <c r="W72" s="92"/>
      <c r="X72" s="102">
        <v>1</v>
      </c>
      <c r="Y72" s="93">
        <v>3583.967</v>
      </c>
      <c r="Z72" s="93">
        <v>2958.1960000000004</v>
      </c>
      <c r="AA72" s="93">
        <v>2330.715</v>
      </c>
      <c r="AB72" s="93">
        <f>IF(AND(Z72&gt;0,AA72&gt;0),AA72*100/Z72,"")</f>
        <v>78.78838995117293</v>
      </c>
    </row>
    <row r="73" spans="1:28" s="94" customFormat="1" ht="11.25" customHeight="1">
      <c r="A73" s="88" t="s">
        <v>171</v>
      </c>
      <c r="B73" s="90"/>
      <c r="C73" s="90"/>
      <c r="D73" s="101">
        <v>1</v>
      </c>
      <c r="E73" s="97">
        <v>3.375</v>
      </c>
      <c r="F73" s="97">
        <v>3.34</v>
      </c>
      <c r="G73" s="97">
        <v>3.517</v>
      </c>
      <c r="H73" s="97">
        <f t="shared" si="10"/>
        <v>105.2994011976048</v>
      </c>
      <c r="I73" s="92"/>
      <c r="J73" s="102"/>
      <c r="K73" s="93">
        <v>149.539742</v>
      </c>
      <c r="L73" s="93">
        <v>151.493</v>
      </c>
      <c r="M73" s="93">
        <v>0</v>
      </c>
      <c r="N73" s="92">
        <f t="shared" si="11"/>
      </c>
      <c r="O73" s="88" t="s">
        <v>145</v>
      </c>
      <c r="P73" s="90"/>
      <c r="Q73" s="90"/>
      <c r="R73" s="101">
        <v>1</v>
      </c>
      <c r="S73" s="97">
        <v>67.118</v>
      </c>
      <c r="T73" s="97">
        <v>69.81</v>
      </c>
      <c r="U73" s="97">
        <v>63.87</v>
      </c>
      <c r="V73" s="97">
        <f>IF(AND(T73&gt;0,U73&gt;0),U73*100/T73,"")</f>
        <v>91.49119037387193</v>
      </c>
      <c r="W73" s="92"/>
      <c r="X73" s="102">
        <v>1</v>
      </c>
      <c r="Y73" s="93">
        <v>182.781</v>
      </c>
      <c r="Z73" s="93">
        <v>191.59900000000002</v>
      </c>
      <c r="AA73" s="93">
        <v>145.60399999999998</v>
      </c>
      <c r="AB73" s="93">
        <f>IF(AND(Z73&gt;0,AA73&gt;0),AA73*100/Z73,"")</f>
        <v>75.99413358107296</v>
      </c>
    </row>
    <row r="74" spans="1:28" s="94" customFormat="1" ht="11.25" customHeight="1">
      <c r="A74" s="88" t="s">
        <v>172</v>
      </c>
      <c r="B74" s="90"/>
      <c r="C74" s="90"/>
      <c r="D74" s="101">
        <v>1</v>
      </c>
      <c r="E74" s="97">
        <v>11.927</v>
      </c>
      <c r="F74" s="97">
        <v>11.63</v>
      </c>
      <c r="G74" s="97">
        <v>10.994</v>
      </c>
      <c r="H74" s="97">
        <f t="shared" si="10"/>
        <v>94.53138435081685</v>
      </c>
      <c r="I74" s="92"/>
      <c r="J74" s="102"/>
      <c r="K74" s="93">
        <v>672.310684</v>
      </c>
      <c r="L74" s="93">
        <v>695.7919999999999</v>
      </c>
      <c r="M74" s="93">
        <v>0</v>
      </c>
      <c r="N74" s="92">
        <f t="shared" si="11"/>
      </c>
      <c r="O74" s="88"/>
      <c r="P74" s="90"/>
      <c r="Q74" s="90"/>
      <c r="R74" s="101"/>
      <c r="S74" s="97"/>
      <c r="T74" s="97"/>
      <c r="U74" s="97"/>
      <c r="V74" s="97"/>
      <c r="W74" s="92"/>
      <c r="X74" s="102"/>
      <c r="Y74" s="93"/>
      <c r="Z74" s="93"/>
      <c r="AA74" s="93"/>
      <c r="AB74" s="93"/>
    </row>
    <row r="75" spans="1:28" s="94" customFormat="1" ht="11.25" customHeight="1">
      <c r="A75" s="88" t="s">
        <v>173</v>
      </c>
      <c r="B75" s="90"/>
      <c r="C75" s="90"/>
      <c r="D75" s="101"/>
      <c r="E75" s="97">
        <v>7.4568424228961465</v>
      </c>
      <c r="F75" s="97">
        <v>7.100431611085038</v>
      </c>
      <c r="G75" s="97">
        <v>0</v>
      </c>
      <c r="H75" s="97">
        <f t="shared" si="10"/>
      </c>
      <c r="I75" s="92"/>
      <c r="J75" s="102"/>
      <c r="K75" s="93">
        <v>365.280126210693</v>
      </c>
      <c r="L75" s="93">
        <v>339.30325330044604</v>
      </c>
      <c r="M75" s="93">
        <v>0</v>
      </c>
      <c r="N75" s="92">
        <f t="shared" si="11"/>
      </c>
      <c r="O75" s="88" t="s">
        <v>154</v>
      </c>
      <c r="P75" s="90"/>
      <c r="Q75" s="90"/>
      <c r="R75" s="101"/>
      <c r="S75" s="97"/>
      <c r="T75" s="97"/>
      <c r="U75" s="97"/>
      <c r="V75" s="97"/>
      <c r="W75" s="92"/>
      <c r="X75" s="102"/>
      <c r="Y75" s="93"/>
      <c r="Z75" s="93"/>
      <c r="AA75" s="93"/>
      <c r="AB75" s="93"/>
    </row>
    <row r="76" spans="1:28" s="94" customFormat="1" ht="11.25" customHeight="1">
      <c r="A76" s="88" t="s">
        <v>174</v>
      </c>
      <c r="B76" s="90"/>
      <c r="C76" s="90"/>
      <c r="D76" s="101"/>
      <c r="E76" s="97">
        <v>22.758842422896144</v>
      </c>
      <c r="F76" s="97">
        <v>22.070431611085038</v>
      </c>
      <c r="G76" s="97">
        <v>0</v>
      </c>
      <c r="H76" s="97">
        <f t="shared" si="10"/>
      </c>
      <c r="I76" s="92"/>
      <c r="J76" s="102"/>
      <c r="K76" s="93">
        <v>1187.130552210693</v>
      </c>
      <c r="L76" s="93">
        <v>1186.588253300446</v>
      </c>
      <c r="M76" s="93">
        <v>0</v>
      </c>
      <c r="N76" s="92">
        <f t="shared" si="11"/>
      </c>
      <c r="O76" s="88" t="s">
        <v>157</v>
      </c>
      <c r="P76" s="90"/>
      <c r="Q76" s="90"/>
      <c r="R76" s="101">
        <v>11</v>
      </c>
      <c r="S76" s="97">
        <v>32.62</v>
      </c>
      <c r="T76" s="97">
        <v>32.47113639591395</v>
      </c>
      <c r="U76" s="97">
        <v>33.61873231123039</v>
      </c>
      <c r="V76" s="97">
        <f>IF(AND(T76&gt;0,U76&gt;0),U76*100/T76,"")</f>
        <v>103.53420311911488</v>
      </c>
      <c r="W76" s="92"/>
      <c r="X76" s="102">
        <v>1</v>
      </c>
      <c r="Y76" s="93">
        <v>868.4359999999998</v>
      </c>
      <c r="Z76" s="93">
        <v>870.2004174372801</v>
      </c>
      <c r="AA76" s="93">
        <v>906.6052896752059</v>
      </c>
      <c r="AB76" s="93">
        <f>IF(AND(Z76&gt;0,AA76&gt;0),AA76*100/Z76,"")</f>
        <v>104.18350434088934</v>
      </c>
    </row>
    <row r="77" spans="1:28" s="94" customFormat="1" ht="11.25" customHeight="1">
      <c r="A77" s="88" t="s">
        <v>175</v>
      </c>
      <c r="B77" s="90"/>
      <c r="C77" s="90"/>
      <c r="D77" s="101"/>
      <c r="E77" s="97">
        <v>9.90961194728843</v>
      </c>
      <c r="F77" s="97">
        <v>9.969438224936</v>
      </c>
      <c r="G77" s="97">
        <v>0</v>
      </c>
      <c r="H77" s="97">
        <f t="shared" si="10"/>
      </c>
      <c r="I77" s="92"/>
      <c r="J77" s="102"/>
      <c r="K77" s="93">
        <v>165.37854826331454</v>
      </c>
      <c r="L77" s="93">
        <v>173.4750153887957</v>
      </c>
      <c r="M77" s="93">
        <v>0</v>
      </c>
      <c r="N77" s="92">
        <f t="shared" si="11"/>
      </c>
      <c r="O77" s="88" t="s">
        <v>168</v>
      </c>
      <c r="P77" s="90"/>
      <c r="Q77" s="90"/>
      <c r="R77" s="101">
        <v>1</v>
      </c>
      <c r="S77" s="97">
        <v>15.144</v>
      </c>
      <c r="T77" s="97">
        <v>16.001</v>
      </c>
      <c r="U77" s="97">
        <v>15.521</v>
      </c>
      <c r="V77" s="97">
        <f>IF(AND(T77&gt;0,U77&gt;0),U77*100/T77,"")</f>
        <v>97.00018748828198</v>
      </c>
      <c r="W77" s="92"/>
      <c r="X77" s="102">
        <v>1</v>
      </c>
      <c r="Y77" s="93">
        <v>182.12</v>
      </c>
      <c r="Z77" s="93">
        <v>204.62100000000004</v>
      </c>
      <c r="AA77" s="93">
        <v>202.14</v>
      </c>
      <c r="AB77" s="93">
        <f>IF(AND(Z77&gt;0,AA77&gt;0),AA77*100/Z77,"")</f>
        <v>98.78751447798611</v>
      </c>
    </row>
    <row r="78" spans="1:28" s="94" customFormat="1" ht="11.25" customHeight="1">
      <c r="A78" s="88" t="s">
        <v>176</v>
      </c>
      <c r="B78" s="90"/>
      <c r="C78" s="90"/>
      <c r="D78" s="101">
        <v>1</v>
      </c>
      <c r="E78" s="97">
        <v>10.553715008407918</v>
      </c>
      <c r="F78" s="97">
        <v>9.692</v>
      </c>
      <c r="G78" s="97">
        <v>7.25246116279744</v>
      </c>
      <c r="H78" s="97">
        <f t="shared" si="10"/>
        <v>74.82935578618903</v>
      </c>
      <c r="I78" s="92"/>
      <c r="J78" s="102"/>
      <c r="K78" s="93">
        <v>73.94364883910225</v>
      </c>
      <c r="L78" s="93">
        <v>69.10752836585367</v>
      </c>
      <c r="M78" s="93">
        <v>0</v>
      </c>
      <c r="N78" s="92">
        <f t="shared" si="11"/>
      </c>
      <c r="O78" s="88" t="s">
        <v>169</v>
      </c>
      <c r="P78" s="90"/>
      <c r="Q78" s="90"/>
      <c r="R78" s="101">
        <v>1</v>
      </c>
      <c r="S78" s="97">
        <v>6.759</v>
      </c>
      <c r="T78" s="97">
        <v>6.496</v>
      </c>
      <c r="U78" s="97">
        <v>6.10948254836824</v>
      </c>
      <c r="V78" s="97">
        <f>IF(AND(T78&gt;0,U78&gt;0),U78*100/T78,"")</f>
        <v>94.04991607709728</v>
      </c>
      <c r="W78" s="92"/>
      <c r="X78" s="102">
        <v>1</v>
      </c>
      <c r="Y78" s="93">
        <v>147.3</v>
      </c>
      <c r="Z78" s="93">
        <v>140.23635165505226</v>
      </c>
      <c r="AA78" s="93">
        <v>138.1498996601561</v>
      </c>
      <c r="AB78" s="93">
        <f>IF(AND(Z78&gt;0,AA78&gt;0),AA78*100/Z78,"")</f>
        <v>98.51218890803126</v>
      </c>
    </row>
    <row r="79" spans="1:28" s="94" customFormat="1" ht="11.25" customHeight="1">
      <c r="A79" s="88" t="s">
        <v>177</v>
      </c>
      <c r="B79" s="90"/>
      <c r="C79" s="90"/>
      <c r="D79" s="101">
        <v>1</v>
      </c>
      <c r="E79" s="97">
        <v>7.318</v>
      </c>
      <c r="F79" s="97">
        <v>5.4455</v>
      </c>
      <c r="G79" s="97">
        <v>5.165</v>
      </c>
      <c r="H79" s="97">
        <f t="shared" si="10"/>
        <v>94.84895785510972</v>
      </c>
      <c r="I79" s="92"/>
      <c r="J79" s="102">
        <v>1</v>
      </c>
      <c r="K79" s="93">
        <v>53.8083</v>
      </c>
      <c r="L79" s="93">
        <v>47.845</v>
      </c>
      <c r="M79" s="93">
        <v>44.522</v>
      </c>
      <c r="N79" s="93">
        <f t="shared" si="11"/>
        <v>93.05465565889853</v>
      </c>
      <c r="O79" s="88" t="s">
        <v>179</v>
      </c>
      <c r="P79" s="90"/>
      <c r="Q79" s="90"/>
      <c r="R79" s="101">
        <v>11</v>
      </c>
      <c r="S79" s="97">
        <v>3.647</v>
      </c>
      <c r="T79" s="97">
        <v>3.16135</v>
      </c>
      <c r="U79" s="97">
        <v>2.8383499999999997</v>
      </c>
      <c r="V79" s="97">
        <f>IF(AND(T79&gt;0,U79&gt;0),U79*100/T79,"")</f>
        <v>89.78284593607161</v>
      </c>
      <c r="W79" s="92"/>
      <c r="X79" s="102">
        <v>1</v>
      </c>
      <c r="Y79" s="93">
        <v>70.571</v>
      </c>
      <c r="Z79" s="93">
        <v>62.04307583333333</v>
      </c>
      <c r="AA79" s="93">
        <v>53.46590916666667</v>
      </c>
      <c r="AB79" s="93">
        <f>IF(AND(Z79&gt;0,AA79&gt;0),AA79*100/Z79,"")</f>
        <v>86.17546510797183</v>
      </c>
    </row>
    <row r="80" spans="1:28" s="94" customFormat="1" ht="11.25" customHeight="1">
      <c r="A80" s="88" t="s">
        <v>264</v>
      </c>
      <c r="B80" s="90"/>
      <c r="C80" s="90"/>
      <c r="D80" s="101"/>
      <c r="E80" s="97">
        <v>34.6</v>
      </c>
      <c r="F80" s="97">
        <v>26</v>
      </c>
      <c r="G80" s="97">
        <v>0</v>
      </c>
      <c r="H80" s="97">
        <f t="shared" si="10"/>
      </c>
      <c r="I80" s="92"/>
      <c r="J80" s="102"/>
      <c r="K80" s="93">
        <v>9.054000000000002</v>
      </c>
      <c r="L80" s="93">
        <v>6.573</v>
      </c>
      <c r="M80" s="93">
        <v>0</v>
      </c>
      <c r="N80" s="93">
        <f t="shared" si="11"/>
      </c>
      <c r="O80" s="88" t="s">
        <v>180</v>
      </c>
      <c r="P80" s="90"/>
      <c r="Q80" s="90"/>
      <c r="R80" s="101">
        <v>10</v>
      </c>
      <c r="S80" s="97">
        <v>24.445</v>
      </c>
      <c r="T80" s="97">
        <v>22.567</v>
      </c>
      <c r="U80" s="97">
        <v>24.043</v>
      </c>
      <c r="V80" s="97">
        <f>IF(AND(T80&gt;0,U80&gt;0),U80*100/T80,"")</f>
        <v>106.54052377365178</v>
      </c>
      <c r="W80" s="92"/>
      <c r="X80" s="102">
        <v>1</v>
      </c>
      <c r="Y80" s="93">
        <v>366.48300000000006</v>
      </c>
      <c r="Z80" s="93">
        <v>349.8695</v>
      </c>
      <c r="AA80" s="93">
        <v>404.49300000000005</v>
      </c>
      <c r="AB80" s="93">
        <f>IF(AND(Z80&gt;0,AA80&gt;0),AA80*100/Z80,"")</f>
        <v>115.61253553110517</v>
      </c>
    </row>
    <row r="81" spans="1:28" s="94" customFormat="1" ht="11.25" customHeight="1">
      <c r="A81" s="88" t="s">
        <v>178</v>
      </c>
      <c r="B81" s="90"/>
      <c r="C81" s="90"/>
      <c r="D81" s="101">
        <v>10</v>
      </c>
      <c r="E81" s="97">
        <v>2.581</v>
      </c>
      <c r="F81" s="97">
        <v>2.528</v>
      </c>
      <c r="G81" s="97">
        <v>2.44</v>
      </c>
      <c r="H81" s="97">
        <f t="shared" si="10"/>
        <v>96.51898734177215</v>
      </c>
      <c r="I81" s="92"/>
      <c r="J81" s="102">
        <v>1</v>
      </c>
      <c r="K81" s="93">
        <v>63.621</v>
      </c>
      <c r="L81" s="93">
        <v>60.72</v>
      </c>
      <c r="M81" s="93">
        <v>60.775</v>
      </c>
      <c r="N81" s="93">
        <f t="shared" si="11"/>
        <v>100.09057971014492</v>
      </c>
      <c r="O81" s="88"/>
      <c r="P81" s="90"/>
      <c r="Q81" s="90"/>
      <c r="R81" s="101"/>
      <c r="S81" s="97"/>
      <c r="T81" s="97"/>
      <c r="U81" s="97"/>
      <c r="V81" s="97"/>
      <c r="W81" s="92"/>
      <c r="X81" s="102"/>
      <c r="Y81" s="93"/>
      <c r="Z81" s="93"/>
      <c r="AA81" s="93"/>
      <c r="AB81" s="93"/>
    </row>
    <row r="82" spans="1:28" s="94" customFormat="1" ht="11.25" customHeight="1">
      <c r="A82" s="94" t="s">
        <v>179</v>
      </c>
      <c r="B82" s="90"/>
      <c r="C82" s="90"/>
      <c r="D82" s="101"/>
      <c r="E82" s="97">
        <v>3.16135</v>
      </c>
      <c r="F82" s="97">
        <v>2.8383499999999997</v>
      </c>
      <c r="G82" s="97">
        <v>0</v>
      </c>
      <c r="H82" s="97">
        <f t="shared" si="10"/>
      </c>
      <c r="I82" s="92"/>
      <c r="J82" s="102"/>
      <c r="K82" s="93">
        <v>62.04307583333333</v>
      </c>
      <c r="L82" s="93">
        <v>53.46590916666667</v>
      </c>
      <c r="M82" s="93">
        <v>0</v>
      </c>
      <c r="N82" s="93">
        <f t="shared" si="11"/>
      </c>
      <c r="O82" s="88" t="s">
        <v>189</v>
      </c>
      <c r="P82" s="90"/>
      <c r="Q82" s="90"/>
      <c r="R82" s="101"/>
      <c r="S82" s="97"/>
      <c r="T82" s="97"/>
      <c r="U82" s="97"/>
      <c r="V82" s="97"/>
      <c r="W82" s="92"/>
      <c r="X82" s="102"/>
      <c r="Y82" s="93"/>
      <c r="Z82" s="93"/>
      <c r="AA82" s="93"/>
      <c r="AB82" s="93"/>
    </row>
    <row r="83" spans="1:28" s="94" customFormat="1" ht="11.25" customHeight="1">
      <c r="A83" s="88" t="s">
        <v>265</v>
      </c>
      <c r="B83" s="90"/>
      <c r="C83" s="90"/>
      <c r="D83" s="101">
        <v>11</v>
      </c>
      <c r="E83" s="97">
        <v>49.1</v>
      </c>
      <c r="F83" s="97">
        <v>47.8</v>
      </c>
      <c r="G83" s="97">
        <v>46.1</v>
      </c>
      <c r="H83" s="97">
        <f t="shared" si="10"/>
        <v>96.44351464435147</v>
      </c>
      <c r="I83" s="92"/>
      <c r="J83" s="102">
        <v>12</v>
      </c>
      <c r="K83" s="93">
        <v>133.295</v>
      </c>
      <c r="L83" s="93">
        <v>134.863</v>
      </c>
      <c r="M83" s="93">
        <v>130.339</v>
      </c>
      <c r="N83" s="93">
        <f t="shared" si="11"/>
        <v>96.64548467704263</v>
      </c>
      <c r="O83" s="88" t="s">
        <v>194</v>
      </c>
      <c r="P83" s="90"/>
      <c r="Q83" s="90"/>
      <c r="R83" s="101">
        <v>0</v>
      </c>
      <c r="S83" s="97">
        <v>0</v>
      </c>
      <c r="T83" s="97">
        <v>0</v>
      </c>
      <c r="U83" s="97">
        <v>0</v>
      </c>
      <c r="V83" s="97">
        <f>IF(AND(T83&gt;0,U83&gt;0),U83*100/T83,"")</f>
      </c>
      <c r="W83" s="92"/>
      <c r="X83" s="102">
        <v>1</v>
      </c>
      <c r="Y83" s="93">
        <v>1408.981</v>
      </c>
      <c r="Z83" s="93">
        <v>1262.025</v>
      </c>
      <c r="AA83" s="93">
        <v>1401.0810000000001</v>
      </c>
      <c r="AB83" s="93">
        <f>IF(AND(Z83&gt;0,AA83&gt;0),AA83*100/Z83,"")</f>
        <v>111.01848220122422</v>
      </c>
    </row>
    <row r="84" spans="1:28" s="94" customFormat="1" ht="11.25" customHeight="1">
      <c r="A84" s="88" t="s">
        <v>266</v>
      </c>
      <c r="B84" s="90"/>
      <c r="C84" s="90"/>
      <c r="D84" s="101">
        <v>1</v>
      </c>
      <c r="E84" s="97">
        <v>8</v>
      </c>
      <c r="F84" s="97">
        <v>8.9</v>
      </c>
      <c r="G84" s="97">
        <v>8.9</v>
      </c>
      <c r="H84" s="97">
        <f t="shared" si="10"/>
        <v>100</v>
      </c>
      <c r="I84" s="92"/>
      <c r="J84" s="102">
        <v>12</v>
      </c>
      <c r="K84" s="93">
        <v>12.655</v>
      </c>
      <c r="L84" s="93">
        <v>14.785</v>
      </c>
      <c r="M84" s="93">
        <v>12.905</v>
      </c>
      <c r="N84" s="93">
        <f t="shared" si="11"/>
        <v>87.28440987487318</v>
      </c>
      <c r="O84" s="88" t="s">
        <v>195</v>
      </c>
      <c r="P84" s="90"/>
      <c r="Q84" s="90"/>
      <c r="R84" s="101">
        <v>0</v>
      </c>
      <c r="S84" s="97">
        <v>0</v>
      </c>
      <c r="T84" s="97">
        <v>0</v>
      </c>
      <c r="U84" s="97">
        <v>0</v>
      </c>
      <c r="V84" s="97">
        <f>IF(AND(T84&gt;0,U84&gt;0),U84*100/T84,"")</f>
      </c>
      <c r="W84" s="92"/>
      <c r="X84" s="102">
        <v>1</v>
      </c>
      <c r="Y84" s="93">
        <v>558.624</v>
      </c>
      <c r="Z84" s="93">
        <v>433.95099999999996</v>
      </c>
      <c r="AA84" s="93">
        <v>421.699</v>
      </c>
      <c r="AB84" s="93">
        <f>IF(AND(Z84&gt;0,AA84&gt;0),AA84*100/Z84,"")</f>
        <v>97.1766397588668</v>
      </c>
    </row>
    <row r="85" spans="1:28" s="94" customFormat="1" ht="11.25" customHeight="1">
      <c r="A85" s="94" t="s">
        <v>180</v>
      </c>
      <c r="B85" s="90"/>
      <c r="C85" s="90"/>
      <c r="D85" s="101"/>
      <c r="E85" s="97">
        <v>22.567</v>
      </c>
      <c r="F85" s="97">
        <v>24.043</v>
      </c>
      <c r="G85" s="97">
        <v>0</v>
      </c>
      <c r="H85" s="97">
        <f t="shared" si="10"/>
      </c>
      <c r="I85" s="92"/>
      <c r="J85" s="102"/>
      <c r="K85" s="93">
        <v>349.8695</v>
      </c>
      <c r="L85" s="93">
        <v>404.49300000000005</v>
      </c>
      <c r="M85" s="93">
        <v>0</v>
      </c>
      <c r="N85" s="93">
        <f t="shared" si="11"/>
      </c>
      <c r="O85" s="88"/>
      <c r="P85" s="90"/>
      <c r="Q85" s="90"/>
      <c r="R85" s="101"/>
      <c r="S85" s="97"/>
      <c r="T85" s="97"/>
      <c r="U85" s="97"/>
      <c r="V85" s="97"/>
      <c r="W85" s="92"/>
      <c r="X85" s="102"/>
      <c r="Y85" s="93"/>
      <c r="Z85" s="93"/>
      <c r="AA85" s="93"/>
      <c r="AB85" s="93"/>
    </row>
    <row r="86" spans="4:28" s="94" customFormat="1" ht="11.25" customHeight="1">
      <c r="D86" s="96"/>
      <c r="E86" s="93"/>
      <c r="F86" s="93"/>
      <c r="G86" s="93"/>
      <c r="H86" s="93"/>
      <c r="I86" s="91"/>
      <c r="J86" s="96"/>
      <c r="K86" s="93"/>
      <c r="L86" s="93"/>
      <c r="M86" s="93"/>
      <c r="N86" s="93"/>
      <c r="O86" s="88" t="s">
        <v>196</v>
      </c>
      <c r="P86" s="90"/>
      <c r="Q86" s="90"/>
      <c r="R86" s="101"/>
      <c r="S86" s="97"/>
      <c r="T86" s="97"/>
      <c r="U86" s="97"/>
      <c r="V86" s="97"/>
      <c r="W86" s="92"/>
      <c r="X86" s="102"/>
      <c r="Y86" s="93"/>
      <c r="Z86" s="93"/>
      <c r="AA86" s="93"/>
      <c r="AB86" s="93"/>
    </row>
    <row r="87" spans="4:28" s="94" customFormat="1" ht="11.25" customHeight="1">
      <c r="D87" s="96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88" t="s">
        <v>207</v>
      </c>
      <c r="P87" s="90"/>
      <c r="Q87" s="90"/>
      <c r="R87" s="101">
        <v>0</v>
      </c>
      <c r="S87" s="97">
        <v>0</v>
      </c>
      <c r="T87" s="97">
        <v>0</v>
      </c>
      <c r="U87" s="97">
        <v>0</v>
      </c>
      <c r="V87" s="97">
        <f>IF(AND(T87&gt;0,U87&gt;0),U87*100/T87,"")</f>
      </c>
      <c r="W87" s="92"/>
      <c r="X87" s="102">
        <v>1</v>
      </c>
      <c r="Y87" s="93">
        <v>98.535</v>
      </c>
      <c r="Z87" s="93">
        <v>76.84720292083014</v>
      </c>
      <c r="AA87" s="93">
        <v>60.159</v>
      </c>
      <c r="AB87" s="93">
        <f>IF(AND(Z87&gt;0,AA87&gt;0),AA87*100/Z87,"")</f>
        <v>78.28391628251879</v>
      </c>
    </row>
    <row r="88" spans="4:28" s="94" customFormat="1" ht="11.25" customHeight="1">
      <c r="D88" s="96"/>
      <c r="E88" s="93"/>
      <c r="F88" s="93"/>
      <c r="G88" s="93"/>
      <c r="H88" s="93">
        <f aca="true" t="shared" si="12" ref="H88:H97">IF(AND(F88&gt;0,G88&gt;0),G88*100/F88,"")</f>
      </c>
      <c r="I88" s="91"/>
      <c r="J88" s="96"/>
      <c r="K88" s="93"/>
      <c r="L88" s="93"/>
      <c r="M88" s="93"/>
      <c r="N88" s="93">
        <f aca="true" t="shared" si="13" ref="N88:N97">IF(AND(L88&gt;0,M88&gt;0),M88*100/L88,"")</f>
      </c>
      <c r="O88" s="88"/>
      <c r="P88" s="90"/>
      <c r="Q88" s="90"/>
      <c r="R88" s="101"/>
      <c r="S88" s="97"/>
      <c r="T88" s="97"/>
      <c r="U88" s="97"/>
      <c r="V88" s="97"/>
      <c r="W88" s="92"/>
      <c r="X88" s="102"/>
      <c r="Y88" s="93"/>
      <c r="Z88" s="93"/>
      <c r="AA88" s="93"/>
      <c r="AB88" s="93"/>
    </row>
    <row r="89" spans="4:28" s="94" customFormat="1" ht="11.25" customHeight="1">
      <c r="D89" s="96"/>
      <c r="E89" s="93"/>
      <c r="F89" s="93"/>
      <c r="G89" s="93"/>
      <c r="H89" s="93">
        <f t="shared" si="12"/>
      </c>
      <c r="I89" s="91"/>
      <c r="J89" s="96"/>
      <c r="K89" s="93"/>
      <c r="L89" s="93"/>
      <c r="M89" s="93"/>
      <c r="N89" s="93">
        <f t="shared" si="13"/>
      </c>
      <c r="O89" s="88" t="s">
        <v>218</v>
      </c>
      <c r="P89" s="90"/>
      <c r="Q89" s="90"/>
      <c r="R89" s="101"/>
      <c r="S89" s="97"/>
      <c r="T89" s="97"/>
      <c r="U89" s="97"/>
      <c r="V89" s="97"/>
      <c r="W89" s="92"/>
      <c r="X89" s="102"/>
      <c r="Y89" s="93"/>
      <c r="Z89" s="93"/>
      <c r="AA89" s="93"/>
      <c r="AB89" s="93"/>
    </row>
    <row r="90" spans="4:28" s="94" customFormat="1" ht="11.25" customHeight="1">
      <c r="D90" s="96"/>
      <c r="E90" s="93"/>
      <c r="F90" s="93"/>
      <c r="G90" s="93"/>
      <c r="H90" s="93">
        <f t="shared" si="12"/>
      </c>
      <c r="I90" s="91"/>
      <c r="J90" s="96"/>
      <c r="K90" s="93"/>
      <c r="L90" s="93"/>
      <c r="M90" s="93"/>
      <c r="N90" s="93">
        <f t="shared" si="13"/>
      </c>
      <c r="O90" s="88" t="s">
        <v>220</v>
      </c>
      <c r="P90" s="90"/>
      <c r="Q90" s="90"/>
      <c r="R90" s="101">
        <v>0</v>
      </c>
      <c r="S90" s="97">
        <v>0</v>
      </c>
      <c r="T90" s="97">
        <v>0</v>
      </c>
      <c r="U90" s="97">
        <v>0</v>
      </c>
      <c r="V90" s="97">
        <f>IF(AND(T90&gt;0,U90&gt;0),U90*100/T90,"")</f>
      </c>
      <c r="W90" s="92"/>
      <c r="X90" s="102">
        <v>1</v>
      </c>
      <c r="Y90" s="93">
        <v>7318.102000000001</v>
      </c>
      <c r="Z90" s="93">
        <v>3242.9008</v>
      </c>
      <c r="AA90" s="93">
        <v>7593.740165905798</v>
      </c>
      <c r="AB90" s="93">
        <f>IF(AND(Z90&gt;0,AA90&gt;0),AA90*100/Z90,"")</f>
        <v>234.16504648880402</v>
      </c>
    </row>
    <row r="91" spans="4:28" s="94" customFormat="1" ht="11.25" customHeight="1">
      <c r="D91" s="96"/>
      <c r="E91" s="93"/>
      <c r="F91" s="93"/>
      <c r="G91" s="93"/>
      <c r="H91" s="93">
        <f t="shared" si="12"/>
      </c>
      <c r="I91" s="91"/>
      <c r="J91" s="96"/>
      <c r="K91" s="93"/>
      <c r="L91" s="93"/>
      <c r="M91" s="93"/>
      <c r="N91" s="93">
        <f t="shared" si="13"/>
      </c>
      <c r="O91" s="88" t="s">
        <v>221</v>
      </c>
      <c r="P91" s="90"/>
      <c r="Q91" s="90"/>
      <c r="R91" s="101">
        <v>0</v>
      </c>
      <c r="S91" s="97">
        <v>0</v>
      </c>
      <c r="T91" s="97">
        <v>0</v>
      </c>
      <c r="U91" s="97">
        <v>0</v>
      </c>
      <c r="V91" s="97">
        <f>IF(AND(T91&gt;0,U91&gt;0),U91*100/T91,"")</f>
      </c>
      <c r="W91" s="92"/>
      <c r="X91" s="102">
        <v>1</v>
      </c>
      <c r="Y91" s="93">
        <v>1567.5230000000004</v>
      </c>
      <c r="Z91" s="93">
        <v>611.977834</v>
      </c>
      <c r="AA91" s="93">
        <v>1577.2956506212988</v>
      </c>
      <c r="AB91" s="93">
        <f>IF(AND(Z91&gt;0,AA91&gt;0),AA91*100/Z91,"")</f>
        <v>257.7373824656039</v>
      </c>
    </row>
    <row r="92" spans="4:14" s="94" customFormat="1" ht="12" customHeight="1">
      <c r="D92" s="96"/>
      <c r="E92" s="93"/>
      <c r="F92" s="93"/>
      <c r="G92" s="93"/>
      <c r="H92" s="93">
        <f t="shared" si="12"/>
      </c>
      <c r="I92" s="91"/>
      <c r="J92" s="96"/>
      <c r="K92" s="93"/>
      <c r="L92" s="93"/>
      <c r="M92" s="93"/>
      <c r="N92" s="93">
        <f t="shared" si="13"/>
      </c>
    </row>
    <row r="93" spans="1:28" s="73" customFormat="1" ht="12">
      <c r="A93" s="94"/>
      <c r="B93" s="94"/>
      <c r="C93" s="94"/>
      <c r="D93" s="96"/>
      <c r="E93" s="93"/>
      <c r="F93" s="93"/>
      <c r="G93" s="93"/>
      <c r="H93" s="93">
        <f t="shared" si="12"/>
      </c>
      <c r="I93" s="91"/>
      <c r="J93" s="96"/>
      <c r="K93" s="93"/>
      <c r="L93" s="93"/>
      <c r="M93" s="93"/>
      <c r="N93" s="93">
        <f t="shared" si="13"/>
      </c>
      <c r="O93" s="88"/>
      <c r="P93" s="90"/>
      <c r="Q93" s="90"/>
      <c r="R93" s="101"/>
      <c r="S93" s="97"/>
      <c r="T93" s="97"/>
      <c r="U93" s="97"/>
      <c r="V93" s="97"/>
      <c r="W93" s="92"/>
      <c r="X93" s="102"/>
      <c r="Y93" s="93"/>
      <c r="Z93" s="93"/>
      <c r="AA93" s="93"/>
      <c r="AB93" s="93"/>
    </row>
    <row r="94" spans="1:28" s="100" customFormat="1" ht="11.25" customHeight="1">
      <c r="A94" s="94"/>
      <c r="B94" s="94"/>
      <c r="C94" s="94"/>
      <c r="D94" s="96"/>
      <c r="E94" s="93"/>
      <c r="F94" s="93"/>
      <c r="G94" s="93"/>
      <c r="H94" s="93">
        <f t="shared" si="12"/>
      </c>
      <c r="I94" s="91"/>
      <c r="J94" s="96"/>
      <c r="K94" s="93"/>
      <c r="L94" s="93"/>
      <c r="M94" s="93"/>
      <c r="N94" s="93">
        <f t="shared" si="13"/>
      </c>
      <c r="O94" s="98" t="s">
        <v>272</v>
      </c>
      <c r="P94" s="88"/>
      <c r="Q94" s="88"/>
      <c r="R94" s="95"/>
      <c r="S94" s="97"/>
      <c r="T94" s="125"/>
      <c r="U94" s="94"/>
      <c r="V94" s="94"/>
      <c r="W94" s="94"/>
      <c r="X94" s="94"/>
      <c r="Y94"/>
      <c r="Z94"/>
      <c r="AA94"/>
      <c r="AB94"/>
    </row>
    <row r="95" spans="1:28" s="100" customFormat="1" ht="12.75">
      <c r="A95" s="94"/>
      <c r="B95" s="94"/>
      <c r="C95" s="94"/>
      <c r="D95" s="96"/>
      <c r="E95" s="93"/>
      <c r="F95" s="93"/>
      <c r="G95" s="93"/>
      <c r="H95" s="93">
        <f t="shared" si="12"/>
      </c>
      <c r="I95" s="91"/>
      <c r="J95" s="96"/>
      <c r="K95" s="93"/>
      <c r="L95" s="93"/>
      <c r="M95" s="93"/>
      <c r="N95" s="93">
        <f t="shared" si="13"/>
      </c>
      <c r="O95" s="141" t="s">
        <v>269</v>
      </c>
      <c r="P95" s="136"/>
      <c r="Q95" s="136"/>
      <c r="R95" s="136"/>
      <c r="S95" s="136"/>
      <c r="T95" s="97"/>
      <c r="U95" s="94"/>
      <c r="V95" s="94"/>
      <c r="W95" s="94"/>
      <c r="X95" s="94"/>
      <c r="Y95"/>
      <c r="Z95"/>
      <c r="AA95"/>
      <c r="AB95"/>
    </row>
    <row r="96" spans="1:28" s="100" customFormat="1" ht="12.75">
      <c r="A96" s="94"/>
      <c r="B96" s="94"/>
      <c r="C96" s="94"/>
      <c r="D96" s="96"/>
      <c r="E96" s="93"/>
      <c r="F96" s="93"/>
      <c r="G96" s="93"/>
      <c r="H96" s="93">
        <f t="shared" si="12"/>
      </c>
      <c r="I96" s="91"/>
      <c r="J96" s="96"/>
      <c r="K96" s="93"/>
      <c r="L96" s="93"/>
      <c r="M96" s="93"/>
      <c r="N96" s="93">
        <f t="shared" si="13"/>
      </c>
      <c r="O96" s="145" t="s">
        <v>273</v>
      </c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</row>
    <row r="97" spans="1:28" s="100" customFormat="1" ht="13.5" customHeight="1">
      <c r="A97" s="94"/>
      <c r="B97" s="94"/>
      <c r="C97" s="94"/>
      <c r="D97" s="96"/>
      <c r="E97" s="93"/>
      <c r="F97" s="93"/>
      <c r="G97" s="93"/>
      <c r="H97" s="93">
        <f t="shared" si="12"/>
      </c>
      <c r="I97" s="91"/>
      <c r="J97" s="96"/>
      <c r="K97" s="93"/>
      <c r="L97" s="93"/>
      <c r="M97" s="93"/>
      <c r="N97" s="93">
        <f t="shared" si="13"/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00" customFormat="1" ht="18" customHeight="1">
      <c r="A98" s="94"/>
      <c r="B98" s="94"/>
      <c r="C98" s="94"/>
      <c r="D98" s="96"/>
      <c r="E98" s="92"/>
      <c r="F98" s="92"/>
      <c r="G98" s="92"/>
      <c r="H98" s="92"/>
      <c r="I98" s="91"/>
      <c r="J98" s="96"/>
      <c r="K98" s="92"/>
      <c r="L98" s="92"/>
      <c r="M98" s="92"/>
      <c r="N98" s="92"/>
      <c r="O98" s="142" t="s">
        <v>274</v>
      </c>
      <c r="P98" s="143"/>
      <c r="Q98" s="143"/>
      <c r="R98" s="143"/>
      <c r="S98" s="143"/>
      <c r="T98" s="143"/>
      <c r="U98" s="143"/>
      <c r="V98" s="143"/>
      <c r="W98" s="143"/>
      <c r="X98" s="144"/>
      <c r="Y98" s="144"/>
      <c r="Z98" s="144"/>
      <c r="AA98" s="144"/>
      <c r="AB98" s="144"/>
    </row>
    <row r="99" ht="12.75">
      <c r="N99" s="99"/>
    </row>
    <row r="100" ht="12.75">
      <c r="N100" s="99"/>
    </row>
    <row r="101" ht="12.75">
      <c r="N101" s="99"/>
    </row>
    <row r="102" ht="12.75">
      <c r="N102" s="99"/>
    </row>
    <row r="103" ht="12.75">
      <c r="N103" s="99"/>
    </row>
    <row r="104" ht="12.75">
      <c r="N104" s="99"/>
    </row>
  </sheetData>
  <mergeCells count="9">
    <mergeCell ref="D4:H4"/>
    <mergeCell ref="J4:N4"/>
    <mergeCell ref="O95:S95"/>
    <mergeCell ref="O98:AB98"/>
    <mergeCell ref="O96:AB96"/>
    <mergeCell ref="R4:V4"/>
    <mergeCell ref="X4:AB4"/>
    <mergeCell ref="R64:V64"/>
    <mergeCell ref="X64:AB64"/>
  </mergeCells>
  <printOptions horizontalCentered="1"/>
  <pageMargins left="0.7874015748031497" right="0.5905511811023623" top="0.33" bottom="0.38" header="0" footer="0.21"/>
  <pageSetup firstPageNumber="7" useFirstPageNumber="1" horizontalDpi="600" verticalDpi="600" orientation="portrait" pageOrder="overThenDown" paperSize="9" scale="72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T627"/>
  <sheetViews>
    <sheetView workbookViewId="0" topLeftCell="A63">
      <selection activeCell="C84" sqref="C84:K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12</v>
      </c>
      <c r="K7" s="22" t="str">
        <f>CONCATENATE(I6,"=100")</f>
        <v>2013=100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1</v>
      </c>
      <c r="D24" s="38">
        <v>1</v>
      </c>
      <c r="E24" s="38">
        <v>1</v>
      </c>
      <c r="F24" s="39">
        <f>IF(D24&gt;0,100*E24/D24,0)</f>
        <v>100</v>
      </c>
      <c r="G24" s="40"/>
      <c r="H24" s="127">
        <v>0.315</v>
      </c>
      <c r="I24" s="126">
        <v>0.35</v>
      </c>
      <c r="J24" s="126">
        <v>0.36</v>
      </c>
      <c r="K24" s="42">
        <f>IF(I24&gt;0,100*J24/I24,0)</f>
        <v>102.85714285714286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47</v>
      </c>
      <c r="D26" s="38">
        <v>47</v>
      </c>
      <c r="E26" s="38">
        <v>47</v>
      </c>
      <c r="F26" s="39">
        <f>IF(D26&gt;0,100*E26/D26,0)</f>
        <v>100</v>
      </c>
      <c r="G26" s="40"/>
      <c r="H26" s="127">
        <v>5.25</v>
      </c>
      <c r="I26" s="126">
        <v>5.29</v>
      </c>
      <c r="J26" s="126">
        <v>5.3</v>
      </c>
      <c r="K26" s="42">
        <f>IF(I26&gt;0,100*J26/I26,0)</f>
        <v>100.1890359168242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/>
      <c r="I37" s="126"/>
      <c r="J37" s="126"/>
      <c r="K37" s="42"/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/>
      <c r="I39" s="126"/>
      <c r="J39" s="126"/>
      <c r="K39" s="42"/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>
        <v>4</v>
      </c>
      <c r="D54" s="29">
        <v>12</v>
      </c>
      <c r="E54" s="29">
        <v>12</v>
      </c>
      <c r="F54" s="30"/>
      <c r="G54" s="30"/>
      <c r="H54" s="129">
        <v>0.9</v>
      </c>
      <c r="I54" s="129">
        <v>3</v>
      </c>
      <c r="J54" s="129">
        <v>3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>
        <v>25</v>
      </c>
      <c r="D56" s="29">
        <v>25</v>
      </c>
      <c r="E56" s="29">
        <v>25</v>
      </c>
      <c r="F56" s="30"/>
      <c r="G56" s="30"/>
      <c r="H56" s="129">
        <v>6</v>
      </c>
      <c r="I56" s="129">
        <v>5.9</v>
      </c>
      <c r="J56" s="129">
        <v>4</v>
      </c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29</v>
      </c>
      <c r="D59" s="38">
        <v>37</v>
      </c>
      <c r="E59" s="38">
        <v>37</v>
      </c>
      <c r="F59" s="39">
        <f>IF(D59&gt;0,100*E59/D59,0)</f>
        <v>100</v>
      </c>
      <c r="G59" s="40"/>
      <c r="H59" s="127">
        <v>6.9</v>
      </c>
      <c r="I59" s="126">
        <v>8.9</v>
      </c>
      <c r="J59" s="126">
        <v>7</v>
      </c>
      <c r="K59" s="42">
        <f>IF(I59&gt;0,100*J59/I59,0)</f>
        <v>78.65168539325842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/>
      <c r="I61" s="129"/>
      <c r="J61" s="129"/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/>
      <c r="I62" s="129"/>
      <c r="J62" s="129"/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/>
      <c r="I64" s="126"/>
      <c r="J64" s="126"/>
      <c r="K64" s="42"/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/>
      <c r="I66" s="126"/>
      <c r="J66" s="126"/>
      <c r="K66" s="42"/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1</v>
      </c>
      <c r="D72" s="29">
        <v>1</v>
      </c>
      <c r="E72" s="29">
        <v>1</v>
      </c>
      <c r="F72" s="30"/>
      <c r="G72" s="30"/>
      <c r="H72" s="129">
        <v>0.11</v>
      </c>
      <c r="I72" s="129">
        <v>0.11</v>
      </c>
      <c r="J72" s="129">
        <v>0.11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/>
      <c r="I73" s="129"/>
      <c r="J73" s="129"/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2</v>
      </c>
      <c r="D75" s="29">
        <v>3</v>
      </c>
      <c r="E75" s="29">
        <v>3</v>
      </c>
      <c r="F75" s="30"/>
      <c r="G75" s="30"/>
      <c r="H75" s="129">
        <v>0.08</v>
      </c>
      <c r="I75" s="129">
        <v>0.135</v>
      </c>
      <c r="J75" s="129">
        <v>0.135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/>
      <c r="I76" s="129"/>
      <c r="J76" s="129"/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/>
      <c r="I79" s="129"/>
      <c r="J79" s="129"/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3</v>
      </c>
      <c r="D80" s="38">
        <v>4</v>
      </c>
      <c r="E80" s="38">
        <v>4</v>
      </c>
      <c r="F80" s="39">
        <f>IF(D80&gt;0,100*E80/D80,0)</f>
        <v>100</v>
      </c>
      <c r="G80" s="40"/>
      <c r="H80" s="127">
        <v>0.19</v>
      </c>
      <c r="I80" s="126">
        <v>0.245</v>
      </c>
      <c r="J80" s="126">
        <v>0.245</v>
      </c>
      <c r="K80" s="42">
        <f>IF(I80&gt;0,100*J80/I80,0)</f>
        <v>100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80</v>
      </c>
      <c r="D86" s="29">
        <v>89</v>
      </c>
      <c r="E86" s="29">
        <v>89</v>
      </c>
      <c r="F86" s="30">
        <f>IF(D86&gt;0,100*E86/D86,0)</f>
        <v>100</v>
      </c>
      <c r="G86" s="30"/>
      <c r="H86" s="31">
        <v>12.655</v>
      </c>
      <c r="I86" s="31">
        <v>14.785</v>
      </c>
      <c r="J86" s="31">
        <v>12.905</v>
      </c>
      <c r="K86" s="32">
        <f>IF(I86&gt;0,100*J86/I86,0)</f>
        <v>87.28440987487318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80</v>
      </c>
      <c r="D89" s="56">
        <v>89</v>
      </c>
      <c r="E89" s="56">
        <v>89</v>
      </c>
      <c r="F89" s="57">
        <f>IF(D89&gt;0,100*E89/D89,0)</f>
        <v>100</v>
      </c>
      <c r="G89" s="40"/>
      <c r="H89" s="58">
        <v>12.655</v>
      </c>
      <c r="I89" s="59">
        <v>14.785</v>
      </c>
      <c r="J89" s="59">
        <v>12.905</v>
      </c>
      <c r="K89" s="57">
        <f>IF(I89&gt;0,100*J89/I89,0)</f>
        <v>87.28440987487318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T627"/>
  <sheetViews>
    <sheetView workbookViewId="0" topLeftCell="A59">
      <selection activeCell="C84" sqref="C84:K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276</v>
      </c>
      <c r="D7" s="21" t="s">
        <v>6</v>
      </c>
      <c r="E7" s="21">
        <v>10</v>
      </c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>
        <v>1</v>
      </c>
      <c r="D15" s="38"/>
      <c r="E15" s="38"/>
      <c r="F15" s="39"/>
      <c r="G15" s="40"/>
      <c r="H15" s="127">
        <v>0.015</v>
      </c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f>IF(D17&gt;0,100*E17/D17,0)</f>
        <v>100</v>
      </c>
      <c r="G17" s="40"/>
      <c r="H17" s="127"/>
      <c r="I17" s="126">
        <v>0.056</v>
      </c>
      <c r="J17" s="126">
        <v>0.056</v>
      </c>
      <c r="K17" s="42">
        <f>IF(I17&gt;0,100*J17/I17,0)</f>
        <v>100.00000000000001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4814</v>
      </c>
      <c r="D24" s="38">
        <v>4187</v>
      </c>
      <c r="E24" s="38">
        <v>4447</v>
      </c>
      <c r="F24" s="39">
        <f>IF(D24&gt;0,100*E24/D24,0)</f>
        <v>106.20969668020062</v>
      </c>
      <c r="G24" s="40"/>
      <c r="H24" s="127">
        <v>59.513</v>
      </c>
      <c r="I24" s="126">
        <v>48.627</v>
      </c>
      <c r="J24" s="126">
        <v>53.522</v>
      </c>
      <c r="K24" s="42">
        <f>IF(I24&gt;0,100*J24/I24,0)</f>
        <v>110.06642400312583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194</v>
      </c>
      <c r="D26" s="38">
        <v>192</v>
      </c>
      <c r="E26" s="38">
        <v>190</v>
      </c>
      <c r="F26" s="39">
        <f>IF(D26&gt;0,100*E26/D26,0)</f>
        <v>98.95833333333333</v>
      </c>
      <c r="G26" s="40"/>
      <c r="H26" s="127">
        <v>2.425</v>
      </c>
      <c r="I26" s="126">
        <v>2.5</v>
      </c>
      <c r="J26" s="126">
        <v>2.45</v>
      </c>
      <c r="K26" s="42">
        <f>IF(I26&gt;0,100*J26/I26,0)</f>
        <v>98.00000000000001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>
        <v>104</v>
      </c>
      <c r="D30" s="29">
        <v>100</v>
      </c>
      <c r="E30" s="29">
        <v>100</v>
      </c>
      <c r="F30" s="30"/>
      <c r="G30" s="30"/>
      <c r="H30" s="129">
        <v>3.64</v>
      </c>
      <c r="I30" s="129">
        <v>1.5</v>
      </c>
      <c r="J30" s="129">
        <v>1.5</v>
      </c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>
        <v>104</v>
      </c>
      <c r="D31" s="38">
        <v>100</v>
      </c>
      <c r="E31" s="38">
        <v>100</v>
      </c>
      <c r="F31" s="39">
        <f>IF(D31&gt;0,100*E31/D31,0)</f>
        <v>100</v>
      </c>
      <c r="G31" s="40"/>
      <c r="H31" s="127">
        <v>3.64</v>
      </c>
      <c r="I31" s="126">
        <v>1.5</v>
      </c>
      <c r="J31" s="126">
        <v>1.5</v>
      </c>
      <c r="K31" s="42">
        <f>IF(I31&gt;0,100*J31/I31,0)</f>
        <v>100</v>
      </c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>
        <v>45</v>
      </c>
      <c r="D33" s="29">
        <v>44</v>
      </c>
      <c r="E33" s="29">
        <v>60</v>
      </c>
      <c r="F33" s="30"/>
      <c r="G33" s="30"/>
      <c r="H33" s="129">
        <v>0.551</v>
      </c>
      <c r="I33" s="129">
        <v>0.564</v>
      </c>
      <c r="J33" s="129">
        <v>1.184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>
        <v>8</v>
      </c>
      <c r="E34" s="29">
        <v>8</v>
      </c>
      <c r="F34" s="30"/>
      <c r="G34" s="30"/>
      <c r="H34" s="129"/>
      <c r="I34" s="129">
        <v>0.184</v>
      </c>
      <c r="J34" s="129">
        <v>0.201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>
        <v>8</v>
      </c>
      <c r="D35" s="29">
        <v>8</v>
      </c>
      <c r="E35" s="29">
        <v>8</v>
      </c>
      <c r="F35" s="30"/>
      <c r="G35" s="30"/>
      <c r="H35" s="129">
        <v>0.181</v>
      </c>
      <c r="I35" s="129">
        <v>0.18</v>
      </c>
      <c r="J35" s="129">
        <v>0.14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>
        <v>45</v>
      </c>
      <c r="D36" s="29">
        <v>42</v>
      </c>
      <c r="E36" s="29">
        <v>42</v>
      </c>
      <c r="F36" s="30"/>
      <c r="G36" s="30"/>
      <c r="H36" s="129">
        <v>0.954</v>
      </c>
      <c r="I36" s="129">
        <v>0.882</v>
      </c>
      <c r="J36" s="129">
        <v>0.608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>
        <v>98</v>
      </c>
      <c r="D37" s="38">
        <v>102</v>
      </c>
      <c r="E37" s="38">
        <v>118</v>
      </c>
      <c r="F37" s="39">
        <f>IF(D37&gt;0,100*E37/D37,0)</f>
        <v>115.68627450980392</v>
      </c>
      <c r="G37" s="40"/>
      <c r="H37" s="127">
        <v>1.686</v>
      </c>
      <c r="I37" s="126">
        <v>1.81</v>
      </c>
      <c r="J37" s="126">
        <v>2.133</v>
      </c>
      <c r="K37" s="42">
        <f>IF(I37&gt;0,100*J37/I37,0)</f>
        <v>117.84530386740332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>
        <v>46</v>
      </c>
      <c r="F39" s="39"/>
      <c r="G39" s="40"/>
      <c r="H39" s="127"/>
      <c r="I39" s="126"/>
      <c r="J39" s="126">
        <v>0.775</v>
      </c>
      <c r="K39" s="42"/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>
        <v>14</v>
      </c>
      <c r="D42" s="29">
        <v>10</v>
      </c>
      <c r="E42" s="29">
        <v>10</v>
      </c>
      <c r="F42" s="30"/>
      <c r="G42" s="30"/>
      <c r="H42" s="129">
        <v>0.21</v>
      </c>
      <c r="I42" s="129">
        <v>0.15</v>
      </c>
      <c r="J42" s="129">
        <v>0.15</v>
      </c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>
        <v>30</v>
      </c>
      <c r="D43" s="29">
        <v>35</v>
      </c>
      <c r="E43" s="29">
        <v>30</v>
      </c>
      <c r="F43" s="30"/>
      <c r="G43" s="30"/>
      <c r="H43" s="129">
        <v>0.45</v>
      </c>
      <c r="I43" s="129">
        <v>0.543</v>
      </c>
      <c r="J43" s="129">
        <v>0.45</v>
      </c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>
        <v>20</v>
      </c>
      <c r="F46" s="30"/>
      <c r="G46" s="30"/>
      <c r="H46" s="129"/>
      <c r="I46" s="129"/>
      <c r="J46" s="129">
        <v>0.4</v>
      </c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>
        <v>9</v>
      </c>
      <c r="D47" s="29">
        <v>3</v>
      </c>
      <c r="E47" s="29">
        <v>3</v>
      </c>
      <c r="F47" s="30"/>
      <c r="G47" s="30"/>
      <c r="H47" s="129">
        <v>0.135</v>
      </c>
      <c r="I47" s="129">
        <v>0.045</v>
      </c>
      <c r="J47" s="129">
        <v>0.045</v>
      </c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>
        <v>53</v>
      </c>
      <c r="D50" s="38">
        <v>48</v>
      </c>
      <c r="E50" s="38">
        <v>63</v>
      </c>
      <c r="F50" s="39">
        <f>IF(D50&gt;0,100*E50/D50,0)</f>
        <v>131.25</v>
      </c>
      <c r="G50" s="40"/>
      <c r="H50" s="127">
        <v>0.795</v>
      </c>
      <c r="I50" s="126">
        <v>0.7380000000000001</v>
      </c>
      <c r="J50" s="126">
        <v>1.045</v>
      </c>
      <c r="K50" s="42">
        <f>IF(I50&gt;0,100*J50/I50,0)</f>
        <v>141.59891598915988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>
        <v>1</v>
      </c>
      <c r="E52" s="38">
        <v>1</v>
      </c>
      <c r="F52" s="39">
        <f>IF(D52&gt;0,100*E52/D52,0)</f>
        <v>100</v>
      </c>
      <c r="G52" s="40"/>
      <c r="H52" s="127"/>
      <c r="I52" s="126">
        <v>0.01</v>
      </c>
      <c r="J52" s="126">
        <v>0.01</v>
      </c>
      <c r="K52" s="42">
        <f>IF(I52&gt;0,100*J52/I52,0)</f>
        <v>100</v>
      </c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>
        <v>2325</v>
      </c>
      <c r="D54" s="29">
        <v>2250</v>
      </c>
      <c r="E54" s="29">
        <v>2200</v>
      </c>
      <c r="F54" s="30"/>
      <c r="G54" s="30"/>
      <c r="H54" s="129">
        <v>26.738</v>
      </c>
      <c r="I54" s="129">
        <v>27</v>
      </c>
      <c r="J54" s="129">
        <v>31.9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>
        <v>3</v>
      </c>
      <c r="E55" s="29">
        <v>3</v>
      </c>
      <c r="F55" s="30"/>
      <c r="G55" s="30"/>
      <c r="H55" s="129"/>
      <c r="I55" s="129">
        <v>0.032</v>
      </c>
      <c r="J55" s="129">
        <v>0.032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>
        <v>21</v>
      </c>
      <c r="E58" s="29">
        <v>18</v>
      </c>
      <c r="F58" s="30"/>
      <c r="G58" s="30"/>
      <c r="H58" s="129"/>
      <c r="I58" s="129">
        <v>0.294</v>
      </c>
      <c r="J58" s="129">
        <v>0.28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2325</v>
      </c>
      <c r="D59" s="38">
        <v>2274</v>
      </c>
      <c r="E59" s="38">
        <v>2221</v>
      </c>
      <c r="F59" s="39">
        <f>IF(D59&gt;0,100*E59/D59,0)</f>
        <v>97.6693051890941</v>
      </c>
      <c r="G59" s="40"/>
      <c r="H59" s="127">
        <v>26.738</v>
      </c>
      <c r="I59" s="126">
        <v>27.326</v>
      </c>
      <c r="J59" s="126">
        <v>32.211999999999996</v>
      </c>
      <c r="K59" s="42">
        <f>IF(I59&gt;0,100*J59/I59,0)</f>
        <v>117.8804069384469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>
        <v>2103</v>
      </c>
      <c r="D61" s="29">
        <v>1900</v>
      </c>
      <c r="E61" s="29">
        <v>1900</v>
      </c>
      <c r="F61" s="30"/>
      <c r="G61" s="30"/>
      <c r="H61" s="129">
        <v>42.06</v>
      </c>
      <c r="I61" s="129">
        <v>38</v>
      </c>
      <c r="J61" s="129">
        <v>38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>
        <v>50</v>
      </c>
      <c r="D62" s="29">
        <v>50</v>
      </c>
      <c r="E62" s="29">
        <v>50</v>
      </c>
      <c r="F62" s="30"/>
      <c r="G62" s="30"/>
      <c r="H62" s="129">
        <v>1.3</v>
      </c>
      <c r="I62" s="129">
        <v>1.3</v>
      </c>
      <c r="J62" s="129">
        <v>1.3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>
        <v>5</v>
      </c>
      <c r="D63" s="29">
        <v>2</v>
      </c>
      <c r="E63" s="29"/>
      <c r="F63" s="30"/>
      <c r="G63" s="30"/>
      <c r="H63" s="129">
        <v>0.15</v>
      </c>
      <c r="I63" s="129"/>
      <c r="J63" s="129"/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>
        <v>2158</v>
      </c>
      <c r="D64" s="38">
        <v>1952</v>
      </c>
      <c r="E64" s="38">
        <v>1950</v>
      </c>
      <c r="F64" s="39">
        <f>IF(D64&gt;0,100*E64/D64,0)</f>
        <v>99.89754098360656</v>
      </c>
      <c r="G64" s="40"/>
      <c r="H64" s="127">
        <v>43.51</v>
      </c>
      <c r="I64" s="126">
        <v>39.3</v>
      </c>
      <c r="J64" s="126">
        <v>39.3</v>
      </c>
      <c r="K64" s="42">
        <f>IF(I64&gt;0,100*J64/I64,0)</f>
        <v>100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>
        <v>10618</v>
      </c>
      <c r="D66" s="38">
        <v>10781</v>
      </c>
      <c r="E66" s="38">
        <v>11499</v>
      </c>
      <c r="F66" s="39">
        <f>IF(D66&gt;0,100*E66/D66,0)</f>
        <v>106.65986457656989</v>
      </c>
      <c r="G66" s="40"/>
      <c r="H66" s="127">
        <v>164.579</v>
      </c>
      <c r="I66" s="126">
        <v>172.496</v>
      </c>
      <c r="J66" s="126">
        <v>206.982</v>
      </c>
      <c r="K66" s="42">
        <f>IF(I66&gt;0,100*J66/I66,0)</f>
        <v>119.99234764864113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>
        <v>2054</v>
      </c>
      <c r="D68" s="29">
        <v>1290</v>
      </c>
      <c r="E68" s="29">
        <v>1750</v>
      </c>
      <c r="F68" s="30"/>
      <c r="G68" s="30"/>
      <c r="H68" s="129">
        <v>15.241</v>
      </c>
      <c r="I68" s="129">
        <v>12.2</v>
      </c>
      <c r="J68" s="129">
        <v>21.6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>
        <v>8</v>
      </c>
      <c r="D69" s="29"/>
      <c r="E69" s="29"/>
      <c r="F69" s="30"/>
      <c r="G69" s="30"/>
      <c r="H69" s="129">
        <v>0.056</v>
      </c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>
        <v>2062</v>
      </c>
      <c r="D70" s="38">
        <v>1290</v>
      </c>
      <c r="E70" s="38">
        <v>1750</v>
      </c>
      <c r="F70" s="39">
        <f>IF(D70&gt;0,100*E70/D70,0)</f>
        <v>135.65891472868216</v>
      </c>
      <c r="G70" s="40"/>
      <c r="H70" s="127">
        <v>15.296999999999999</v>
      </c>
      <c r="I70" s="126">
        <v>12.2</v>
      </c>
      <c r="J70" s="126">
        <v>21.6</v>
      </c>
      <c r="K70" s="42">
        <f>IF(I70&gt;0,100*J70/I70,0)</f>
        <v>177.04918032786887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475</v>
      </c>
      <c r="D72" s="29">
        <v>390</v>
      </c>
      <c r="E72" s="29">
        <v>390</v>
      </c>
      <c r="F72" s="30"/>
      <c r="G72" s="30"/>
      <c r="H72" s="129">
        <v>12.771</v>
      </c>
      <c r="I72" s="129">
        <v>9.86</v>
      </c>
      <c r="J72" s="129">
        <v>9.86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>
        <v>780</v>
      </c>
      <c r="D73" s="29">
        <v>610</v>
      </c>
      <c r="E73" s="29">
        <v>675</v>
      </c>
      <c r="F73" s="30"/>
      <c r="G73" s="30"/>
      <c r="H73" s="129">
        <v>24.172</v>
      </c>
      <c r="I73" s="129">
        <v>23.95</v>
      </c>
      <c r="J73" s="129">
        <v>24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551</v>
      </c>
      <c r="D75" s="29">
        <v>551</v>
      </c>
      <c r="E75" s="29">
        <v>551</v>
      </c>
      <c r="F75" s="30"/>
      <c r="G75" s="30"/>
      <c r="H75" s="129">
        <v>8.541</v>
      </c>
      <c r="I75" s="129">
        <v>8.5405</v>
      </c>
      <c r="J75" s="129">
        <v>8.541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>
        <v>12</v>
      </c>
      <c r="D76" s="29">
        <v>10</v>
      </c>
      <c r="E76" s="29">
        <v>8</v>
      </c>
      <c r="F76" s="30"/>
      <c r="G76" s="30"/>
      <c r="H76" s="129">
        <v>0.216</v>
      </c>
      <c r="I76" s="129">
        <v>0.15</v>
      </c>
      <c r="J76" s="129">
        <v>0.132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/>
      <c r="I78" s="129"/>
      <c r="J78" s="129"/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>
        <v>200</v>
      </c>
      <c r="D79" s="29">
        <v>75</v>
      </c>
      <c r="E79" s="29">
        <v>30</v>
      </c>
      <c r="F79" s="30"/>
      <c r="G79" s="30"/>
      <c r="H79" s="129">
        <v>2.585</v>
      </c>
      <c r="I79" s="129">
        <v>0.806</v>
      </c>
      <c r="J79" s="129">
        <v>0.375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2018</v>
      </c>
      <c r="D80" s="38">
        <v>1636</v>
      </c>
      <c r="E80" s="38">
        <v>1654</v>
      </c>
      <c r="F80" s="39">
        <f>IF(D80&gt;0,100*E80/D80,0)</f>
        <v>101.1002444987775</v>
      </c>
      <c r="G80" s="40"/>
      <c r="H80" s="127">
        <v>48.285</v>
      </c>
      <c r="I80" s="126">
        <v>43.3065</v>
      </c>
      <c r="J80" s="126">
        <v>42.907999999999994</v>
      </c>
      <c r="K80" s="42">
        <f>IF(I80&gt;0,100*J80/I80,0)</f>
        <v>99.07981480840057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24445</v>
      </c>
      <c r="D86" s="29">
        <v>22567</v>
      </c>
      <c r="E86" s="29">
        <v>24043</v>
      </c>
      <c r="F86" s="30">
        <f>IF(D86&gt;0,100*E86/D86,0)</f>
        <v>106.5405237736518</v>
      </c>
      <c r="G86" s="30"/>
      <c r="H86" s="31">
        <v>366.48300000000006</v>
      </c>
      <c r="I86" s="31">
        <v>349.8695</v>
      </c>
      <c r="J86" s="31">
        <v>404.49300000000005</v>
      </c>
      <c r="K86" s="32">
        <f>IF(I86&gt;0,100*J86/I86,0)</f>
        <v>115.61253553110517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24445</v>
      </c>
      <c r="D89" s="56">
        <v>22567</v>
      </c>
      <c r="E89" s="56">
        <v>24043</v>
      </c>
      <c r="F89" s="57">
        <f>IF(D89&gt;0,100*E89/D89,0)</f>
        <v>106.5405237736518</v>
      </c>
      <c r="G89" s="40"/>
      <c r="H89" s="58">
        <v>366.48300000000006</v>
      </c>
      <c r="I89" s="59">
        <v>349.8695</v>
      </c>
      <c r="J89" s="59">
        <v>404.49300000000005</v>
      </c>
      <c r="K89" s="57">
        <f>IF(I89&gt;0,100*J89/I89,0)</f>
        <v>115.61253553110517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T627"/>
  <sheetViews>
    <sheetView workbookViewId="0" topLeftCell="A62">
      <selection activeCell="D52" sqref="D52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>
        <v>4</v>
      </c>
      <c r="D9" s="29">
        <v>4</v>
      </c>
      <c r="E9" s="29">
        <v>1.1435600023844685</v>
      </c>
      <c r="F9" s="30"/>
      <c r="G9" s="30"/>
      <c r="H9" s="129">
        <v>0.24</v>
      </c>
      <c r="I9" s="129">
        <v>0.298</v>
      </c>
      <c r="J9" s="129">
        <v>0.08786543278321064</v>
      </c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>
        <v>1</v>
      </c>
      <c r="D10" s="29">
        <v>1</v>
      </c>
      <c r="E10" s="29">
        <v>1</v>
      </c>
      <c r="F10" s="30"/>
      <c r="G10" s="30"/>
      <c r="H10" s="129">
        <v>0.056</v>
      </c>
      <c r="I10" s="129">
        <v>0.075</v>
      </c>
      <c r="J10" s="129">
        <v>0.06886</v>
      </c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>
        <v>1</v>
      </c>
      <c r="D11" s="29">
        <v>1</v>
      </c>
      <c r="E11" s="29">
        <v>1</v>
      </c>
      <c r="F11" s="30"/>
      <c r="G11" s="30"/>
      <c r="H11" s="129">
        <v>0.059</v>
      </c>
      <c r="I11" s="129">
        <v>0.075</v>
      </c>
      <c r="J11" s="129">
        <v>0.075</v>
      </c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>
        <v>3</v>
      </c>
      <c r="D12" s="29">
        <v>3</v>
      </c>
      <c r="E12" s="29">
        <v>3</v>
      </c>
      <c r="F12" s="30"/>
      <c r="G12" s="30"/>
      <c r="H12" s="129">
        <v>0.176</v>
      </c>
      <c r="I12" s="129">
        <v>0.226</v>
      </c>
      <c r="J12" s="129">
        <v>0.226</v>
      </c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>
        <v>9</v>
      </c>
      <c r="D13" s="38">
        <v>9</v>
      </c>
      <c r="E13" s="38">
        <v>6.1435600023844685</v>
      </c>
      <c r="F13" s="39">
        <f>IF(D13&gt;0,100*E13/D13,0)</f>
        <v>68.26177780427187</v>
      </c>
      <c r="G13" s="40"/>
      <c r="H13" s="127">
        <v>0.5309999999999999</v>
      </c>
      <c r="I13" s="126">
        <v>0.674</v>
      </c>
      <c r="J13" s="126">
        <v>0.45772543278321065</v>
      </c>
      <c r="K13" s="42">
        <f>IF(I13&gt;0,100*J13/I13,0)</f>
        <v>67.91178527940811</v>
      </c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>
        <v>1</v>
      </c>
      <c r="E17" s="38">
        <v>1</v>
      </c>
      <c r="F17" s="39">
        <f>IF(D17&gt;0,100*E17/D17,0)</f>
        <v>100</v>
      </c>
      <c r="G17" s="40"/>
      <c r="H17" s="127"/>
      <c r="I17" s="126">
        <v>0.007</v>
      </c>
      <c r="J17" s="126">
        <v>0.007</v>
      </c>
      <c r="K17" s="42">
        <f>IF(I17&gt;0,100*J17/I17,0)</f>
        <v>100.00000000000001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81</v>
      </c>
      <c r="D24" s="38">
        <v>96</v>
      </c>
      <c r="E24" s="38">
        <v>96</v>
      </c>
      <c r="F24" s="39">
        <f>IF(D24&gt;0,100*E24/D24,0)</f>
        <v>100</v>
      </c>
      <c r="G24" s="40"/>
      <c r="H24" s="127">
        <v>4.045</v>
      </c>
      <c r="I24" s="126">
        <v>4.857</v>
      </c>
      <c r="J24" s="126">
        <v>4.857</v>
      </c>
      <c r="K24" s="42">
        <f>IF(I24&gt;0,100*J24/I24,0)</f>
        <v>100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5</v>
      </c>
      <c r="D26" s="38">
        <v>6</v>
      </c>
      <c r="E26" s="38">
        <v>8</v>
      </c>
      <c r="F26" s="39">
        <f>IF(D26&gt;0,100*E26/D26,0)</f>
        <v>133.33333333333334</v>
      </c>
      <c r="G26" s="40"/>
      <c r="H26" s="127">
        <v>0.15</v>
      </c>
      <c r="I26" s="126">
        <v>0.23</v>
      </c>
      <c r="J26" s="126">
        <v>0.28</v>
      </c>
      <c r="K26" s="42">
        <f>IF(I26&gt;0,100*J26/I26,0)</f>
        <v>121.73913043478262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>
        <v>7</v>
      </c>
      <c r="D30" s="29">
        <v>8</v>
      </c>
      <c r="E30" s="29">
        <v>1</v>
      </c>
      <c r="F30" s="30"/>
      <c r="G30" s="30"/>
      <c r="H30" s="129">
        <v>0.333</v>
      </c>
      <c r="I30" s="129">
        <v>0.52</v>
      </c>
      <c r="J30" s="129">
        <v>0.06</v>
      </c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>
        <v>7</v>
      </c>
      <c r="D31" s="38">
        <v>8</v>
      </c>
      <c r="E31" s="38">
        <v>1</v>
      </c>
      <c r="F31" s="39">
        <f>IF(D31&gt;0,100*E31/D31,0)</f>
        <v>12.5</v>
      </c>
      <c r="G31" s="40"/>
      <c r="H31" s="127">
        <v>0.333</v>
      </c>
      <c r="I31" s="126">
        <v>0.52</v>
      </c>
      <c r="J31" s="126">
        <v>0.06</v>
      </c>
      <c r="K31" s="42">
        <f>IF(I31&gt;0,100*J31/I31,0)</f>
        <v>11.538461538461538</v>
      </c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>
        <v>64</v>
      </c>
      <c r="D33" s="29">
        <v>75</v>
      </c>
      <c r="E33" s="29">
        <v>70</v>
      </c>
      <c r="F33" s="30"/>
      <c r="G33" s="30"/>
      <c r="H33" s="129">
        <v>1.85</v>
      </c>
      <c r="I33" s="129">
        <v>2</v>
      </c>
      <c r="J33" s="129">
        <v>2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>
        <v>37</v>
      </c>
      <c r="D34" s="29">
        <v>44</v>
      </c>
      <c r="E34" s="29">
        <v>38</v>
      </c>
      <c r="F34" s="30"/>
      <c r="G34" s="30"/>
      <c r="H34" s="129">
        <v>0.976</v>
      </c>
      <c r="I34" s="129">
        <v>1.147</v>
      </c>
      <c r="J34" s="129">
        <v>0.997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>
        <v>50</v>
      </c>
      <c r="D35" s="29">
        <v>50</v>
      </c>
      <c r="E35" s="29">
        <v>50</v>
      </c>
      <c r="F35" s="30"/>
      <c r="G35" s="30"/>
      <c r="H35" s="129">
        <v>1.2</v>
      </c>
      <c r="I35" s="129">
        <v>1.2</v>
      </c>
      <c r="J35" s="129">
        <v>1.2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>
        <v>111</v>
      </c>
      <c r="D36" s="29">
        <v>135</v>
      </c>
      <c r="E36" s="29">
        <v>85</v>
      </c>
      <c r="F36" s="30"/>
      <c r="G36" s="30"/>
      <c r="H36" s="129">
        <v>2.818</v>
      </c>
      <c r="I36" s="129">
        <v>3.3</v>
      </c>
      <c r="J36" s="129">
        <v>2.108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>
        <v>262</v>
      </c>
      <c r="D37" s="38">
        <v>304</v>
      </c>
      <c r="E37" s="38">
        <v>243</v>
      </c>
      <c r="F37" s="39">
        <f>IF(D37&gt;0,100*E37/D37,0)</f>
        <v>79.9342105263158</v>
      </c>
      <c r="G37" s="40"/>
      <c r="H37" s="127">
        <v>6.843999999999999</v>
      </c>
      <c r="I37" s="126">
        <v>7.647</v>
      </c>
      <c r="J37" s="126">
        <v>6.305</v>
      </c>
      <c r="K37" s="42">
        <f>IF(I37&gt;0,100*J37/I37,0)</f>
        <v>82.45063423564797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>
        <v>27</v>
      </c>
      <c r="D39" s="38">
        <v>29</v>
      </c>
      <c r="E39" s="38">
        <v>36</v>
      </c>
      <c r="F39" s="39">
        <f>IF(D39&gt;0,100*E39/D39,0)</f>
        <v>124.13793103448276</v>
      </c>
      <c r="G39" s="40"/>
      <c r="H39" s="127">
        <v>0.615</v>
      </c>
      <c r="I39" s="126">
        <v>0.665</v>
      </c>
      <c r="J39" s="126">
        <v>0.829</v>
      </c>
      <c r="K39" s="42">
        <f>IF(I39&gt;0,100*J39/I39,0)</f>
        <v>124.66165413533832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>
        <v>2</v>
      </c>
      <c r="D41" s="29">
        <v>2</v>
      </c>
      <c r="E41" s="29">
        <v>1</v>
      </c>
      <c r="F41" s="30"/>
      <c r="G41" s="30"/>
      <c r="H41" s="129">
        <v>0.024</v>
      </c>
      <c r="I41" s="129">
        <v>0.025</v>
      </c>
      <c r="J41" s="129">
        <v>0.012</v>
      </c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>
        <v>9</v>
      </c>
      <c r="D46" s="29">
        <v>12</v>
      </c>
      <c r="E46" s="29">
        <v>12</v>
      </c>
      <c r="F46" s="30"/>
      <c r="G46" s="30"/>
      <c r="H46" s="129">
        <v>0.135</v>
      </c>
      <c r="I46" s="129">
        <v>0.18</v>
      </c>
      <c r="J46" s="129">
        <v>0.18</v>
      </c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>
        <v>11</v>
      </c>
      <c r="D50" s="38">
        <v>14</v>
      </c>
      <c r="E50" s="38">
        <v>13</v>
      </c>
      <c r="F50" s="39">
        <f>IF(D50&gt;0,100*E50/D50,0)</f>
        <v>92.85714285714286</v>
      </c>
      <c r="G50" s="40"/>
      <c r="H50" s="127">
        <v>0.159</v>
      </c>
      <c r="I50" s="126">
        <v>0.205</v>
      </c>
      <c r="J50" s="126">
        <v>0.192</v>
      </c>
      <c r="K50" s="42">
        <f>IF(I50&gt;0,100*J50/I50,0)</f>
        <v>93.65853658536585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>
        <v>1</v>
      </c>
      <c r="D52" s="38"/>
      <c r="E52" s="38"/>
      <c r="F52" s="39"/>
      <c r="G52" s="40"/>
      <c r="H52" s="127">
        <v>0.05</v>
      </c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>
        <v>8</v>
      </c>
      <c r="D54" s="29">
        <v>5</v>
      </c>
      <c r="E54" s="29">
        <v>27</v>
      </c>
      <c r="F54" s="30"/>
      <c r="G54" s="30"/>
      <c r="H54" s="129">
        <v>0.168</v>
      </c>
      <c r="I54" s="129">
        <v>0.675</v>
      </c>
      <c r="J54" s="129">
        <v>0.675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>
        <v>52</v>
      </c>
      <c r="D55" s="29">
        <v>50</v>
      </c>
      <c r="E55" s="29">
        <v>56</v>
      </c>
      <c r="F55" s="30"/>
      <c r="G55" s="30"/>
      <c r="H55" s="129">
        <v>1.56</v>
      </c>
      <c r="I55" s="129">
        <v>1.5</v>
      </c>
      <c r="J55" s="129">
        <v>1.68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>
        <v>12</v>
      </c>
      <c r="D58" s="29">
        <v>12</v>
      </c>
      <c r="E58" s="29">
        <v>6</v>
      </c>
      <c r="F58" s="30"/>
      <c r="G58" s="30"/>
      <c r="H58" s="129">
        <v>0.234</v>
      </c>
      <c r="I58" s="129">
        <v>0.234</v>
      </c>
      <c r="J58" s="129">
        <v>0.117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72</v>
      </c>
      <c r="D59" s="38">
        <v>67</v>
      </c>
      <c r="E59" s="38">
        <v>89</v>
      </c>
      <c r="F59" s="39">
        <f>IF(D59&gt;0,100*E59/D59,0)</f>
        <v>132.83582089552237</v>
      </c>
      <c r="G59" s="40"/>
      <c r="H59" s="127">
        <v>1.962</v>
      </c>
      <c r="I59" s="126">
        <v>2.409</v>
      </c>
      <c r="J59" s="126">
        <v>2.472</v>
      </c>
      <c r="K59" s="42">
        <f>IF(I59&gt;0,100*J59/I59,0)</f>
        <v>102.61519302615193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>
        <v>50</v>
      </c>
      <c r="D61" s="29">
        <v>50</v>
      </c>
      <c r="E61" s="29">
        <v>40</v>
      </c>
      <c r="F61" s="30"/>
      <c r="G61" s="30"/>
      <c r="H61" s="129">
        <v>1.5</v>
      </c>
      <c r="I61" s="129">
        <v>2.7</v>
      </c>
      <c r="J61" s="129">
        <v>1.8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>
        <v>67</v>
      </c>
      <c r="D62" s="29">
        <v>60</v>
      </c>
      <c r="E62" s="29">
        <v>65</v>
      </c>
      <c r="F62" s="30"/>
      <c r="G62" s="30"/>
      <c r="H62" s="129">
        <v>1.126</v>
      </c>
      <c r="I62" s="129">
        <v>1.312</v>
      </c>
      <c r="J62" s="129">
        <v>1.421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>
        <v>54</v>
      </c>
      <c r="D63" s="29">
        <v>55</v>
      </c>
      <c r="E63" s="29">
        <v>63</v>
      </c>
      <c r="F63" s="30"/>
      <c r="G63" s="30"/>
      <c r="H63" s="129">
        <v>2.97</v>
      </c>
      <c r="I63" s="129">
        <v>2.3</v>
      </c>
      <c r="J63" s="129">
        <v>2.3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>
        <v>171</v>
      </c>
      <c r="D64" s="38">
        <v>165</v>
      </c>
      <c r="E64" s="38">
        <v>168</v>
      </c>
      <c r="F64" s="39">
        <f>IF(D64&gt;0,100*E64/D64,0)</f>
        <v>101.81818181818181</v>
      </c>
      <c r="G64" s="40"/>
      <c r="H64" s="127">
        <v>5.596</v>
      </c>
      <c r="I64" s="126">
        <v>6.312</v>
      </c>
      <c r="J64" s="126">
        <v>5.521</v>
      </c>
      <c r="K64" s="42">
        <f>IF(I64&gt;0,100*J64/I64,0)</f>
        <v>87.46831432192648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>
        <v>63</v>
      </c>
      <c r="D66" s="38">
        <v>58</v>
      </c>
      <c r="E66" s="38">
        <v>54</v>
      </c>
      <c r="F66" s="39">
        <f>IF(D66&gt;0,100*E66/D66,0)</f>
        <v>93.10344827586206</v>
      </c>
      <c r="G66" s="40"/>
      <c r="H66" s="127">
        <v>2.417</v>
      </c>
      <c r="I66" s="126">
        <v>2.238</v>
      </c>
      <c r="J66" s="126">
        <v>2.052</v>
      </c>
      <c r="K66" s="42">
        <f>IF(I66&gt;0,100*J66/I66,0)</f>
        <v>91.68900804289545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>
        <v>70</v>
      </c>
      <c r="D68" s="29">
        <v>70</v>
      </c>
      <c r="E68" s="29">
        <v>70</v>
      </c>
      <c r="F68" s="30"/>
      <c r="G68" s="30"/>
      <c r="H68" s="129">
        <v>5</v>
      </c>
      <c r="I68" s="129">
        <v>5</v>
      </c>
      <c r="J68" s="129">
        <v>5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>
        <v>7</v>
      </c>
      <c r="D69" s="29"/>
      <c r="E69" s="29"/>
      <c r="F69" s="30"/>
      <c r="G69" s="30"/>
      <c r="H69" s="129">
        <v>0.5</v>
      </c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>
        <v>77</v>
      </c>
      <c r="D70" s="38">
        <v>70</v>
      </c>
      <c r="E70" s="38">
        <v>70</v>
      </c>
      <c r="F70" s="39">
        <f>IF(D70&gt;0,100*E70/D70,0)</f>
        <v>100</v>
      </c>
      <c r="G70" s="40"/>
      <c r="H70" s="127">
        <v>5.5</v>
      </c>
      <c r="I70" s="126">
        <v>5</v>
      </c>
      <c r="J70" s="126">
        <v>5</v>
      </c>
      <c r="K70" s="42">
        <f>IF(I70&gt;0,100*J70/I70,0)</f>
        <v>100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1891</v>
      </c>
      <c r="D72" s="29">
        <v>2195</v>
      </c>
      <c r="E72" s="29">
        <v>2006</v>
      </c>
      <c r="F72" s="30"/>
      <c r="G72" s="30"/>
      <c r="H72" s="129">
        <v>187.675</v>
      </c>
      <c r="I72" s="129">
        <v>145.972</v>
      </c>
      <c r="J72" s="129">
        <v>145.972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>
        <v>389</v>
      </c>
      <c r="D73" s="29">
        <v>380</v>
      </c>
      <c r="E73" s="29">
        <v>380</v>
      </c>
      <c r="F73" s="30"/>
      <c r="G73" s="30"/>
      <c r="H73" s="129">
        <v>12.35</v>
      </c>
      <c r="I73" s="129">
        <v>11.85</v>
      </c>
      <c r="J73" s="129">
        <v>11.85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>
        <v>80</v>
      </c>
      <c r="D74" s="29">
        <v>70</v>
      </c>
      <c r="E74" s="29">
        <v>70</v>
      </c>
      <c r="F74" s="30"/>
      <c r="G74" s="30"/>
      <c r="H74" s="129">
        <v>2.2</v>
      </c>
      <c r="I74" s="129">
        <v>1.925</v>
      </c>
      <c r="J74" s="129">
        <v>1.925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117</v>
      </c>
      <c r="D75" s="29">
        <v>68</v>
      </c>
      <c r="E75" s="29">
        <v>68</v>
      </c>
      <c r="F75" s="30"/>
      <c r="G75" s="30"/>
      <c r="H75" s="129">
        <v>4.155</v>
      </c>
      <c r="I75" s="129">
        <v>2.77</v>
      </c>
      <c r="J75" s="129">
        <v>2.77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>
        <v>6</v>
      </c>
      <c r="D76" s="29">
        <v>5</v>
      </c>
      <c r="E76" s="29">
        <v>7</v>
      </c>
      <c r="F76" s="30"/>
      <c r="G76" s="30"/>
      <c r="H76" s="129">
        <v>0.175</v>
      </c>
      <c r="I76" s="129">
        <v>0.145</v>
      </c>
      <c r="J76" s="129">
        <v>0.175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>
        <v>96</v>
      </c>
      <c r="D77" s="29">
        <v>96</v>
      </c>
      <c r="E77" s="29">
        <v>99</v>
      </c>
      <c r="F77" s="30"/>
      <c r="G77" s="30"/>
      <c r="H77" s="129">
        <v>2.592</v>
      </c>
      <c r="I77" s="129">
        <v>2.756</v>
      </c>
      <c r="J77" s="129">
        <v>2.75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>
        <v>158</v>
      </c>
      <c r="D78" s="29">
        <v>162</v>
      </c>
      <c r="E78" s="29">
        <v>153</v>
      </c>
      <c r="F78" s="30"/>
      <c r="G78" s="30"/>
      <c r="H78" s="129">
        <v>6</v>
      </c>
      <c r="I78" s="129">
        <v>6.12</v>
      </c>
      <c r="J78" s="129">
        <v>8.743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>
        <v>30</v>
      </c>
      <c r="D79" s="29">
        <v>30</v>
      </c>
      <c r="E79" s="29">
        <v>22</v>
      </c>
      <c r="F79" s="30"/>
      <c r="G79" s="30"/>
      <c r="H79" s="129">
        <v>1.115</v>
      </c>
      <c r="I79" s="129">
        <v>1.018</v>
      </c>
      <c r="J79" s="129">
        <v>1.3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2767</v>
      </c>
      <c r="D80" s="38">
        <v>3006</v>
      </c>
      <c r="E80" s="38">
        <v>2805</v>
      </c>
      <c r="F80" s="39">
        <f>IF(D80&gt;0,100*E80/D80,0)</f>
        <v>93.31337325349301</v>
      </c>
      <c r="G80" s="40"/>
      <c r="H80" s="127">
        <v>216.26200000000003</v>
      </c>
      <c r="I80" s="126">
        <v>172.55600000000004</v>
      </c>
      <c r="J80" s="126">
        <v>175.485</v>
      </c>
      <c r="K80" s="42">
        <f>IF(I80&gt;0,100*J80/I80,0)</f>
        <v>101.69741996801037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>
        <v>35</v>
      </c>
      <c r="D82" s="29">
        <v>29</v>
      </c>
      <c r="E82" s="29">
        <v>28</v>
      </c>
      <c r="F82" s="30"/>
      <c r="G82" s="30"/>
      <c r="H82" s="129">
        <v>1.4</v>
      </c>
      <c r="I82" s="129">
        <v>1.068</v>
      </c>
      <c r="J82" s="129">
        <v>1.068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>
        <v>16</v>
      </c>
      <c r="D83" s="29">
        <v>18</v>
      </c>
      <c r="E83" s="29">
        <v>18</v>
      </c>
      <c r="F83" s="30"/>
      <c r="G83" s="30"/>
      <c r="H83" s="129">
        <v>0.74</v>
      </c>
      <c r="I83" s="129">
        <v>0.9</v>
      </c>
      <c r="J83" s="129">
        <v>0.9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>
        <v>51</v>
      </c>
      <c r="D84" s="38">
        <v>47</v>
      </c>
      <c r="E84" s="38">
        <v>46</v>
      </c>
      <c r="F84" s="39">
        <f>IF(D84&gt;0,100*E84/D84,0)</f>
        <v>97.87234042553192</v>
      </c>
      <c r="G84" s="40"/>
      <c r="H84" s="127">
        <v>2.14</v>
      </c>
      <c r="I84" s="126">
        <v>1.968</v>
      </c>
      <c r="J84" s="126">
        <v>1.968</v>
      </c>
      <c r="K84" s="42">
        <f>IF(I84&gt;0,100*J84/I84,0)</f>
        <v>100.00000000000001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3604</v>
      </c>
      <c r="D86" s="29">
        <v>3880</v>
      </c>
      <c r="E86" s="29">
        <v>3636.143560002384</v>
      </c>
      <c r="F86" s="30">
        <f>IF(D86&gt;0,100*E86/D86,0)</f>
        <v>93.71504020624702</v>
      </c>
      <c r="G86" s="30"/>
      <c r="H86" s="31">
        <v>246.604</v>
      </c>
      <c r="I86" s="31">
        <v>205.28800000000004</v>
      </c>
      <c r="J86" s="31">
        <v>205.48572543278325</v>
      </c>
      <c r="K86" s="32">
        <f>IF(I86&gt;0,100*J86/I86,0)</f>
        <v>100.09631611822572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3604</v>
      </c>
      <c r="D89" s="56">
        <v>3880</v>
      </c>
      <c r="E89" s="56">
        <v>3636.143560002384</v>
      </c>
      <c r="F89" s="57">
        <f>IF(D89&gt;0,100*E89/D89,0)</f>
        <v>93.71504020624702</v>
      </c>
      <c r="G89" s="40"/>
      <c r="H89" s="58">
        <v>246.604</v>
      </c>
      <c r="I89" s="59">
        <v>205.28800000000004</v>
      </c>
      <c r="J89" s="59">
        <v>205.48572543278325</v>
      </c>
      <c r="K89" s="57">
        <f>IF(I89&gt;0,100*J89/I89,0)</f>
        <v>100.09631611822572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T627"/>
  <sheetViews>
    <sheetView workbookViewId="0" topLeftCell="A1">
      <selection activeCell="L68" sqref="L68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 t="s">
        <v>6</v>
      </c>
      <c r="D7" s="21" t="s">
        <v>6</v>
      </c>
      <c r="E7" s="21">
        <v>11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>
        <v>1</v>
      </c>
      <c r="K7" s="22" t="str">
        <f>CONCATENATE(I6,"=100")</f>
        <v>2013=100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>
        <v>26.825327437401214</v>
      </c>
      <c r="D9" s="29">
        <v>31</v>
      </c>
      <c r="E9" s="29">
        <v>30.036135927943214</v>
      </c>
      <c r="F9" s="30"/>
      <c r="G9" s="30"/>
      <c r="H9" s="129">
        <v>0.6035698673415274</v>
      </c>
      <c r="I9" s="129">
        <v>0.6975</v>
      </c>
      <c r="J9" s="129">
        <v>0.7509033981985803</v>
      </c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>
        <v>14.305710039194757</v>
      </c>
      <c r="D10" s="29">
        <v>23</v>
      </c>
      <c r="E10" s="29">
        <v>23.132228445913466</v>
      </c>
      <c r="F10" s="30"/>
      <c r="G10" s="30"/>
      <c r="H10" s="129">
        <v>0.321878475881882</v>
      </c>
      <c r="I10" s="129">
        <v>0.5175</v>
      </c>
      <c r="J10" s="129">
        <v>0.5783057111478367</v>
      </c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>
        <v>15.445098493915587</v>
      </c>
      <c r="D11" s="29">
        <v>22</v>
      </c>
      <c r="E11" s="29">
        <v>21.004066458915645</v>
      </c>
      <c r="F11" s="30"/>
      <c r="G11" s="30"/>
      <c r="H11" s="129">
        <v>0.38612746234788964</v>
      </c>
      <c r="I11" s="129">
        <v>0.55</v>
      </c>
      <c r="J11" s="129">
        <v>0.5251016614728912</v>
      </c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>
        <v>58.48052150611853</v>
      </c>
      <c r="D12" s="29">
        <v>56</v>
      </c>
      <c r="E12" s="29">
        <v>33.95271043337069</v>
      </c>
      <c r="F12" s="30"/>
      <c r="G12" s="30"/>
      <c r="H12" s="129">
        <v>1.1198397735214187</v>
      </c>
      <c r="I12" s="129">
        <v>1.47</v>
      </c>
      <c r="J12" s="129">
        <v>0.7752535548952975</v>
      </c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>
        <v>115.05665747663008</v>
      </c>
      <c r="D13" s="38">
        <v>132</v>
      </c>
      <c r="E13" s="38">
        <v>108.125141266143</v>
      </c>
      <c r="F13" s="39">
        <f>IF(D13&gt;0,100*E13/D13,0)</f>
        <v>81.9129858076841</v>
      </c>
      <c r="G13" s="40"/>
      <c r="H13" s="127">
        <v>2.4314155790927177</v>
      </c>
      <c r="I13" s="126">
        <v>3.235</v>
      </c>
      <c r="J13" s="126">
        <v>2.6295643257146057</v>
      </c>
      <c r="K13" s="42">
        <f>IF(I13&gt;0,100*J13/I13,0)</f>
        <v>81.28483232502646</v>
      </c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>
        <v>2</v>
      </c>
      <c r="D15" s="38">
        <v>1</v>
      </c>
      <c r="E15" s="38">
        <v>1</v>
      </c>
      <c r="F15" s="39">
        <f>IF(D15&gt;0,100*E15/D15,0)</f>
        <v>100</v>
      </c>
      <c r="G15" s="40"/>
      <c r="H15" s="127">
        <v>0.02</v>
      </c>
      <c r="I15" s="126">
        <v>0.01</v>
      </c>
      <c r="J15" s="126">
        <v>0.01</v>
      </c>
      <c r="K15" s="42">
        <f>IF(I15&gt;0,100*J15/I15,0)</f>
        <v>100</v>
      </c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>
        <v>5</v>
      </c>
      <c r="D17" s="38">
        <v>5</v>
      </c>
      <c r="E17" s="38">
        <v>8</v>
      </c>
      <c r="F17" s="39">
        <f>IF(D17&gt;0,100*E17/D17,0)</f>
        <v>160</v>
      </c>
      <c r="G17" s="40"/>
      <c r="H17" s="127">
        <v>0.202</v>
      </c>
      <c r="I17" s="126">
        <v>0.202</v>
      </c>
      <c r="J17" s="126">
        <v>0.202</v>
      </c>
      <c r="K17" s="42">
        <f>IF(I17&gt;0,100*J17/I17,0)</f>
        <v>100.00000000000001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>
        <v>34</v>
      </c>
      <c r="D19" s="29">
        <v>34</v>
      </c>
      <c r="E19" s="29"/>
      <c r="F19" s="30"/>
      <c r="G19" s="30"/>
      <c r="H19" s="129">
        <v>2.21</v>
      </c>
      <c r="I19" s="129">
        <v>2.21</v>
      </c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>
        <v>14</v>
      </c>
      <c r="D20" s="29">
        <v>14</v>
      </c>
      <c r="E20" s="29"/>
      <c r="F20" s="30"/>
      <c r="G20" s="30"/>
      <c r="H20" s="129">
        <v>0.3</v>
      </c>
      <c r="I20" s="129">
        <v>0.3</v>
      </c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>
        <v>12</v>
      </c>
      <c r="D21" s="29">
        <v>12</v>
      </c>
      <c r="E21" s="29"/>
      <c r="F21" s="30"/>
      <c r="G21" s="30"/>
      <c r="H21" s="129">
        <v>0.23</v>
      </c>
      <c r="I21" s="129">
        <v>0.23</v>
      </c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>
        <v>60</v>
      </c>
      <c r="D22" s="38">
        <v>60</v>
      </c>
      <c r="E22" s="38"/>
      <c r="F22" s="39"/>
      <c r="G22" s="40"/>
      <c r="H22" s="127">
        <v>2.74</v>
      </c>
      <c r="I22" s="126">
        <v>2.74</v>
      </c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>
        <v>15</v>
      </c>
      <c r="D24" s="38">
        <v>15</v>
      </c>
      <c r="E24" s="38">
        <v>6</v>
      </c>
      <c r="F24" s="39">
        <f>IF(D24&gt;0,100*E24/D24,0)</f>
        <v>40</v>
      </c>
      <c r="G24" s="40"/>
      <c r="H24" s="127">
        <v>1</v>
      </c>
      <c r="I24" s="126">
        <v>0.9</v>
      </c>
      <c r="J24" s="126">
        <v>0.36</v>
      </c>
      <c r="K24" s="42">
        <f>IF(I24&gt;0,100*J24/I24,0)</f>
        <v>40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>
        <v>110</v>
      </c>
      <c r="D26" s="38">
        <v>123</v>
      </c>
      <c r="E26" s="38">
        <v>125</v>
      </c>
      <c r="F26" s="39">
        <f>IF(D26&gt;0,100*E26/D26,0)</f>
        <v>101.6260162601626</v>
      </c>
      <c r="G26" s="40"/>
      <c r="H26" s="127">
        <v>9.9</v>
      </c>
      <c r="I26" s="126">
        <v>11.8</v>
      </c>
      <c r="J26" s="126">
        <v>12</v>
      </c>
      <c r="K26" s="42">
        <f>IF(I26&gt;0,100*J26/I26,0)</f>
        <v>101.69491525423729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>
        <v>60</v>
      </c>
      <c r="D33" s="29">
        <v>65</v>
      </c>
      <c r="E33" s="29">
        <v>6</v>
      </c>
      <c r="F33" s="30"/>
      <c r="G33" s="30"/>
      <c r="H33" s="129">
        <v>1.086</v>
      </c>
      <c r="I33" s="129">
        <v>1.2</v>
      </c>
      <c r="J33" s="129">
        <v>0.115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>
        <v>18</v>
      </c>
      <c r="D34" s="29">
        <v>19</v>
      </c>
      <c r="E34" s="29">
        <v>19</v>
      </c>
      <c r="F34" s="30"/>
      <c r="G34" s="30"/>
      <c r="H34" s="129">
        <v>0.335</v>
      </c>
      <c r="I34" s="129">
        <v>0.338</v>
      </c>
      <c r="J34" s="129">
        <v>0.384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>
        <v>6</v>
      </c>
      <c r="D35" s="29">
        <v>5</v>
      </c>
      <c r="E35" s="29">
        <v>5</v>
      </c>
      <c r="F35" s="30"/>
      <c r="G35" s="30"/>
      <c r="H35" s="129">
        <v>0.12</v>
      </c>
      <c r="I35" s="129">
        <v>0.095</v>
      </c>
      <c r="J35" s="129">
        <v>0.095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>
        <v>22</v>
      </c>
      <c r="D36" s="29">
        <v>26</v>
      </c>
      <c r="E36" s="29">
        <v>26</v>
      </c>
      <c r="F36" s="30"/>
      <c r="G36" s="30"/>
      <c r="H36" s="129">
        <v>0.44</v>
      </c>
      <c r="I36" s="129">
        <v>0.524</v>
      </c>
      <c r="J36" s="129">
        <v>0.218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>
        <v>106</v>
      </c>
      <c r="D37" s="38">
        <v>115</v>
      </c>
      <c r="E37" s="38">
        <v>56</v>
      </c>
      <c r="F37" s="39">
        <f>IF(D37&gt;0,100*E37/D37,0)</f>
        <v>48.69565217391305</v>
      </c>
      <c r="G37" s="40"/>
      <c r="H37" s="127">
        <v>1.9809999999999999</v>
      </c>
      <c r="I37" s="126">
        <v>2.157</v>
      </c>
      <c r="J37" s="126">
        <v>0.8119999999999999</v>
      </c>
      <c r="K37" s="42">
        <f>IF(I37&gt;0,100*J37/I37,0)</f>
        <v>37.64487714418173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>
        <v>60</v>
      </c>
      <c r="D39" s="38">
        <v>55</v>
      </c>
      <c r="E39" s="38">
        <v>55</v>
      </c>
      <c r="F39" s="39">
        <f>IF(D39&gt;0,100*E39/D39,0)</f>
        <v>100</v>
      </c>
      <c r="G39" s="40"/>
      <c r="H39" s="127">
        <v>1.53</v>
      </c>
      <c r="I39" s="126">
        <v>1.4</v>
      </c>
      <c r="J39" s="126">
        <v>1.4</v>
      </c>
      <c r="K39" s="42">
        <f>IF(I39&gt;0,100*J39/I39,0)</f>
        <v>100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>
        <v>91</v>
      </c>
      <c r="D41" s="29">
        <v>120</v>
      </c>
      <c r="E41" s="29">
        <v>120</v>
      </c>
      <c r="F41" s="30"/>
      <c r="G41" s="30"/>
      <c r="H41" s="129">
        <v>6.37</v>
      </c>
      <c r="I41" s="129">
        <v>8.4</v>
      </c>
      <c r="J41" s="129">
        <v>8.4</v>
      </c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>
        <v>35</v>
      </c>
      <c r="D42" s="29">
        <v>44</v>
      </c>
      <c r="E42" s="29">
        <v>44</v>
      </c>
      <c r="F42" s="30"/>
      <c r="G42" s="30"/>
      <c r="H42" s="129">
        <v>1.225</v>
      </c>
      <c r="I42" s="129">
        <v>3.3</v>
      </c>
      <c r="J42" s="129">
        <v>3.3</v>
      </c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>
        <v>7</v>
      </c>
      <c r="D45" s="29">
        <v>7</v>
      </c>
      <c r="E45" s="29">
        <v>7</v>
      </c>
      <c r="F45" s="30"/>
      <c r="G45" s="30"/>
      <c r="H45" s="129">
        <v>0.112</v>
      </c>
      <c r="I45" s="129">
        <v>0.112</v>
      </c>
      <c r="J45" s="129">
        <v>0.112</v>
      </c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>
        <v>1033</v>
      </c>
      <c r="D46" s="29">
        <v>1050</v>
      </c>
      <c r="E46" s="29">
        <v>1050</v>
      </c>
      <c r="F46" s="30"/>
      <c r="G46" s="30"/>
      <c r="H46" s="129">
        <v>72.31</v>
      </c>
      <c r="I46" s="129">
        <v>73.5</v>
      </c>
      <c r="J46" s="129">
        <v>73.5</v>
      </c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>
        <v>44</v>
      </c>
      <c r="D47" s="29">
        <v>39</v>
      </c>
      <c r="E47" s="29">
        <v>39</v>
      </c>
      <c r="F47" s="30"/>
      <c r="G47" s="30"/>
      <c r="H47" s="129">
        <v>2.28</v>
      </c>
      <c r="I47" s="129">
        <v>2.34</v>
      </c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>
        <v>1100</v>
      </c>
      <c r="D48" s="29">
        <v>1100</v>
      </c>
      <c r="E48" s="29">
        <v>1100</v>
      </c>
      <c r="F48" s="30"/>
      <c r="G48" s="30"/>
      <c r="H48" s="129">
        <v>77</v>
      </c>
      <c r="I48" s="129">
        <v>77</v>
      </c>
      <c r="J48" s="129">
        <v>77</v>
      </c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>
        <v>31</v>
      </c>
      <c r="D49" s="29">
        <v>20</v>
      </c>
      <c r="E49" s="29">
        <v>20</v>
      </c>
      <c r="F49" s="30"/>
      <c r="G49" s="30"/>
      <c r="H49" s="129">
        <v>1.86</v>
      </c>
      <c r="I49" s="129">
        <v>1.2</v>
      </c>
      <c r="J49" s="129">
        <v>1.2</v>
      </c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>
        <v>2341</v>
      </c>
      <c r="D50" s="38">
        <v>2380</v>
      </c>
      <c r="E50" s="38">
        <v>2380</v>
      </c>
      <c r="F50" s="39">
        <f>IF(D50&gt;0,100*E50/D50,0)</f>
        <v>100</v>
      </c>
      <c r="G50" s="40"/>
      <c r="H50" s="127">
        <v>161.157</v>
      </c>
      <c r="I50" s="126">
        <v>165.85199999999998</v>
      </c>
      <c r="J50" s="126">
        <v>163.512</v>
      </c>
      <c r="K50" s="42">
        <f>IF(I50&gt;0,100*J50/I50,0)</f>
        <v>98.58910353809422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>
        <v>350</v>
      </c>
      <c r="D54" s="29">
        <v>300</v>
      </c>
      <c r="E54" s="29">
        <v>350</v>
      </c>
      <c r="F54" s="30"/>
      <c r="G54" s="30"/>
      <c r="H54" s="129">
        <v>16.1</v>
      </c>
      <c r="I54" s="129">
        <v>15.9</v>
      </c>
      <c r="J54" s="129">
        <v>19.25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>
        <v>7</v>
      </c>
      <c r="D55" s="29">
        <v>5</v>
      </c>
      <c r="E55" s="29">
        <v>5</v>
      </c>
      <c r="F55" s="30"/>
      <c r="G55" s="30"/>
      <c r="H55" s="129">
        <v>0.28</v>
      </c>
      <c r="I55" s="129">
        <v>0.2</v>
      </c>
      <c r="J55" s="129">
        <v>0.2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>
        <v>3</v>
      </c>
      <c r="E56" s="29">
        <v>3</v>
      </c>
      <c r="F56" s="30"/>
      <c r="G56" s="30"/>
      <c r="H56" s="129"/>
      <c r="I56" s="129">
        <v>0.18</v>
      </c>
      <c r="J56" s="129">
        <v>0.2</v>
      </c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>
        <v>107</v>
      </c>
      <c r="D58" s="29">
        <v>100</v>
      </c>
      <c r="E58" s="29">
        <v>100</v>
      </c>
      <c r="F58" s="30"/>
      <c r="G58" s="30"/>
      <c r="H58" s="129">
        <v>5.136</v>
      </c>
      <c r="I58" s="129">
        <v>4.8</v>
      </c>
      <c r="J58" s="129">
        <v>4.5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>
        <v>464</v>
      </c>
      <c r="D59" s="38">
        <v>408</v>
      </c>
      <c r="E59" s="38">
        <v>458</v>
      </c>
      <c r="F59" s="39">
        <f>IF(D59&gt;0,100*E59/D59,0)</f>
        <v>112.25490196078431</v>
      </c>
      <c r="G59" s="40"/>
      <c r="H59" s="127">
        <v>21.516000000000002</v>
      </c>
      <c r="I59" s="126">
        <v>21.08</v>
      </c>
      <c r="J59" s="126">
        <v>24.15</v>
      </c>
      <c r="K59" s="42">
        <f>IF(I59&gt;0,100*J59/I59,0)</f>
        <v>114.56356736242886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>
        <v>150</v>
      </c>
      <c r="D61" s="29">
        <v>160</v>
      </c>
      <c r="E61" s="29">
        <v>160</v>
      </c>
      <c r="F61" s="30"/>
      <c r="G61" s="30"/>
      <c r="H61" s="129">
        <v>9</v>
      </c>
      <c r="I61" s="129">
        <v>6.4</v>
      </c>
      <c r="J61" s="129">
        <v>6.4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>
        <v>10</v>
      </c>
      <c r="D62" s="29">
        <v>10</v>
      </c>
      <c r="E62" s="29">
        <v>10</v>
      </c>
      <c r="F62" s="30"/>
      <c r="G62" s="30"/>
      <c r="H62" s="129">
        <v>0.226</v>
      </c>
      <c r="I62" s="129">
        <v>0.226</v>
      </c>
      <c r="J62" s="129">
        <v>0.226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>
        <v>11</v>
      </c>
      <c r="D63" s="29">
        <v>7</v>
      </c>
      <c r="E63" s="29">
        <v>7</v>
      </c>
      <c r="F63" s="30"/>
      <c r="G63" s="30"/>
      <c r="H63" s="129">
        <v>0.25</v>
      </c>
      <c r="I63" s="129">
        <v>0.315</v>
      </c>
      <c r="J63" s="129">
        <v>0.3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>
        <v>171</v>
      </c>
      <c r="D64" s="38">
        <v>177</v>
      </c>
      <c r="E64" s="38">
        <v>177</v>
      </c>
      <c r="F64" s="39">
        <f>IF(D64&gt;0,100*E64/D64,0)</f>
        <v>100</v>
      </c>
      <c r="G64" s="40"/>
      <c r="H64" s="127">
        <v>9.476</v>
      </c>
      <c r="I64" s="126">
        <v>6.941000000000001</v>
      </c>
      <c r="J64" s="126">
        <v>6.926</v>
      </c>
      <c r="K64" s="42">
        <f>IF(I64&gt;0,100*J64/I64,0)</f>
        <v>99.78389281083416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>
        <v>17</v>
      </c>
      <c r="D66" s="38">
        <v>17</v>
      </c>
      <c r="E66" s="38">
        <v>19</v>
      </c>
      <c r="F66" s="39">
        <f>IF(D66&gt;0,100*E66/D66,0)</f>
        <v>111.76470588235294</v>
      </c>
      <c r="G66" s="40"/>
      <c r="H66" s="127">
        <v>0.633</v>
      </c>
      <c r="I66" s="126">
        <v>0.629</v>
      </c>
      <c r="J66" s="126">
        <v>0.732</v>
      </c>
      <c r="K66" s="42">
        <f>IF(I66&gt;0,100*J66/I66,0)</f>
        <v>116.3751987281399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 t="s">
        <v>261</v>
      </c>
      <c r="D70" s="38"/>
      <c r="E70" s="38"/>
      <c r="F70" s="39"/>
      <c r="G70" s="40"/>
      <c r="H70" s="127"/>
      <c r="I70" s="126"/>
      <c r="J70" s="126"/>
      <c r="K70" s="42"/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>
        <v>4</v>
      </c>
      <c r="D72" s="29">
        <v>4</v>
      </c>
      <c r="E72" s="29">
        <v>4</v>
      </c>
      <c r="F72" s="30"/>
      <c r="G72" s="30"/>
      <c r="H72" s="129">
        <v>0.08</v>
      </c>
      <c r="I72" s="129">
        <v>0.08</v>
      </c>
      <c r="J72" s="129">
        <v>0.08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>
        <v>1925</v>
      </c>
      <c r="D73" s="29">
        <v>1825</v>
      </c>
      <c r="E73" s="29">
        <v>1920</v>
      </c>
      <c r="F73" s="30"/>
      <c r="G73" s="30"/>
      <c r="H73" s="129">
        <v>110.5</v>
      </c>
      <c r="I73" s="129">
        <v>108.5</v>
      </c>
      <c r="J73" s="129">
        <v>110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>
        <v>190</v>
      </c>
      <c r="D74" s="29">
        <v>180</v>
      </c>
      <c r="E74" s="29">
        <v>180</v>
      </c>
      <c r="F74" s="30"/>
      <c r="G74" s="30"/>
      <c r="H74" s="129">
        <v>6.65</v>
      </c>
      <c r="I74" s="129">
        <v>6.3</v>
      </c>
      <c r="J74" s="129">
        <v>6.3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>
        <v>15</v>
      </c>
      <c r="D75" s="29">
        <v>15</v>
      </c>
      <c r="E75" s="29">
        <v>15</v>
      </c>
      <c r="F75" s="30"/>
      <c r="G75" s="30"/>
      <c r="H75" s="129">
        <v>0.537</v>
      </c>
      <c r="I75" s="129">
        <v>0.537</v>
      </c>
      <c r="J75" s="129">
        <v>0.537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>
        <v>133</v>
      </c>
      <c r="D76" s="29">
        <v>18</v>
      </c>
      <c r="E76" s="29">
        <v>16</v>
      </c>
      <c r="F76" s="30"/>
      <c r="G76" s="30"/>
      <c r="H76" s="129">
        <v>3.524</v>
      </c>
      <c r="I76" s="129">
        <v>0.432</v>
      </c>
      <c r="J76" s="129">
        <v>0.4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>
        <v>16</v>
      </c>
      <c r="D77" s="29">
        <v>16</v>
      </c>
      <c r="E77" s="29">
        <v>16</v>
      </c>
      <c r="F77" s="30"/>
      <c r="G77" s="30"/>
      <c r="H77" s="129">
        <v>0.37760000000000005</v>
      </c>
      <c r="I77" s="129">
        <v>0.415</v>
      </c>
      <c r="J77" s="129">
        <v>0.415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>
        <v>70</v>
      </c>
      <c r="D78" s="29">
        <v>72</v>
      </c>
      <c r="E78" s="29">
        <v>67</v>
      </c>
      <c r="F78" s="30"/>
      <c r="G78" s="30"/>
      <c r="H78" s="129">
        <v>1.8</v>
      </c>
      <c r="I78" s="129">
        <v>1.824</v>
      </c>
      <c r="J78" s="129">
        <v>1.675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>
        <v>1100</v>
      </c>
      <c r="D79" s="29">
        <v>780</v>
      </c>
      <c r="E79" s="29">
        <v>500</v>
      </c>
      <c r="F79" s="30"/>
      <c r="G79" s="30"/>
      <c r="H79" s="129">
        <v>33.175</v>
      </c>
      <c r="I79" s="129">
        <v>18.063</v>
      </c>
      <c r="J79" s="129">
        <v>19.25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>
        <v>3453</v>
      </c>
      <c r="D80" s="38">
        <v>2910</v>
      </c>
      <c r="E80" s="38">
        <v>2718</v>
      </c>
      <c r="F80" s="39">
        <f>IF(D80&gt;0,100*E80/D80,0)</f>
        <v>93.4020618556701</v>
      </c>
      <c r="G80" s="40"/>
      <c r="H80" s="127">
        <v>156.6436</v>
      </c>
      <c r="I80" s="126">
        <v>136.151</v>
      </c>
      <c r="J80" s="126">
        <v>138.657</v>
      </c>
      <c r="K80" s="42">
        <f>IF(I80&gt;0,100*J80/I80,0)</f>
        <v>101.84060344764269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>
        <v>120</v>
      </c>
      <c r="D82" s="29">
        <v>70</v>
      </c>
      <c r="E82" s="29">
        <v>79</v>
      </c>
      <c r="F82" s="30"/>
      <c r="G82" s="30"/>
      <c r="H82" s="129">
        <v>4</v>
      </c>
      <c r="I82" s="129">
        <v>2.765</v>
      </c>
      <c r="J82" s="129">
        <v>2.765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>
        <v>140</v>
      </c>
      <c r="D83" s="29">
        <v>140</v>
      </c>
      <c r="E83" s="29">
        <v>140</v>
      </c>
      <c r="F83" s="30"/>
      <c r="G83" s="30"/>
      <c r="H83" s="129">
        <v>4.2</v>
      </c>
      <c r="I83" s="129">
        <v>4.2</v>
      </c>
      <c r="J83" s="129">
        <v>4.2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>
        <v>260</v>
      </c>
      <c r="D84" s="38">
        <v>210</v>
      </c>
      <c r="E84" s="38">
        <v>219</v>
      </c>
      <c r="F84" s="39">
        <f>IF(D84&gt;0,100*E84/D84,0)</f>
        <v>104.28571428571429</v>
      </c>
      <c r="G84" s="40"/>
      <c r="H84" s="127">
        <v>8.2</v>
      </c>
      <c r="I84" s="126">
        <v>6.965</v>
      </c>
      <c r="J84" s="126">
        <v>6.965</v>
      </c>
      <c r="K84" s="42">
        <f>IF(I84&gt;0,100*J84/I84,0)</f>
        <v>100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>
        <v>7179.05665747663</v>
      </c>
      <c r="D86" s="29">
        <v>6608</v>
      </c>
      <c r="E86" s="29">
        <v>6330.125141266143</v>
      </c>
      <c r="F86" s="30">
        <f>IF(D86&gt;0,100*E86/D86,0)</f>
        <v>95.79487199252638</v>
      </c>
      <c r="G86" s="30"/>
      <c r="H86" s="31">
        <v>377.4300155790927</v>
      </c>
      <c r="I86" s="31">
        <v>360.06199999999995</v>
      </c>
      <c r="J86" s="31">
        <v>358.3555643257146</v>
      </c>
      <c r="K86" s="32">
        <f>IF(I86&gt;0,100*J86/I86,0)</f>
        <v>99.52607171145934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>
        <v>7179.05665747663</v>
      </c>
      <c r="D89" s="56">
        <v>6608</v>
      </c>
      <c r="E89" s="56">
        <v>6330.125141266143</v>
      </c>
      <c r="F89" s="57">
        <f>IF(D89&gt;0,100*E89/D89,0)</f>
        <v>95.79487199252638</v>
      </c>
      <c r="G89" s="40"/>
      <c r="H89" s="58">
        <v>377.4300155790927</v>
      </c>
      <c r="I89" s="59">
        <v>360.06199999999995</v>
      </c>
      <c r="J89" s="59">
        <v>358.3555643257146</v>
      </c>
      <c r="K89" s="57">
        <f>IF(I89&gt;0,100*J89/I89,0)</f>
        <v>99.52607171145934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T627"/>
  <sheetViews>
    <sheetView workbookViewId="0" topLeftCell="A62">
      <selection activeCell="J84" sqref="J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>
        <v>133.112</v>
      </c>
      <c r="I36" s="129">
        <v>98.872</v>
      </c>
      <c r="J36" s="129">
        <v>108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>
        <v>133.112</v>
      </c>
      <c r="I37" s="126">
        <v>98.872</v>
      </c>
      <c r="J37" s="126">
        <v>108</v>
      </c>
      <c r="K37" s="42">
        <f>IF(I37&gt;0,100*J37/I37,0)</f>
        <v>109.23213852253419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>
        <v>1.445</v>
      </c>
      <c r="I39" s="126">
        <v>1.44</v>
      </c>
      <c r="J39" s="126">
        <v>1.4</v>
      </c>
      <c r="K39" s="42">
        <f>IF(I39&gt;0,100*J39/I39,0)</f>
        <v>97.22222222222223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>
        <v>61.369</v>
      </c>
      <c r="I61" s="129">
        <v>53.229</v>
      </c>
      <c r="J61" s="129">
        <v>63.892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>
        <v>447.97</v>
      </c>
      <c r="I62" s="129">
        <v>428.918</v>
      </c>
      <c r="J62" s="129">
        <v>479.875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>
        <v>537.805</v>
      </c>
      <c r="I63" s="129">
        <v>458.365</v>
      </c>
      <c r="J63" s="129">
        <v>468.63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>
        <v>1047.144</v>
      </c>
      <c r="I64" s="126">
        <v>940.512</v>
      </c>
      <c r="J64" s="126">
        <v>1012.397</v>
      </c>
      <c r="K64" s="42">
        <f>IF(I64&gt;0,100*J64/I64,0)</f>
        <v>107.64317733319726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>
        <v>39.825</v>
      </c>
      <c r="I66" s="126">
        <v>38.813</v>
      </c>
      <c r="J66" s="126">
        <v>48.112</v>
      </c>
      <c r="K66" s="42">
        <f>IF(I66&gt;0,100*J66/I66,0)</f>
        <v>123.9584675237678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>
        <v>37.998</v>
      </c>
      <c r="I72" s="129">
        <v>35.925</v>
      </c>
      <c r="J72" s="129">
        <v>41.542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>
        <v>3.1</v>
      </c>
      <c r="I73" s="129">
        <v>3.81</v>
      </c>
      <c r="J73" s="129">
        <v>3.6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>
        <v>7.78</v>
      </c>
      <c r="I74" s="129">
        <v>6.26</v>
      </c>
      <c r="J74" s="129">
        <v>5.295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>
        <v>0.063</v>
      </c>
      <c r="I75" s="129"/>
      <c r="J75" s="129"/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>
        <v>99.65</v>
      </c>
      <c r="I76" s="129">
        <v>94.854</v>
      </c>
      <c r="J76" s="129">
        <v>125.067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>
        <v>18.624</v>
      </c>
      <c r="I78" s="129">
        <v>18</v>
      </c>
      <c r="J78" s="129">
        <v>20.977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>
        <v>20.027</v>
      </c>
      <c r="I79" s="129">
        <v>23.304</v>
      </c>
      <c r="J79" s="129">
        <v>34.445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>
        <v>187.24200000000002</v>
      </c>
      <c r="I80" s="126">
        <v>182.153</v>
      </c>
      <c r="J80" s="126">
        <v>230.926</v>
      </c>
      <c r="K80" s="42">
        <f>IF(I80&gt;0,100*J80/I80,0)</f>
        <v>126.77584228642954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>
        <v>0.142</v>
      </c>
      <c r="I82" s="129">
        <v>0.14</v>
      </c>
      <c r="J82" s="129">
        <v>0.151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>
        <v>0.071</v>
      </c>
      <c r="I83" s="129">
        <v>0.095</v>
      </c>
      <c r="J83" s="129">
        <v>0.095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>
        <v>0.21299999999999997</v>
      </c>
      <c r="I84" s="126">
        <v>0.235</v>
      </c>
      <c r="J84" s="126">
        <v>0.246</v>
      </c>
      <c r="K84" s="42">
        <f>IF(I84&gt;0,100*J84/I84,0)</f>
        <v>104.6808510638298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/>
      <c r="D86" s="29"/>
      <c r="E86" s="29"/>
      <c r="F86" s="30"/>
      <c r="G86" s="30"/>
      <c r="H86" s="31">
        <v>1408.981</v>
      </c>
      <c r="I86" s="31">
        <v>1262.025</v>
      </c>
      <c r="J86" s="31">
        <v>1401.0810000000001</v>
      </c>
      <c r="K86" s="32">
        <f>IF(I86&gt;0,100*J86/I86,0)</f>
        <v>111.01848220122422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/>
      <c r="D89" s="56"/>
      <c r="E89" s="56"/>
      <c r="F89" s="57"/>
      <c r="G89" s="40"/>
      <c r="H89" s="58">
        <v>1408.981</v>
      </c>
      <c r="I89" s="59">
        <v>1262.025</v>
      </c>
      <c r="J89" s="59">
        <v>1401.0810000000001</v>
      </c>
      <c r="K89" s="57">
        <f>IF(I89&gt;0,100*J89/I89,0)</f>
        <v>111.01848220122422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T627"/>
  <sheetViews>
    <sheetView workbookViewId="0" topLeftCell="A64">
      <selection activeCell="H59" sqref="H59:K59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>
        <v>0.169</v>
      </c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30">
        <v>0.004</v>
      </c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0.012</v>
      </c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>
        <v>0.054</v>
      </c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>
        <v>0.23900000000000002</v>
      </c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32">
        <v>0.001</v>
      </c>
      <c r="J17" s="132">
        <v>0.001</v>
      </c>
      <c r="K17" s="42">
        <f>IF(I17&gt;0,100*J17/I17,0)</f>
        <v>100</v>
      </c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>
        <v>0.047</v>
      </c>
      <c r="I33" s="129">
        <v>0.033</v>
      </c>
      <c r="J33" s="129">
        <v>0.049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>
        <v>8.874</v>
      </c>
      <c r="I36" s="129">
        <v>6.592</v>
      </c>
      <c r="J36" s="129">
        <v>7.2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>
        <v>8.921000000000001</v>
      </c>
      <c r="I37" s="126">
        <v>6.625</v>
      </c>
      <c r="J37" s="126">
        <v>7.2490000000000006</v>
      </c>
      <c r="K37" s="42">
        <f>IF(I37&gt;0,100*J37/I37,0)</f>
        <v>109.41886792452831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>
        <v>0.415</v>
      </c>
      <c r="I39" s="126">
        <v>0.424</v>
      </c>
      <c r="J39" s="126">
        <v>0.424</v>
      </c>
      <c r="K39" s="42">
        <f>IF(I39&gt;0,100*J39/I39,0)</f>
        <v>100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>
        <v>67.611</v>
      </c>
      <c r="I61" s="129">
        <v>45.203</v>
      </c>
      <c r="J61" s="129">
        <v>56.716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>
        <v>59.692</v>
      </c>
      <c r="I62" s="129">
        <v>42.959</v>
      </c>
      <c r="J62" s="129">
        <v>46.847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>
        <v>267.513</v>
      </c>
      <c r="I63" s="129">
        <v>197.165</v>
      </c>
      <c r="J63" s="129">
        <v>183.271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>
        <v>394.816</v>
      </c>
      <c r="I64" s="126">
        <v>285.327</v>
      </c>
      <c r="J64" s="126">
        <v>286.834</v>
      </c>
      <c r="K64" s="42">
        <f>IF(I64&gt;0,100*J64/I64,0)</f>
        <v>100.52816592891665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>
        <v>27.14</v>
      </c>
      <c r="I66" s="126">
        <v>28.4</v>
      </c>
      <c r="J66" s="126">
        <v>35.966</v>
      </c>
      <c r="K66" s="42">
        <f>IF(I66&gt;0,100*J66/I66,0)</f>
        <v>126.64084507042254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>
        <v>0.145</v>
      </c>
      <c r="I68" s="129">
        <v>0.15</v>
      </c>
      <c r="J68" s="129">
        <v>0.19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>
        <v>0.145</v>
      </c>
      <c r="I70" s="126">
        <v>0.15</v>
      </c>
      <c r="J70" s="126">
        <v>0.19</v>
      </c>
      <c r="K70" s="42">
        <f>IF(I70&gt;0,100*J70/I70,0)</f>
        <v>126.66666666666667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>
        <v>20.478</v>
      </c>
      <c r="I72" s="129">
        <v>21.552</v>
      </c>
      <c r="J72" s="129">
        <v>21.328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>
        <v>3.328</v>
      </c>
      <c r="I73" s="129">
        <v>3.75</v>
      </c>
      <c r="J73" s="129">
        <v>3.75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>
        <v>4.551</v>
      </c>
      <c r="I74" s="129">
        <v>2.707</v>
      </c>
      <c r="J74" s="129">
        <v>2.265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>
        <v>0.017</v>
      </c>
      <c r="I75" s="129">
        <v>0.099</v>
      </c>
      <c r="J75" s="129">
        <v>0.142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>
        <v>83.02</v>
      </c>
      <c r="I76" s="129">
        <v>70.991</v>
      </c>
      <c r="J76" s="129">
        <v>42.988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>
        <v>8.82</v>
      </c>
      <c r="I78" s="129">
        <v>5.95</v>
      </c>
      <c r="J78" s="129">
        <v>5.95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>
        <v>6.447</v>
      </c>
      <c r="I79" s="129">
        <v>7.685</v>
      </c>
      <c r="J79" s="129">
        <v>14.307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>
        <v>126.661</v>
      </c>
      <c r="I80" s="126">
        <v>112.73400000000001</v>
      </c>
      <c r="J80" s="126">
        <v>90.73</v>
      </c>
      <c r="K80" s="42">
        <f>IF(I80&gt;0,100*J80/I80,0)</f>
        <v>80.48148739510707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>
        <v>0.176</v>
      </c>
      <c r="I82" s="129">
        <v>0.18</v>
      </c>
      <c r="J82" s="129">
        <v>0.195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>
        <v>0.111</v>
      </c>
      <c r="I83" s="129">
        <v>0.11</v>
      </c>
      <c r="J83" s="129">
        <v>0.11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>
        <v>0.287</v>
      </c>
      <c r="I84" s="126">
        <v>0.29</v>
      </c>
      <c r="J84" s="126">
        <v>0.305</v>
      </c>
      <c r="K84" s="42">
        <f>IF(I84&gt;0,100*J84/I84,0)</f>
        <v>105.17241379310346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/>
      <c r="D86" s="29"/>
      <c r="E86" s="29"/>
      <c r="F86" s="30"/>
      <c r="G86" s="30"/>
      <c r="H86" s="31">
        <v>558.624</v>
      </c>
      <c r="I86" s="31">
        <v>433.95099999999996</v>
      </c>
      <c r="J86" s="31">
        <v>421.699</v>
      </c>
      <c r="K86" s="32">
        <f>IF(I86&gt;0,100*J86/I86,0)</f>
        <v>97.1766397588668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/>
      <c r="D89" s="56"/>
      <c r="E89" s="56"/>
      <c r="F89" s="57"/>
      <c r="G89" s="40"/>
      <c r="H89" s="58">
        <v>558.624</v>
      </c>
      <c r="I89" s="59">
        <v>433.95099999999996</v>
      </c>
      <c r="J89" s="59">
        <v>421.699</v>
      </c>
      <c r="K89" s="57">
        <f>IF(I89&gt;0,100*J89/I89,0)</f>
        <v>97.1766397588668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T627"/>
  <sheetViews>
    <sheetView workbookViewId="0" topLeftCell="A61">
      <selection activeCell="H66" sqref="H66:K70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/>
      <c r="I28" s="129"/>
      <c r="J28" s="129"/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/>
      <c r="I29" s="129"/>
      <c r="J29" s="129"/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/>
      <c r="I30" s="129"/>
      <c r="J30" s="129"/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/>
      <c r="I31" s="126"/>
      <c r="J31" s="126"/>
      <c r="K31" s="42"/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/>
      <c r="I33" s="129"/>
      <c r="J33" s="129"/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/>
      <c r="I34" s="129"/>
      <c r="J34" s="129"/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/>
      <c r="I35" s="129"/>
      <c r="J35" s="129"/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/>
      <c r="I37" s="126"/>
      <c r="J37" s="126"/>
      <c r="K37" s="42"/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>
        <v>0.06</v>
      </c>
      <c r="I39" s="126">
        <v>0.063</v>
      </c>
      <c r="J39" s="126">
        <v>0.076</v>
      </c>
      <c r="K39" s="42">
        <f>IF(I39&gt;0,100*J39/I39,0)</f>
        <v>120.63492063492063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/>
      <c r="I41" s="129"/>
      <c r="J41" s="129"/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/>
      <c r="I45" s="129"/>
      <c r="J45" s="129"/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/>
      <c r="I48" s="129"/>
      <c r="J48" s="129"/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/>
      <c r="I49" s="129"/>
      <c r="J49" s="129"/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/>
      <c r="I50" s="126"/>
      <c r="J50" s="126"/>
      <c r="K50" s="42"/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/>
      <c r="I52" s="126"/>
      <c r="J52" s="126"/>
      <c r="K52" s="42"/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/>
      <c r="I54" s="129"/>
      <c r="J54" s="129"/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/>
      <c r="I55" s="129"/>
      <c r="J55" s="129"/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/>
      <c r="I56" s="129"/>
      <c r="J56" s="129"/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/>
      <c r="I57" s="129"/>
      <c r="J57" s="129"/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/>
      <c r="I58" s="129"/>
      <c r="J58" s="129"/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/>
      <c r="I59" s="126"/>
      <c r="J59" s="126"/>
      <c r="K59" s="42"/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>
        <v>0.774</v>
      </c>
      <c r="I61" s="129">
        <v>0.9</v>
      </c>
      <c r="J61" s="129">
        <v>0.9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>
        <v>0.015</v>
      </c>
      <c r="I62" s="129">
        <v>0.03</v>
      </c>
      <c r="J62" s="129">
        <v>0.04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>
        <v>0.192</v>
      </c>
      <c r="I63" s="129">
        <v>0.192</v>
      </c>
      <c r="J63" s="129">
        <v>0.192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>
        <v>0.9810000000000001</v>
      </c>
      <c r="I64" s="126">
        <v>1.122</v>
      </c>
      <c r="J64" s="126">
        <v>1.1320000000000001</v>
      </c>
      <c r="K64" s="42">
        <f>IF(I64&gt;0,100*J64/I64,0)</f>
        <v>100.89126559714795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/>
      <c r="I66" s="126"/>
      <c r="J66" s="126"/>
      <c r="K66" s="42"/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/>
      <c r="I68" s="129"/>
      <c r="J68" s="129"/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/>
      <c r="I69" s="129"/>
      <c r="J69" s="129"/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/>
      <c r="I70" s="126"/>
      <c r="J70" s="126"/>
      <c r="K70" s="42"/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>
        <v>0.021</v>
      </c>
      <c r="I72" s="129">
        <v>0.021</v>
      </c>
      <c r="J72" s="129">
        <v>0.02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>
        <v>2.234</v>
      </c>
      <c r="I73" s="129">
        <v>1.45</v>
      </c>
      <c r="J73" s="129">
        <v>1.39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/>
      <c r="I74" s="129"/>
      <c r="J74" s="129"/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>
        <v>23.733</v>
      </c>
      <c r="I75" s="129">
        <v>23.586202920830136</v>
      </c>
      <c r="J75" s="129">
        <v>14.443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>
        <v>0.18</v>
      </c>
      <c r="I76" s="129">
        <v>0.09</v>
      </c>
      <c r="J76" s="129">
        <v>0.34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/>
      <c r="I77" s="129"/>
      <c r="J77" s="129"/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>
        <v>62.985</v>
      </c>
      <c r="I78" s="129">
        <v>45</v>
      </c>
      <c r="J78" s="129">
        <v>37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>
        <v>0.063</v>
      </c>
      <c r="I79" s="129">
        <v>0.065</v>
      </c>
      <c r="J79" s="129">
        <v>0.06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>
        <v>89.216</v>
      </c>
      <c r="I80" s="126">
        <v>70.21220292083014</v>
      </c>
      <c r="J80" s="126">
        <v>53.253</v>
      </c>
      <c r="K80" s="42">
        <f>IF(I80&gt;0,100*J80/I80,0)</f>
        <v>75.84579002605432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>
        <v>1.371</v>
      </c>
      <c r="I82" s="129">
        <v>1.15</v>
      </c>
      <c r="J82" s="129">
        <v>1.398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>
        <v>6.907</v>
      </c>
      <c r="I83" s="129">
        <v>4.3</v>
      </c>
      <c r="J83" s="129">
        <v>4.3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>
        <v>8.278</v>
      </c>
      <c r="I84" s="126">
        <v>5.45</v>
      </c>
      <c r="J84" s="126">
        <v>5.6979999999999995</v>
      </c>
      <c r="K84" s="42">
        <f>IF(I84&gt;0,100*J84/I84,0)</f>
        <v>104.55045871559632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/>
      <c r="D86" s="29"/>
      <c r="E86" s="29"/>
      <c r="F86" s="30"/>
      <c r="G86" s="30"/>
      <c r="H86" s="31">
        <v>98.535</v>
      </c>
      <c r="I86" s="31">
        <v>76.84720292083014</v>
      </c>
      <c r="J86" s="31">
        <v>60.159</v>
      </c>
      <c r="K86" s="32">
        <f>IF(I86&gt;0,100*J86/I86,0)</f>
        <v>78.28391628251879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/>
      <c r="D89" s="56"/>
      <c r="E89" s="56"/>
      <c r="F89" s="57"/>
      <c r="G89" s="40"/>
      <c r="H89" s="58">
        <v>98.535</v>
      </c>
      <c r="I89" s="59">
        <v>76.84720292083014</v>
      </c>
      <c r="J89" s="59">
        <v>60.159</v>
      </c>
      <c r="K89" s="57">
        <f>IF(I89&gt;0,100*J89/I89,0)</f>
        <v>78.28391628251879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T627"/>
  <sheetViews>
    <sheetView workbookViewId="0" topLeftCell="A37">
      <selection activeCell="K15" sqref="K15:K17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>
        <v>1.275</v>
      </c>
      <c r="I10" s="129">
        <v>0.52</v>
      </c>
      <c r="J10" s="129">
        <v>0.31652173913043474</v>
      </c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>
        <v>0.028</v>
      </c>
      <c r="I11" s="129">
        <v>0.0125</v>
      </c>
      <c r="J11" s="129">
        <v>0.006506666666666666</v>
      </c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>
        <v>0.035</v>
      </c>
      <c r="I12" s="129">
        <v>0.0125</v>
      </c>
      <c r="J12" s="129">
        <v>0.008137499999999999</v>
      </c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>
        <v>1.3379999999999999</v>
      </c>
      <c r="I13" s="126">
        <v>0.545</v>
      </c>
      <c r="J13" s="126">
        <v>0.3311659057971014</v>
      </c>
      <c r="K13" s="42">
        <f>IF(I13&gt;0,100*J13/I13,0)</f>
        <v>60.76438638478925</v>
      </c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0.532</v>
      </c>
      <c r="I19" s="129">
        <v>0.137</v>
      </c>
      <c r="J19" s="129">
        <v>0.763</v>
      </c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>
        <v>0.532</v>
      </c>
      <c r="I22" s="126">
        <v>0.137</v>
      </c>
      <c r="J22" s="126">
        <v>0.763</v>
      </c>
      <c r="K22" s="42">
        <f>IF(I22&gt;0,100*J22/I22,0)</f>
        <v>556.934306569343</v>
      </c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>
        <v>17.473</v>
      </c>
      <c r="I24" s="126">
        <v>16.521</v>
      </c>
      <c r="J24" s="126">
        <v>18.18</v>
      </c>
      <c r="K24" s="42">
        <f>IF(I24&gt;0,100*J24/I24,0)</f>
        <v>110.04176502633013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>
        <v>8.207</v>
      </c>
      <c r="I26" s="126">
        <v>8.118</v>
      </c>
      <c r="J26" s="126">
        <v>11.6</v>
      </c>
      <c r="K26" s="42">
        <f>IF(I26&gt;0,100*J26/I26,0)</f>
        <v>142.89233801428924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>
        <v>5.894</v>
      </c>
      <c r="I28" s="129">
        <v>4.723</v>
      </c>
      <c r="J28" s="129">
        <v>13.406</v>
      </c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>
        <v>18.458</v>
      </c>
      <c r="I29" s="129">
        <v>6.412</v>
      </c>
      <c r="J29" s="129">
        <v>10.913</v>
      </c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>
        <v>22.654</v>
      </c>
      <c r="I30" s="129">
        <v>23.65</v>
      </c>
      <c r="J30" s="129">
        <v>34.104</v>
      </c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>
        <v>47.006</v>
      </c>
      <c r="I31" s="126">
        <v>34.785</v>
      </c>
      <c r="J31" s="126">
        <v>58.423</v>
      </c>
      <c r="K31" s="42">
        <f>IF(I31&gt;0,100*J31/I31,0)</f>
        <v>167.95457812275407</v>
      </c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>
        <v>3.31</v>
      </c>
      <c r="I33" s="129">
        <v>3.493</v>
      </c>
      <c r="J33" s="129">
        <v>4.269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>
        <v>2.861</v>
      </c>
      <c r="I34" s="129">
        <v>3.623</v>
      </c>
      <c r="J34" s="129">
        <v>4.603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>
        <v>26.139</v>
      </c>
      <c r="I35" s="129">
        <v>23.863</v>
      </c>
      <c r="J35" s="129">
        <v>28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>
        <v>74.689</v>
      </c>
      <c r="I36" s="129">
        <v>83.138</v>
      </c>
      <c r="J36" s="129">
        <v>72.061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>
        <v>106.999</v>
      </c>
      <c r="I37" s="126">
        <v>114.117</v>
      </c>
      <c r="J37" s="126">
        <v>108.933</v>
      </c>
      <c r="K37" s="42">
        <f>IF(I37&gt;0,100*J37/I37,0)</f>
        <v>95.45729383001657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>
        <v>2.128</v>
      </c>
      <c r="I39" s="126">
        <v>2.276</v>
      </c>
      <c r="J39" s="126">
        <v>3.729</v>
      </c>
      <c r="K39" s="42">
        <f>IF(I39&gt;0,100*J39/I39,0)</f>
        <v>163.8400702987698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5.655</v>
      </c>
      <c r="I41" s="129">
        <v>2.883</v>
      </c>
      <c r="J41" s="129">
        <v>8.418</v>
      </c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>
        <v>1.623</v>
      </c>
      <c r="I45" s="129">
        <v>1.5</v>
      </c>
      <c r="J45" s="129">
        <v>2.6</v>
      </c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>
        <v>1.65</v>
      </c>
      <c r="I48" s="129">
        <v>1.75</v>
      </c>
      <c r="J48" s="129">
        <v>2.91</v>
      </c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>
        <v>0.15</v>
      </c>
      <c r="I49" s="129">
        <v>0.05</v>
      </c>
      <c r="J49" s="129">
        <v>0.096</v>
      </c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>
        <v>9.078000000000001</v>
      </c>
      <c r="I50" s="126">
        <v>6.183</v>
      </c>
      <c r="J50" s="126">
        <v>14.024</v>
      </c>
      <c r="K50" s="42">
        <f>IF(I50&gt;0,100*J50/I50,0)</f>
        <v>226.81546174995955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>
        <v>28.663</v>
      </c>
      <c r="I52" s="126">
        <v>11.024</v>
      </c>
      <c r="J52" s="126">
        <v>28.5</v>
      </c>
      <c r="K52" s="42">
        <f>IF(I52&gt;0,100*J52/I52,0)</f>
        <v>258.5268505079826</v>
      </c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>
        <v>50.154</v>
      </c>
      <c r="I54" s="129">
        <v>26.807</v>
      </c>
      <c r="J54" s="129">
        <v>49.43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>
        <v>213.886</v>
      </c>
      <c r="I55" s="129">
        <v>91</v>
      </c>
      <c r="J55" s="129">
        <v>280.105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>
        <v>29.297</v>
      </c>
      <c r="I56" s="129">
        <v>13.2</v>
      </c>
      <c r="J56" s="129">
        <v>25.8</v>
      </c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>
        <v>12.232</v>
      </c>
      <c r="I57" s="129">
        <v>2.79</v>
      </c>
      <c r="J57" s="129">
        <v>3.5</v>
      </c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>
        <v>212.258</v>
      </c>
      <c r="I58" s="129">
        <v>64.274</v>
      </c>
      <c r="J58" s="129">
        <v>198.16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>
        <v>517.8270000000001</v>
      </c>
      <c r="I59" s="126">
        <v>198.071</v>
      </c>
      <c r="J59" s="126">
        <v>556.995</v>
      </c>
      <c r="K59" s="42">
        <f>IF(I59&gt;0,100*J59/I59,0)</f>
        <v>281.20976821442815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>
        <v>36.272</v>
      </c>
      <c r="I61" s="129">
        <v>32.5</v>
      </c>
      <c r="J61" s="129">
        <v>38.5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>
        <v>24.411</v>
      </c>
      <c r="I62" s="129">
        <v>35.3</v>
      </c>
      <c r="J62" s="129">
        <v>28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>
        <v>43.529</v>
      </c>
      <c r="I63" s="129">
        <v>49.6</v>
      </c>
      <c r="J63" s="129">
        <v>32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>
        <v>104.212</v>
      </c>
      <c r="I64" s="126">
        <v>117.4</v>
      </c>
      <c r="J64" s="126">
        <v>98.5</v>
      </c>
      <c r="K64" s="42">
        <f>IF(I64&gt;0,100*J64/I64,0)</f>
        <v>83.90119250425894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>
        <v>40.416</v>
      </c>
      <c r="I66" s="126">
        <v>27.311</v>
      </c>
      <c r="J66" s="126">
        <v>43.72</v>
      </c>
      <c r="K66" s="42">
        <f>IF(I66&gt;0,100*J66/I66,0)</f>
        <v>160.08201823441104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>
        <v>231.634</v>
      </c>
      <c r="I68" s="129">
        <v>110</v>
      </c>
      <c r="J68" s="129">
        <v>260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>
        <v>72.221</v>
      </c>
      <c r="I69" s="129">
        <v>28</v>
      </c>
      <c r="J69" s="129">
        <v>65</v>
      </c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>
        <v>303.855</v>
      </c>
      <c r="I70" s="126">
        <v>138</v>
      </c>
      <c r="J70" s="126">
        <v>325</v>
      </c>
      <c r="K70" s="42">
        <f>IF(I70&gt;0,100*J70/I70,0)</f>
        <v>235.5072463768116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>
        <v>50.485</v>
      </c>
      <c r="I72" s="129">
        <v>50.554</v>
      </c>
      <c r="J72" s="129">
        <v>52.609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>
        <v>38.163</v>
      </c>
      <c r="I73" s="129">
        <v>38.927</v>
      </c>
      <c r="J73" s="129">
        <v>43.543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>
        <v>1506.093</v>
      </c>
      <c r="I74" s="129">
        <v>790.786</v>
      </c>
      <c r="J74" s="129">
        <v>1583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>
        <v>546.482</v>
      </c>
      <c r="I75" s="129">
        <v>258.994</v>
      </c>
      <c r="J75" s="129">
        <v>546.335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>
        <v>30.63</v>
      </c>
      <c r="I76" s="129">
        <v>31.35</v>
      </c>
      <c r="J76" s="129">
        <v>22.226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>
        <v>3037.29</v>
      </c>
      <c r="I77" s="129">
        <v>693.7808</v>
      </c>
      <c r="J77" s="129">
        <v>3228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>
        <v>456.062</v>
      </c>
      <c r="I78" s="129">
        <v>241.389</v>
      </c>
      <c r="J78" s="129">
        <v>374.109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>
        <v>465.001</v>
      </c>
      <c r="I79" s="129">
        <v>462.394</v>
      </c>
      <c r="J79" s="129">
        <v>475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>
        <v>6130.206</v>
      </c>
      <c r="I80" s="126">
        <v>2568.1748</v>
      </c>
      <c r="J80" s="126">
        <v>6324.822</v>
      </c>
      <c r="K80" s="42">
        <f>IF(I80&gt;0,100*J80/I80,0)</f>
        <v>246.27692787889671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>
        <v>0.152</v>
      </c>
      <c r="I82" s="129">
        <v>0.2</v>
      </c>
      <c r="J82" s="129">
        <v>0.182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>
        <v>0.01</v>
      </c>
      <c r="I83" s="129">
        <v>0.038</v>
      </c>
      <c r="J83" s="129">
        <v>0.038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>
        <v>0.162</v>
      </c>
      <c r="I84" s="126">
        <v>0.23800000000000002</v>
      </c>
      <c r="J84" s="126">
        <v>0.22</v>
      </c>
      <c r="K84" s="42">
        <f>IF(I84&gt;0,100*J84/I84,0)</f>
        <v>92.43697478991596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/>
      <c r="D86" s="29"/>
      <c r="E86" s="29"/>
      <c r="F86" s="30"/>
      <c r="G86" s="30"/>
      <c r="H86" s="31">
        <v>7318.102000000001</v>
      </c>
      <c r="I86" s="31">
        <v>3242.9008</v>
      </c>
      <c r="J86" s="31">
        <v>7593.740165905798</v>
      </c>
      <c r="K86" s="32">
        <f>IF(I86&gt;0,100*J86/I86,0)</f>
        <v>234.16504648880402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/>
      <c r="D89" s="56"/>
      <c r="E89" s="56"/>
      <c r="F89" s="57"/>
      <c r="G89" s="40"/>
      <c r="H89" s="58">
        <v>7318.102000000001</v>
      </c>
      <c r="I89" s="59">
        <v>3242.9008</v>
      </c>
      <c r="J89" s="59">
        <v>7593.740165905798</v>
      </c>
      <c r="K89" s="57">
        <f>IF(I89&gt;0,100*J89/I89,0)</f>
        <v>234.16504648880402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T627"/>
  <sheetViews>
    <sheetView workbookViewId="0" topLeftCell="A1">
      <selection activeCell="L88" sqref="L88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16.421875" style="0" customWidth="1"/>
    <col min="13" max="13" width="1.421875" style="0" customWidth="1"/>
    <col min="14" max="16" width="12.421875" style="0" customWidth="1"/>
    <col min="17" max="17" width="1.7109375" style="0" customWidth="1"/>
    <col min="18" max="20" width="12.421875" style="0" customWidth="1"/>
    <col min="25" max="16384" width="9.8515625" style="67" customWidth="1"/>
  </cols>
  <sheetData>
    <row r="1" spans="1:20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/>
      <c r="M1"/>
      <c r="N1"/>
      <c r="O1"/>
      <c r="P1"/>
      <c r="Q1"/>
      <c r="R1"/>
      <c r="S1"/>
      <c r="T1"/>
    </row>
    <row r="2" spans="1:20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L2"/>
      <c r="M2"/>
      <c r="N2"/>
      <c r="O2"/>
      <c r="P2"/>
      <c r="Q2"/>
      <c r="R2"/>
      <c r="S2"/>
      <c r="T2"/>
    </row>
    <row r="3" spans="1:20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/>
      <c r="M3"/>
      <c r="N3"/>
      <c r="O3"/>
      <c r="P3"/>
      <c r="Q3"/>
      <c r="R3"/>
      <c r="S3"/>
      <c r="T3"/>
    </row>
    <row r="4" spans="1:20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L4"/>
      <c r="M4"/>
      <c r="N4"/>
      <c r="O4"/>
      <c r="P4"/>
      <c r="Q4"/>
      <c r="R4"/>
      <c r="S4"/>
      <c r="T4"/>
    </row>
    <row r="5" spans="1:20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L5"/>
      <c r="M5"/>
      <c r="N5"/>
      <c r="O5"/>
      <c r="P5"/>
      <c r="Q5"/>
      <c r="R5"/>
      <c r="S5"/>
      <c r="T5"/>
    </row>
    <row r="6" spans="1:20" s="10" customFormat="1" ht="11.25" customHeight="1">
      <c r="A6" s="11" t="s">
        <v>5</v>
      </c>
      <c r="B6" s="8"/>
      <c r="C6" s="15">
        <f>E6-2</f>
        <v>2011</v>
      </c>
      <c r="D6" s="16">
        <f>E6-1</f>
        <v>2012</v>
      </c>
      <c r="E6" s="16">
        <v>2013</v>
      </c>
      <c r="F6" s="17">
        <f>E6</f>
        <v>2013</v>
      </c>
      <c r="G6" s="18"/>
      <c r="H6" s="15">
        <f>J6-2</f>
        <v>2011</v>
      </c>
      <c r="I6" s="16">
        <f>J6-1</f>
        <v>2012</v>
      </c>
      <c r="J6" s="16">
        <v>2013</v>
      </c>
      <c r="K6" s="17">
        <f>J6</f>
        <v>2013</v>
      </c>
      <c r="L6"/>
      <c r="M6"/>
      <c r="N6"/>
      <c r="O6"/>
      <c r="P6"/>
      <c r="Q6"/>
      <c r="R6"/>
      <c r="S6"/>
      <c r="T6"/>
    </row>
    <row r="7" spans="1:20" s="10" customFormat="1" ht="11.25" customHeight="1" thickBot="1">
      <c r="A7" s="19"/>
      <c r="B7" s="8"/>
      <c r="C7" s="20"/>
      <c r="D7" s="21"/>
      <c r="E7" s="21"/>
      <c r="F7" s="22" t="str">
        <f>CONCATENATE(D6,"=100")</f>
        <v>2012=100</v>
      </c>
      <c r="G7" s="23"/>
      <c r="H7" s="20" t="s">
        <v>276</v>
      </c>
      <c r="I7" s="21" t="s">
        <v>6</v>
      </c>
      <c r="J7" s="21">
        <v>1</v>
      </c>
      <c r="K7" s="22" t="str">
        <f>CONCATENATE(I6,"=100")</f>
        <v>2012=100</v>
      </c>
      <c r="L7"/>
      <c r="M7"/>
      <c r="N7"/>
      <c r="O7"/>
      <c r="P7"/>
      <c r="Q7"/>
      <c r="R7"/>
      <c r="S7"/>
      <c r="T7"/>
    </row>
    <row r="8" spans="1:20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L8"/>
      <c r="M8"/>
      <c r="N8"/>
      <c r="O8"/>
      <c r="P8"/>
      <c r="Q8"/>
      <c r="R8"/>
      <c r="S8"/>
      <c r="T8"/>
    </row>
    <row r="9" spans="1:20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L9"/>
      <c r="M9"/>
      <c r="N9"/>
      <c r="O9"/>
      <c r="P9"/>
      <c r="Q9"/>
      <c r="R9"/>
      <c r="S9"/>
      <c r="T9"/>
    </row>
    <row r="10" spans="1:20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>
        <v>0.255</v>
      </c>
      <c r="I10" s="129">
        <v>0.078</v>
      </c>
      <c r="J10" s="129">
        <v>0.05317565217391304</v>
      </c>
      <c r="K10" s="32"/>
      <c r="L10"/>
      <c r="M10"/>
      <c r="N10"/>
      <c r="O10"/>
      <c r="P10"/>
      <c r="Q10"/>
      <c r="R10"/>
      <c r="S10"/>
      <c r="T10"/>
    </row>
    <row r="11" spans="1:20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0">
        <v>0.006</v>
      </c>
      <c r="I11" s="130">
        <v>0.001875</v>
      </c>
      <c r="J11" s="130">
        <v>0.00101504</v>
      </c>
      <c r="K11" s="32"/>
      <c r="L11"/>
      <c r="M11"/>
      <c r="N11"/>
      <c r="O11"/>
      <c r="P11"/>
      <c r="Q11"/>
      <c r="R11"/>
      <c r="S11"/>
      <c r="T11"/>
    </row>
    <row r="12" spans="1:20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30">
        <v>0.007</v>
      </c>
      <c r="I12" s="130">
        <v>0.001875</v>
      </c>
      <c r="J12" s="130">
        <v>0.0012599291249999998</v>
      </c>
      <c r="K12" s="32"/>
      <c r="L12"/>
      <c r="M12"/>
      <c r="N12"/>
      <c r="O12"/>
      <c r="P12"/>
      <c r="Q12"/>
      <c r="R12"/>
      <c r="S12"/>
      <c r="T12"/>
    </row>
    <row r="13" spans="1:20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>
        <v>0.268</v>
      </c>
      <c r="I13" s="126">
        <v>0.08175</v>
      </c>
      <c r="J13" s="126">
        <v>0.05545062129891304</v>
      </c>
      <c r="K13" s="42">
        <f>IF(I13&gt;0,100*J13/I13,0)</f>
        <v>67.82950617604041</v>
      </c>
      <c r="L13"/>
      <c r="M13"/>
      <c r="N13"/>
      <c r="O13"/>
      <c r="P13"/>
      <c r="Q13"/>
      <c r="R13"/>
      <c r="S13"/>
      <c r="T13"/>
    </row>
    <row r="14" spans="1:20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L14"/>
      <c r="M14"/>
      <c r="N14"/>
      <c r="O14"/>
      <c r="P14"/>
      <c r="Q14"/>
      <c r="R14"/>
      <c r="S14"/>
      <c r="T14"/>
    </row>
    <row r="15" spans="1:20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L15"/>
      <c r="M15"/>
      <c r="N15"/>
      <c r="O15"/>
      <c r="P15"/>
      <c r="Q15"/>
      <c r="R15"/>
      <c r="S15"/>
      <c r="T15"/>
    </row>
    <row r="16" spans="1:20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L16"/>
      <c r="M16"/>
      <c r="N16"/>
      <c r="O16"/>
      <c r="P16"/>
      <c r="Q16"/>
      <c r="R16"/>
      <c r="S16"/>
      <c r="T16"/>
    </row>
    <row r="17" spans="1:20" s="43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27"/>
      <c r="I17" s="126"/>
      <c r="J17" s="126"/>
      <c r="K17" s="42"/>
      <c r="L17"/>
      <c r="M17"/>
      <c r="N17"/>
      <c r="O17"/>
      <c r="P17"/>
      <c r="Q17"/>
      <c r="R17"/>
      <c r="S17"/>
      <c r="T17"/>
    </row>
    <row r="18" spans="1:20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L18"/>
      <c r="M18"/>
      <c r="N18"/>
      <c r="O18"/>
      <c r="P18"/>
      <c r="Q18"/>
      <c r="R18"/>
      <c r="S18"/>
      <c r="T18"/>
    </row>
    <row r="19" spans="1:20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>
        <v>0.12</v>
      </c>
      <c r="I19" s="129">
        <v>0.026</v>
      </c>
      <c r="J19" s="129">
        <v>0.19</v>
      </c>
      <c r="K19" s="32"/>
      <c r="L19"/>
      <c r="M19"/>
      <c r="N19"/>
      <c r="O19"/>
      <c r="P19"/>
      <c r="Q19"/>
      <c r="R19"/>
      <c r="S19"/>
      <c r="T19"/>
    </row>
    <row r="20" spans="1:20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L20"/>
      <c r="M20"/>
      <c r="N20"/>
      <c r="O20"/>
      <c r="P20"/>
      <c r="Q20"/>
      <c r="R20"/>
      <c r="S20"/>
      <c r="T20"/>
    </row>
    <row r="21" spans="1:20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L21"/>
      <c r="M21"/>
      <c r="N21"/>
      <c r="O21"/>
      <c r="P21"/>
      <c r="Q21"/>
      <c r="R21"/>
      <c r="S21"/>
      <c r="T21"/>
    </row>
    <row r="22" spans="1:20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>
        <v>0.12</v>
      </c>
      <c r="I22" s="126">
        <v>0.026</v>
      </c>
      <c r="J22" s="126">
        <v>0.19</v>
      </c>
      <c r="K22" s="42">
        <f>IF(I22&gt;0,100*J22/I22,0)</f>
        <v>730.7692307692308</v>
      </c>
      <c r="L22"/>
      <c r="M22"/>
      <c r="N22"/>
      <c r="O22"/>
      <c r="P22"/>
      <c r="Q22"/>
      <c r="R22"/>
      <c r="S22"/>
      <c r="T22"/>
    </row>
    <row r="23" spans="1:20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L23"/>
      <c r="M23"/>
      <c r="N23"/>
      <c r="O23"/>
      <c r="P23"/>
      <c r="Q23"/>
      <c r="R23"/>
      <c r="S23"/>
      <c r="T23"/>
    </row>
    <row r="24" spans="1:20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>
        <v>3.495</v>
      </c>
      <c r="I24" s="126">
        <v>2.822</v>
      </c>
      <c r="J24" s="126">
        <v>3.6</v>
      </c>
      <c r="K24" s="42">
        <f>IF(I24&gt;0,100*J24/I24,0)</f>
        <v>127.56909992912827</v>
      </c>
      <c r="L24"/>
      <c r="M24"/>
      <c r="N24"/>
      <c r="O24"/>
      <c r="P24"/>
      <c r="Q24"/>
      <c r="R24"/>
      <c r="S24"/>
      <c r="T24"/>
    </row>
    <row r="25" spans="1:20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L25"/>
      <c r="M25"/>
      <c r="N25"/>
      <c r="O25"/>
      <c r="P25"/>
      <c r="Q25"/>
      <c r="R25"/>
      <c r="S25"/>
      <c r="T25"/>
    </row>
    <row r="26" spans="1:20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>
        <v>1.723</v>
      </c>
      <c r="I26" s="126">
        <v>1.421</v>
      </c>
      <c r="J26" s="126">
        <v>2.1</v>
      </c>
      <c r="K26" s="42">
        <f>IF(I26&gt;0,100*J26/I26,0)</f>
        <v>147.7832512315271</v>
      </c>
      <c r="L26"/>
      <c r="M26"/>
      <c r="N26"/>
      <c r="O26"/>
      <c r="P26"/>
      <c r="Q26"/>
      <c r="R26"/>
      <c r="S26"/>
      <c r="T26"/>
    </row>
    <row r="27" spans="1:20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L27"/>
      <c r="M27"/>
      <c r="N27"/>
      <c r="O27"/>
      <c r="P27"/>
      <c r="Q27"/>
      <c r="R27"/>
      <c r="S27"/>
      <c r="T27"/>
    </row>
    <row r="28" spans="1:20" s="33" customFormat="1" ht="11.25" customHeight="1">
      <c r="A28" s="35" t="s">
        <v>20</v>
      </c>
      <c r="B28" s="28"/>
      <c r="C28" s="29"/>
      <c r="D28" s="29"/>
      <c r="E28" s="29"/>
      <c r="F28" s="30"/>
      <c r="G28" s="30"/>
      <c r="H28" s="129">
        <v>1.267</v>
      </c>
      <c r="I28" s="129">
        <v>1.039</v>
      </c>
      <c r="J28" s="129">
        <v>2.6976</v>
      </c>
      <c r="K28" s="32"/>
      <c r="L28"/>
      <c r="M28"/>
      <c r="N28"/>
      <c r="O28"/>
      <c r="P28"/>
      <c r="Q28"/>
      <c r="R28"/>
      <c r="S28"/>
      <c r="T28"/>
    </row>
    <row r="29" spans="1:20" s="33" customFormat="1" ht="11.25" customHeight="1">
      <c r="A29" s="35" t="s">
        <v>21</v>
      </c>
      <c r="B29" s="28"/>
      <c r="C29" s="29"/>
      <c r="D29" s="29"/>
      <c r="E29" s="29"/>
      <c r="F29" s="30"/>
      <c r="G29" s="30"/>
      <c r="H29" s="129">
        <v>3.961</v>
      </c>
      <c r="I29" s="129">
        <v>1.346</v>
      </c>
      <c r="J29" s="129">
        <v>2.401</v>
      </c>
      <c r="K29" s="32"/>
      <c r="L29"/>
      <c r="M29"/>
      <c r="N29"/>
      <c r="O29"/>
      <c r="P29"/>
      <c r="Q29"/>
      <c r="R29"/>
      <c r="S29"/>
      <c r="T29"/>
    </row>
    <row r="30" spans="1:20" s="33" customFormat="1" ht="11.25" customHeight="1">
      <c r="A30" s="35" t="s">
        <v>22</v>
      </c>
      <c r="B30" s="28"/>
      <c r="C30" s="29"/>
      <c r="D30" s="29"/>
      <c r="E30" s="29"/>
      <c r="F30" s="30"/>
      <c r="G30" s="30"/>
      <c r="H30" s="129">
        <v>4.803</v>
      </c>
      <c r="I30" s="129">
        <v>4.75</v>
      </c>
      <c r="J30" s="129">
        <v>7.162</v>
      </c>
      <c r="K30" s="32"/>
      <c r="L30"/>
      <c r="M30"/>
      <c r="N30"/>
      <c r="O30"/>
      <c r="P30"/>
      <c r="Q30"/>
      <c r="R30"/>
      <c r="S30"/>
      <c r="T30"/>
    </row>
    <row r="31" spans="1:20" s="43" customFormat="1" ht="11.25" customHeight="1">
      <c r="A31" s="44" t="s">
        <v>23</v>
      </c>
      <c r="B31" s="37"/>
      <c r="C31" s="38"/>
      <c r="D31" s="38"/>
      <c r="E31" s="38"/>
      <c r="F31" s="39"/>
      <c r="G31" s="40"/>
      <c r="H31" s="127">
        <v>10.030999999999999</v>
      </c>
      <c r="I31" s="126">
        <v>7.135</v>
      </c>
      <c r="J31" s="126">
        <v>12.2606</v>
      </c>
      <c r="K31" s="42">
        <f>IF(I31&gt;0,100*J31/I31,0)</f>
        <v>171.8374211632796</v>
      </c>
      <c r="L31"/>
      <c r="M31"/>
      <c r="N31"/>
      <c r="O31"/>
      <c r="P31"/>
      <c r="Q31"/>
      <c r="R31"/>
      <c r="S31"/>
      <c r="T31"/>
    </row>
    <row r="32" spans="1:20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L32"/>
      <c r="M32"/>
      <c r="N32"/>
      <c r="O32"/>
      <c r="P32"/>
      <c r="Q32"/>
      <c r="R32"/>
      <c r="S32"/>
      <c r="T32"/>
    </row>
    <row r="33" spans="1:20" s="33" customFormat="1" ht="11.25" customHeight="1">
      <c r="A33" s="35" t="s">
        <v>24</v>
      </c>
      <c r="B33" s="28"/>
      <c r="C33" s="29"/>
      <c r="D33" s="29"/>
      <c r="E33" s="29"/>
      <c r="F33" s="30"/>
      <c r="G33" s="30"/>
      <c r="H33" s="129">
        <v>0.662</v>
      </c>
      <c r="I33" s="129">
        <v>0.756</v>
      </c>
      <c r="J33" s="129">
        <v>0.739</v>
      </c>
      <c r="K33" s="32"/>
      <c r="L33"/>
      <c r="M33"/>
      <c r="N33"/>
      <c r="O33"/>
      <c r="P33"/>
      <c r="Q33"/>
      <c r="R33"/>
      <c r="S33"/>
      <c r="T33"/>
    </row>
    <row r="34" spans="1:20" s="33" customFormat="1" ht="11.25" customHeight="1">
      <c r="A34" s="35" t="s">
        <v>25</v>
      </c>
      <c r="B34" s="28"/>
      <c r="C34" s="29"/>
      <c r="D34" s="29"/>
      <c r="E34" s="29"/>
      <c r="F34" s="30"/>
      <c r="G34" s="30"/>
      <c r="H34" s="129">
        <v>0.762</v>
      </c>
      <c r="I34" s="129">
        <v>0.657</v>
      </c>
      <c r="J34" s="129">
        <v>0.73</v>
      </c>
      <c r="K34" s="32"/>
      <c r="L34"/>
      <c r="M34"/>
      <c r="N34"/>
      <c r="O34"/>
      <c r="P34"/>
      <c r="Q34"/>
      <c r="R34"/>
      <c r="S34"/>
      <c r="T34"/>
    </row>
    <row r="35" spans="1:20" s="33" customFormat="1" ht="11.25" customHeight="1">
      <c r="A35" s="35" t="s">
        <v>26</v>
      </c>
      <c r="B35" s="28"/>
      <c r="C35" s="29"/>
      <c r="D35" s="29"/>
      <c r="E35" s="29"/>
      <c r="F35" s="30"/>
      <c r="G35" s="30"/>
      <c r="H35" s="129">
        <v>5.343</v>
      </c>
      <c r="I35" s="129">
        <v>5.938</v>
      </c>
      <c r="J35" s="129">
        <v>6</v>
      </c>
      <c r="K35" s="32"/>
      <c r="L35"/>
      <c r="M35"/>
      <c r="N35"/>
      <c r="O35"/>
      <c r="P35"/>
      <c r="Q35"/>
      <c r="R35"/>
      <c r="S35"/>
      <c r="T35"/>
    </row>
    <row r="36" spans="1:20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>
        <v>21.66</v>
      </c>
      <c r="I36" s="129">
        <v>20.008</v>
      </c>
      <c r="J36" s="129">
        <v>14.412</v>
      </c>
      <c r="K36" s="32"/>
      <c r="L36"/>
      <c r="M36"/>
      <c r="N36"/>
      <c r="O36"/>
      <c r="P36"/>
      <c r="Q36"/>
      <c r="R36"/>
      <c r="S36"/>
      <c r="T36"/>
    </row>
    <row r="37" spans="1:20" s="43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27">
        <v>28.427</v>
      </c>
      <c r="I37" s="126">
        <v>27.358999999999998</v>
      </c>
      <c r="J37" s="126">
        <v>21.881</v>
      </c>
      <c r="K37" s="42">
        <f>IF(I37&gt;0,100*J37/I37,0)</f>
        <v>79.97733835300998</v>
      </c>
      <c r="L37"/>
      <c r="M37"/>
      <c r="N37"/>
      <c r="O37"/>
      <c r="P37"/>
      <c r="Q37"/>
      <c r="R37"/>
      <c r="S37"/>
      <c r="T37"/>
    </row>
    <row r="38" spans="1:20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L38"/>
      <c r="M38"/>
      <c r="N38"/>
      <c r="O38"/>
      <c r="P38"/>
      <c r="Q38"/>
      <c r="R38"/>
      <c r="S38"/>
      <c r="T38"/>
    </row>
    <row r="39" spans="1:20" s="43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27">
        <v>0.426</v>
      </c>
      <c r="I39" s="126">
        <v>0.426</v>
      </c>
      <c r="J39" s="126">
        <v>0.551</v>
      </c>
      <c r="K39" s="42">
        <f>IF(I39&gt;0,100*J39/I39,0)</f>
        <v>129.34272300469485</v>
      </c>
      <c r="L39"/>
      <c r="M39"/>
      <c r="N39"/>
      <c r="O39"/>
      <c r="P39"/>
      <c r="Q39"/>
      <c r="R39"/>
      <c r="S39"/>
      <c r="T39"/>
    </row>
    <row r="40" spans="1:20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L40"/>
      <c r="M40"/>
      <c r="N40"/>
      <c r="O40"/>
      <c r="P40"/>
      <c r="Q40"/>
      <c r="R40"/>
      <c r="S40"/>
      <c r="T40"/>
    </row>
    <row r="41" spans="1:20" s="33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29">
        <v>0.928</v>
      </c>
      <c r="I41" s="129">
        <v>0.443</v>
      </c>
      <c r="J41" s="129">
        <v>1.4</v>
      </c>
      <c r="K41" s="32"/>
      <c r="L41"/>
      <c r="M41"/>
      <c r="N41"/>
      <c r="O41"/>
      <c r="P41"/>
      <c r="Q41"/>
      <c r="R41"/>
      <c r="S41"/>
      <c r="T41"/>
    </row>
    <row r="42" spans="1:20" s="33" customFormat="1" ht="11.25" customHeight="1">
      <c r="A42" s="35" t="s">
        <v>31</v>
      </c>
      <c r="B42" s="28"/>
      <c r="C42" s="29"/>
      <c r="D42" s="29"/>
      <c r="E42" s="29"/>
      <c r="F42" s="30"/>
      <c r="G42" s="30"/>
      <c r="H42" s="129"/>
      <c r="I42" s="129"/>
      <c r="J42" s="129"/>
      <c r="K42" s="32"/>
      <c r="L42"/>
      <c r="M42"/>
      <c r="N42"/>
      <c r="O42"/>
      <c r="P42"/>
      <c r="Q42"/>
      <c r="R42"/>
      <c r="S42"/>
      <c r="T42"/>
    </row>
    <row r="43" spans="1:20" s="33" customFormat="1" ht="11.25" customHeight="1">
      <c r="A43" s="35" t="s">
        <v>32</v>
      </c>
      <c r="B43" s="28"/>
      <c r="C43" s="29"/>
      <c r="D43" s="29"/>
      <c r="E43" s="29"/>
      <c r="F43" s="30"/>
      <c r="G43" s="30"/>
      <c r="H43" s="129"/>
      <c r="I43" s="129"/>
      <c r="J43" s="129"/>
      <c r="K43" s="32"/>
      <c r="L43"/>
      <c r="M43"/>
      <c r="N43"/>
      <c r="O43"/>
      <c r="P43"/>
      <c r="Q43"/>
      <c r="R43"/>
      <c r="S43"/>
      <c r="T43"/>
    </row>
    <row r="44" spans="1:20" s="33" customFormat="1" ht="11.25" customHeight="1">
      <c r="A44" s="35" t="s">
        <v>33</v>
      </c>
      <c r="B44" s="28"/>
      <c r="C44" s="29"/>
      <c r="D44" s="29"/>
      <c r="E44" s="29"/>
      <c r="F44" s="30"/>
      <c r="G44" s="30"/>
      <c r="H44" s="129"/>
      <c r="I44" s="129"/>
      <c r="J44" s="129"/>
      <c r="K44" s="32"/>
      <c r="L44"/>
      <c r="M44"/>
      <c r="N44"/>
      <c r="O44"/>
      <c r="P44"/>
      <c r="Q44"/>
      <c r="R44"/>
      <c r="S44"/>
      <c r="T44"/>
    </row>
    <row r="45" spans="1:20" s="33" customFormat="1" ht="11.25" customHeight="1">
      <c r="A45" s="35" t="s">
        <v>34</v>
      </c>
      <c r="B45" s="28"/>
      <c r="C45" s="29"/>
      <c r="D45" s="29"/>
      <c r="E45" s="29"/>
      <c r="F45" s="30"/>
      <c r="G45" s="30"/>
      <c r="H45" s="129">
        <v>0.192</v>
      </c>
      <c r="I45" s="129">
        <v>0.162</v>
      </c>
      <c r="J45" s="129">
        <v>0.295</v>
      </c>
      <c r="K45" s="32"/>
      <c r="L45"/>
      <c r="M45"/>
      <c r="N45"/>
      <c r="O45"/>
      <c r="P45"/>
      <c r="Q45"/>
      <c r="R45"/>
      <c r="S45"/>
      <c r="T45"/>
    </row>
    <row r="46" spans="1:20" s="33" customFormat="1" ht="11.25" customHeight="1">
      <c r="A46" s="35" t="s">
        <v>35</v>
      </c>
      <c r="B46" s="28"/>
      <c r="C46" s="29"/>
      <c r="D46" s="29"/>
      <c r="E46" s="29"/>
      <c r="F46" s="30"/>
      <c r="G46" s="30"/>
      <c r="H46" s="129"/>
      <c r="I46" s="129"/>
      <c r="J46" s="129"/>
      <c r="K46" s="32"/>
      <c r="L46"/>
      <c r="M46"/>
      <c r="N46"/>
      <c r="O46"/>
      <c r="P46"/>
      <c r="Q46"/>
      <c r="R46"/>
      <c r="S46"/>
      <c r="T46"/>
    </row>
    <row r="47" spans="1:20" s="33" customFormat="1" ht="11.25" customHeight="1">
      <c r="A47" s="35" t="s">
        <v>36</v>
      </c>
      <c r="B47" s="28"/>
      <c r="C47" s="29"/>
      <c r="D47" s="29"/>
      <c r="E47" s="29"/>
      <c r="F47" s="30"/>
      <c r="G47" s="30"/>
      <c r="H47" s="129"/>
      <c r="I47" s="129"/>
      <c r="J47" s="129"/>
      <c r="K47" s="32"/>
      <c r="L47"/>
      <c r="M47"/>
      <c r="N47"/>
      <c r="O47"/>
      <c r="P47"/>
      <c r="Q47"/>
      <c r="R47"/>
      <c r="S47"/>
      <c r="T47"/>
    </row>
    <row r="48" spans="1:20" s="33" customFormat="1" ht="11.25" customHeight="1">
      <c r="A48" s="35" t="s">
        <v>37</v>
      </c>
      <c r="B48" s="28"/>
      <c r="C48" s="29"/>
      <c r="D48" s="29"/>
      <c r="E48" s="29"/>
      <c r="F48" s="30"/>
      <c r="G48" s="30"/>
      <c r="H48" s="129">
        <v>0.263</v>
      </c>
      <c r="I48" s="129">
        <v>0.35</v>
      </c>
      <c r="J48" s="129">
        <v>0.524</v>
      </c>
      <c r="K48" s="32"/>
      <c r="L48"/>
      <c r="M48"/>
      <c r="N48"/>
      <c r="O48"/>
      <c r="P48"/>
      <c r="Q48"/>
      <c r="R48"/>
      <c r="S48"/>
      <c r="T48"/>
    </row>
    <row r="49" spans="1:20" s="33" customFormat="1" ht="11.25" customHeight="1">
      <c r="A49" s="35" t="s">
        <v>38</v>
      </c>
      <c r="B49" s="28"/>
      <c r="C49" s="29"/>
      <c r="D49" s="29"/>
      <c r="E49" s="29"/>
      <c r="F49" s="30"/>
      <c r="G49" s="30"/>
      <c r="H49" s="129">
        <v>0.018</v>
      </c>
      <c r="I49" s="129">
        <v>0.007</v>
      </c>
      <c r="J49" s="129">
        <v>0.013</v>
      </c>
      <c r="K49" s="32"/>
      <c r="L49"/>
      <c r="M49"/>
      <c r="N49"/>
      <c r="O49"/>
      <c r="P49"/>
      <c r="Q49"/>
      <c r="R49"/>
      <c r="S49"/>
      <c r="T49"/>
    </row>
    <row r="50" spans="1:20" s="43" customFormat="1" ht="11.25" customHeight="1">
      <c r="A50" s="44" t="s">
        <v>39</v>
      </c>
      <c r="B50" s="37"/>
      <c r="C50" s="38"/>
      <c r="D50" s="38"/>
      <c r="E50" s="38"/>
      <c r="F50" s="39"/>
      <c r="G50" s="40"/>
      <c r="H50" s="127">
        <v>1.401</v>
      </c>
      <c r="I50" s="126">
        <v>0.962</v>
      </c>
      <c r="J50" s="126">
        <v>2.2319999999999998</v>
      </c>
      <c r="K50" s="42">
        <f>IF(I50&gt;0,100*J50/I50,0)</f>
        <v>232.016632016632</v>
      </c>
      <c r="L50"/>
      <c r="M50"/>
      <c r="N50"/>
      <c r="O50"/>
      <c r="P50"/>
      <c r="Q50"/>
      <c r="R50"/>
      <c r="S50"/>
      <c r="T50"/>
    </row>
    <row r="51" spans="1:20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L51"/>
      <c r="M51"/>
      <c r="N51"/>
      <c r="O51"/>
      <c r="P51"/>
      <c r="Q51"/>
      <c r="R51"/>
      <c r="S51"/>
      <c r="T51"/>
    </row>
    <row r="52" spans="1:20" s="43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27">
        <v>6.334</v>
      </c>
      <c r="I52" s="126">
        <v>2.425</v>
      </c>
      <c r="J52" s="126">
        <v>6.3</v>
      </c>
      <c r="K52" s="42">
        <f>IF(I52&gt;0,100*J52/I52,0)</f>
        <v>259.79381443298973</v>
      </c>
      <c r="L52"/>
      <c r="M52"/>
      <c r="N52"/>
      <c r="O52"/>
      <c r="P52"/>
      <c r="Q52"/>
      <c r="R52"/>
      <c r="S52"/>
      <c r="T52"/>
    </row>
    <row r="53" spans="1:20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L53"/>
      <c r="M53"/>
      <c r="N53"/>
      <c r="O53"/>
      <c r="P53"/>
      <c r="Q53"/>
      <c r="R53"/>
      <c r="S53"/>
      <c r="T53"/>
    </row>
    <row r="54" spans="1:20" s="33" customFormat="1" ht="11.25" customHeight="1">
      <c r="A54" s="35" t="s">
        <v>41</v>
      </c>
      <c r="B54" s="28"/>
      <c r="C54" s="29"/>
      <c r="D54" s="29"/>
      <c r="E54" s="29"/>
      <c r="F54" s="30"/>
      <c r="G54" s="30"/>
      <c r="H54" s="129">
        <v>10.099</v>
      </c>
      <c r="I54" s="129">
        <v>5.12</v>
      </c>
      <c r="J54" s="129">
        <v>9.886</v>
      </c>
      <c r="K54" s="32"/>
      <c r="L54"/>
      <c r="M54"/>
      <c r="N54"/>
      <c r="O54"/>
      <c r="P54"/>
      <c r="Q54"/>
      <c r="R54"/>
      <c r="S54"/>
      <c r="T54"/>
    </row>
    <row r="55" spans="1:20" s="33" customFormat="1" ht="11.25" customHeight="1">
      <c r="A55" s="35" t="s">
        <v>42</v>
      </c>
      <c r="B55" s="28"/>
      <c r="C55" s="29"/>
      <c r="D55" s="29"/>
      <c r="E55" s="29"/>
      <c r="F55" s="30"/>
      <c r="G55" s="30"/>
      <c r="H55" s="129">
        <v>43.974</v>
      </c>
      <c r="I55" s="129">
        <v>18.5</v>
      </c>
      <c r="J55" s="129">
        <v>56.206</v>
      </c>
      <c r="K55" s="32"/>
      <c r="L55"/>
      <c r="M55"/>
      <c r="N55"/>
      <c r="O55"/>
      <c r="P55"/>
      <c r="Q55"/>
      <c r="R55"/>
      <c r="S55"/>
      <c r="T55"/>
    </row>
    <row r="56" spans="1:20" s="33" customFormat="1" ht="11.25" customHeight="1">
      <c r="A56" s="35" t="s">
        <v>43</v>
      </c>
      <c r="B56" s="28"/>
      <c r="C56" s="29"/>
      <c r="D56" s="29"/>
      <c r="E56" s="29"/>
      <c r="F56" s="30"/>
      <c r="G56" s="30"/>
      <c r="H56" s="129">
        <v>5.738</v>
      </c>
      <c r="I56" s="129">
        <v>2.376</v>
      </c>
      <c r="J56" s="129">
        <v>5.7</v>
      </c>
      <c r="K56" s="32"/>
      <c r="L56"/>
      <c r="M56"/>
      <c r="N56"/>
      <c r="O56"/>
      <c r="P56"/>
      <c r="Q56"/>
      <c r="R56"/>
      <c r="S56"/>
      <c r="T56"/>
    </row>
    <row r="57" spans="1:20" s="33" customFormat="1" ht="11.25" customHeight="1">
      <c r="A57" s="35" t="s">
        <v>44</v>
      </c>
      <c r="B57" s="28"/>
      <c r="C57" s="29"/>
      <c r="D57" s="29"/>
      <c r="E57" s="29"/>
      <c r="F57" s="30"/>
      <c r="G57" s="30"/>
      <c r="H57" s="129">
        <v>2.569</v>
      </c>
      <c r="I57" s="129">
        <v>0.501084</v>
      </c>
      <c r="J57" s="129">
        <v>0.6286</v>
      </c>
      <c r="K57" s="32"/>
      <c r="L57"/>
      <c r="M57"/>
      <c r="N57"/>
      <c r="O57"/>
      <c r="P57"/>
      <c r="Q57"/>
      <c r="R57"/>
      <c r="S57"/>
      <c r="T57"/>
    </row>
    <row r="58" spans="1:20" s="33" customFormat="1" ht="11.25" customHeight="1">
      <c r="A58" s="35" t="s">
        <v>45</v>
      </c>
      <c r="B58" s="28"/>
      <c r="C58" s="29"/>
      <c r="D58" s="29"/>
      <c r="E58" s="29"/>
      <c r="F58" s="30"/>
      <c r="G58" s="30"/>
      <c r="H58" s="129">
        <v>46.498</v>
      </c>
      <c r="I58" s="129">
        <v>13.398</v>
      </c>
      <c r="J58" s="129">
        <v>42.604</v>
      </c>
      <c r="K58" s="32"/>
      <c r="L58"/>
      <c r="M58"/>
      <c r="N58"/>
      <c r="O58"/>
      <c r="P58"/>
      <c r="Q58"/>
      <c r="R58"/>
      <c r="S58"/>
      <c r="T58"/>
    </row>
    <row r="59" spans="1:20" s="43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27">
        <v>108.87799999999999</v>
      </c>
      <c r="I59" s="126">
        <v>39.895084</v>
      </c>
      <c r="J59" s="126">
        <v>115.0246</v>
      </c>
      <c r="K59" s="42">
        <f>IF(I59&gt;0,100*J59/I59,0)</f>
        <v>288.317728570267</v>
      </c>
      <c r="L59"/>
      <c r="M59"/>
      <c r="N59"/>
      <c r="O59"/>
      <c r="P59"/>
      <c r="Q59"/>
      <c r="R59"/>
      <c r="S59"/>
      <c r="T59"/>
    </row>
    <row r="60" spans="1:20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L60"/>
      <c r="M60"/>
      <c r="N60"/>
      <c r="O60"/>
      <c r="P60"/>
      <c r="Q60"/>
      <c r="R60"/>
      <c r="S60"/>
      <c r="T60"/>
    </row>
    <row r="61" spans="1:20" s="33" customFormat="1" ht="11.25" customHeight="1">
      <c r="A61" s="35" t="s">
        <v>47</v>
      </c>
      <c r="B61" s="28"/>
      <c r="C61" s="29"/>
      <c r="D61" s="29"/>
      <c r="E61" s="29"/>
      <c r="F61" s="30"/>
      <c r="G61" s="30"/>
      <c r="H61" s="129">
        <v>7.618</v>
      </c>
      <c r="I61" s="129">
        <v>7.9</v>
      </c>
      <c r="J61" s="129">
        <v>8.1</v>
      </c>
      <c r="K61" s="32"/>
      <c r="L61"/>
      <c r="M61"/>
      <c r="N61"/>
      <c r="O61"/>
      <c r="P61"/>
      <c r="Q61"/>
      <c r="R61"/>
      <c r="S61"/>
      <c r="T61"/>
    </row>
    <row r="62" spans="1:20" s="33" customFormat="1" ht="11.25" customHeight="1">
      <c r="A62" s="35" t="s">
        <v>48</v>
      </c>
      <c r="B62" s="28"/>
      <c r="C62" s="29"/>
      <c r="D62" s="29"/>
      <c r="E62" s="29"/>
      <c r="F62" s="30"/>
      <c r="G62" s="30"/>
      <c r="H62" s="129">
        <v>3.973</v>
      </c>
      <c r="I62" s="129">
        <v>7.5</v>
      </c>
      <c r="J62" s="129">
        <v>5</v>
      </c>
      <c r="K62" s="32"/>
      <c r="L62"/>
      <c r="M62"/>
      <c r="N62"/>
      <c r="O62"/>
      <c r="P62"/>
      <c r="Q62"/>
      <c r="R62"/>
      <c r="S62"/>
      <c r="T62"/>
    </row>
    <row r="63" spans="1:20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>
        <v>8.17</v>
      </c>
      <c r="I63" s="129">
        <v>10.9</v>
      </c>
      <c r="J63" s="129">
        <v>5.6</v>
      </c>
      <c r="K63" s="32"/>
      <c r="L63"/>
      <c r="M63"/>
      <c r="N63"/>
      <c r="O63"/>
      <c r="P63"/>
      <c r="Q63"/>
      <c r="R63"/>
      <c r="S63"/>
      <c r="T63"/>
    </row>
    <row r="64" spans="1:20" s="43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27">
        <v>19.761000000000003</v>
      </c>
      <c r="I64" s="126">
        <v>26.3</v>
      </c>
      <c r="J64" s="126">
        <v>18.7</v>
      </c>
      <c r="K64" s="42">
        <f>IF(I64&gt;0,100*J64/I64,0)</f>
        <v>71.10266159695817</v>
      </c>
      <c r="L64"/>
      <c r="M64"/>
      <c r="N64"/>
      <c r="O64"/>
      <c r="P64"/>
      <c r="Q64"/>
      <c r="R64"/>
      <c r="S64"/>
      <c r="T64"/>
    </row>
    <row r="65" spans="1:20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L65"/>
      <c r="M65"/>
      <c r="N65"/>
      <c r="O65"/>
      <c r="P65"/>
      <c r="Q65"/>
      <c r="R65"/>
      <c r="S65"/>
      <c r="T65"/>
    </row>
    <row r="66" spans="1:20" s="43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27">
        <v>7.501</v>
      </c>
      <c r="I66" s="126">
        <v>6.5</v>
      </c>
      <c r="J66" s="126">
        <v>8.4</v>
      </c>
      <c r="K66" s="42">
        <f>IF(I66&gt;0,100*J66/I66,0)</f>
        <v>129.23076923076923</v>
      </c>
      <c r="L66"/>
      <c r="M66"/>
      <c r="N66"/>
      <c r="O66"/>
      <c r="P66"/>
      <c r="Q66"/>
      <c r="R66"/>
      <c r="S66"/>
      <c r="T66"/>
    </row>
    <row r="67" spans="1:20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L67"/>
      <c r="M67"/>
      <c r="N67"/>
      <c r="O67"/>
      <c r="P67"/>
      <c r="Q67"/>
      <c r="R67"/>
      <c r="S67"/>
      <c r="T67"/>
    </row>
    <row r="68" spans="1:20" s="33" customFormat="1" ht="11.25" customHeight="1">
      <c r="A68" s="35" t="s">
        <v>52</v>
      </c>
      <c r="B68" s="28"/>
      <c r="C68" s="29"/>
      <c r="D68" s="29"/>
      <c r="E68" s="29"/>
      <c r="F68" s="30"/>
      <c r="G68" s="30"/>
      <c r="H68" s="129">
        <v>43.617</v>
      </c>
      <c r="I68" s="129">
        <v>21</v>
      </c>
      <c r="J68" s="129">
        <v>52</v>
      </c>
      <c r="K68" s="32"/>
      <c r="L68"/>
      <c r="M68"/>
      <c r="N68"/>
      <c r="O68"/>
      <c r="P68"/>
      <c r="Q68"/>
      <c r="R68"/>
      <c r="S68"/>
      <c r="T68"/>
    </row>
    <row r="69" spans="1:20" s="33" customFormat="1" ht="11.25" customHeight="1">
      <c r="A69" s="35" t="s">
        <v>53</v>
      </c>
      <c r="B69" s="28"/>
      <c r="C69" s="29"/>
      <c r="D69" s="29"/>
      <c r="E69" s="29"/>
      <c r="F69" s="30"/>
      <c r="G69" s="30"/>
      <c r="H69" s="129">
        <v>8.984</v>
      </c>
      <c r="I69" s="129">
        <v>3.9</v>
      </c>
      <c r="J69" s="129">
        <v>9.5</v>
      </c>
      <c r="K69" s="32"/>
      <c r="L69"/>
      <c r="M69"/>
      <c r="N69"/>
      <c r="O69"/>
      <c r="P69"/>
      <c r="Q69"/>
      <c r="R69"/>
      <c r="S69"/>
      <c r="T69"/>
    </row>
    <row r="70" spans="1:20" s="43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27">
        <v>52.601</v>
      </c>
      <c r="I70" s="126">
        <v>24.9</v>
      </c>
      <c r="J70" s="126">
        <v>61.5</v>
      </c>
      <c r="K70" s="42">
        <f>IF(I70&gt;0,100*J70/I70,0)</f>
        <v>246.98795180722894</v>
      </c>
      <c r="L70"/>
      <c r="M70"/>
      <c r="N70"/>
      <c r="O70"/>
      <c r="P70"/>
      <c r="Q70"/>
      <c r="R70"/>
      <c r="S70"/>
      <c r="T70"/>
    </row>
    <row r="71" spans="1:20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L71"/>
      <c r="M71"/>
      <c r="N71"/>
      <c r="O71"/>
      <c r="P71"/>
      <c r="Q71"/>
      <c r="R71"/>
      <c r="S71"/>
      <c r="T71"/>
    </row>
    <row r="72" spans="1:20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>
        <v>10.602</v>
      </c>
      <c r="I72" s="129">
        <v>9.679</v>
      </c>
      <c r="J72" s="129">
        <v>9.917</v>
      </c>
      <c r="K72" s="32"/>
      <c r="L72"/>
      <c r="M72"/>
      <c r="N72"/>
      <c r="O72"/>
      <c r="P72"/>
      <c r="Q72"/>
      <c r="R72"/>
      <c r="S72"/>
      <c r="T72"/>
    </row>
    <row r="73" spans="1:20" s="33" customFormat="1" ht="11.25" customHeight="1">
      <c r="A73" s="35" t="s">
        <v>56</v>
      </c>
      <c r="B73" s="28"/>
      <c r="C73" s="29"/>
      <c r="D73" s="29"/>
      <c r="E73" s="29"/>
      <c r="F73" s="30"/>
      <c r="G73" s="30"/>
      <c r="H73" s="129">
        <v>7.633</v>
      </c>
      <c r="I73" s="129">
        <v>6.507</v>
      </c>
      <c r="J73" s="129">
        <v>8.687</v>
      </c>
      <c r="K73" s="32"/>
      <c r="L73"/>
      <c r="M73"/>
      <c r="N73"/>
      <c r="O73"/>
      <c r="P73"/>
      <c r="Q73"/>
      <c r="R73"/>
      <c r="S73"/>
      <c r="T73"/>
    </row>
    <row r="74" spans="1:20" s="33" customFormat="1" ht="11.25" customHeight="1">
      <c r="A74" s="35" t="s">
        <v>57</v>
      </c>
      <c r="B74" s="28"/>
      <c r="C74" s="29"/>
      <c r="D74" s="29"/>
      <c r="E74" s="29"/>
      <c r="F74" s="30"/>
      <c r="G74" s="30"/>
      <c r="H74" s="129">
        <v>322.947</v>
      </c>
      <c r="I74" s="129">
        <v>139.091</v>
      </c>
      <c r="J74" s="129">
        <v>306</v>
      </c>
      <c r="K74" s="32"/>
      <c r="L74"/>
      <c r="M74"/>
      <c r="N74"/>
      <c r="O74"/>
      <c r="P74"/>
      <c r="Q74"/>
      <c r="R74"/>
      <c r="S74"/>
      <c r="T74"/>
    </row>
    <row r="75" spans="1:20" s="33" customFormat="1" ht="11.25" customHeight="1">
      <c r="A75" s="35" t="s">
        <v>58</v>
      </c>
      <c r="B75" s="28"/>
      <c r="C75" s="29"/>
      <c r="D75" s="29"/>
      <c r="E75" s="29"/>
      <c r="F75" s="30"/>
      <c r="G75" s="30"/>
      <c r="H75" s="129">
        <v>120.794</v>
      </c>
      <c r="I75" s="129">
        <v>53.902</v>
      </c>
      <c r="J75" s="129">
        <v>120.849</v>
      </c>
      <c r="K75" s="32"/>
      <c r="L75"/>
      <c r="M75"/>
      <c r="N75"/>
      <c r="O75"/>
      <c r="P75"/>
      <c r="Q75"/>
      <c r="R75"/>
      <c r="S75"/>
      <c r="T75"/>
    </row>
    <row r="76" spans="1:20" s="33" customFormat="1" ht="11.25" customHeight="1">
      <c r="A76" s="35" t="s">
        <v>59</v>
      </c>
      <c r="B76" s="28"/>
      <c r="C76" s="29"/>
      <c r="D76" s="29"/>
      <c r="E76" s="29"/>
      <c r="F76" s="30"/>
      <c r="G76" s="30"/>
      <c r="H76" s="129">
        <v>6.126</v>
      </c>
      <c r="I76" s="129">
        <v>4.94</v>
      </c>
      <c r="J76" s="129">
        <v>3.913</v>
      </c>
      <c r="K76" s="32"/>
      <c r="L76"/>
      <c r="M76"/>
      <c r="N76"/>
      <c r="O76"/>
      <c r="P76"/>
      <c r="Q76"/>
      <c r="R76"/>
      <c r="S76"/>
      <c r="T76"/>
    </row>
    <row r="77" spans="1:20" s="33" customFormat="1" ht="11.25" customHeight="1">
      <c r="A77" s="35" t="s">
        <v>60</v>
      </c>
      <c r="B77" s="28"/>
      <c r="C77" s="29"/>
      <c r="D77" s="29"/>
      <c r="E77" s="29"/>
      <c r="F77" s="30"/>
      <c r="G77" s="30"/>
      <c r="H77" s="129">
        <v>678.472</v>
      </c>
      <c r="I77" s="129">
        <v>139.592</v>
      </c>
      <c r="J77" s="129">
        <v>715</v>
      </c>
      <c r="K77" s="32"/>
      <c r="L77"/>
      <c r="M77"/>
      <c r="N77"/>
      <c r="O77"/>
      <c r="P77"/>
      <c r="Q77"/>
      <c r="R77"/>
      <c r="S77"/>
      <c r="T77"/>
    </row>
    <row r="78" spans="1:20" s="33" customFormat="1" ht="11.25" customHeight="1">
      <c r="A78" s="35" t="s">
        <v>61</v>
      </c>
      <c r="B78" s="28"/>
      <c r="C78" s="29"/>
      <c r="D78" s="29"/>
      <c r="E78" s="29"/>
      <c r="F78" s="30"/>
      <c r="G78" s="30"/>
      <c r="H78" s="129">
        <v>94.327</v>
      </c>
      <c r="I78" s="129">
        <v>42.6</v>
      </c>
      <c r="J78" s="129">
        <v>74</v>
      </c>
      <c r="K78" s="32"/>
      <c r="L78"/>
      <c r="M78"/>
      <c r="N78"/>
      <c r="O78"/>
      <c r="P78"/>
      <c r="Q78"/>
      <c r="R78"/>
      <c r="S78"/>
      <c r="T78"/>
    </row>
    <row r="79" spans="1:20" s="33" customFormat="1" ht="11.25" customHeight="1">
      <c r="A79" s="35" t="s">
        <v>62</v>
      </c>
      <c r="B79" s="28"/>
      <c r="C79" s="29"/>
      <c r="D79" s="29"/>
      <c r="E79" s="29"/>
      <c r="F79" s="30"/>
      <c r="G79" s="30"/>
      <c r="H79" s="129">
        <v>85.621</v>
      </c>
      <c r="I79" s="129">
        <v>75.347</v>
      </c>
      <c r="J79" s="129">
        <v>86.094</v>
      </c>
      <c r="K79" s="32"/>
      <c r="L79"/>
      <c r="M79"/>
      <c r="N79"/>
      <c r="O79"/>
      <c r="P79"/>
      <c r="Q79"/>
      <c r="R79"/>
      <c r="S79"/>
      <c r="T79"/>
    </row>
    <row r="80" spans="1:20" s="43" customFormat="1" ht="11.25" customHeight="1">
      <c r="A80" s="44" t="s">
        <v>63</v>
      </c>
      <c r="B80" s="37"/>
      <c r="C80" s="38"/>
      <c r="D80" s="38"/>
      <c r="E80" s="38"/>
      <c r="F80" s="39"/>
      <c r="G80" s="40"/>
      <c r="H80" s="127">
        <v>1326.5220000000002</v>
      </c>
      <c r="I80" s="126">
        <v>471.658</v>
      </c>
      <c r="J80" s="126">
        <v>1324.46</v>
      </c>
      <c r="K80" s="42">
        <f>IF(I80&gt;0,100*J80/I80,0)</f>
        <v>280.8094000313787</v>
      </c>
      <c r="L80"/>
      <c r="M80"/>
      <c r="N80"/>
      <c r="O80"/>
      <c r="P80"/>
      <c r="Q80"/>
      <c r="R80"/>
      <c r="S80"/>
      <c r="T80"/>
    </row>
    <row r="81" spans="1:20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L81"/>
      <c r="M81"/>
      <c r="N81"/>
      <c r="O81"/>
      <c r="P81"/>
      <c r="Q81"/>
      <c r="R81"/>
      <c r="S81"/>
      <c r="T81"/>
    </row>
    <row r="82" spans="1:20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>
        <v>0.032</v>
      </c>
      <c r="I82" s="129">
        <v>0.06</v>
      </c>
      <c r="J82" s="129">
        <v>0.034</v>
      </c>
      <c r="K82" s="32"/>
      <c r="L82"/>
      <c r="M82"/>
      <c r="N82"/>
      <c r="O82"/>
      <c r="P82"/>
      <c r="Q82"/>
      <c r="R82"/>
      <c r="S82"/>
      <c r="T82"/>
    </row>
    <row r="83" spans="1:20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30">
        <v>0.003</v>
      </c>
      <c r="I83" s="130">
        <v>0.007</v>
      </c>
      <c r="J83" s="130">
        <v>0.007</v>
      </c>
      <c r="K83" s="32"/>
      <c r="L83"/>
      <c r="M83"/>
      <c r="N83"/>
      <c r="O83"/>
      <c r="P83"/>
      <c r="Q83"/>
      <c r="R83"/>
      <c r="S83"/>
      <c r="T83"/>
    </row>
    <row r="84" spans="1:20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>
        <v>0.035</v>
      </c>
      <c r="I84" s="126">
        <v>0.067</v>
      </c>
      <c r="J84" s="126">
        <v>0.041</v>
      </c>
      <c r="K84" s="42">
        <f>IF(I84&gt;0,100*J84/I84,0)</f>
        <v>61.194029850746276</v>
      </c>
      <c r="L84"/>
      <c r="M84"/>
      <c r="N84"/>
      <c r="O84"/>
      <c r="P84"/>
      <c r="Q84"/>
      <c r="R84"/>
      <c r="S84"/>
      <c r="T84"/>
    </row>
    <row r="85" spans="1:20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L85"/>
      <c r="M85"/>
      <c r="N85"/>
      <c r="O85"/>
      <c r="P85"/>
      <c r="Q85"/>
      <c r="R85"/>
      <c r="S85"/>
      <c r="T85"/>
    </row>
    <row r="86" spans="1:20" s="33" customFormat="1" ht="11.25" customHeight="1">
      <c r="A86" s="35" t="s">
        <v>67</v>
      </c>
      <c r="B86" s="28"/>
      <c r="C86" s="29"/>
      <c r="D86" s="29"/>
      <c r="E86" s="29"/>
      <c r="F86" s="30"/>
      <c r="G86" s="30"/>
      <c r="H86" s="31">
        <v>1567.5230000000004</v>
      </c>
      <c r="I86" s="31">
        <v>611.977834</v>
      </c>
      <c r="J86" s="31">
        <v>1577.2956506212988</v>
      </c>
      <c r="K86" s="32">
        <f>IF(I86&gt;0,100*J86/I86,0)</f>
        <v>257.7373824656039</v>
      </c>
      <c r="L86"/>
      <c r="M86"/>
      <c r="N86"/>
      <c r="O86"/>
      <c r="P86"/>
      <c r="Q86"/>
      <c r="R86"/>
      <c r="S86"/>
      <c r="T86"/>
    </row>
    <row r="87" spans="1:20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L87"/>
      <c r="M87"/>
      <c r="N87"/>
      <c r="O87"/>
      <c r="P87"/>
      <c r="Q87"/>
      <c r="R87"/>
      <c r="S87"/>
      <c r="T87"/>
    </row>
    <row r="88" spans="1:20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L88"/>
      <c r="M88"/>
      <c r="N88"/>
      <c r="O88"/>
      <c r="P88"/>
      <c r="Q88"/>
      <c r="R88"/>
      <c r="S88"/>
      <c r="T88"/>
    </row>
    <row r="89" spans="1:20" s="43" customFormat="1" ht="11.25" customHeight="1">
      <c r="A89" s="54" t="s">
        <v>68</v>
      </c>
      <c r="B89" s="55"/>
      <c r="C89" s="56"/>
      <c r="D89" s="56"/>
      <c r="E89" s="56"/>
      <c r="F89" s="57"/>
      <c r="G89" s="40"/>
      <c r="H89" s="58">
        <v>1567.5230000000004</v>
      </c>
      <c r="I89" s="59">
        <v>611.977834</v>
      </c>
      <c r="J89" s="59">
        <v>1577.2956506212988</v>
      </c>
      <c r="K89" s="57">
        <f>IF(I89&gt;0,100*J89/I89,0)</f>
        <v>257.7373824656039</v>
      </c>
      <c r="L89"/>
      <c r="M89"/>
      <c r="N89"/>
      <c r="O89"/>
      <c r="P89"/>
      <c r="Q89"/>
      <c r="R89"/>
      <c r="S89"/>
      <c r="T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AG627"/>
  <sheetViews>
    <sheetView workbookViewId="0" topLeftCell="A10">
      <selection activeCell="X14" sqref="X1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1838.2028034236932</v>
      </c>
      <c r="D9" s="29">
        <v>2276</v>
      </c>
      <c r="E9" s="29">
        <v>1776.512663906361</v>
      </c>
      <c r="F9" s="30"/>
      <c r="G9" s="30"/>
      <c r="H9" s="129">
        <v>5.507650190810119</v>
      </c>
      <c r="I9" s="129">
        <v>7.14095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3420.829277597761</v>
      </c>
      <c r="D10" s="29">
        <v>3985</v>
      </c>
      <c r="E10" s="29">
        <v>3616.10044784672</v>
      </c>
      <c r="F10" s="30"/>
      <c r="G10" s="30"/>
      <c r="H10" s="129">
        <v>7.07427494607217</v>
      </c>
      <c r="I10" s="129">
        <v>7.97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9689.841745772253</v>
      </c>
      <c r="D11" s="29">
        <v>9301</v>
      </c>
      <c r="E11" s="29">
        <v>9231.627584676387</v>
      </c>
      <c r="F11" s="30"/>
      <c r="G11" s="30"/>
      <c r="H11" s="129">
        <v>23.073935657120177</v>
      </c>
      <c r="I11" s="129">
        <v>23.515543906249995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528.7075791119489</v>
      </c>
      <c r="D12" s="29">
        <v>914</v>
      </c>
      <c r="E12" s="29">
        <v>342.7772592721621</v>
      </c>
      <c r="F12" s="30"/>
      <c r="G12" s="30"/>
      <c r="H12" s="129">
        <v>1.3711372281175982</v>
      </c>
      <c r="I12" s="129">
        <v>1.8590759999999997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15477.581405905657</v>
      </c>
      <c r="D13" s="38">
        <v>16476</v>
      </c>
      <c r="E13" s="38">
        <v>14967.017955701629</v>
      </c>
      <c r="F13" s="39">
        <f>IF(D13&gt;0,100*E13/D13,0)</f>
        <v>90.84133257891253</v>
      </c>
      <c r="G13" s="40"/>
      <c r="H13" s="127">
        <v>37.02699802212006</v>
      </c>
      <c r="I13" s="126">
        <v>40.48556990624999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55</v>
      </c>
      <c r="D15" s="38">
        <v>55</v>
      </c>
      <c r="E15" s="38">
        <v>50</v>
      </c>
      <c r="F15" s="39">
        <f>IF(D15&gt;0,100*E15/D15,0)</f>
        <v>90.9090909090909</v>
      </c>
      <c r="G15" s="40"/>
      <c r="H15" s="127">
        <v>0.06</v>
      </c>
      <c r="I15" s="126">
        <v>0.06</v>
      </c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998</v>
      </c>
      <c r="D17" s="38">
        <v>998</v>
      </c>
      <c r="E17" s="38">
        <v>998</v>
      </c>
      <c r="F17" s="39">
        <f>IF(D17&gt;0,100*E17/D17,0)</f>
        <v>100</v>
      </c>
      <c r="G17" s="40"/>
      <c r="H17" s="127">
        <v>3.112</v>
      </c>
      <c r="I17" s="126">
        <v>3.112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25820</v>
      </c>
      <c r="D19" s="29">
        <v>23455</v>
      </c>
      <c r="E19" s="29">
        <v>25000</v>
      </c>
      <c r="F19" s="30"/>
      <c r="G19" s="30"/>
      <c r="H19" s="129">
        <v>160.084</v>
      </c>
      <c r="I19" s="129">
        <v>117.274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25820</v>
      </c>
      <c r="D22" s="38">
        <v>23455</v>
      </c>
      <c r="E22" s="38">
        <v>25000</v>
      </c>
      <c r="F22" s="39">
        <f>IF(D22&gt;0,100*E22/D22,0)</f>
        <v>106.58708164570454</v>
      </c>
      <c r="G22" s="40"/>
      <c r="H22" s="127">
        <v>160.084</v>
      </c>
      <c r="I22" s="126">
        <v>117.274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74604</v>
      </c>
      <c r="D24" s="38">
        <v>68542</v>
      </c>
      <c r="E24" s="38">
        <v>69500</v>
      </c>
      <c r="F24" s="39">
        <f>IF(D24&gt;0,100*E24/D24,0)</f>
        <v>101.39768317236147</v>
      </c>
      <c r="G24" s="40"/>
      <c r="H24" s="127">
        <v>331.096</v>
      </c>
      <c r="I24" s="126">
        <v>301.458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36000</v>
      </c>
      <c r="D26" s="38">
        <v>32600</v>
      </c>
      <c r="E26" s="38">
        <v>33000</v>
      </c>
      <c r="F26" s="39">
        <f>IF(D26&gt;0,100*E26/D26,0)</f>
        <v>101.22699386503068</v>
      </c>
      <c r="G26" s="40"/>
      <c r="H26" s="127">
        <v>148</v>
      </c>
      <c r="I26" s="126">
        <v>175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55847</v>
      </c>
      <c r="D28" s="29">
        <v>51084</v>
      </c>
      <c r="E28" s="29">
        <v>49000</v>
      </c>
      <c r="F28" s="30"/>
      <c r="G28" s="30"/>
      <c r="H28" s="129">
        <v>156.964</v>
      </c>
      <c r="I28" s="129">
        <v>253.996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41621</v>
      </c>
      <c r="D29" s="29">
        <v>42126</v>
      </c>
      <c r="E29" s="29">
        <v>42126</v>
      </c>
      <c r="F29" s="30"/>
      <c r="G29" s="30"/>
      <c r="H29" s="129">
        <v>64.369</v>
      </c>
      <c r="I29" s="129">
        <v>118.829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56606</v>
      </c>
      <c r="D30" s="29">
        <v>53947</v>
      </c>
      <c r="E30" s="29">
        <v>53947</v>
      </c>
      <c r="F30" s="30"/>
      <c r="G30" s="30"/>
      <c r="H30" s="129">
        <v>127.722</v>
      </c>
      <c r="I30" s="129">
        <v>175.94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154074</v>
      </c>
      <c r="D31" s="38">
        <v>147157</v>
      </c>
      <c r="E31" s="38">
        <v>145073</v>
      </c>
      <c r="F31" s="39">
        <f>IF(D31&gt;0,100*E31/D31,0)</f>
        <v>98.5838254381375</v>
      </c>
      <c r="G31" s="40"/>
      <c r="H31" s="127">
        <v>349.055</v>
      </c>
      <c r="I31" s="126">
        <v>548.765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18597</v>
      </c>
      <c r="D33" s="29">
        <v>24000</v>
      </c>
      <c r="E33" s="29">
        <v>24000</v>
      </c>
      <c r="F33" s="30"/>
      <c r="G33" s="30"/>
      <c r="H33" s="129">
        <v>69.352</v>
      </c>
      <c r="I33" s="129">
        <v>104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14711</v>
      </c>
      <c r="D34" s="29">
        <v>14998</v>
      </c>
      <c r="E34" s="29">
        <v>14987</v>
      </c>
      <c r="F34" s="30"/>
      <c r="G34" s="30"/>
      <c r="H34" s="129">
        <v>54.15</v>
      </c>
      <c r="I34" s="129">
        <v>77.295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50000</v>
      </c>
      <c r="D35" s="29">
        <v>48000</v>
      </c>
      <c r="E35" s="29">
        <v>50000</v>
      </c>
      <c r="F35" s="30"/>
      <c r="G35" s="30"/>
      <c r="H35" s="129">
        <v>182.77</v>
      </c>
      <c r="I35" s="129">
        <v>220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7548</v>
      </c>
      <c r="D36" s="29">
        <v>7121</v>
      </c>
      <c r="E36" s="29">
        <v>7156</v>
      </c>
      <c r="F36" s="30"/>
      <c r="G36" s="30"/>
      <c r="H36" s="129">
        <v>27.828</v>
      </c>
      <c r="I36" s="129">
        <v>29.196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90856</v>
      </c>
      <c r="D37" s="38">
        <v>94119</v>
      </c>
      <c r="E37" s="38">
        <v>96143</v>
      </c>
      <c r="F37" s="39">
        <f>IF(D37&gt;0,100*E37/D37,0)</f>
        <v>102.15046908700687</v>
      </c>
      <c r="G37" s="40"/>
      <c r="H37" s="127">
        <v>334.1</v>
      </c>
      <c r="I37" s="126">
        <v>430.49100000000004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4058</v>
      </c>
      <c r="D39" s="38">
        <v>4345</v>
      </c>
      <c r="E39" s="38">
        <v>4345</v>
      </c>
      <c r="F39" s="39">
        <f>IF(D39&gt;0,100*E39/D39,0)</f>
        <v>100</v>
      </c>
      <c r="G39" s="40"/>
      <c r="H39" s="127">
        <v>14.555</v>
      </c>
      <c r="I39" s="126">
        <v>17.877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32886</v>
      </c>
      <c r="D41" s="29">
        <v>34095</v>
      </c>
      <c r="E41" s="29">
        <v>34451</v>
      </c>
      <c r="F41" s="30"/>
      <c r="G41" s="30"/>
      <c r="H41" s="129">
        <v>73.603</v>
      </c>
      <c r="I41" s="129">
        <v>106.915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219177</v>
      </c>
      <c r="D42" s="29">
        <v>220527</v>
      </c>
      <c r="E42" s="29">
        <v>221000</v>
      </c>
      <c r="F42" s="30"/>
      <c r="G42" s="30"/>
      <c r="H42" s="129">
        <v>847.525</v>
      </c>
      <c r="I42" s="129">
        <v>1042.645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53395</v>
      </c>
      <c r="D43" s="29">
        <v>60195</v>
      </c>
      <c r="E43" s="29">
        <v>59000</v>
      </c>
      <c r="F43" s="30"/>
      <c r="G43" s="30"/>
      <c r="H43" s="129">
        <v>212.227</v>
      </c>
      <c r="I43" s="129">
        <v>268.282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112434</v>
      </c>
      <c r="D44" s="29">
        <v>119349</v>
      </c>
      <c r="E44" s="29">
        <v>126000</v>
      </c>
      <c r="F44" s="30"/>
      <c r="G44" s="30"/>
      <c r="H44" s="129">
        <v>308.771</v>
      </c>
      <c r="I44" s="129">
        <v>537.3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65258</v>
      </c>
      <c r="D45" s="29">
        <v>65728</v>
      </c>
      <c r="E45" s="29">
        <v>71980</v>
      </c>
      <c r="F45" s="30"/>
      <c r="G45" s="30"/>
      <c r="H45" s="129">
        <v>173.64</v>
      </c>
      <c r="I45" s="129">
        <v>226.747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66533</v>
      </c>
      <c r="D46" s="29">
        <v>69772</v>
      </c>
      <c r="E46" s="29">
        <v>71878</v>
      </c>
      <c r="F46" s="30"/>
      <c r="G46" s="30"/>
      <c r="H46" s="129">
        <v>154.453</v>
      </c>
      <c r="I46" s="129">
        <v>252.59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100054</v>
      </c>
      <c r="D47" s="29">
        <v>102005</v>
      </c>
      <c r="E47" s="29">
        <v>100500</v>
      </c>
      <c r="F47" s="30"/>
      <c r="G47" s="30"/>
      <c r="H47" s="129">
        <v>139.138</v>
      </c>
      <c r="I47" s="129">
        <v>410.665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71010</v>
      </c>
      <c r="D48" s="29">
        <v>78647</v>
      </c>
      <c r="E48" s="29">
        <v>78000</v>
      </c>
      <c r="F48" s="30"/>
      <c r="G48" s="30"/>
      <c r="H48" s="129">
        <v>186.919</v>
      </c>
      <c r="I48" s="129">
        <v>327.437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61381</v>
      </c>
      <c r="D49" s="29">
        <v>67742</v>
      </c>
      <c r="E49" s="29">
        <v>67500</v>
      </c>
      <c r="F49" s="30"/>
      <c r="G49" s="30"/>
      <c r="H49" s="129">
        <v>181.705</v>
      </c>
      <c r="I49" s="129">
        <v>265.478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782128</v>
      </c>
      <c r="D50" s="38">
        <v>818060</v>
      </c>
      <c r="E50" s="38">
        <v>830309</v>
      </c>
      <c r="F50" s="39">
        <f>IF(D50&gt;0,100*E50/D50,0)</f>
        <v>101.49732293474806</v>
      </c>
      <c r="G50" s="40"/>
      <c r="H50" s="127">
        <v>2277.9809999999998</v>
      </c>
      <c r="I50" s="126">
        <v>3438.0589999999997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24325</v>
      </c>
      <c r="D52" s="38">
        <v>26900</v>
      </c>
      <c r="E52" s="38">
        <v>26900</v>
      </c>
      <c r="F52" s="39">
        <f>IF(D52&gt;0,100*E52/D52,0)</f>
        <v>100</v>
      </c>
      <c r="G52" s="40"/>
      <c r="H52" s="127">
        <v>77.919</v>
      </c>
      <c r="I52" s="126">
        <v>136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81750</v>
      </c>
      <c r="D54" s="29">
        <v>71850</v>
      </c>
      <c r="E54" s="29">
        <v>77000</v>
      </c>
      <c r="F54" s="30"/>
      <c r="G54" s="30"/>
      <c r="H54" s="129">
        <v>204.75</v>
      </c>
      <c r="I54" s="129">
        <v>242.658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56000</v>
      </c>
      <c r="D55" s="29">
        <v>54111</v>
      </c>
      <c r="E55" s="29">
        <v>54200</v>
      </c>
      <c r="F55" s="30"/>
      <c r="G55" s="30"/>
      <c r="H55" s="129">
        <v>77.335</v>
      </c>
      <c r="I55" s="129">
        <v>104.975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33000</v>
      </c>
      <c r="D56" s="29">
        <v>36022</v>
      </c>
      <c r="E56" s="29">
        <v>36000</v>
      </c>
      <c r="F56" s="30"/>
      <c r="G56" s="30"/>
      <c r="H56" s="129">
        <v>59.4</v>
      </c>
      <c r="I56" s="129">
        <v>115.3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71002</v>
      </c>
      <c r="D57" s="29">
        <v>71461</v>
      </c>
      <c r="E57" s="29">
        <v>71461</v>
      </c>
      <c r="F57" s="30"/>
      <c r="G57" s="30"/>
      <c r="H57" s="129">
        <v>137.908</v>
      </c>
      <c r="I57" s="129">
        <v>230.50879999999998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65967</v>
      </c>
      <c r="D58" s="29">
        <v>65542</v>
      </c>
      <c r="E58" s="29">
        <v>65540</v>
      </c>
      <c r="F58" s="30"/>
      <c r="G58" s="30"/>
      <c r="H58" s="129">
        <v>119.692</v>
      </c>
      <c r="I58" s="129">
        <v>197.719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307719</v>
      </c>
      <c r="D59" s="38">
        <v>298986</v>
      </c>
      <c r="E59" s="38">
        <v>304201</v>
      </c>
      <c r="F59" s="39">
        <f>IF(D59&gt;0,100*E59/D59,0)</f>
        <v>101.74422882676781</v>
      </c>
      <c r="G59" s="40"/>
      <c r="H59" s="127">
        <v>599.085</v>
      </c>
      <c r="I59" s="126">
        <v>891.1607999999999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1500</v>
      </c>
      <c r="D61" s="29">
        <v>1600</v>
      </c>
      <c r="E61" s="29">
        <v>1600</v>
      </c>
      <c r="F61" s="30"/>
      <c r="G61" s="30"/>
      <c r="H61" s="129">
        <v>3.5</v>
      </c>
      <c r="I61" s="129">
        <v>5.44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511</v>
      </c>
      <c r="D62" s="29">
        <v>625</v>
      </c>
      <c r="E62" s="29">
        <v>575</v>
      </c>
      <c r="F62" s="30"/>
      <c r="G62" s="30"/>
      <c r="H62" s="129">
        <v>0.825</v>
      </c>
      <c r="I62" s="129">
        <v>1.458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1793</v>
      </c>
      <c r="D63" s="29">
        <v>1900</v>
      </c>
      <c r="E63" s="29">
        <v>1600</v>
      </c>
      <c r="F63" s="30"/>
      <c r="G63" s="30"/>
      <c r="H63" s="129">
        <v>2.465</v>
      </c>
      <c r="I63" s="129">
        <v>5.2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3804</v>
      </c>
      <c r="D64" s="38">
        <v>4125</v>
      </c>
      <c r="E64" s="38">
        <v>3775</v>
      </c>
      <c r="F64" s="39">
        <f>IF(D64&gt;0,100*E64/D64,0)</f>
        <v>91.51515151515152</v>
      </c>
      <c r="G64" s="40"/>
      <c r="H64" s="127">
        <v>6.79</v>
      </c>
      <c r="I64" s="126">
        <v>12.098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6823</v>
      </c>
      <c r="D66" s="38">
        <v>7179</v>
      </c>
      <c r="E66" s="38">
        <v>5925</v>
      </c>
      <c r="F66" s="39">
        <f>IF(D66&gt;0,100*E66/D66,0)</f>
        <v>82.53238612620142</v>
      </c>
      <c r="G66" s="40"/>
      <c r="H66" s="127">
        <v>14.738</v>
      </c>
      <c r="I66" s="126">
        <v>15.814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72400</v>
      </c>
      <c r="D68" s="29">
        <v>69000</v>
      </c>
      <c r="E68" s="29">
        <v>71500</v>
      </c>
      <c r="F68" s="30"/>
      <c r="G68" s="30"/>
      <c r="H68" s="129">
        <v>108</v>
      </c>
      <c r="I68" s="129">
        <v>138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6000</v>
      </c>
      <c r="D69" s="29">
        <v>5800</v>
      </c>
      <c r="E69" s="29">
        <v>6000</v>
      </c>
      <c r="F69" s="30"/>
      <c r="G69" s="30"/>
      <c r="H69" s="129">
        <v>6.5</v>
      </c>
      <c r="I69" s="129">
        <v>9.5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78400</v>
      </c>
      <c r="D70" s="38">
        <v>74800</v>
      </c>
      <c r="E70" s="38">
        <v>77500</v>
      </c>
      <c r="F70" s="39">
        <f>IF(D70&gt;0,100*E70/D70,0)</f>
        <v>103.6096256684492</v>
      </c>
      <c r="G70" s="40"/>
      <c r="H70" s="127">
        <v>114.5</v>
      </c>
      <c r="I70" s="126">
        <v>147.5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1898</v>
      </c>
      <c r="D72" s="29">
        <v>1900</v>
      </c>
      <c r="E72" s="29">
        <v>1900</v>
      </c>
      <c r="F72" s="30"/>
      <c r="G72" s="30"/>
      <c r="H72" s="129">
        <v>1.416</v>
      </c>
      <c r="I72" s="129">
        <v>2.83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13200</v>
      </c>
      <c r="D73" s="29">
        <v>17171</v>
      </c>
      <c r="E73" s="29">
        <v>17200</v>
      </c>
      <c r="F73" s="30"/>
      <c r="G73" s="30"/>
      <c r="H73" s="129">
        <v>25.35</v>
      </c>
      <c r="I73" s="129">
        <v>43.225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31200</v>
      </c>
      <c r="D74" s="29">
        <v>33407</v>
      </c>
      <c r="E74" s="29">
        <v>33440</v>
      </c>
      <c r="F74" s="30"/>
      <c r="G74" s="30"/>
      <c r="H74" s="129">
        <v>30.275</v>
      </c>
      <c r="I74" s="129">
        <v>83.518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13700</v>
      </c>
      <c r="D75" s="29">
        <v>14661</v>
      </c>
      <c r="E75" s="29">
        <v>14661</v>
      </c>
      <c r="F75" s="30"/>
      <c r="G75" s="30"/>
      <c r="H75" s="129">
        <v>20.55</v>
      </c>
      <c r="I75" s="129">
        <v>41.052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4050</v>
      </c>
      <c r="D76" s="29">
        <v>5729</v>
      </c>
      <c r="E76" s="29">
        <v>5090</v>
      </c>
      <c r="F76" s="30"/>
      <c r="G76" s="30"/>
      <c r="H76" s="129">
        <v>4.455</v>
      </c>
      <c r="I76" s="129">
        <v>24.921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3493.88</v>
      </c>
      <c r="D77" s="29">
        <v>3376</v>
      </c>
      <c r="E77" s="29">
        <v>3390</v>
      </c>
      <c r="F77" s="30"/>
      <c r="G77" s="30"/>
      <c r="H77" s="129">
        <v>4.632</v>
      </c>
      <c r="I77" s="129">
        <v>9.49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6670</v>
      </c>
      <c r="D78" s="29">
        <v>7110</v>
      </c>
      <c r="E78" s="29">
        <v>7110</v>
      </c>
      <c r="F78" s="30"/>
      <c r="G78" s="30"/>
      <c r="H78" s="129">
        <v>13.473</v>
      </c>
      <c r="I78" s="129">
        <v>17.064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79400</v>
      </c>
      <c r="D79" s="29">
        <v>78075</v>
      </c>
      <c r="E79" s="29">
        <v>77000</v>
      </c>
      <c r="F79" s="30"/>
      <c r="G79" s="30"/>
      <c r="H79" s="129">
        <v>82</v>
      </c>
      <c r="I79" s="129">
        <v>198.902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153611.88</v>
      </c>
      <c r="D80" s="38">
        <v>161429</v>
      </c>
      <c r="E80" s="38">
        <v>159791</v>
      </c>
      <c r="F80" s="39">
        <f>IF(D80&gt;0,100*E80/D80,0)</f>
        <v>98.98531242837409</v>
      </c>
      <c r="G80" s="40"/>
      <c r="H80" s="127">
        <v>182.151</v>
      </c>
      <c r="I80" s="126">
        <v>421.00199999999995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160</v>
      </c>
      <c r="D83" s="29">
        <v>165</v>
      </c>
      <c r="E83" s="29">
        <v>165</v>
      </c>
      <c r="F83" s="30"/>
      <c r="G83" s="30"/>
      <c r="H83" s="129">
        <v>0.064</v>
      </c>
      <c r="I83" s="129">
        <v>0.165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160</v>
      </c>
      <c r="D84" s="38">
        <v>165</v>
      </c>
      <c r="E84" s="38">
        <v>165</v>
      </c>
      <c r="F84" s="39">
        <f>IF(D84&gt;0,100*E84/D84,0)</f>
        <v>100</v>
      </c>
      <c r="G84" s="40"/>
      <c r="H84" s="127">
        <v>0.064</v>
      </c>
      <c r="I84" s="126">
        <v>0.165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1758913.4614059054</v>
      </c>
      <c r="D86" s="29">
        <v>1779391</v>
      </c>
      <c r="E86" s="29">
        <v>1797642.0179557016</v>
      </c>
      <c r="F86" s="30">
        <f>IF(D86&gt;0,100*E86/D86,0)</f>
        <v>101.025689011336</v>
      </c>
      <c r="G86" s="30"/>
      <c r="H86" s="31">
        <v>4650.31699802212</v>
      </c>
      <c r="I86" s="31">
        <v>6696.32136990625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1758913.4614059054</v>
      </c>
      <c r="D89" s="56">
        <v>1779391</v>
      </c>
      <c r="E89" s="56">
        <v>1797642.0179557016</v>
      </c>
      <c r="F89" s="57">
        <f>IF(D89&gt;0,100*E89/D89,0)</f>
        <v>101.025689011336</v>
      </c>
      <c r="G89" s="40"/>
      <c r="H89" s="58">
        <v>4650.31699802212</v>
      </c>
      <c r="I89" s="59">
        <v>6696.32136990625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AG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98</v>
      </c>
      <c r="D17" s="38"/>
      <c r="E17" s="38"/>
      <c r="F17" s="39"/>
      <c r="G17" s="40"/>
      <c r="H17" s="127">
        <v>0.306</v>
      </c>
      <c r="I17" s="126"/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3498</v>
      </c>
      <c r="D24" s="38">
        <v>2145</v>
      </c>
      <c r="E24" s="38">
        <v>2200</v>
      </c>
      <c r="F24" s="39">
        <f>IF(D24&gt;0,100*E24/D24,0)</f>
        <v>102.56410256410257</v>
      </c>
      <c r="G24" s="40"/>
      <c r="H24" s="127">
        <v>1.999</v>
      </c>
      <c r="I24" s="126">
        <v>5.035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120</v>
      </c>
      <c r="D26" s="38">
        <v>60</v>
      </c>
      <c r="E26" s="38">
        <v>100</v>
      </c>
      <c r="F26" s="39">
        <f>IF(D26&gt;0,100*E26/D26,0)</f>
        <v>166.66666666666666</v>
      </c>
      <c r="G26" s="40"/>
      <c r="H26" s="127">
        <v>0.44</v>
      </c>
      <c r="I26" s="126">
        <v>0.28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2696</v>
      </c>
      <c r="D28" s="29">
        <v>2086</v>
      </c>
      <c r="E28" s="29">
        <v>2100</v>
      </c>
      <c r="F28" s="30"/>
      <c r="G28" s="30"/>
      <c r="H28" s="129">
        <v>4.324</v>
      </c>
      <c r="I28" s="129">
        <v>7.845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1434</v>
      </c>
      <c r="D29" s="29">
        <v>1350</v>
      </c>
      <c r="E29" s="29">
        <v>1350</v>
      </c>
      <c r="F29" s="30"/>
      <c r="G29" s="30"/>
      <c r="H29" s="129">
        <v>1.259</v>
      </c>
      <c r="I29" s="129">
        <v>2.829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118177</v>
      </c>
      <c r="D30" s="29">
        <v>107752</v>
      </c>
      <c r="E30" s="29">
        <v>107752</v>
      </c>
      <c r="F30" s="30"/>
      <c r="G30" s="30"/>
      <c r="H30" s="129">
        <v>107.207</v>
      </c>
      <c r="I30" s="129">
        <v>236.904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122307</v>
      </c>
      <c r="D31" s="38">
        <v>111188</v>
      </c>
      <c r="E31" s="38">
        <v>111202</v>
      </c>
      <c r="F31" s="39">
        <f>IF(D31&gt;0,100*E31/D31,0)</f>
        <v>100.01259128682952</v>
      </c>
      <c r="G31" s="40"/>
      <c r="H31" s="127">
        <v>112.79</v>
      </c>
      <c r="I31" s="126">
        <v>247.578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36</v>
      </c>
      <c r="D33" s="29">
        <v>31</v>
      </c>
      <c r="E33" s="29">
        <v>85</v>
      </c>
      <c r="F33" s="30"/>
      <c r="G33" s="30"/>
      <c r="H33" s="129">
        <v>0.134</v>
      </c>
      <c r="I33" s="129">
        <v>0.136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16</v>
      </c>
      <c r="D34" s="29">
        <v>7</v>
      </c>
      <c r="E34" s="29">
        <v>7</v>
      </c>
      <c r="F34" s="30"/>
      <c r="G34" s="30"/>
      <c r="H34" s="129">
        <v>0.045</v>
      </c>
      <c r="I34" s="129">
        <v>0.022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190</v>
      </c>
      <c r="D35" s="29">
        <v>200</v>
      </c>
      <c r="E35" s="29">
        <v>190</v>
      </c>
      <c r="F35" s="30"/>
      <c r="G35" s="30"/>
      <c r="H35" s="129">
        <v>0.523</v>
      </c>
      <c r="I35" s="129">
        <v>0.9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242</v>
      </c>
      <c r="D37" s="38">
        <v>238</v>
      </c>
      <c r="E37" s="38">
        <v>282</v>
      </c>
      <c r="F37" s="39">
        <f>IF(D37&gt;0,100*E37/D37,0)</f>
        <v>118.4873949579832</v>
      </c>
      <c r="G37" s="40"/>
      <c r="H37" s="127">
        <v>0.702</v>
      </c>
      <c r="I37" s="126">
        <v>1.058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/>
      <c r="D39" s="38">
        <v>3</v>
      </c>
      <c r="E39" s="38">
        <v>3</v>
      </c>
      <c r="F39" s="39">
        <f>IF(D39&gt;0,100*E39/D39,0)</f>
        <v>100</v>
      </c>
      <c r="G39" s="40"/>
      <c r="H39" s="127"/>
      <c r="I39" s="126">
        <v>0.012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3</v>
      </c>
      <c r="D41" s="29">
        <v>25</v>
      </c>
      <c r="E41" s="29">
        <v>27</v>
      </c>
      <c r="F41" s="30"/>
      <c r="G41" s="30"/>
      <c r="H41" s="129">
        <v>0.007</v>
      </c>
      <c r="I41" s="129">
        <v>0.072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612</v>
      </c>
      <c r="D42" s="29">
        <v>409</v>
      </c>
      <c r="E42" s="29">
        <v>355</v>
      </c>
      <c r="F42" s="30"/>
      <c r="G42" s="30"/>
      <c r="H42" s="129">
        <v>1.522</v>
      </c>
      <c r="I42" s="129">
        <v>1.405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35</v>
      </c>
      <c r="D43" s="29">
        <v>29</v>
      </c>
      <c r="E43" s="29">
        <v>35</v>
      </c>
      <c r="F43" s="30"/>
      <c r="G43" s="30"/>
      <c r="H43" s="129">
        <v>0.18</v>
      </c>
      <c r="I43" s="129">
        <v>0.122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65</v>
      </c>
      <c r="D44" s="29">
        <v>35</v>
      </c>
      <c r="E44" s="29"/>
      <c r="F44" s="30"/>
      <c r="G44" s="30"/>
      <c r="H44" s="129">
        <v>0.178</v>
      </c>
      <c r="I44" s="129">
        <v>0.166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69</v>
      </c>
      <c r="D45" s="29">
        <v>38</v>
      </c>
      <c r="E45" s="29">
        <v>20</v>
      </c>
      <c r="F45" s="30"/>
      <c r="G45" s="30"/>
      <c r="H45" s="129">
        <v>0.177</v>
      </c>
      <c r="I45" s="129">
        <v>0.111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261</v>
      </c>
      <c r="D46" s="29">
        <v>122</v>
      </c>
      <c r="E46" s="29">
        <v>122</v>
      </c>
      <c r="F46" s="30"/>
      <c r="G46" s="30"/>
      <c r="H46" s="129">
        <v>0.643</v>
      </c>
      <c r="I46" s="129">
        <v>0.44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145</v>
      </c>
      <c r="D47" s="29">
        <v>6</v>
      </c>
      <c r="E47" s="29">
        <v>10</v>
      </c>
      <c r="F47" s="30"/>
      <c r="G47" s="30"/>
      <c r="H47" s="129">
        <v>0.171</v>
      </c>
      <c r="I47" s="129">
        <v>0.023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474</v>
      </c>
      <c r="D48" s="29">
        <v>587</v>
      </c>
      <c r="E48" s="29">
        <v>550</v>
      </c>
      <c r="F48" s="30"/>
      <c r="G48" s="30"/>
      <c r="H48" s="129">
        <v>1.434</v>
      </c>
      <c r="I48" s="129">
        <v>2.643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112</v>
      </c>
      <c r="D49" s="29">
        <v>124</v>
      </c>
      <c r="E49" s="29">
        <v>120</v>
      </c>
      <c r="F49" s="30"/>
      <c r="G49" s="30"/>
      <c r="H49" s="129">
        <v>0.244</v>
      </c>
      <c r="I49" s="129">
        <v>0.253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1776</v>
      </c>
      <c r="D50" s="38">
        <v>1375</v>
      </c>
      <c r="E50" s="38">
        <v>1239</v>
      </c>
      <c r="F50" s="39">
        <f>IF(D50&gt;0,100*E50/D50,0)</f>
        <v>90.10909090909091</v>
      </c>
      <c r="G50" s="40"/>
      <c r="H50" s="127">
        <v>4.555999999999999</v>
      </c>
      <c r="I50" s="126">
        <v>5.235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>
        <v>80</v>
      </c>
      <c r="E52" s="38">
        <v>80</v>
      </c>
      <c r="F52" s="39">
        <f>IF(D52&gt;0,100*E52/D52,0)</f>
        <v>100</v>
      </c>
      <c r="G52" s="40"/>
      <c r="H52" s="127"/>
      <c r="I52" s="126">
        <v>0.425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100</v>
      </c>
      <c r="D54" s="29">
        <v>147</v>
      </c>
      <c r="E54" s="29">
        <v>175</v>
      </c>
      <c r="F54" s="30"/>
      <c r="G54" s="30"/>
      <c r="H54" s="129">
        <v>0.326</v>
      </c>
      <c r="I54" s="129">
        <v>0.605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210</v>
      </c>
      <c r="D55" s="29">
        <v>231</v>
      </c>
      <c r="E55" s="29">
        <v>230</v>
      </c>
      <c r="F55" s="30"/>
      <c r="G55" s="30"/>
      <c r="H55" s="129">
        <v>0.205</v>
      </c>
      <c r="I55" s="129">
        <v>0.525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100</v>
      </c>
      <c r="D56" s="29">
        <v>324</v>
      </c>
      <c r="E56" s="29">
        <v>200</v>
      </c>
      <c r="F56" s="30"/>
      <c r="G56" s="30"/>
      <c r="H56" s="129">
        <v>0.18</v>
      </c>
      <c r="I56" s="129">
        <v>0.9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8</v>
      </c>
      <c r="D57" s="29">
        <v>59</v>
      </c>
      <c r="E57" s="29">
        <v>59</v>
      </c>
      <c r="F57" s="30"/>
      <c r="G57" s="30"/>
      <c r="H57" s="129">
        <v>0.019594999999999998</v>
      </c>
      <c r="I57" s="129">
        <v>0.1965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2142</v>
      </c>
      <c r="D58" s="29">
        <v>1694</v>
      </c>
      <c r="E58" s="29">
        <v>1695</v>
      </c>
      <c r="F58" s="30"/>
      <c r="G58" s="30"/>
      <c r="H58" s="129">
        <v>3.641</v>
      </c>
      <c r="I58" s="129">
        <v>4.749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2560</v>
      </c>
      <c r="D59" s="38">
        <v>2455</v>
      </c>
      <c r="E59" s="38">
        <v>2359</v>
      </c>
      <c r="F59" s="39">
        <f>IF(D59&gt;0,100*E59/D59,0)</f>
        <v>96.08961303462321</v>
      </c>
      <c r="G59" s="40"/>
      <c r="H59" s="127">
        <v>4.371595</v>
      </c>
      <c r="I59" s="126">
        <v>6.975499999999999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100</v>
      </c>
      <c r="D61" s="29">
        <v>50</v>
      </c>
      <c r="E61" s="29">
        <v>50</v>
      </c>
      <c r="F61" s="30"/>
      <c r="G61" s="30"/>
      <c r="H61" s="129">
        <v>0.25</v>
      </c>
      <c r="I61" s="129">
        <v>0.17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20</v>
      </c>
      <c r="D62" s="29">
        <v>25</v>
      </c>
      <c r="E62" s="29">
        <v>25</v>
      </c>
      <c r="F62" s="30"/>
      <c r="G62" s="30"/>
      <c r="H62" s="129">
        <v>0.036</v>
      </c>
      <c r="I62" s="129">
        <v>0.064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/>
      <c r="D63" s="29"/>
      <c r="E63" s="29"/>
      <c r="F63" s="30"/>
      <c r="G63" s="30"/>
      <c r="H63" s="129"/>
      <c r="I63" s="129"/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120</v>
      </c>
      <c r="D64" s="38">
        <v>75</v>
      </c>
      <c r="E64" s="38">
        <v>75</v>
      </c>
      <c r="F64" s="39">
        <f>IF(D64&gt;0,100*E64/D64,0)</f>
        <v>100</v>
      </c>
      <c r="G64" s="40"/>
      <c r="H64" s="127">
        <v>0.286</v>
      </c>
      <c r="I64" s="126">
        <v>0.234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516</v>
      </c>
      <c r="D66" s="38">
        <v>805</v>
      </c>
      <c r="E66" s="38">
        <v>2055</v>
      </c>
      <c r="F66" s="39">
        <f>IF(D66&gt;0,100*E66/D66,0)</f>
        <v>255.27950310559007</v>
      </c>
      <c r="G66" s="40"/>
      <c r="H66" s="127">
        <v>1.115</v>
      </c>
      <c r="I66" s="126">
        <v>3.764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7700</v>
      </c>
      <c r="D68" s="29">
        <v>4470</v>
      </c>
      <c r="E68" s="29">
        <v>4500</v>
      </c>
      <c r="F68" s="30"/>
      <c r="G68" s="30"/>
      <c r="H68" s="129">
        <v>10</v>
      </c>
      <c r="I68" s="129">
        <v>10.45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190</v>
      </c>
      <c r="D69" s="29">
        <v>150</v>
      </c>
      <c r="E69" s="29">
        <v>150</v>
      </c>
      <c r="F69" s="30"/>
      <c r="G69" s="30"/>
      <c r="H69" s="129">
        <v>0.22</v>
      </c>
      <c r="I69" s="129">
        <v>0.29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7890</v>
      </c>
      <c r="D70" s="38">
        <v>4620</v>
      </c>
      <c r="E70" s="38">
        <v>4650</v>
      </c>
      <c r="F70" s="39">
        <f>IF(D70&gt;0,100*E70/D70,0)</f>
        <v>100.64935064935065</v>
      </c>
      <c r="G70" s="40"/>
      <c r="H70" s="127">
        <v>10.22</v>
      </c>
      <c r="I70" s="126">
        <v>10.74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260</v>
      </c>
      <c r="D72" s="29">
        <v>205</v>
      </c>
      <c r="E72" s="29">
        <v>205</v>
      </c>
      <c r="F72" s="30"/>
      <c r="G72" s="30"/>
      <c r="H72" s="129">
        <v>0.13</v>
      </c>
      <c r="I72" s="129">
        <v>0.246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60750</v>
      </c>
      <c r="D73" s="29">
        <v>50763</v>
      </c>
      <c r="E73" s="29">
        <v>51000</v>
      </c>
      <c r="F73" s="30"/>
      <c r="G73" s="30"/>
      <c r="H73" s="129">
        <v>110.1</v>
      </c>
      <c r="I73" s="129">
        <v>122.3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61067</v>
      </c>
      <c r="D74" s="29">
        <v>50232</v>
      </c>
      <c r="E74" s="29">
        <v>50245</v>
      </c>
      <c r="F74" s="30"/>
      <c r="G74" s="30"/>
      <c r="H74" s="129">
        <v>55.102</v>
      </c>
      <c r="I74" s="129">
        <v>150.696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2650</v>
      </c>
      <c r="D75" s="29">
        <v>1972</v>
      </c>
      <c r="E75" s="29">
        <v>1972</v>
      </c>
      <c r="F75" s="30"/>
      <c r="G75" s="30"/>
      <c r="H75" s="129">
        <v>4.24</v>
      </c>
      <c r="I75" s="129">
        <v>5.522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11807</v>
      </c>
      <c r="D76" s="29">
        <v>9809</v>
      </c>
      <c r="E76" s="29">
        <v>11800</v>
      </c>
      <c r="F76" s="30"/>
      <c r="G76" s="30"/>
      <c r="H76" s="129">
        <v>10.036</v>
      </c>
      <c r="I76" s="129">
        <v>41.884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7397.42</v>
      </c>
      <c r="D77" s="29">
        <v>5721</v>
      </c>
      <c r="E77" s="29">
        <v>5700</v>
      </c>
      <c r="F77" s="30"/>
      <c r="G77" s="30"/>
      <c r="H77" s="129">
        <v>5.265</v>
      </c>
      <c r="I77" s="129">
        <v>12.022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19968</v>
      </c>
      <c r="D78" s="29">
        <v>15505</v>
      </c>
      <c r="E78" s="29">
        <v>15505</v>
      </c>
      <c r="F78" s="30"/>
      <c r="G78" s="30"/>
      <c r="H78" s="129">
        <v>39.337</v>
      </c>
      <c r="I78" s="129">
        <v>35.661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107475</v>
      </c>
      <c r="D79" s="29">
        <v>85250</v>
      </c>
      <c r="E79" s="29">
        <v>82250</v>
      </c>
      <c r="F79" s="30"/>
      <c r="G79" s="30"/>
      <c r="H79" s="129">
        <v>81.569</v>
      </c>
      <c r="I79" s="129">
        <v>256.562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271374.42</v>
      </c>
      <c r="D80" s="38">
        <v>219457</v>
      </c>
      <c r="E80" s="38">
        <v>218677</v>
      </c>
      <c r="F80" s="39">
        <f>IF(D80&gt;0,100*E80/D80,0)</f>
        <v>99.64457729760272</v>
      </c>
      <c r="G80" s="40"/>
      <c r="H80" s="127">
        <v>305.779</v>
      </c>
      <c r="I80" s="126">
        <v>624.893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410501.42</v>
      </c>
      <c r="D86" s="29">
        <v>342501</v>
      </c>
      <c r="E86" s="29">
        <v>342922</v>
      </c>
      <c r="F86" s="30">
        <f>IF(D86&gt;0,100*E86/D86,0)</f>
        <v>100.12291934914059</v>
      </c>
      <c r="G86" s="30"/>
      <c r="H86" s="31">
        <v>442.564595</v>
      </c>
      <c r="I86" s="31">
        <v>906.2295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410501.42</v>
      </c>
      <c r="D89" s="56">
        <v>342501</v>
      </c>
      <c r="E89" s="56">
        <v>342922</v>
      </c>
      <c r="F89" s="57">
        <f>IF(D89&gt;0,100*E89/D89,0)</f>
        <v>100.12291934914059</v>
      </c>
      <c r="G89" s="40"/>
      <c r="H89" s="58">
        <v>442.564595</v>
      </c>
      <c r="I89" s="59">
        <v>906.2295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AG627"/>
  <sheetViews>
    <sheetView workbookViewId="0" topLeftCell="A4">
      <selection activeCell="H15" sqref="H15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1838.2028034236932</v>
      </c>
      <c r="D9" s="29">
        <v>2276</v>
      </c>
      <c r="E9" s="29">
        <v>1776.512663906361</v>
      </c>
      <c r="F9" s="30"/>
      <c r="G9" s="30"/>
      <c r="H9" s="129">
        <v>5.507650190810119</v>
      </c>
      <c r="I9" s="129">
        <v>7.14095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3420.829277597761</v>
      </c>
      <c r="D10" s="29">
        <v>3985</v>
      </c>
      <c r="E10" s="29">
        <v>3616.10044784672</v>
      </c>
      <c r="F10" s="30"/>
      <c r="G10" s="30"/>
      <c r="H10" s="129">
        <v>7.07427494607217</v>
      </c>
      <c r="I10" s="129">
        <v>7.97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9689.841745772253</v>
      </c>
      <c r="D11" s="29">
        <v>9301</v>
      </c>
      <c r="E11" s="29">
        <v>9231.627584676387</v>
      </c>
      <c r="F11" s="30"/>
      <c r="G11" s="30"/>
      <c r="H11" s="129">
        <v>23.073935657120177</v>
      </c>
      <c r="I11" s="129">
        <v>23.515543906249995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528.7075791119489</v>
      </c>
      <c r="D12" s="29">
        <v>914</v>
      </c>
      <c r="E12" s="29">
        <v>342.7772592721621</v>
      </c>
      <c r="F12" s="30"/>
      <c r="G12" s="30"/>
      <c r="H12" s="129">
        <v>1.3711372281175982</v>
      </c>
      <c r="I12" s="129">
        <v>1.8590759999999997</v>
      </c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15477.581405905657</v>
      </c>
      <c r="D13" s="38">
        <v>16476</v>
      </c>
      <c r="E13" s="38">
        <v>14967.017955701629</v>
      </c>
      <c r="F13" s="39">
        <f>IF(D13&gt;0,100*E13/D13,0)</f>
        <v>90.84133257891253</v>
      </c>
      <c r="G13" s="40"/>
      <c r="H13" s="127">
        <v>37.02699802212006</v>
      </c>
      <c r="I13" s="126">
        <v>40.48556990624999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>
        <v>55</v>
      </c>
      <c r="D15" s="38">
        <v>55</v>
      </c>
      <c r="E15" s="38">
        <v>50</v>
      </c>
      <c r="F15" s="39">
        <f>IF(D15&gt;0,100*E15/D15,0)</f>
        <v>90.9090909090909</v>
      </c>
      <c r="G15" s="40"/>
      <c r="H15" s="127">
        <v>0.06</v>
      </c>
      <c r="I15" s="126">
        <v>0.06</v>
      </c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1096</v>
      </c>
      <c r="D17" s="38">
        <v>998</v>
      </c>
      <c r="E17" s="38">
        <v>998</v>
      </c>
      <c r="F17" s="39">
        <f>IF(D17&gt;0,100*E17/D17,0)</f>
        <v>100</v>
      </c>
      <c r="G17" s="40"/>
      <c r="H17" s="127">
        <v>3.418</v>
      </c>
      <c r="I17" s="126">
        <v>3.112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25820</v>
      </c>
      <c r="D19" s="29">
        <v>23455</v>
      </c>
      <c r="E19" s="29">
        <v>25000</v>
      </c>
      <c r="F19" s="30"/>
      <c r="G19" s="30"/>
      <c r="H19" s="129">
        <v>160.084</v>
      </c>
      <c r="I19" s="129">
        <v>117.274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25820</v>
      </c>
      <c r="D22" s="38">
        <v>23455</v>
      </c>
      <c r="E22" s="38">
        <v>25000</v>
      </c>
      <c r="F22" s="39">
        <f>IF(D22&gt;0,100*E22/D22,0)</f>
        <v>106.58708164570454</v>
      </c>
      <c r="G22" s="40"/>
      <c r="H22" s="127">
        <v>160.084</v>
      </c>
      <c r="I22" s="126">
        <v>117.274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78102</v>
      </c>
      <c r="D24" s="38">
        <v>70687</v>
      </c>
      <c r="E24" s="38">
        <v>71700</v>
      </c>
      <c r="F24" s="39">
        <f>IF(D24&gt;0,100*E24/D24,0)</f>
        <v>101.4330782180599</v>
      </c>
      <c r="G24" s="40"/>
      <c r="H24" s="127">
        <v>333.095</v>
      </c>
      <c r="I24" s="126">
        <v>306.493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36120</v>
      </c>
      <c r="D26" s="38">
        <v>32660</v>
      </c>
      <c r="E26" s="38">
        <v>33100</v>
      </c>
      <c r="F26" s="39">
        <f>IF(D26&gt;0,100*E26/D26,0)</f>
        <v>101.34721371708513</v>
      </c>
      <c r="G26" s="40"/>
      <c r="H26" s="127">
        <v>148.44</v>
      </c>
      <c r="I26" s="126">
        <v>175.28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58543</v>
      </c>
      <c r="D28" s="29">
        <v>53170</v>
      </c>
      <c r="E28" s="29">
        <v>51100</v>
      </c>
      <c r="F28" s="30"/>
      <c r="G28" s="30"/>
      <c r="H28" s="129">
        <v>161.288</v>
      </c>
      <c r="I28" s="129">
        <v>261.841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43055</v>
      </c>
      <c r="D29" s="29">
        <v>43476</v>
      </c>
      <c r="E29" s="29">
        <v>43476</v>
      </c>
      <c r="F29" s="30"/>
      <c r="G29" s="30"/>
      <c r="H29" s="129">
        <v>65.628</v>
      </c>
      <c r="I29" s="129">
        <v>121.658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174783</v>
      </c>
      <c r="D30" s="29">
        <v>161699</v>
      </c>
      <c r="E30" s="29">
        <v>161699</v>
      </c>
      <c r="F30" s="30"/>
      <c r="G30" s="30"/>
      <c r="H30" s="129">
        <v>234.929</v>
      </c>
      <c r="I30" s="129">
        <v>412.844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276381</v>
      </c>
      <c r="D31" s="38">
        <v>258345</v>
      </c>
      <c r="E31" s="38">
        <v>256275</v>
      </c>
      <c r="F31" s="39">
        <f>IF(D31&gt;0,100*E31/D31,0)</f>
        <v>99.19874586309005</v>
      </c>
      <c r="G31" s="40"/>
      <c r="H31" s="127">
        <v>461.845</v>
      </c>
      <c r="I31" s="126">
        <v>796.3430000000001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18633</v>
      </c>
      <c r="D33" s="29">
        <v>24031</v>
      </c>
      <c r="E33" s="29">
        <v>24085</v>
      </c>
      <c r="F33" s="30"/>
      <c r="G33" s="30"/>
      <c r="H33" s="129">
        <v>69.486</v>
      </c>
      <c r="I33" s="129">
        <v>104.136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14727</v>
      </c>
      <c r="D34" s="29">
        <v>15005</v>
      </c>
      <c r="E34" s="29">
        <v>14994</v>
      </c>
      <c r="F34" s="30"/>
      <c r="G34" s="30"/>
      <c r="H34" s="129">
        <v>54.195</v>
      </c>
      <c r="I34" s="129">
        <v>77.317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50190</v>
      </c>
      <c r="D35" s="29">
        <v>48200</v>
      </c>
      <c r="E35" s="29">
        <v>50190</v>
      </c>
      <c r="F35" s="30"/>
      <c r="G35" s="30"/>
      <c r="H35" s="129">
        <v>183.293</v>
      </c>
      <c r="I35" s="129">
        <v>220.9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7548</v>
      </c>
      <c r="D36" s="29">
        <v>7121</v>
      </c>
      <c r="E36" s="29">
        <v>7156</v>
      </c>
      <c r="F36" s="30"/>
      <c r="G36" s="30"/>
      <c r="H36" s="129">
        <v>27.828</v>
      </c>
      <c r="I36" s="129">
        <v>29.196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91098</v>
      </c>
      <c r="D37" s="38">
        <v>94357</v>
      </c>
      <c r="E37" s="38">
        <v>96425</v>
      </c>
      <c r="F37" s="39">
        <f>IF(D37&gt;0,100*E37/D37,0)</f>
        <v>102.19167629322679</v>
      </c>
      <c r="G37" s="40"/>
      <c r="H37" s="127">
        <v>334.802</v>
      </c>
      <c r="I37" s="126">
        <v>431.549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4058</v>
      </c>
      <c r="D39" s="38">
        <v>4348</v>
      </c>
      <c r="E39" s="38">
        <v>4348</v>
      </c>
      <c r="F39" s="39">
        <f>IF(D39&gt;0,100*E39/D39,0)</f>
        <v>100</v>
      </c>
      <c r="G39" s="40"/>
      <c r="H39" s="127">
        <v>14.555</v>
      </c>
      <c r="I39" s="126">
        <v>17.889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32889</v>
      </c>
      <c r="D41" s="29">
        <v>34120</v>
      </c>
      <c r="E41" s="29">
        <v>34478</v>
      </c>
      <c r="F41" s="30"/>
      <c r="G41" s="30"/>
      <c r="H41" s="129">
        <v>73.61</v>
      </c>
      <c r="I41" s="129">
        <v>106.987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219789</v>
      </c>
      <c r="D42" s="29">
        <v>220936</v>
      </c>
      <c r="E42" s="29">
        <v>221355</v>
      </c>
      <c r="F42" s="30"/>
      <c r="G42" s="30"/>
      <c r="H42" s="129">
        <v>849.047</v>
      </c>
      <c r="I42" s="129">
        <v>1044.05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53430</v>
      </c>
      <c r="D43" s="29">
        <v>60224</v>
      </c>
      <c r="E43" s="29">
        <v>59035</v>
      </c>
      <c r="F43" s="30"/>
      <c r="G43" s="30"/>
      <c r="H43" s="129">
        <v>212.407</v>
      </c>
      <c r="I43" s="129">
        <v>268.404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112499</v>
      </c>
      <c r="D44" s="29">
        <v>119384</v>
      </c>
      <c r="E44" s="29">
        <v>126000</v>
      </c>
      <c r="F44" s="30"/>
      <c r="G44" s="30"/>
      <c r="H44" s="129">
        <v>308.949</v>
      </c>
      <c r="I44" s="129">
        <v>537.466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65327</v>
      </c>
      <c r="D45" s="29">
        <v>65766</v>
      </c>
      <c r="E45" s="29">
        <v>72000</v>
      </c>
      <c r="F45" s="30"/>
      <c r="G45" s="30"/>
      <c r="H45" s="129">
        <v>173.817</v>
      </c>
      <c r="I45" s="129">
        <v>226.858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66794</v>
      </c>
      <c r="D46" s="29">
        <v>69894</v>
      </c>
      <c r="E46" s="29">
        <v>72000</v>
      </c>
      <c r="F46" s="30"/>
      <c r="G46" s="30"/>
      <c r="H46" s="129">
        <v>155.096</v>
      </c>
      <c r="I46" s="129">
        <v>253.03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100199</v>
      </c>
      <c r="D47" s="29">
        <v>102011</v>
      </c>
      <c r="E47" s="29">
        <v>100510</v>
      </c>
      <c r="F47" s="30"/>
      <c r="G47" s="30"/>
      <c r="H47" s="129">
        <v>139.309</v>
      </c>
      <c r="I47" s="129">
        <v>410.688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71484</v>
      </c>
      <c r="D48" s="29">
        <v>79234</v>
      </c>
      <c r="E48" s="29">
        <v>78550</v>
      </c>
      <c r="F48" s="30"/>
      <c r="G48" s="30"/>
      <c r="H48" s="129">
        <v>188.353</v>
      </c>
      <c r="I48" s="129">
        <v>330.08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61493</v>
      </c>
      <c r="D49" s="29">
        <v>67866</v>
      </c>
      <c r="E49" s="29">
        <v>67620</v>
      </c>
      <c r="F49" s="30"/>
      <c r="G49" s="30"/>
      <c r="H49" s="129">
        <v>181.949</v>
      </c>
      <c r="I49" s="129">
        <v>265.731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783904</v>
      </c>
      <c r="D50" s="38">
        <v>819435</v>
      </c>
      <c r="E50" s="38">
        <v>831548</v>
      </c>
      <c r="F50" s="39">
        <f>IF(D50&gt;0,100*E50/D50,0)</f>
        <v>101.47821364720814</v>
      </c>
      <c r="G50" s="40"/>
      <c r="H50" s="127">
        <v>2282.5370000000003</v>
      </c>
      <c r="I50" s="126">
        <v>3443.294000000001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24325</v>
      </c>
      <c r="D52" s="38">
        <v>26980</v>
      </c>
      <c r="E52" s="38">
        <v>26980</v>
      </c>
      <c r="F52" s="39">
        <f>IF(D52&gt;0,100*E52/D52,0)</f>
        <v>100</v>
      </c>
      <c r="G52" s="40"/>
      <c r="H52" s="127">
        <v>77.919</v>
      </c>
      <c r="I52" s="126">
        <v>136.425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81850</v>
      </c>
      <c r="D54" s="29">
        <v>71997</v>
      </c>
      <c r="E54" s="29">
        <v>77175</v>
      </c>
      <c r="F54" s="30"/>
      <c r="G54" s="30"/>
      <c r="H54" s="129">
        <v>205.076</v>
      </c>
      <c r="I54" s="129">
        <v>243.263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56210</v>
      </c>
      <c r="D55" s="29">
        <v>54342</v>
      </c>
      <c r="E55" s="29">
        <v>54430</v>
      </c>
      <c r="F55" s="30"/>
      <c r="G55" s="30"/>
      <c r="H55" s="129">
        <v>77.54</v>
      </c>
      <c r="I55" s="129">
        <v>105.5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33100</v>
      </c>
      <c r="D56" s="29">
        <v>36346</v>
      </c>
      <c r="E56" s="29">
        <v>36200</v>
      </c>
      <c r="F56" s="30"/>
      <c r="G56" s="30"/>
      <c r="H56" s="129">
        <v>59.58</v>
      </c>
      <c r="I56" s="129">
        <v>116.2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71010</v>
      </c>
      <c r="D57" s="29">
        <v>71520</v>
      </c>
      <c r="E57" s="29">
        <v>71520</v>
      </c>
      <c r="F57" s="30"/>
      <c r="G57" s="30"/>
      <c r="H57" s="129">
        <v>137.927595</v>
      </c>
      <c r="I57" s="129">
        <v>230.7053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68109</v>
      </c>
      <c r="D58" s="29">
        <v>67236</v>
      </c>
      <c r="E58" s="29">
        <v>67235</v>
      </c>
      <c r="F58" s="30"/>
      <c r="G58" s="30"/>
      <c r="H58" s="129">
        <v>123.333</v>
      </c>
      <c r="I58" s="129">
        <v>202.468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310279</v>
      </c>
      <c r="D59" s="38">
        <v>301441</v>
      </c>
      <c r="E59" s="38">
        <v>306560</v>
      </c>
      <c r="F59" s="39">
        <f>IF(D59&gt;0,100*E59/D59,0)</f>
        <v>101.69817642590093</v>
      </c>
      <c r="G59" s="40"/>
      <c r="H59" s="127">
        <v>603.456595</v>
      </c>
      <c r="I59" s="126">
        <v>898.1363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1600</v>
      </c>
      <c r="D61" s="29">
        <v>1650</v>
      </c>
      <c r="E61" s="29">
        <v>1650</v>
      </c>
      <c r="F61" s="30"/>
      <c r="G61" s="30"/>
      <c r="H61" s="129">
        <v>3.75</v>
      </c>
      <c r="I61" s="129">
        <v>5.61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531</v>
      </c>
      <c r="D62" s="29">
        <v>650</v>
      </c>
      <c r="E62" s="29">
        <v>600</v>
      </c>
      <c r="F62" s="30"/>
      <c r="G62" s="30"/>
      <c r="H62" s="129">
        <v>0.861</v>
      </c>
      <c r="I62" s="129">
        <v>1.522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1793</v>
      </c>
      <c r="D63" s="29">
        <v>1900</v>
      </c>
      <c r="E63" s="29">
        <v>1600</v>
      </c>
      <c r="F63" s="30"/>
      <c r="G63" s="30"/>
      <c r="H63" s="129">
        <v>2.465</v>
      </c>
      <c r="I63" s="129">
        <v>5.2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3924</v>
      </c>
      <c r="D64" s="38">
        <v>4200</v>
      </c>
      <c r="E64" s="38">
        <v>3850</v>
      </c>
      <c r="F64" s="39">
        <f>IF(D64&gt;0,100*E64/D64,0)</f>
        <v>91.66666666666667</v>
      </c>
      <c r="G64" s="40"/>
      <c r="H64" s="127">
        <v>7.076</v>
      </c>
      <c r="I64" s="126">
        <v>12.332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7339</v>
      </c>
      <c r="D66" s="38">
        <v>7984</v>
      </c>
      <c r="E66" s="38">
        <v>7980</v>
      </c>
      <c r="F66" s="39">
        <f>IF(D66&gt;0,100*E66/D66,0)</f>
        <v>99.9498997995992</v>
      </c>
      <c r="G66" s="40"/>
      <c r="H66" s="127">
        <v>15.853</v>
      </c>
      <c r="I66" s="126">
        <v>19.578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80100</v>
      </c>
      <c r="D68" s="29">
        <v>73470</v>
      </c>
      <c r="E68" s="29">
        <v>76000</v>
      </c>
      <c r="F68" s="30"/>
      <c r="G68" s="30"/>
      <c r="H68" s="129">
        <v>118</v>
      </c>
      <c r="I68" s="129">
        <v>148.45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6190</v>
      </c>
      <c r="D69" s="29">
        <v>5950</v>
      </c>
      <c r="E69" s="29">
        <v>6150</v>
      </c>
      <c r="F69" s="30"/>
      <c r="G69" s="30"/>
      <c r="H69" s="129">
        <v>6.72</v>
      </c>
      <c r="I69" s="129">
        <v>9.79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86290</v>
      </c>
      <c r="D70" s="38">
        <v>79420</v>
      </c>
      <c r="E70" s="38">
        <v>82150</v>
      </c>
      <c r="F70" s="39">
        <f>IF(D70&gt;0,100*E70/D70,0)</f>
        <v>103.43742130445732</v>
      </c>
      <c r="G70" s="40"/>
      <c r="H70" s="127">
        <v>124.72</v>
      </c>
      <c r="I70" s="126">
        <v>158.24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2158</v>
      </c>
      <c r="D72" s="29">
        <v>2105</v>
      </c>
      <c r="E72" s="29">
        <v>2105</v>
      </c>
      <c r="F72" s="30"/>
      <c r="G72" s="30"/>
      <c r="H72" s="129">
        <v>1.546</v>
      </c>
      <c r="I72" s="129">
        <v>3.076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73950</v>
      </c>
      <c r="D73" s="29">
        <v>67934</v>
      </c>
      <c r="E73" s="29">
        <v>68200</v>
      </c>
      <c r="F73" s="30"/>
      <c r="G73" s="30"/>
      <c r="H73" s="129">
        <v>135.45</v>
      </c>
      <c r="I73" s="129">
        <v>165.525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92267</v>
      </c>
      <c r="D74" s="29">
        <v>83639</v>
      </c>
      <c r="E74" s="29">
        <v>83685</v>
      </c>
      <c r="F74" s="30"/>
      <c r="G74" s="30"/>
      <c r="H74" s="129">
        <v>85.377</v>
      </c>
      <c r="I74" s="129">
        <v>234.214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16350</v>
      </c>
      <c r="D75" s="29">
        <v>16633</v>
      </c>
      <c r="E75" s="29">
        <v>16633</v>
      </c>
      <c r="F75" s="30"/>
      <c r="G75" s="30"/>
      <c r="H75" s="129">
        <v>24.79</v>
      </c>
      <c r="I75" s="129">
        <v>46.574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15857</v>
      </c>
      <c r="D76" s="29">
        <v>15538</v>
      </c>
      <c r="E76" s="29">
        <v>16890</v>
      </c>
      <c r="F76" s="30"/>
      <c r="G76" s="30"/>
      <c r="H76" s="129">
        <v>14.491</v>
      </c>
      <c r="I76" s="129">
        <v>66.805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10891.3</v>
      </c>
      <c r="D77" s="29">
        <v>9097</v>
      </c>
      <c r="E77" s="29">
        <v>9090</v>
      </c>
      <c r="F77" s="30"/>
      <c r="G77" s="30"/>
      <c r="H77" s="129">
        <v>9.897</v>
      </c>
      <c r="I77" s="129">
        <v>21.512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26638</v>
      </c>
      <c r="D78" s="29">
        <v>22615</v>
      </c>
      <c r="E78" s="29">
        <v>22615</v>
      </c>
      <c r="F78" s="30"/>
      <c r="G78" s="30"/>
      <c r="H78" s="129">
        <v>52.81</v>
      </c>
      <c r="I78" s="129">
        <v>52.725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186875</v>
      </c>
      <c r="D79" s="29">
        <v>163325</v>
      </c>
      <c r="E79" s="29">
        <v>159250</v>
      </c>
      <c r="F79" s="30"/>
      <c r="G79" s="30"/>
      <c r="H79" s="129">
        <v>163.569</v>
      </c>
      <c r="I79" s="129">
        <v>455.464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424986.3</v>
      </c>
      <c r="D80" s="38">
        <v>380886</v>
      </c>
      <c r="E80" s="38">
        <v>378468</v>
      </c>
      <c r="F80" s="39">
        <f>IF(D80&gt;0,100*E80/D80,0)</f>
        <v>99.3651643798932</v>
      </c>
      <c r="G80" s="40"/>
      <c r="H80" s="127">
        <v>487.93</v>
      </c>
      <c r="I80" s="126">
        <v>1045.895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160</v>
      </c>
      <c r="D83" s="29">
        <v>165</v>
      </c>
      <c r="E83" s="29">
        <v>165</v>
      </c>
      <c r="F83" s="30"/>
      <c r="G83" s="30"/>
      <c r="H83" s="129">
        <v>0.064</v>
      </c>
      <c r="I83" s="129">
        <v>0.165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160</v>
      </c>
      <c r="D84" s="38">
        <v>165</v>
      </c>
      <c r="E84" s="38">
        <v>165</v>
      </c>
      <c r="F84" s="39">
        <f>IF(D84&gt;0,100*E84/D84,0)</f>
        <v>100</v>
      </c>
      <c r="G84" s="40"/>
      <c r="H84" s="127">
        <v>0.064</v>
      </c>
      <c r="I84" s="126">
        <v>0.165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2169414.8814059054</v>
      </c>
      <c r="D86" s="29">
        <v>2121892</v>
      </c>
      <c r="E86" s="29">
        <v>2140564.017955702</v>
      </c>
      <c r="F86" s="30">
        <f>IF(D86&gt;0,100*E86/D86,0)</f>
        <v>100.87997023202415</v>
      </c>
      <c r="G86" s="30"/>
      <c r="H86" s="31">
        <v>5092.881593022121</v>
      </c>
      <c r="I86" s="31">
        <v>7602.550869906251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2169414.8814059054</v>
      </c>
      <c r="D89" s="56">
        <v>2121892</v>
      </c>
      <c r="E89" s="56">
        <v>2140564.017955702</v>
      </c>
      <c r="F89" s="57">
        <f>IF(D89&gt;0,100*E89/D89,0)</f>
        <v>100.87997023202415</v>
      </c>
      <c r="G89" s="40"/>
      <c r="H89" s="58">
        <v>5092.881593022121</v>
      </c>
      <c r="I89" s="59">
        <v>7602.550869906251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AG627"/>
  <sheetViews>
    <sheetView workbookViewId="0" topLeftCell="A1">
      <selection activeCell="M53" sqref="M53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/>
      <c r="D9" s="29"/>
      <c r="E9" s="29"/>
      <c r="F9" s="30"/>
      <c r="G9" s="30"/>
      <c r="H9" s="129"/>
      <c r="I9" s="129"/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/>
      <c r="D10" s="29"/>
      <c r="E10" s="29"/>
      <c r="F10" s="30"/>
      <c r="G10" s="30"/>
      <c r="H10" s="129"/>
      <c r="I10" s="129"/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29"/>
      <c r="I11" s="129"/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/>
      <c r="D12" s="29"/>
      <c r="E12" s="29"/>
      <c r="F12" s="30"/>
      <c r="G12" s="30"/>
      <c r="H12" s="129"/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27"/>
      <c r="I13" s="126"/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290</v>
      </c>
      <c r="D17" s="38">
        <v>290</v>
      </c>
      <c r="E17" s="38">
        <v>290</v>
      </c>
      <c r="F17" s="39">
        <f>IF(D17&gt;0,100*E17/D17,0)</f>
        <v>100</v>
      </c>
      <c r="G17" s="40"/>
      <c r="H17" s="127">
        <v>1.044</v>
      </c>
      <c r="I17" s="126">
        <v>1.044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29"/>
      <c r="I19" s="129"/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27"/>
      <c r="I22" s="126"/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27"/>
      <c r="I24" s="126"/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27"/>
      <c r="I26" s="126"/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23300</v>
      </c>
      <c r="D28" s="29">
        <v>5539</v>
      </c>
      <c r="E28" s="29">
        <v>5522</v>
      </c>
      <c r="F28" s="30"/>
      <c r="G28" s="30"/>
      <c r="H28" s="129">
        <v>49.433</v>
      </c>
      <c r="I28" s="129">
        <v>29.107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11682</v>
      </c>
      <c r="D29" s="29">
        <v>12088</v>
      </c>
      <c r="E29" s="29">
        <v>12088</v>
      </c>
      <c r="F29" s="30"/>
      <c r="G29" s="30"/>
      <c r="H29" s="129">
        <v>16.705</v>
      </c>
      <c r="I29" s="129">
        <v>36.031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16051</v>
      </c>
      <c r="D30" s="29">
        <v>18291</v>
      </c>
      <c r="E30" s="29">
        <v>18291</v>
      </c>
      <c r="F30" s="30"/>
      <c r="G30" s="30"/>
      <c r="H30" s="129">
        <v>29.723</v>
      </c>
      <c r="I30" s="129">
        <v>71.076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51033</v>
      </c>
      <c r="D31" s="38">
        <v>35918</v>
      </c>
      <c r="E31" s="38">
        <v>35901</v>
      </c>
      <c r="F31" s="39">
        <f>IF(D31&gt;0,100*E31/D31,0)</f>
        <v>99.95266997048833</v>
      </c>
      <c r="G31" s="40"/>
      <c r="H31" s="127">
        <v>95.861</v>
      </c>
      <c r="I31" s="126">
        <v>136.214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350</v>
      </c>
      <c r="D33" s="29">
        <v>300</v>
      </c>
      <c r="E33" s="29">
        <v>300</v>
      </c>
      <c r="F33" s="30"/>
      <c r="G33" s="30"/>
      <c r="H33" s="129">
        <v>1.333</v>
      </c>
      <c r="I33" s="129">
        <v>1.3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649</v>
      </c>
      <c r="D34" s="29">
        <v>706</v>
      </c>
      <c r="E34" s="29">
        <v>550</v>
      </c>
      <c r="F34" s="30"/>
      <c r="G34" s="30"/>
      <c r="H34" s="129">
        <v>1.743</v>
      </c>
      <c r="I34" s="129">
        <v>3.043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14000</v>
      </c>
      <c r="D35" s="29">
        <v>15000</v>
      </c>
      <c r="E35" s="29">
        <v>14500</v>
      </c>
      <c r="F35" s="30"/>
      <c r="G35" s="30"/>
      <c r="H35" s="129">
        <v>40.315</v>
      </c>
      <c r="I35" s="129">
        <v>67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/>
      <c r="D36" s="29"/>
      <c r="E36" s="29"/>
      <c r="F36" s="30"/>
      <c r="G36" s="30"/>
      <c r="H36" s="129"/>
      <c r="I36" s="129"/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14999</v>
      </c>
      <c r="D37" s="38">
        <v>16006</v>
      </c>
      <c r="E37" s="38">
        <v>15350</v>
      </c>
      <c r="F37" s="39">
        <f>IF(D37&gt;0,100*E37/D37,0)</f>
        <v>95.90153692365362</v>
      </c>
      <c r="G37" s="40"/>
      <c r="H37" s="127">
        <v>43.391</v>
      </c>
      <c r="I37" s="126">
        <v>71.343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10610</v>
      </c>
      <c r="D39" s="38">
        <v>10721</v>
      </c>
      <c r="E39" s="38">
        <v>10721</v>
      </c>
      <c r="F39" s="39">
        <f>IF(D39&gt;0,100*E39/D39,0)</f>
        <v>100</v>
      </c>
      <c r="G39" s="40"/>
      <c r="H39" s="127">
        <v>27.639</v>
      </c>
      <c r="I39" s="126">
        <v>33.515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14618</v>
      </c>
      <c r="D41" s="29">
        <v>12625</v>
      </c>
      <c r="E41" s="29">
        <v>13987</v>
      </c>
      <c r="F41" s="30"/>
      <c r="G41" s="30"/>
      <c r="H41" s="129">
        <v>25.3</v>
      </c>
      <c r="I41" s="129">
        <v>31.525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5000</v>
      </c>
      <c r="D42" s="29">
        <v>5000</v>
      </c>
      <c r="E42" s="29">
        <v>5000</v>
      </c>
      <c r="F42" s="30"/>
      <c r="G42" s="30"/>
      <c r="H42" s="129">
        <v>16.935</v>
      </c>
      <c r="I42" s="129">
        <v>21.455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2500</v>
      </c>
      <c r="D43" s="29">
        <v>2000</v>
      </c>
      <c r="E43" s="29">
        <v>1200</v>
      </c>
      <c r="F43" s="30"/>
      <c r="G43" s="30"/>
      <c r="H43" s="129">
        <v>6.375</v>
      </c>
      <c r="I43" s="129">
        <v>7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29">
        <v>23.122</v>
      </c>
      <c r="I44" s="129">
        <v>40.382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4000</v>
      </c>
      <c r="D45" s="29">
        <v>4000</v>
      </c>
      <c r="E45" s="29">
        <v>3000</v>
      </c>
      <c r="F45" s="30"/>
      <c r="G45" s="30"/>
      <c r="H45" s="129">
        <v>9.528</v>
      </c>
      <c r="I45" s="129">
        <v>10.708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25004</v>
      </c>
      <c r="D46" s="29">
        <v>25000</v>
      </c>
      <c r="E46" s="29">
        <v>25000</v>
      </c>
      <c r="F46" s="30"/>
      <c r="G46" s="30"/>
      <c r="H46" s="129">
        <v>58.692</v>
      </c>
      <c r="I46" s="129">
        <v>86.2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5000</v>
      </c>
      <c r="D47" s="29">
        <v>5000</v>
      </c>
      <c r="E47" s="29">
        <v>5000</v>
      </c>
      <c r="F47" s="30"/>
      <c r="G47" s="30"/>
      <c r="H47" s="129">
        <v>6.21</v>
      </c>
      <c r="I47" s="129">
        <v>20.075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3000</v>
      </c>
      <c r="D48" s="29">
        <v>3000</v>
      </c>
      <c r="E48" s="29">
        <v>3000</v>
      </c>
      <c r="F48" s="30"/>
      <c r="G48" s="30"/>
      <c r="H48" s="129">
        <v>6.901</v>
      </c>
      <c r="I48" s="129">
        <v>12.028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14341</v>
      </c>
      <c r="D49" s="29">
        <v>12000</v>
      </c>
      <c r="E49" s="29">
        <v>12000</v>
      </c>
      <c r="F49" s="30"/>
      <c r="G49" s="30"/>
      <c r="H49" s="129">
        <v>37.24</v>
      </c>
      <c r="I49" s="129">
        <v>46.728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83463</v>
      </c>
      <c r="D50" s="38">
        <v>78625</v>
      </c>
      <c r="E50" s="38">
        <v>78187</v>
      </c>
      <c r="F50" s="39">
        <f>IF(D50&gt;0,100*E50/D50,0)</f>
        <v>99.44292527821939</v>
      </c>
      <c r="G50" s="40"/>
      <c r="H50" s="127">
        <v>190.30300000000003</v>
      </c>
      <c r="I50" s="126">
        <v>276.10099999999994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/>
      <c r="D52" s="38">
        <v>200</v>
      </c>
      <c r="E52" s="38">
        <v>200</v>
      </c>
      <c r="F52" s="39">
        <f>IF(D52&gt;0,100*E52/D52,0)</f>
        <v>100</v>
      </c>
      <c r="G52" s="40"/>
      <c r="H52" s="127"/>
      <c r="I52" s="126">
        <v>0.75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45000</v>
      </c>
      <c r="D54" s="29">
        <v>28000</v>
      </c>
      <c r="E54" s="29">
        <v>28000</v>
      </c>
      <c r="F54" s="30"/>
      <c r="G54" s="30"/>
      <c r="H54" s="129">
        <v>81.575</v>
      </c>
      <c r="I54" s="129">
        <v>147.69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60000</v>
      </c>
      <c r="D55" s="29">
        <v>62831</v>
      </c>
      <c r="E55" s="29">
        <v>63000</v>
      </c>
      <c r="F55" s="30"/>
      <c r="G55" s="30"/>
      <c r="H55" s="129">
        <v>160</v>
      </c>
      <c r="I55" s="129">
        <v>188.922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40000</v>
      </c>
      <c r="D56" s="29">
        <v>32945</v>
      </c>
      <c r="E56" s="29">
        <v>32000</v>
      </c>
      <c r="F56" s="30"/>
      <c r="G56" s="30"/>
      <c r="H56" s="129">
        <v>76</v>
      </c>
      <c r="I56" s="129">
        <v>108.7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9559</v>
      </c>
      <c r="D57" s="29">
        <v>9450</v>
      </c>
      <c r="E57" s="29">
        <v>9450</v>
      </c>
      <c r="F57" s="30"/>
      <c r="G57" s="30"/>
      <c r="H57" s="129">
        <v>14.293860563250607</v>
      </c>
      <c r="I57" s="129">
        <v>29.55589038219236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5056</v>
      </c>
      <c r="D58" s="29">
        <v>5302</v>
      </c>
      <c r="E58" s="29">
        <v>5050</v>
      </c>
      <c r="F58" s="30"/>
      <c r="G58" s="30"/>
      <c r="H58" s="129">
        <v>7.508</v>
      </c>
      <c r="I58" s="129">
        <v>13.445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159615</v>
      </c>
      <c r="D59" s="38">
        <v>138528</v>
      </c>
      <c r="E59" s="38">
        <v>137500</v>
      </c>
      <c r="F59" s="39">
        <f>IF(D59&gt;0,100*E59/D59,0)</f>
        <v>99.25791175791176</v>
      </c>
      <c r="G59" s="40"/>
      <c r="H59" s="127">
        <v>339.3768605632506</v>
      </c>
      <c r="I59" s="126">
        <v>488.3128903821923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600</v>
      </c>
      <c r="D61" s="29">
        <v>1000</v>
      </c>
      <c r="E61" s="29">
        <v>1000</v>
      </c>
      <c r="F61" s="30"/>
      <c r="G61" s="30"/>
      <c r="H61" s="129">
        <v>2.4</v>
      </c>
      <c r="I61" s="129">
        <v>2.29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212</v>
      </c>
      <c r="D62" s="29">
        <v>420</v>
      </c>
      <c r="E62" s="29">
        <v>400</v>
      </c>
      <c r="F62" s="30"/>
      <c r="G62" s="30"/>
      <c r="H62" s="129">
        <v>0.262</v>
      </c>
      <c r="I62" s="129">
        <v>0.792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2691</v>
      </c>
      <c r="D63" s="29">
        <v>2800</v>
      </c>
      <c r="E63" s="29">
        <v>3294</v>
      </c>
      <c r="F63" s="30"/>
      <c r="G63" s="30"/>
      <c r="H63" s="129">
        <v>3.234</v>
      </c>
      <c r="I63" s="129">
        <v>8.4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3503</v>
      </c>
      <c r="D64" s="38">
        <v>4220</v>
      </c>
      <c r="E64" s="38">
        <v>4694</v>
      </c>
      <c r="F64" s="39">
        <f>IF(D64&gt;0,100*E64/D64,0)</f>
        <v>111.23222748815166</v>
      </c>
      <c r="G64" s="40"/>
      <c r="H64" s="127">
        <v>5.896</v>
      </c>
      <c r="I64" s="126">
        <v>11.482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19885</v>
      </c>
      <c r="D66" s="38">
        <v>21563</v>
      </c>
      <c r="E66" s="38">
        <v>21290</v>
      </c>
      <c r="F66" s="39">
        <f>IF(D66&gt;0,100*E66/D66,0)</f>
        <v>98.73394240133563</v>
      </c>
      <c r="G66" s="40"/>
      <c r="H66" s="127">
        <v>22.185</v>
      </c>
      <c r="I66" s="126">
        <v>27.559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1200</v>
      </c>
      <c r="D68" s="29">
        <v>1000</v>
      </c>
      <c r="E68" s="29"/>
      <c r="F68" s="30"/>
      <c r="G68" s="30"/>
      <c r="H68" s="129">
        <v>1.3</v>
      </c>
      <c r="I68" s="129">
        <v>1.7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30</v>
      </c>
      <c r="D69" s="29">
        <v>50</v>
      </c>
      <c r="E69" s="29"/>
      <c r="F69" s="30"/>
      <c r="G69" s="30"/>
      <c r="H69" s="129">
        <v>0.02</v>
      </c>
      <c r="I69" s="129">
        <v>0.08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1230</v>
      </c>
      <c r="D70" s="38">
        <v>1050</v>
      </c>
      <c r="E70" s="38"/>
      <c r="F70" s="39"/>
      <c r="G70" s="40"/>
      <c r="H70" s="127">
        <v>1.32</v>
      </c>
      <c r="I70" s="126">
        <v>1.78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9410</v>
      </c>
      <c r="D72" s="29">
        <v>10584</v>
      </c>
      <c r="E72" s="29">
        <v>10584</v>
      </c>
      <c r="F72" s="30"/>
      <c r="G72" s="30"/>
      <c r="H72" s="129">
        <v>7.186</v>
      </c>
      <c r="I72" s="129">
        <v>20.678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6000</v>
      </c>
      <c r="D73" s="29">
        <v>6300</v>
      </c>
      <c r="E73" s="29">
        <v>6200</v>
      </c>
      <c r="F73" s="30"/>
      <c r="G73" s="30"/>
      <c r="H73" s="129">
        <v>16.5</v>
      </c>
      <c r="I73" s="129">
        <v>15.1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5480</v>
      </c>
      <c r="D74" s="29">
        <v>5207</v>
      </c>
      <c r="E74" s="29">
        <v>5210</v>
      </c>
      <c r="F74" s="30"/>
      <c r="G74" s="30"/>
      <c r="H74" s="129">
        <v>2.574</v>
      </c>
      <c r="I74" s="129">
        <v>7.29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31350</v>
      </c>
      <c r="D75" s="29">
        <v>33939</v>
      </c>
      <c r="E75" s="29">
        <v>33939</v>
      </c>
      <c r="F75" s="30"/>
      <c r="G75" s="30"/>
      <c r="H75" s="129">
        <v>47.025</v>
      </c>
      <c r="I75" s="129">
        <v>84.849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600</v>
      </c>
      <c r="D76" s="29">
        <v>1000</v>
      </c>
      <c r="E76" s="29">
        <v>600</v>
      </c>
      <c r="F76" s="30"/>
      <c r="G76" s="30"/>
      <c r="H76" s="129">
        <v>0.27</v>
      </c>
      <c r="I76" s="129">
        <v>4.55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2980.424</v>
      </c>
      <c r="D77" s="29">
        <v>3418</v>
      </c>
      <c r="E77" s="29">
        <v>3400</v>
      </c>
      <c r="F77" s="30"/>
      <c r="G77" s="30"/>
      <c r="H77" s="129">
        <v>2.702</v>
      </c>
      <c r="I77" s="129">
        <v>7.715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1660</v>
      </c>
      <c r="D78" s="29">
        <v>2000</v>
      </c>
      <c r="E78" s="29">
        <v>2000</v>
      </c>
      <c r="F78" s="30"/>
      <c r="G78" s="30"/>
      <c r="H78" s="129">
        <v>3.121</v>
      </c>
      <c r="I78" s="129">
        <v>4.6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1425</v>
      </c>
      <c r="D79" s="29">
        <v>1250</v>
      </c>
      <c r="E79" s="29">
        <v>850</v>
      </c>
      <c r="F79" s="30"/>
      <c r="G79" s="30"/>
      <c r="H79" s="129">
        <v>1.318</v>
      </c>
      <c r="I79" s="129">
        <v>2.5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58905.424</v>
      </c>
      <c r="D80" s="38">
        <v>63698</v>
      </c>
      <c r="E80" s="38">
        <v>62783</v>
      </c>
      <c r="F80" s="39">
        <f>IF(D80&gt;0,100*E80/D80,0)</f>
        <v>98.56353417689724</v>
      </c>
      <c r="G80" s="40"/>
      <c r="H80" s="127">
        <v>80.69599999999998</v>
      </c>
      <c r="I80" s="126">
        <v>147.282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80</v>
      </c>
      <c r="D83" s="29">
        <v>90</v>
      </c>
      <c r="E83" s="29">
        <v>90</v>
      </c>
      <c r="F83" s="30"/>
      <c r="G83" s="30"/>
      <c r="H83" s="129">
        <v>0.032</v>
      </c>
      <c r="I83" s="129">
        <v>0.09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80</v>
      </c>
      <c r="D84" s="38">
        <v>90</v>
      </c>
      <c r="E84" s="38">
        <v>90</v>
      </c>
      <c r="F84" s="39">
        <f>IF(D84&gt;0,100*E84/D84,0)</f>
        <v>100</v>
      </c>
      <c r="G84" s="40"/>
      <c r="H84" s="127">
        <v>0.032</v>
      </c>
      <c r="I84" s="126">
        <v>0.09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403613.424</v>
      </c>
      <c r="D86" s="29">
        <v>370909</v>
      </c>
      <c r="E86" s="29">
        <v>367006</v>
      </c>
      <c r="F86" s="30">
        <f>IF(D86&gt;0,100*E86/D86,0)</f>
        <v>98.9477203303236</v>
      </c>
      <c r="G86" s="30"/>
      <c r="H86" s="31">
        <v>807.7438605632507</v>
      </c>
      <c r="I86" s="31">
        <v>1195.472890382192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403613.424</v>
      </c>
      <c r="D89" s="56">
        <v>370909</v>
      </c>
      <c r="E89" s="56">
        <v>367006</v>
      </c>
      <c r="F89" s="57">
        <f>IF(D89&gt;0,100*E89/D89,0)</f>
        <v>98.9477203303236</v>
      </c>
      <c r="G89" s="40"/>
      <c r="H89" s="58">
        <v>807.7438605632507</v>
      </c>
      <c r="I89" s="59">
        <v>1195.472890382192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AG627"/>
  <sheetViews>
    <sheetView workbookViewId="0" topLeftCell="A1">
      <selection activeCell="C84" sqref="C84:I84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25.988598327322954</v>
      </c>
      <c r="D9" s="29">
        <v>46</v>
      </c>
      <c r="E9" s="29">
        <v>43.87139871710783</v>
      </c>
      <c r="F9" s="30"/>
      <c r="G9" s="30"/>
      <c r="H9" s="129">
        <v>0.050937652721552984</v>
      </c>
      <c r="I9" s="129">
        <v>0.0969335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159.39215151459413</v>
      </c>
      <c r="D10" s="29">
        <v>286</v>
      </c>
      <c r="E10" s="29">
        <v>189.92358820145515</v>
      </c>
      <c r="F10" s="30"/>
      <c r="G10" s="30"/>
      <c r="H10" s="129">
        <v>0.3124086169686045</v>
      </c>
      <c r="I10" s="129">
        <v>0.56056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50.82259889053017</v>
      </c>
      <c r="D11" s="29">
        <v>138</v>
      </c>
      <c r="E11" s="29">
        <v>162.71596002476585</v>
      </c>
      <c r="F11" s="30"/>
      <c r="G11" s="30"/>
      <c r="H11" s="129">
        <v>0.09961229382543914</v>
      </c>
      <c r="I11" s="129">
        <v>0.27755250000000004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2.2062452079895887</v>
      </c>
      <c r="D12" s="29"/>
      <c r="E12" s="29">
        <v>5.360465664535845</v>
      </c>
      <c r="F12" s="30"/>
      <c r="G12" s="30"/>
      <c r="H12" s="130">
        <v>0.004324240607659594</v>
      </c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238.40959394043685</v>
      </c>
      <c r="D13" s="38">
        <v>470</v>
      </c>
      <c r="E13" s="38">
        <v>401.87141260786467</v>
      </c>
      <c r="F13" s="39">
        <f>IF(D13&gt;0,100*E13/D13,0)</f>
        <v>85.50455587401376</v>
      </c>
      <c r="G13" s="40"/>
      <c r="H13" s="127">
        <v>0.4672828041232562</v>
      </c>
      <c r="I13" s="126">
        <v>0.935046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203</v>
      </c>
      <c r="D17" s="38">
        <v>203</v>
      </c>
      <c r="E17" s="38">
        <v>203</v>
      </c>
      <c r="F17" s="39">
        <f>IF(D17&gt;0,100*E17/D17,0)</f>
        <v>100</v>
      </c>
      <c r="G17" s="40"/>
      <c r="H17" s="127">
        <v>0.5</v>
      </c>
      <c r="I17" s="126">
        <v>0.5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14285</v>
      </c>
      <c r="D19" s="29">
        <v>15000</v>
      </c>
      <c r="E19" s="29">
        <v>15000</v>
      </c>
      <c r="F19" s="30"/>
      <c r="G19" s="30"/>
      <c r="H19" s="129">
        <v>78.567</v>
      </c>
      <c r="I19" s="129">
        <v>57.712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14285</v>
      </c>
      <c r="D22" s="38">
        <v>15000</v>
      </c>
      <c r="E22" s="38">
        <v>15000</v>
      </c>
      <c r="F22" s="39">
        <f>IF(D22&gt;0,100*E22/D22,0)</f>
        <v>100</v>
      </c>
      <c r="G22" s="40"/>
      <c r="H22" s="127">
        <v>78.567</v>
      </c>
      <c r="I22" s="126">
        <v>57.712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95294</v>
      </c>
      <c r="D24" s="38">
        <v>95000</v>
      </c>
      <c r="E24" s="38">
        <v>94500</v>
      </c>
      <c r="F24" s="39">
        <f>IF(D24&gt;0,100*E24/D24,0)</f>
        <v>99.47368421052632</v>
      </c>
      <c r="G24" s="40"/>
      <c r="H24" s="127">
        <v>298.937</v>
      </c>
      <c r="I24" s="126">
        <v>381.919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15200</v>
      </c>
      <c r="D26" s="38">
        <v>18700</v>
      </c>
      <c r="E26" s="38">
        <v>19000</v>
      </c>
      <c r="F26" s="39">
        <f>IF(D26&gt;0,100*E26/D26,0)</f>
        <v>101.60427807486631</v>
      </c>
      <c r="G26" s="40"/>
      <c r="H26" s="127">
        <v>51</v>
      </c>
      <c r="I26" s="126">
        <v>93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151893</v>
      </c>
      <c r="D28" s="29">
        <v>176896</v>
      </c>
      <c r="E28" s="29">
        <v>179000</v>
      </c>
      <c r="F28" s="30"/>
      <c r="G28" s="30"/>
      <c r="H28" s="129">
        <v>326.39</v>
      </c>
      <c r="I28" s="129">
        <v>930.72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85672</v>
      </c>
      <c r="D29" s="29">
        <v>88645</v>
      </c>
      <c r="E29" s="29">
        <v>88645</v>
      </c>
      <c r="F29" s="30"/>
      <c r="G29" s="30"/>
      <c r="H29" s="129">
        <v>122.351</v>
      </c>
      <c r="I29" s="129">
        <v>301.065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124906</v>
      </c>
      <c r="D30" s="29">
        <v>134139</v>
      </c>
      <c r="E30" s="29">
        <v>134139</v>
      </c>
      <c r="F30" s="30"/>
      <c r="G30" s="30"/>
      <c r="H30" s="129">
        <v>239.51</v>
      </c>
      <c r="I30" s="129">
        <v>463.302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362471</v>
      </c>
      <c r="D31" s="38">
        <v>399680</v>
      </c>
      <c r="E31" s="38">
        <v>401784</v>
      </c>
      <c r="F31" s="39">
        <f>IF(D31&gt;0,100*E31/D31,0)</f>
        <v>100.52642113690953</v>
      </c>
      <c r="G31" s="40"/>
      <c r="H31" s="127">
        <v>688.251</v>
      </c>
      <c r="I31" s="126">
        <v>1695.087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31717</v>
      </c>
      <c r="D33" s="29">
        <v>38500</v>
      </c>
      <c r="E33" s="29">
        <v>39000</v>
      </c>
      <c r="F33" s="30"/>
      <c r="G33" s="30"/>
      <c r="H33" s="129">
        <v>120.801</v>
      </c>
      <c r="I33" s="129">
        <v>182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15607</v>
      </c>
      <c r="D34" s="29">
        <v>17043</v>
      </c>
      <c r="E34" s="29">
        <v>17036</v>
      </c>
      <c r="F34" s="30"/>
      <c r="G34" s="30"/>
      <c r="H34" s="129">
        <v>54.867</v>
      </c>
      <c r="I34" s="129">
        <v>83.285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86650</v>
      </c>
      <c r="D35" s="29">
        <v>90000</v>
      </c>
      <c r="E35" s="29">
        <v>85000</v>
      </c>
      <c r="F35" s="30"/>
      <c r="G35" s="30"/>
      <c r="H35" s="129">
        <v>243.589</v>
      </c>
      <c r="I35" s="129">
        <v>396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13369</v>
      </c>
      <c r="D36" s="29">
        <v>14826</v>
      </c>
      <c r="E36" s="29">
        <v>14851</v>
      </c>
      <c r="F36" s="30"/>
      <c r="G36" s="30"/>
      <c r="H36" s="129">
        <v>34.568</v>
      </c>
      <c r="I36" s="129">
        <v>59.304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147343</v>
      </c>
      <c r="D37" s="38">
        <v>160369</v>
      </c>
      <c r="E37" s="38">
        <v>155887</v>
      </c>
      <c r="F37" s="39">
        <f>IF(D37&gt;0,100*E37/D37,0)</f>
        <v>97.20519551783698</v>
      </c>
      <c r="G37" s="40"/>
      <c r="H37" s="127">
        <v>453.825</v>
      </c>
      <c r="I37" s="126">
        <v>720.5889999999999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7073</v>
      </c>
      <c r="D39" s="38">
        <v>7148</v>
      </c>
      <c r="E39" s="38">
        <v>7148</v>
      </c>
      <c r="F39" s="39">
        <f>IF(D39&gt;0,100*E39/D39,0)</f>
        <v>100</v>
      </c>
      <c r="G39" s="40"/>
      <c r="H39" s="127">
        <v>18.426</v>
      </c>
      <c r="I39" s="126">
        <v>22.344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43266</v>
      </c>
      <c r="D41" s="29">
        <v>37874</v>
      </c>
      <c r="E41" s="29">
        <v>41961</v>
      </c>
      <c r="F41" s="30"/>
      <c r="G41" s="30"/>
      <c r="H41" s="129">
        <v>84.907</v>
      </c>
      <c r="I41" s="129">
        <v>101.729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157894</v>
      </c>
      <c r="D42" s="29">
        <v>152581</v>
      </c>
      <c r="E42" s="29">
        <v>153000</v>
      </c>
      <c r="F42" s="30"/>
      <c r="G42" s="30"/>
      <c r="H42" s="129">
        <v>543.623</v>
      </c>
      <c r="I42" s="129">
        <v>662.307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19172</v>
      </c>
      <c r="D43" s="29">
        <v>18486</v>
      </c>
      <c r="E43" s="29">
        <v>19000</v>
      </c>
      <c r="F43" s="30"/>
      <c r="G43" s="30"/>
      <c r="H43" s="129">
        <v>62.239</v>
      </c>
      <c r="I43" s="129">
        <v>73.049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132562</v>
      </c>
      <c r="D44" s="29">
        <v>130908</v>
      </c>
      <c r="E44" s="29">
        <v>125000</v>
      </c>
      <c r="F44" s="30"/>
      <c r="G44" s="30"/>
      <c r="H44" s="129">
        <v>303.644</v>
      </c>
      <c r="I44" s="129">
        <v>526.112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46265</v>
      </c>
      <c r="D45" s="29">
        <v>41875</v>
      </c>
      <c r="E45" s="29">
        <v>39500</v>
      </c>
      <c r="F45" s="30"/>
      <c r="G45" s="30"/>
      <c r="H45" s="129">
        <v>112.879</v>
      </c>
      <c r="I45" s="129">
        <v>115.192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63757</v>
      </c>
      <c r="D46" s="29">
        <v>67069</v>
      </c>
      <c r="E46" s="29">
        <v>67000</v>
      </c>
      <c r="F46" s="30"/>
      <c r="G46" s="30"/>
      <c r="H46" s="129">
        <v>141.717</v>
      </c>
      <c r="I46" s="129">
        <v>219.556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94389</v>
      </c>
      <c r="D47" s="29">
        <v>100158</v>
      </c>
      <c r="E47" s="29">
        <v>99400</v>
      </c>
      <c r="F47" s="30"/>
      <c r="G47" s="30"/>
      <c r="H47" s="129">
        <v>129.101</v>
      </c>
      <c r="I47" s="129">
        <v>405.587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224821</v>
      </c>
      <c r="D48" s="29">
        <v>225018</v>
      </c>
      <c r="E48" s="29">
        <v>227400</v>
      </c>
      <c r="F48" s="30"/>
      <c r="G48" s="30"/>
      <c r="H48" s="129">
        <v>514.987</v>
      </c>
      <c r="I48" s="129">
        <v>893.323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57365</v>
      </c>
      <c r="D49" s="29">
        <v>57676</v>
      </c>
      <c r="E49" s="29">
        <v>57600</v>
      </c>
      <c r="F49" s="30"/>
      <c r="G49" s="30"/>
      <c r="H49" s="129">
        <v>148.963</v>
      </c>
      <c r="I49" s="129">
        <v>224.582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839491</v>
      </c>
      <c r="D50" s="38">
        <v>831645</v>
      </c>
      <c r="E50" s="38">
        <v>829861</v>
      </c>
      <c r="F50" s="39">
        <f>IF(D50&gt;0,100*E50/D50,0)</f>
        <v>99.78548539340704</v>
      </c>
      <c r="G50" s="40"/>
      <c r="H50" s="127">
        <v>2042.06</v>
      </c>
      <c r="I50" s="126">
        <v>3221.437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36625</v>
      </c>
      <c r="D52" s="38">
        <v>40670</v>
      </c>
      <c r="E52" s="38">
        <v>40670</v>
      </c>
      <c r="F52" s="39">
        <f>IF(D52&gt;0,100*E52/D52,0)</f>
        <v>100</v>
      </c>
      <c r="G52" s="40"/>
      <c r="H52" s="127">
        <v>98.826</v>
      </c>
      <c r="I52" s="126">
        <v>152.25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98925</v>
      </c>
      <c r="D54" s="29">
        <v>121000</v>
      </c>
      <c r="E54" s="29">
        <v>121000</v>
      </c>
      <c r="F54" s="30"/>
      <c r="G54" s="30"/>
      <c r="H54" s="129">
        <v>237.748</v>
      </c>
      <c r="I54" s="129">
        <v>367.21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92000</v>
      </c>
      <c r="D55" s="29">
        <v>96026</v>
      </c>
      <c r="E55" s="29">
        <v>96000</v>
      </c>
      <c r="F55" s="30"/>
      <c r="G55" s="30"/>
      <c r="H55" s="129">
        <v>240</v>
      </c>
      <c r="I55" s="129">
        <v>288.078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220000</v>
      </c>
      <c r="D56" s="29">
        <v>250000</v>
      </c>
      <c r="E56" s="29">
        <v>250000</v>
      </c>
      <c r="F56" s="30"/>
      <c r="G56" s="30"/>
      <c r="H56" s="129">
        <v>418</v>
      </c>
      <c r="I56" s="129">
        <v>850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88195</v>
      </c>
      <c r="D57" s="29">
        <v>90552</v>
      </c>
      <c r="E57" s="29">
        <v>90552</v>
      </c>
      <c r="F57" s="30"/>
      <c r="G57" s="30"/>
      <c r="H57" s="129">
        <v>131.8806394367494</v>
      </c>
      <c r="I57" s="129">
        <v>283.21110961780767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147185</v>
      </c>
      <c r="D58" s="29">
        <v>153424</v>
      </c>
      <c r="E58" s="29">
        <v>146399</v>
      </c>
      <c r="F58" s="30"/>
      <c r="G58" s="30"/>
      <c r="H58" s="129">
        <v>267.718</v>
      </c>
      <c r="I58" s="129">
        <v>485.21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646305</v>
      </c>
      <c r="D59" s="38">
        <v>711002</v>
      </c>
      <c r="E59" s="38">
        <v>703951</v>
      </c>
      <c r="F59" s="39">
        <f>IF(D59&gt;0,100*E59/D59,0)</f>
        <v>99.00830096117873</v>
      </c>
      <c r="G59" s="40"/>
      <c r="H59" s="127">
        <v>1295.3466394367495</v>
      </c>
      <c r="I59" s="126">
        <v>2273.709109617808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3200</v>
      </c>
      <c r="D61" s="29">
        <v>3000</v>
      </c>
      <c r="E61" s="29">
        <v>2500</v>
      </c>
      <c r="F61" s="30"/>
      <c r="G61" s="30"/>
      <c r="H61" s="129">
        <v>5.5</v>
      </c>
      <c r="I61" s="129">
        <v>6.86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2584</v>
      </c>
      <c r="D62" s="29">
        <v>3880</v>
      </c>
      <c r="E62" s="29">
        <v>4000</v>
      </c>
      <c r="F62" s="30"/>
      <c r="G62" s="30"/>
      <c r="H62" s="129">
        <v>3.387</v>
      </c>
      <c r="I62" s="129">
        <v>7.066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6922</v>
      </c>
      <c r="D63" s="29">
        <v>7680</v>
      </c>
      <c r="E63" s="29">
        <v>7680</v>
      </c>
      <c r="F63" s="30"/>
      <c r="G63" s="30"/>
      <c r="H63" s="129">
        <v>8.314</v>
      </c>
      <c r="I63" s="129">
        <v>23.7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12706</v>
      </c>
      <c r="D64" s="38">
        <v>14560</v>
      </c>
      <c r="E64" s="38">
        <v>14180</v>
      </c>
      <c r="F64" s="39">
        <f>IF(D64&gt;0,100*E64/D64,0)</f>
        <v>97.39010989010988</v>
      </c>
      <c r="G64" s="40"/>
      <c r="H64" s="127">
        <v>17.201</v>
      </c>
      <c r="I64" s="126">
        <v>37.626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7377</v>
      </c>
      <c r="D66" s="38">
        <v>6600</v>
      </c>
      <c r="E66" s="38">
        <v>6089</v>
      </c>
      <c r="F66" s="39">
        <f>IF(D66&gt;0,100*E66/D66,0)</f>
        <v>92.25757575757575</v>
      </c>
      <c r="G66" s="40"/>
      <c r="H66" s="127">
        <v>9.15</v>
      </c>
      <c r="I66" s="126">
        <v>8.75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43200</v>
      </c>
      <c r="D68" s="29">
        <v>45500</v>
      </c>
      <c r="E68" s="29">
        <v>47500</v>
      </c>
      <c r="F68" s="30"/>
      <c r="G68" s="30"/>
      <c r="H68" s="129">
        <v>52.2</v>
      </c>
      <c r="I68" s="129">
        <v>74.8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730</v>
      </c>
      <c r="D69" s="29">
        <v>750</v>
      </c>
      <c r="E69" s="29">
        <v>1000</v>
      </c>
      <c r="F69" s="30"/>
      <c r="G69" s="30"/>
      <c r="H69" s="129">
        <v>0.68</v>
      </c>
      <c r="I69" s="129">
        <v>1.16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43930</v>
      </c>
      <c r="D70" s="38">
        <v>46250</v>
      </c>
      <c r="E70" s="38">
        <v>48500</v>
      </c>
      <c r="F70" s="39">
        <f>IF(D70&gt;0,100*E70/D70,0)</f>
        <v>104.86486486486487</v>
      </c>
      <c r="G70" s="40"/>
      <c r="H70" s="127">
        <v>52.88</v>
      </c>
      <c r="I70" s="126">
        <v>75.96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/>
      <c r="D72" s="29"/>
      <c r="E72" s="29"/>
      <c r="F72" s="30"/>
      <c r="G72" s="30"/>
      <c r="H72" s="129"/>
      <c r="I72" s="129"/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650</v>
      </c>
      <c r="D73" s="29">
        <v>700</v>
      </c>
      <c r="E73" s="29">
        <v>700</v>
      </c>
      <c r="F73" s="30"/>
      <c r="G73" s="30"/>
      <c r="H73" s="129">
        <v>0.75</v>
      </c>
      <c r="I73" s="129">
        <v>1.62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2345</v>
      </c>
      <c r="D74" s="29">
        <v>2232</v>
      </c>
      <c r="E74" s="29">
        <v>2230</v>
      </c>
      <c r="F74" s="30"/>
      <c r="G74" s="30"/>
      <c r="H74" s="129">
        <v>1.102</v>
      </c>
      <c r="I74" s="129">
        <v>2.902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19200</v>
      </c>
      <c r="D75" s="29">
        <v>20786</v>
      </c>
      <c r="E75" s="29">
        <v>20786</v>
      </c>
      <c r="F75" s="30"/>
      <c r="G75" s="30"/>
      <c r="H75" s="129">
        <v>28.8</v>
      </c>
      <c r="I75" s="129">
        <v>51.965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150</v>
      </c>
      <c r="D76" s="29">
        <v>272</v>
      </c>
      <c r="E76" s="29">
        <v>500</v>
      </c>
      <c r="F76" s="30"/>
      <c r="G76" s="30"/>
      <c r="H76" s="129">
        <v>0.113</v>
      </c>
      <c r="I76" s="129">
        <v>1.238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4470.6359999999995</v>
      </c>
      <c r="D77" s="29">
        <v>5128</v>
      </c>
      <c r="E77" s="29">
        <v>5200</v>
      </c>
      <c r="F77" s="30"/>
      <c r="G77" s="30"/>
      <c r="H77" s="129">
        <v>4.053</v>
      </c>
      <c r="I77" s="129">
        <v>11.57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9520</v>
      </c>
      <c r="D78" s="29">
        <v>10085</v>
      </c>
      <c r="E78" s="29">
        <v>10085</v>
      </c>
      <c r="F78" s="30"/>
      <c r="G78" s="30"/>
      <c r="H78" s="129">
        <v>18.516</v>
      </c>
      <c r="I78" s="129">
        <v>23.478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7750</v>
      </c>
      <c r="D79" s="29">
        <v>11475</v>
      </c>
      <c r="E79" s="29">
        <v>12000</v>
      </c>
      <c r="F79" s="30"/>
      <c r="G79" s="30"/>
      <c r="H79" s="129">
        <v>10.346</v>
      </c>
      <c r="I79" s="129">
        <v>31.084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44085.636</v>
      </c>
      <c r="D80" s="38">
        <v>50678</v>
      </c>
      <c r="E80" s="38">
        <v>51501</v>
      </c>
      <c r="F80" s="39">
        <f>IF(D80&gt;0,100*E80/D80,0)</f>
        <v>101.62397884683689</v>
      </c>
      <c r="G80" s="40"/>
      <c r="H80" s="127">
        <v>63.68</v>
      </c>
      <c r="I80" s="126">
        <v>123.857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/>
      <c r="D83" s="29"/>
      <c r="E83" s="29"/>
      <c r="F83" s="30"/>
      <c r="G83" s="30"/>
      <c r="H83" s="129"/>
      <c r="I83" s="129"/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27"/>
      <c r="I84" s="126"/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2272627.0455939407</v>
      </c>
      <c r="D86" s="29">
        <v>2397975</v>
      </c>
      <c r="E86" s="29">
        <v>2388675.871412608</v>
      </c>
      <c r="F86" s="30">
        <f>IF(D86&gt;0,100*E86/D86,0)</f>
        <v>99.61220911029547</v>
      </c>
      <c r="G86" s="30"/>
      <c r="H86" s="31">
        <v>5169.116922240873</v>
      </c>
      <c r="I86" s="31">
        <v>8865.675155617808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2272627.0455939407</v>
      </c>
      <c r="D89" s="56">
        <v>2397975</v>
      </c>
      <c r="E89" s="56">
        <v>2388675.871412608</v>
      </c>
      <c r="F89" s="57">
        <f>IF(D89&gt;0,100*E89/D89,0)</f>
        <v>99.61220911029547</v>
      </c>
      <c r="G89" s="40"/>
      <c r="H89" s="58">
        <v>5169.116922240873</v>
      </c>
      <c r="I89" s="59">
        <v>8865.675155617808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AG627"/>
  <sheetViews>
    <sheetView workbookViewId="0" topLeftCell="A61">
      <selection activeCell="F15" sqref="F15"/>
    </sheetView>
  </sheetViews>
  <sheetFormatPr defaultColWidth="9.8515625" defaultRowHeight="11.25" customHeight="1"/>
  <cols>
    <col min="1" max="1" width="19.421875" style="67" customWidth="1"/>
    <col min="2" max="2" width="0.85546875" style="67" customWidth="1"/>
    <col min="3" max="6" width="12.421875" style="67" customWidth="1"/>
    <col min="7" max="7" width="0.71875" style="67" customWidth="1"/>
    <col min="8" max="11" width="12.421875" style="67" customWidth="1"/>
    <col min="12" max="12" width="9.8515625" style="67" customWidth="1"/>
    <col min="13" max="13" width="16.421875" style="0" customWidth="1"/>
    <col min="14" max="14" width="1.421875" style="0" customWidth="1"/>
    <col min="15" max="18" width="12.421875" style="0" customWidth="1"/>
    <col min="19" max="19" width="1.421875" style="0" customWidth="1"/>
    <col min="25" max="25" width="16.421875" style="0" customWidth="1"/>
    <col min="26" max="26" width="1.421875" style="0" customWidth="1"/>
    <col min="27" max="29" width="12.421875" style="0" customWidth="1"/>
    <col min="30" max="30" width="1.7109375" style="0" customWidth="1"/>
    <col min="31" max="33" width="12.421875" style="0" customWidth="1"/>
    <col min="38" max="16384" width="9.8515625" style="67" customWidth="1"/>
  </cols>
  <sheetData>
    <row r="1" spans="1:33" s="1" customFormat="1" ht="12.75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53" t="s">
        <v>70</v>
      </c>
      <c r="K2" s="1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10" customFormat="1" ht="11.25" customHeight="1">
      <c r="A4" s="7" t="s">
        <v>1</v>
      </c>
      <c r="B4" s="8"/>
      <c r="C4" s="147" t="s">
        <v>2</v>
      </c>
      <c r="D4" s="148"/>
      <c r="E4" s="148"/>
      <c r="F4" s="149"/>
      <c r="G4" s="9"/>
      <c r="H4" s="150" t="s">
        <v>3</v>
      </c>
      <c r="I4" s="151"/>
      <c r="J4" s="151"/>
      <c r="K4" s="15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10" customFormat="1" ht="11.25" customHeight="1">
      <c r="A6" s="11" t="s">
        <v>5</v>
      </c>
      <c r="B6" s="8"/>
      <c r="C6" s="15">
        <f>E6-2</f>
        <v>2012</v>
      </c>
      <c r="D6" s="16">
        <f>E6-1</f>
        <v>2013</v>
      </c>
      <c r="E6" s="16">
        <v>2014</v>
      </c>
      <c r="F6" s="17">
        <f>E6</f>
        <v>2014</v>
      </c>
      <c r="G6" s="18"/>
      <c r="H6" s="15">
        <f>J6-2</f>
        <v>2012</v>
      </c>
      <c r="I6" s="16">
        <f>J6-1</f>
        <v>2013</v>
      </c>
      <c r="J6" s="16">
        <v>2014</v>
      </c>
      <c r="K6" s="17">
        <f>J6</f>
        <v>2014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10" customFormat="1" ht="11.25" customHeight="1" thickBot="1">
      <c r="A7" s="19"/>
      <c r="B7" s="8"/>
      <c r="C7" s="20" t="s">
        <v>6</v>
      </c>
      <c r="D7" s="21" t="s">
        <v>6</v>
      </c>
      <c r="E7" s="21">
        <v>1</v>
      </c>
      <c r="F7" s="22" t="str">
        <f>CONCATENATE(D6,"=100")</f>
        <v>2013=100</v>
      </c>
      <c r="G7" s="23"/>
      <c r="H7" s="20" t="s">
        <v>6</v>
      </c>
      <c r="I7" s="21" t="s">
        <v>6</v>
      </c>
      <c r="J7" s="21"/>
      <c r="K7" s="22" t="str">
        <f>CONCATENATE(I6,"=100")</f>
        <v>2013=100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11.25" customHeight="1">
      <c r="A8" s="24"/>
      <c r="B8" s="25"/>
      <c r="C8" s="25"/>
      <c r="D8" s="25"/>
      <c r="E8" s="25"/>
      <c r="F8" s="25"/>
      <c r="G8" s="2"/>
      <c r="H8" s="128"/>
      <c r="I8" s="128"/>
      <c r="J8" s="128"/>
      <c r="K8" s="2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33" customFormat="1" ht="11.25" customHeight="1">
      <c r="A9" s="27" t="s">
        <v>7</v>
      </c>
      <c r="B9" s="28"/>
      <c r="C9" s="29">
        <v>25.988598327322954</v>
      </c>
      <c r="D9" s="29">
        <v>46</v>
      </c>
      <c r="E9" s="29">
        <v>43.87139871710783</v>
      </c>
      <c r="F9" s="30"/>
      <c r="G9" s="30"/>
      <c r="H9" s="129">
        <v>0.050937652721552984</v>
      </c>
      <c r="I9" s="129">
        <v>0.0969335</v>
      </c>
      <c r="J9" s="129"/>
      <c r="K9" s="32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33" customFormat="1" ht="11.25" customHeight="1">
      <c r="A10" s="35" t="s">
        <v>8</v>
      </c>
      <c r="B10" s="28"/>
      <c r="C10" s="29">
        <v>159.39215151459413</v>
      </c>
      <c r="D10" s="29">
        <v>286</v>
      </c>
      <c r="E10" s="29">
        <v>189.92358820145515</v>
      </c>
      <c r="F10" s="30"/>
      <c r="G10" s="30"/>
      <c r="H10" s="129">
        <v>0.3124086169686045</v>
      </c>
      <c r="I10" s="129">
        <v>0.56056</v>
      </c>
      <c r="J10" s="129"/>
      <c r="K10" s="32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33" customFormat="1" ht="11.25" customHeight="1">
      <c r="A11" s="27" t="s">
        <v>9</v>
      </c>
      <c r="B11" s="28"/>
      <c r="C11" s="29">
        <v>50.82259889053017</v>
      </c>
      <c r="D11" s="29">
        <v>138</v>
      </c>
      <c r="E11" s="29">
        <v>162.71596002476585</v>
      </c>
      <c r="F11" s="30"/>
      <c r="G11" s="30"/>
      <c r="H11" s="129">
        <v>0.09961229382543914</v>
      </c>
      <c r="I11" s="129">
        <v>0.27755250000000004</v>
      </c>
      <c r="J11" s="129"/>
      <c r="K11" s="32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33" customFormat="1" ht="11.25" customHeight="1">
      <c r="A12" s="35" t="s">
        <v>10</v>
      </c>
      <c r="B12" s="28"/>
      <c r="C12" s="29">
        <v>2.2062452079895887</v>
      </c>
      <c r="D12" s="29"/>
      <c r="E12" s="29">
        <v>5.360465664535845</v>
      </c>
      <c r="F12" s="30"/>
      <c r="G12" s="30"/>
      <c r="H12" s="129">
        <v>0.004324240607659594</v>
      </c>
      <c r="I12" s="129"/>
      <c r="J12" s="129"/>
      <c r="K12" s="3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3" customFormat="1" ht="11.25" customHeight="1">
      <c r="A13" s="36" t="s">
        <v>11</v>
      </c>
      <c r="B13" s="37"/>
      <c r="C13" s="38">
        <v>238.40959394043685</v>
      </c>
      <c r="D13" s="38">
        <v>470</v>
      </c>
      <c r="E13" s="38">
        <v>401.87141260786467</v>
      </c>
      <c r="F13" s="39">
        <f>IF(D13&gt;0,100*E13/D13,0)</f>
        <v>85.50455587401376</v>
      </c>
      <c r="G13" s="40"/>
      <c r="H13" s="127">
        <v>0.4672828041232562</v>
      </c>
      <c r="I13" s="126">
        <v>0.935046</v>
      </c>
      <c r="J13" s="126"/>
      <c r="K13" s="42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33" customFormat="1" ht="11.25" customHeight="1">
      <c r="A14" s="35"/>
      <c r="B14" s="28"/>
      <c r="C14" s="29"/>
      <c r="D14" s="29"/>
      <c r="E14" s="29"/>
      <c r="F14" s="30"/>
      <c r="G14" s="30"/>
      <c r="H14" s="129"/>
      <c r="I14" s="129"/>
      <c r="J14" s="129"/>
      <c r="K14" s="3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3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27"/>
      <c r="I15" s="126"/>
      <c r="J15" s="126"/>
      <c r="K15" s="4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33" customFormat="1" ht="11.25" customHeight="1">
      <c r="A16" s="34"/>
      <c r="B16" s="28"/>
      <c r="C16" s="29"/>
      <c r="D16" s="29"/>
      <c r="E16" s="29"/>
      <c r="F16" s="30"/>
      <c r="G16" s="30"/>
      <c r="H16" s="129"/>
      <c r="I16" s="129"/>
      <c r="J16" s="129"/>
      <c r="K16" s="3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3" customFormat="1" ht="11.25" customHeight="1">
      <c r="A17" s="36" t="s">
        <v>13</v>
      </c>
      <c r="B17" s="37"/>
      <c r="C17" s="38">
        <v>493</v>
      </c>
      <c r="D17" s="38">
        <v>493</v>
      </c>
      <c r="E17" s="38">
        <v>493</v>
      </c>
      <c r="F17" s="39">
        <f>IF(D17&gt;0,100*E17/D17,0)</f>
        <v>100</v>
      </c>
      <c r="G17" s="40"/>
      <c r="H17" s="127">
        <v>1.544</v>
      </c>
      <c r="I17" s="126">
        <v>1.544</v>
      </c>
      <c r="J17" s="126"/>
      <c r="K17" s="4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33" customFormat="1" ht="11.25" customHeight="1">
      <c r="A18" s="35"/>
      <c r="B18" s="28"/>
      <c r="C18" s="29"/>
      <c r="D18" s="29"/>
      <c r="E18" s="29"/>
      <c r="F18" s="30"/>
      <c r="G18" s="30"/>
      <c r="H18" s="129"/>
      <c r="I18" s="129"/>
      <c r="J18" s="129"/>
      <c r="K18" s="3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33" customFormat="1" ht="11.25" customHeight="1">
      <c r="A19" s="27" t="s">
        <v>14</v>
      </c>
      <c r="B19" s="28"/>
      <c r="C19" s="29">
        <v>14285</v>
      </c>
      <c r="D19" s="29">
        <v>15000</v>
      </c>
      <c r="E19" s="29">
        <v>15000</v>
      </c>
      <c r="F19" s="30"/>
      <c r="G19" s="30"/>
      <c r="H19" s="129">
        <v>78.567</v>
      </c>
      <c r="I19" s="129">
        <v>57.712</v>
      </c>
      <c r="J19" s="129"/>
      <c r="K19" s="3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3" customFormat="1" ht="11.25" customHeight="1">
      <c r="A20" s="35" t="s">
        <v>15</v>
      </c>
      <c r="B20" s="28"/>
      <c r="C20" s="29"/>
      <c r="D20" s="29"/>
      <c r="E20" s="29"/>
      <c r="F20" s="30"/>
      <c r="G20" s="30"/>
      <c r="H20" s="129"/>
      <c r="I20" s="129"/>
      <c r="J20" s="129"/>
      <c r="K20" s="32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33" customFormat="1" ht="11.25" customHeight="1">
      <c r="A21" s="35" t="s">
        <v>16</v>
      </c>
      <c r="B21" s="28"/>
      <c r="C21" s="29"/>
      <c r="D21" s="29"/>
      <c r="E21" s="29"/>
      <c r="F21" s="30"/>
      <c r="G21" s="30"/>
      <c r="H21" s="129"/>
      <c r="I21" s="129"/>
      <c r="J21" s="129"/>
      <c r="K21" s="32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3" customFormat="1" ht="11.25" customHeight="1">
      <c r="A22" s="36" t="s">
        <v>17</v>
      </c>
      <c r="B22" s="37"/>
      <c r="C22" s="38">
        <v>14285</v>
      </c>
      <c r="D22" s="38">
        <v>15000</v>
      </c>
      <c r="E22" s="38">
        <v>15000</v>
      </c>
      <c r="F22" s="39">
        <f>IF(D22&gt;0,100*E22/D22,0)</f>
        <v>100</v>
      </c>
      <c r="G22" s="40"/>
      <c r="H22" s="127">
        <v>78.567</v>
      </c>
      <c r="I22" s="126">
        <v>57.712</v>
      </c>
      <c r="J22" s="126"/>
      <c r="K22" s="4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33" customFormat="1" ht="11.25" customHeight="1">
      <c r="A23" s="35"/>
      <c r="B23" s="28"/>
      <c r="C23" s="29"/>
      <c r="D23" s="29"/>
      <c r="E23" s="29"/>
      <c r="F23" s="30"/>
      <c r="G23" s="30"/>
      <c r="H23" s="129"/>
      <c r="I23" s="129"/>
      <c r="J23" s="129"/>
      <c r="K23" s="3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3" customFormat="1" ht="11.25" customHeight="1">
      <c r="A24" s="36" t="s">
        <v>18</v>
      </c>
      <c r="B24" s="37"/>
      <c r="C24" s="38">
        <v>95294</v>
      </c>
      <c r="D24" s="38">
        <v>95000</v>
      </c>
      <c r="E24" s="38">
        <v>94500</v>
      </c>
      <c r="F24" s="39">
        <f>IF(D24&gt;0,100*E24/D24,0)</f>
        <v>99.47368421052632</v>
      </c>
      <c r="G24" s="40"/>
      <c r="H24" s="127">
        <v>298.937</v>
      </c>
      <c r="I24" s="126">
        <v>381.919</v>
      </c>
      <c r="J24" s="126"/>
      <c r="K24" s="4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33" customFormat="1" ht="11.25" customHeight="1">
      <c r="A25" s="35"/>
      <c r="B25" s="28"/>
      <c r="C25" s="29"/>
      <c r="D25" s="29"/>
      <c r="E25" s="29"/>
      <c r="F25" s="30"/>
      <c r="G25" s="30"/>
      <c r="H25" s="129"/>
      <c r="I25" s="129"/>
      <c r="J25" s="129"/>
      <c r="K25" s="3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3" customFormat="1" ht="11.25" customHeight="1">
      <c r="A26" s="36" t="s">
        <v>19</v>
      </c>
      <c r="B26" s="37"/>
      <c r="C26" s="38">
        <v>15200</v>
      </c>
      <c r="D26" s="38">
        <v>18700</v>
      </c>
      <c r="E26" s="38">
        <v>19000</v>
      </c>
      <c r="F26" s="39">
        <f>IF(D26&gt;0,100*E26/D26,0)</f>
        <v>101.60427807486631</v>
      </c>
      <c r="G26" s="40"/>
      <c r="H26" s="127">
        <v>51</v>
      </c>
      <c r="I26" s="126">
        <v>93</v>
      </c>
      <c r="J26" s="126"/>
      <c r="K26" s="4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33" customFormat="1" ht="11.25" customHeight="1">
      <c r="A27" s="35"/>
      <c r="B27" s="28"/>
      <c r="C27" s="29"/>
      <c r="D27" s="29"/>
      <c r="E27" s="29"/>
      <c r="F27" s="30"/>
      <c r="G27" s="30"/>
      <c r="H27" s="129"/>
      <c r="I27" s="129"/>
      <c r="J27" s="129"/>
      <c r="K27" s="3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33" customFormat="1" ht="11.25" customHeight="1">
      <c r="A28" s="35" t="s">
        <v>20</v>
      </c>
      <c r="B28" s="28"/>
      <c r="C28" s="29">
        <v>175193</v>
      </c>
      <c r="D28" s="29">
        <v>182435</v>
      </c>
      <c r="E28" s="29">
        <v>184522</v>
      </c>
      <c r="F28" s="30"/>
      <c r="G28" s="30"/>
      <c r="H28" s="129">
        <v>375.823</v>
      </c>
      <c r="I28" s="129">
        <v>959.827</v>
      </c>
      <c r="J28" s="129"/>
      <c r="K28" s="3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33" customFormat="1" ht="11.25" customHeight="1">
      <c r="A29" s="35" t="s">
        <v>21</v>
      </c>
      <c r="B29" s="28"/>
      <c r="C29" s="29">
        <v>97354</v>
      </c>
      <c r="D29" s="29">
        <v>100733</v>
      </c>
      <c r="E29" s="29">
        <v>100733</v>
      </c>
      <c r="F29" s="30"/>
      <c r="G29" s="30"/>
      <c r="H29" s="129">
        <v>139.056</v>
      </c>
      <c r="I29" s="129">
        <v>337.096</v>
      </c>
      <c r="J29" s="129"/>
      <c r="K29" s="3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33" customFormat="1" ht="11.25" customHeight="1">
      <c r="A30" s="35" t="s">
        <v>22</v>
      </c>
      <c r="B30" s="28"/>
      <c r="C30" s="29">
        <v>140957</v>
      </c>
      <c r="D30" s="29">
        <v>152430</v>
      </c>
      <c r="E30" s="29">
        <v>152430</v>
      </c>
      <c r="F30" s="30"/>
      <c r="G30" s="30"/>
      <c r="H30" s="129">
        <v>269.233</v>
      </c>
      <c r="I30" s="129">
        <v>534.378</v>
      </c>
      <c r="J30" s="129"/>
      <c r="K30" s="3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3" customFormat="1" ht="11.25" customHeight="1">
      <c r="A31" s="44" t="s">
        <v>23</v>
      </c>
      <c r="B31" s="37"/>
      <c r="C31" s="38">
        <v>413504</v>
      </c>
      <c r="D31" s="38">
        <v>435598</v>
      </c>
      <c r="E31" s="38">
        <v>437685</v>
      </c>
      <c r="F31" s="39">
        <f>IF(D31&gt;0,100*E31/D31,0)</f>
        <v>100.47911147434102</v>
      </c>
      <c r="G31" s="40"/>
      <c r="H31" s="127">
        <v>784.1120000000001</v>
      </c>
      <c r="I31" s="126">
        <v>1831.301</v>
      </c>
      <c r="J31" s="126"/>
      <c r="K31" s="4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3" customFormat="1" ht="11.25" customHeight="1">
      <c r="A32" s="35"/>
      <c r="B32" s="28"/>
      <c r="C32" s="29"/>
      <c r="D32" s="29"/>
      <c r="E32" s="29"/>
      <c r="F32" s="30"/>
      <c r="G32" s="30"/>
      <c r="H32" s="129"/>
      <c r="I32" s="129"/>
      <c r="J32" s="129"/>
      <c r="K32" s="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3" customFormat="1" ht="11.25" customHeight="1">
      <c r="A33" s="35" t="s">
        <v>24</v>
      </c>
      <c r="B33" s="28"/>
      <c r="C33" s="29">
        <v>32067</v>
      </c>
      <c r="D33" s="29">
        <v>38800</v>
      </c>
      <c r="E33" s="29">
        <v>39300</v>
      </c>
      <c r="F33" s="30"/>
      <c r="G33" s="30"/>
      <c r="H33" s="129">
        <v>122.134</v>
      </c>
      <c r="I33" s="129">
        <v>183.3</v>
      </c>
      <c r="J33" s="129"/>
      <c r="K33" s="3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3" customFormat="1" ht="11.25" customHeight="1">
      <c r="A34" s="35" t="s">
        <v>25</v>
      </c>
      <c r="B34" s="28"/>
      <c r="C34" s="29">
        <v>16256</v>
      </c>
      <c r="D34" s="29">
        <v>17749</v>
      </c>
      <c r="E34" s="29">
        <v>17586</v>
      </c>
      <c r="F34" s="30"/>
      <c r="G34" s="30"/>
      <c r="H34" s="129">
        <v>56.61</v>
      </c>
      <c r="I34" s="129">
        <v>86.328</v>
      </c>
      <c r="J34" s="129"/>
      <c r="K34" s="3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3" customFormat="1" ht="11.25" customHeight="1">
      <c r="A35" s="35" t="s">
        <v>26</v>
      </c>
      <c r="B35" s="28"/>
      <c r="C35" s="29">
        <v>100650</v>
      </c>
      <c r="D35" s="29">
        <v>105000</v>
      </c>
      <c r="E35" s="29">
        <v>99500</v>
      </c>
      <c r="F35" s="30"/>
      <c r="G35" s="30"/>
      <c r="H35" s="129">
        <v>283.904</v>
      </c>
      <c r="I35" s="129">
        <v>463</v>
      </c>
      <c r="J35" s="129"/>
      <c r="K35" s="3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3" customFormat="1" ht="11.25" customHeight="1">
      <c r="A36" s="35" t="s">
        <v>27</v>
      </c>
      <c r="B36" s="28"/>
      <c r="C36" s="29">
        <v>13369</v>
      </c>
      <c r="D36" s="29">
        <v>14826</v>
      </c>
      <c r="E36" s="29">
        <v>14851</v>
      </c>
      <c r="F36" s="30"/>
      <c r="G36" s="30"/>
      <c r="H36" s="129">
        <v>34.568</v>
      </c>
      <c r="I36" s="129">
        <v>59.304</v>
      </c>
      <c r="J36" s="129"/>
      <c r="K36" s="3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3" customFormat="1" ht="11.25" customHeight="1">
      <c r="A37" s="36" t="s">
        <v>28</v>
      </c>
      <c r="B37" s="37"/>
      <c r="C37" s="38">
        <v>162342</v>
      </c>
      <c r="D37" s="38">
        <v>176375</v>
      </c>
      <c r="E37" s="38">
        <v>171237</v>
      </c>
      <c r="F37" s="39">
        <f>IF(D37&gt;0,100*E37/D37,0)</f>
        <v>97.08688873139617</v>
      </c>
      <c r="G37" s="40"/>
      <c r="H37" s="127">
        <v>497.216</v>
      </c>
      <c r="I37" s="126">
        <v>791.932</v>
      </c>
      <c r="J37" s="126"/>
      <c r="K37" s="4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33" customFormat="1" ht="11.25" customHeight="1">
      <c r="A38" s="35"/>
      <c r="B38" s="28"/>
      <c r="C38" s="29"/>
      <c r="D38" s="29"/>
      <c r="E38" s="29"/>
      <c r="F38" s="30"/>
      <c r="G38" s="30"/>
      <c r="H38" s="129"/>
      <c r="I38" s="129"/>
      <c r="J38" s="129"/>
      <c r="K38" s="3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3" customFormat="1" ht="11.25" customHeight="1">
      <c r="A39" s="36" t="s">
        <v>29</v>
      </c>
      <c r="B39" s="37"/>
      <c r="C39" s="38">
        <v>17683</v>
      </c>
      <c r="D39" s="38">
        <v>17869</v>
      </c>
      <c r="E39" s="38">
        <v>17869</v>
      </c>
      <c r="F39" s="39">
        <f>IF(D39&gt;0,100*E39/D39,0)</f>
        <v>100</v>
      </c>
      <c r="G39" s="40"/>
      <c r="H39" s="127">
        <v>46.065</v>
      </c>
      <c r="I39" s="126">
        <v>55.859</v>
      </c>
      <c r="J39" s="126"/>
      <c r="K39" s="4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33" customFormat="1" ht="11.25" customHeight="1">
      <c r="A40" s="35"/>
      <c r="B40" s="28"/>
      <c r="C40" s="29"/>
      <c r="D40" s="29"/>
      <c r="E40" s="29"/>
      <c r="F40" s="30"/>
      <c r="G40" s="30"/>
      <c r="H40" s="129"/>
      <c r="I40" s="129"/>
      <c r="J40" s="129"/>
      <c r="K40" s="3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33" customFormat="1" ht="11.25" customHeight="1">
      <c r="A41" s="27" t="s">
        <v>30</v>
      </c>
      <c r="B41" s="28"/>
      <c r="C41" s="29">
        <v>57884</v>
      </c>
      <c r="D41" s="29">
        <v>50499</v>
      </c>
      <c r="E41" s="29">
        <v>55948</v>
      </c>
      <c r="F41" s="30"/>
      <c r="G41" s="30"/>
      <c r="H41" s="129">
        <v>110.207</v>
      </c>
      <c r="I41" s="129">
        <v>133.254</v>
      </c>
      <c r="J41" s="129"/>
      <c r="K41" s="3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33" customFormat="1" ht="11.25" customHeight="1">
      <c r="A42" s="35" t="s">
        <v>31</v>
      </c>
      <c r="B42" s="28"/>
      <c r="C42" s="29">
        <v>162894</v>
      </c>
      <c r="D42" s="29">
        <v>157581</v>
      </c>
      <c r="E42" s="29">
        <v>158000</v>
      </c>
      <c r="F42" s="30"/>
      <c r="G42" s="30"/>
      <c r="H42" s="129">
        <v>560.558</v>
      </c>
      <c r="I42" s="129">
        <v>683.762</v>
      </c>
      <c r="J42" s="129"/>
      <c r="K42" s="3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33" customFormat="1" ht="11.25" customHeight="1">
      <c r="A43" s="35" t="s">
        <v>32</v>
      </c>
      <c r="B43" s="28"/>
      <c r="C43" s="29">
        <v>21672</v>
      </c>
      <c r="D43" s="29">
        <v>20486</v>
      </c>
      <c r="E43" s="29">
        <v>20200</v>
      </c>
      <c r="F43" s="30"/>
      <c r="G43" s="30"/>
      <c r="H43" s="129">
        <v>68.614</v>
      </c>
      <c r="I43" s="129">
        <v>80.049</v>
      </c>
      <c r="J43" s="129"/>
      <c r="K43" s="3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33" customFormat="1" ht="11.25" customHeight="1">
      <c r="A44" s="35" t="s">
        <v>33</v>
      </c>
      <c r="B44" s="28"/>
      <c r="C44" s="29">
        <v>142562</v>
      </c>
      <c r="D44" s="29">
        <v>140908</v>
      </c>
      <c r="E44" s="29">
        <v>135000</v>
      </c>
      <c r="F44" s="30"/>
      <c r="G44" s="30"/>
      <c r="H44" s="129">
        <v>326.766</v>
      </c>
      <c r="I44" s="129">
        <v>566.494</v>
      </c>
      <c r="J44" s="129"/>
      <c r="K44" s="3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33" customFormat="1" ht="11.25" customHeight="1">
      <c r="A45" s="35" t="s">
        <v>34</v>
      </c>
      <c r="B45" s="28"/>
      <c r="C45" s="29">
        <v>50265</v>
      </c>
      <c r="D45" s="29">
        <v>45875</v>
      </c>
      <c r="E45" s="29">
        <v>42500</v>
      </c>
      <c r="F45" s="30"/>
      <c r="G45" s="30"/>
      <c r="H45" s="129">
        <v>122.407</v>
      </c>
      <c r="I45" s="129">
        <v>125.9</v>
      </c>
      <c r="J45" s="129"/>
      <c r="K45" s="3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33" customFormat="1" ht="11.25" customHeight="1">
      <c r="A46" s="35" t="s">
        <v>35</v>
      </c>
      <c r="B46" s="28"/>
      <c r="C46" s="29">
        <v>88761</v>
      </c>
      <c r="D46" s="29">
        <v>92069</v>
      </c>
      <c r="E46" s="29">
        <v>92000</v>
      </c>
      <c r="F46" s="30"/>
      <c r="G46" s="30"/>
      <c r="H46" s="129">
        <v>200.409</v>
      </c>
      <c r="I46" s="129">
        <v>305.756</v>
      </c>
      <c r="J46" s="129"/>
      <c r="K46" s="3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33" customFormat="1" ht="11.25" customHeight="1">
      <c r="A47" s="35" t="s">
        <v>36</v>
      </c>
      <c r="B47" s="28"/>
      <c r="C47" s="29">
        <v>99389</v>
      </c>
      <c r="D47" s="29">
        <v>105158</v>
      </c>
      <c r="E47" s="29">
        <v>104400</v>
      </c>
      <c r="F47" s="30"/>
      <c r="G47" s="30"/>
      <c r="H47" s="129">
        <v>135.311</v>
      </c>
      <c r="I47" s="129">
        <v>425.662</v>
      </c>
      <c r="J47" s="129"/>
      <c r="K47" s="3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33" customFormat="1" ht="11.25" customHeight="1">
      <c r="A48" s="35" t="s">
        <v>37</v>
      </c>
      <c r="B48" s="28"/>
      <c r="C48" s="29">
        <v>227821</v>
      </c>
      <c r="D48" s="29">
        <v>228018</v>
      </c>
      <c r="E48" s="29">
        <v>230400</v>
      </c>
      <c r="F48" s="30"/>
      <c r="G48" s="30"/>
      <c r="H48" s="129">
        <v>521.888</v>
      </c>
      <c r="I48" s="129">
        <v>905.351</v>
      </c>
      <c r="J48" s="129"/>
      <c r="K48" s="3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33" customFormat="1" ht="11.25" customHeight="1">
      <c r="A49" s="35" t="s">
        <v>38</v>
      </c>
      <c r="B49" s="28"/>
      <c r="C49" s="29">
        <v>71706</v>
      </c>
      <c r="D49" s="29">
        <v>69676</v>
      </c>
      <c r="E49" s="29">
        <v>69600</v>
      </c>
      <c r="F49" s="30"/>
      <c r="G49" s="30"/>
      <c r="H49" s="129">
        <v>186.203</v>
      </c>
      <c r="I49" s="129">
        <v>271.31</v>
      </c>
      <c r="J49" s="129"/>
      <c r="K49" s="3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43" customFormat="1" ht="11.25" customHeight="1">
      <c r="A50" s="44" t="s">
        <v>39</v>
      </c>
      <c r="B50" s="37"/>
      <c r="C50" s="38">
        <v>922954</v>
      </c>
      <c r="D50" s="38">
        <v>910270</v>
      </c>
      <c r="E50" s="38">
        <v>908048</v>
      </c>
      <c r="F50" s="39">
        <f>IF(D50&gt;0,100*E50/D50,0)</f>
        <v>99.75589660210707</v>
      </c>
      <c r="G50" s="40"/>
      <c r="H50" s="127">
        <v>2232.363</v>
      </c>
      <c r="I50" s="126">
        <v>3497.538</v>
      </c>
      <c r="J50" s="126"/>
      <c r="K50" s="42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33" customFormat="1" ht="11.25" customHeight="1">
      <c r="A51" s="35"/>
      <c r="B51" s="45"/>
      <c r="C51" s="46"/>
      <c r="D51" s="46"/>
      <c r="E51" s="46"/>
      <c r="F51" s="47"/>
      <c r="G51" s="30"/>
      <c r="H51" s="129"/>
      <c r="I51" s="129"/>
      <c r="J51" s="129"/>
      <c r="K51" s="32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43" customFormat="1" ht="11.25" customHeight="1">
      <c r="A52" s="36" t="s">
        <v>40</v>
      </c>
      <c r="B52" s="37"/>
      <c r="C52" s="38">
        <v>36625</v>
      </c>
      <c r="D52" s="38">
        <v>40870</v>
      </c>
      <c r="E52" s="38">
        <v>40870</v>
      </c>
      <c r="F52" s="39">
        <f>IF(D52&gt;0,100*E52/D52,0)</f>
        <v>100</v>
      </c>
      <c r="G52" s="40"/>
      <c r="H52" s="127">
        <v>98.826</v>
      </c>
      <c r="I52" s="126">
        <v>153</v>
      </c>
      <c r="J52" s="126"/>
      <c r="K52" s="4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33" customFormat="1" ht="11.25" customHeight="1">
      <c r="A53" s="35"/>
      <c r="B53" s="28"/>
      <c r="C53" s="29"/>
      <c r="D53" s="29"/>
      <c r="E53" s="29"/>
      <c r="F53" s="30"/>
      <c r="G53" s="30"/>
      <c r="H53" s="129"/>
      <c r="I53" s="129"/>
      <c r="J53" s="129"/>
      <c r="K53" s="32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33" customFormat="1" ht="11.25" customHeight="1">
      <c r="A54" s="35" t="s">
        <v>41</v>
      </c>
      <c r="B54" s="28"/>
      <c r="C54" s="29">
        <v>143925</v>
      </c>
      <c r="D54" s="29">
        <v>149000</v>
      </c>
      <c r="E54" s="29">
        <v>149000</v>
      </c>
      <c r="F54" s="30"/>
      <c r="G54" s="30"/>
      <c r="H54" s="129">
        <v>319.323</v>
      </c>
      <c r="I54" s="129">
        <v>514.9</v>
      </c>
      <c r="J54" s="129"/>
      <c r="K54" s="32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33" customFormat="1" ht="11.25" customHeight="1">
      <c r="A55" s="35" t="s">
        <v>42</v>
      </c>
      <c r="B55" s="28"/>
      <c r="C55" s="29">
        <v>152000</v>
      </c>
      <c r="D55" s="29">
        <v>158857</v>
      </c>
      <c r="E55" s="29">
        <v>159000</v>
      </c>
      <c r="F55" s="30"/>
      <c r="G55" s="30"/>
      <c r="H55" s="129">
        <v>400</v>
      </c>
      <c r="I55" s="129">
        <v>477</v>
      </c>
      <c r="J55" s="129"/>
      <c r="K55" s="32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33" customFormat="1" ht="11.25" customHeight="1">
      <c r="A56" s="35" t="s">
        <v>43</v>
      </c>
      <c r="B56" s="28"/>
      <c r="C56" s="29">
        <v>260000</v>
      </c>
      <c r="D56" s="29">
        <v>282945</v>
      </c>
      <c r="E56" s="29">
        <v>282000</v>
      </c>
      <c r="F56" s="30"/>
      <c r="G56" s="30"/>
      <c r="H56" s="129">
        <v>494</v>
      </c>
      <c r="I56" s="129">
        <v>958.7</v>
      </c>
      <c r="J56" s="129"/>
      <c r="K56" s="32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33" customFormat="1" ht="11.25" customHeight="1">
      <c r="A57" s="35" t="s">
        <v>44</v>
      </c>
      <c r="B57" s="28"/>
      <c r="C57" s="29">
        <v>97754</v>
      </c>
      <c r="D57" s="29">
        <v>100002</v>
      </c>
      <c r="E57" s="29">
        <v>100002</v>
      </c>
      <c r="F57" s="30"/>
      <c r="G57" s="30"/>
      <c r="H57" s="129">
        <v>146.1745</v>
      </c>
      <c r="I57" s="129">
        <v>312.767</v>
      </c>
      <c r="J57" s="129"/>
      <c r="K57" s="32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33" customFormat="1" ht="11.25" customHeight="1">
      <c r="A58" s="35" t="s">
        <v>45</v>
      </c>
      <c r="B58" s="28"/>
      <c r="C58" s="29">
        <v>152241</v>
      </c>
      <c r="D58" s="29">
        <v>158726</v>
      </c>
      <c r="E58" s="29">
        <v>151449</v>
      </c>
      <c r="F58" s="30"/>
      <c r="G58" s="30"/>
      <c r="H58" s="129">
        <v>275.226</v>
      </c>
      <c r="I58" s="129">
        <v>498.655</v>
      </c>
      <c r="J58" s="129"/>
      <c r="K58" s="32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43" customFormat="1" ht="11.25" customHeight="1">
      <c r="A59" s="36" t="s">
        <v>46</v>
      </c>
      <c r="B59" s="37"/>
      <c r="C59" s="38">
        <v>805920</v>
      </c>
      <c r="D59" s="38">
        <v>849530</v>
      </c>
      <c r="E59" s="38">
        <v>841451</v>
      </c>
      <c r="F59" s="39">
        <f>IF(D59&gt;0,100*E59/D59,0)</f>
        <v>99.04900356667804</v>
      </c>
      <c r="G59" s="40"/>
      <c r="H59" s="127">
        <v>1634.7235</v>
      </c>
      <c r="I59" s="126">
        <v>2762.022</v>
      </c>
      <c r="J59" s="126"/>
      <c r="K59" s="4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33" customFormat="1" ht="11.25" customHeight="1">
      <c r="A60" s="35"/>
      <c r="B60" s="28"/>
      <c r="C60" s="29"/>
      <c r="D60" s="29"/>
      <c r="E60" s="29"/>
      <c r="F60" s="30"/>
      <c r="G60" s="30"/>
      <c r="H60" s="129"/>
      <c r="I60" s="129"/>
      <c r="J60" s="129"/>
      <c r="K60" s="32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33" customFormat="1" ht="11.25" customHeight="1">
      <c r="A61" s="35" t="s">
        <v>47</v>
      </c>
      <c r="B61" s="28"/>
      <c r="C61" s="29">
        <v>3800</v>
      </c>
      <c r="D61" s="29">
        <v>4000</v>
      </c>
      <c r="E61" s="29">
        <v>3500</v>
      </c>
      <c r="F61" s="30"/>
      <c r="G61" s="30"/>
      <c r="H61" s="129">
        <v>7.9</v>
      </c>
      <c r="I61" s="129">
        <v>9.15</v>
      </c>
      <c r="J61" s="129"/>
      <c r="K61" s="3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33" customFormat="1" ht="11.25" customHeight="1">
      <c r="A62" s="35" t="s">
        <v>48</v>
      </c>
      <c r="B62" s="28"/>
      <c r="C62" s="29">
        <v>2796</v>
      </c>
      <c r="D62" s="29">
        <v>4300</v>
      </c>
      <c r="E62" s="29">
        <v>4400</v>
      </c>
      <c r="F62" s="30"/>
      <c r="G62" s="30"/>
      <c r="H62" s="129">
        <v>3.649</v>
      </c>
      <c r="I62" s="129">
        <v>7.858</v>
      </c>
      <c r="J62" s="129"/>
      <c r="K62" s="3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33" customFormat="1" ht="11.25" customHeight="1">
      <c r="A63" s="35" t="s">
        <v>49</v>
      </c>
      <c r="B63" s="28"/>
      <c r="C63" s="29">
        <v>9613</v>
      </c>
      <c r="D63" s="29">
        <v>10480</v>
      </c>
      <c r="E63" s="29">
        <v>10974</v>
      </c>
      <c r="F63" s="30"/>
      <c r="G63" s="30"/>
      <c r="H63" s="129">
        <v>11.548</v>
      </c>
      <c r="I63" s="129">
        <v>32.1</v>
      </c>
      <c r="J63" s="129"/>
      <c r="K63" s="32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43" customFormat="1" ht="11.25" customHeight="1">
      <c r="A64" s="36" t="s">
        <v>50</v>
      </c>
      <c r="B64" s="37"/>
      <c r="C64" s="38">
        <v>16209</v>
      </c>
      <c r="D64" s="38">
        <v>18780</v>
      </c>
      <c r="E64" s="38">
        <v>18874</v>
      </c>
      <c r="F64" s="39">
        <f>IF(D64&gt;0,100*E64/D64,0)</f>
        <v>100.50053248136315</v>
      </c>
      <c r="G64" s="40"/>
      <c r="H64" s="127">
        <v>23.097</v>
      </c>
      <c r="I64" s="126">
        <v>49.108000000000004</v>
      </c>
      <c r="J64" s="126"/>
      <c r="K64" s="42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33" customFormat="1" ht="11.25" customHeight="1">
      <c r="A65" s="35"/>
      <c r="B65" s="28"/>
      <c r="C65" s="29"/>
      <c r="D65" s="29"/>
      <c r="E65" s="29"/>
      <c r="F65" s="30"/>
      <c r="G65" s="30"/>
      <c r="H65" s="129"/>
      <c r="I65" s="129"/>
      <c r="J65" s="129"/>
      <c r="K65" s="32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43" customFormat="1" ht="11.25" customHeight="1">
      <c r="A66" s="36" t="s">
        <v>51</v>
      </c>
      <c r="B66" s="37"/>
      <c r="C66" s="38">
        <v>27262</v>
      </c>
      <c r="D66" s="38">
        <v>28163</v>
      </c>
      <c r="E66" s="38">
        <v>27379</v>
      </c>
      <c r="F66" s="39">
        <f>IF(D66&gt;0,100*E66/D66,0)</f>
        <v>97.2162056599084</v>
      </c>
      <c r="G66" s="40"/>
      <c r="H66" s="127">
        <v>31.335</v>
      </c>
      <c r="I66" s="126">
        <v>36.309</v>
      </c>
      <c r="J66" s="126"/>
      <c r="K66" s="42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33" customFormat="1" ht="11.25" customHeight="1">
      <c r="A67" s="35"/>
      <c r="B67" s="28"/>
      <c r="C67" s="29"/>
      <c r="D67" s="29"/>
      <c r="E67" s="29"/>
      <c r="F67" s="30"/>
      <c r="G67" s="30"/>
      <c r="H67" s="129"/>
      <c r="I67" s="129"/>
      <c r="J67" s="129"/>
      <c r="K67" s="32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33" customFormat="1" ht="11.25" customHeight="1">
      <c r="A68" s="35" t="s">
        <v>52</v>
      </c>
      <c r="B68" s="28"/>
      <c r="C68" s="29">
        <v>44400</v>
      </c>
      <c r="D68" s="29">
        <v>46500</v>
      </c>
      <c r="E68" s="29">
        <v>47500</v>
      </c>
      <c r="F68" s="30"/>
      <c r="G68" s="30"/>
      <c r="H68" s="129">
        <v>53.5</v>
      </c>
      <c r="I68" s="129">
        <v>76.5</v>
      </c>
      <c r="J68" s="129"/>
      <c r="K68" s="32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33" customFormat="1" ht="11.25" customHeight="1">
      <c r="A69" s="35" t="s">
        <v>53</v>
      </c>
      <c r="B69" s="28"/>
      <c r="C69" s="29">
        <v>760</v>
      </c>
      <c r="D69" s="29">
        <v>800</v>
      </c>
      <c r="E69" s="29">
        <v>1000</v>
      </c>
      <c r="F69" s="30"/>
      <c r="G69" s="30"/>
      <c r="H69" s="129">
        <v>0.7</v>
      </c>
      <c r="I69" s="129">
        <v>1.24</v>
      </c>
      <c r="J69" s="129"/>
      <c r="K69" s="32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43" customFormat="1" ht="11.25" customHeight="1">
      <c r="A70" s="36" t="s">
        <v>54</v>
      </c>
      <c r="B70" s="37"/>
      <c r="C70" s="38">
        <v>45160</v>
      </c>
      <c r="D70" s="38">
        <v>47300</v>
      </c>
      <c r="E70" s="38">
        <v>48500</v>
      </c>
      <c r="F70" s="39">
        <f>IF(D70&gt;0,100*E70/D70,0)</f>
        <v>102.53699788583509</v>
      </c>
      <c r="G70" s="40"/>
      <c r="H70" s="127">
        <v>54.2</v>
      </c>
      <c r="I70" s="126">
        <v>77.74</v>
      </c>
      <c r="J70" s="126"/>
      <c r="K70" s="42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s="33" customFormat="1" ht="11.25" customHeight="1">
      <c r="A71" s="35"/>
      <c r="B71" s="28"/>
      <c r="C71" s="29"/>
      <c r="D71" s="29"/>
      <c r="E71" s="29"/>
      <c r="F71" s="30"/>
      <c r="G71" s="30"/>
      <c r="H71" s="129"/>
      <c r="I71" s="129"/>
      <c r="J71" s="129"/>
      <c r="K71" s="32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33" customFormat="1" ht="11.25" customHeight="1">
      <c r="A72" s="35" t="s">
        <v>55</v>
      </c>
      <c r="B72" s="28"/>
      <c r="C72" s="29">
        <v>9410</v>
      </c>
      <c r="D72" s="29">
        <v>10584</v>
      </c>
      <c r="E72" s="29">
        <v>10584</v>
      </c>
      <c r="F72" s="30"/>
      <c r="G72" s="30"/>
      <c r="H72" s="129">
        <v>7.186</v>
      </c>
      <c r="I72" s="129">
        <v>20.678</v>
      </c>
      <c r="J72" s="129"/>
      <c r="K72" s="3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33" customFormat="1" ht="11.25" customHeight="1">
      <c r="A73" s="35" t="s">
        <v>56</v>
      </c>
      <c r="B73" s="28"/>
      <c r="C73" s="29">
        <v>6650</v>
      </c>
      <c r="D73" s="29">
        <v>7000</v>
      </c>
      <c r="E73" s="29">
        <v>6900</v>
      </c>
      <c r="F73" s="30"/>
      <c r="G73" s="30"/>
      <c r="H73" s="129">
        <v>17.25</v>
      </c>
      <c r="I73" s="129">
        <v>16.72</v>
      </c>
      <c r="J73" s="129"/>
      <c r="K73" s="32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33" customFormat="1" ht="11.25" customHeight="1">
      <c r="A74" s="35" t="s">
        <v>57</v>
      </c>
      <c r="B74" s="28"/>
      <c r="C74" s="29">
        <v>7825</v>
      </c>
      <c r="D74" s="29">
        <v>7439</v>
      </c>
      <c r="E74" s="29">
        <v>7440</v>
      </c>
      <c r="F74" s="30"/>
      <c r="G74" s="30"/>
      <c r="H74" s="129">
        <v>3.676</v>
      </c>
      <c r="I74" s="129">
        <v>10.192</v>
      </c>
      <c r="J74" s="129"/>
      <c r="K74" s="32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33" customFormat="1" ht="11.25" customHeight="1">
      <c r="A75" s="35" t="s">
        <v>58</v>
      </c>
      <c r="B75" s="28"/>
      <c r="C75" s="29">
        <v>50550</v>
      </c>
      <c r="D75" s="29">
        <v>54725</v>
      </c>
      <c r="E75" s="29">
        <v>54725</v>
      </c>
      <c r="F75" s="30"/>
      <c r="G75" s="30"/>
      <c r="H75" s="129">
        <v>75.825</v>
      </c>
      <c r="I75" s="129">
        <v>136.814</v>
      </c>
      <c r="J75" s="129"/>
      <c r="K75" s="32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s="33" customFormat="1" ht="11.25" customHeight="1">
      <c r="A76" s="35" t="s">
        <v>59</v>
      </c>
      <c r="B76" s="28"/>
      <c r="C76" s="29">
        <v>750</v>
      </c>
      <c r="D76" s="29">
        <v>1272</v>
      </c>
      <c r="E76" s="29">
        <v>1100</v>
      </c>
      <c r="F76" s="30"/>
      <c r="G76" s="30"/>
      <c r="H76" s="129">
        <v>0.383</v>
      </c>
      <c r="I76" s="129">
        <v>5.788</v>
      </c>
      <c r="J76" s="129"/>
      <c r="K76" s="32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s="33" customFormat="1" ht="11.25" customHeight="1">
      <c r="A77" s="35" t="s">
        <v>60</v>
      </c>
      <c r="B77" s="28"/>
      <c r="C77" s="29">
        <v>7451.06</v>
      </c>
      <c r="D77" s="29">
        <v>8546</v>
      </c>
      <c r="E77" s="29">
        <v>8600</v>
      </c>
      <c r="F77" s="30"/>
      <c r="G77" s="30"/>
      <c r="H77" s="129">
        <v>6.755</v>
      </c>
      <c r="I77" s="129">
        <v>19.285</v>
      </c>
      <c r="J77" s="129"/>
      <c r="K77" s="32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33" customFormat="1" ht="11.25" customHeight="1">
      <c r="A78" s="35" t="s">
        <v>61</v>
      </c>
      <c r="B78" s="28"/>
      <c r="C78" s="29">
        <v>11180</v>
      </c>
      <c r="D78" s="29">
        <v>12085</v>
      </c>
      <c r="E78" s="29">
        <v>12085</v>
      </c>
      <c r="F78" s="30"/>
      <c r="G78" s="30"/>
      <c r="H78" s="129">
        <v>21.637</v>
      </c>
      <c r="I78" s="129">
        <v>28.078</v>
      </c>
      <c r="J78" s="129"/>
      <c r="K78" s="32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33" customFormat="1" ht="11.25" customHeight="1">
      <c r="A79" s="35" t="s">
        <v>62</v>
      </c>
      <c r="B79" s="28"/>
      <c r="C79" s="29">
        <v>9175</v>
      </c>
      <c r="D79" s="29">
        <v>12725</v>
      </c>
      <c r="E79" s="29">
        <v>12850</v>
      </c>
      <c r="F79" s="30"/>
      <c r="G79" s="30"/>
      <c r="H79" s="129">
        <v>11.664</v>
      </c>
      <c r="I79" s="129">
        <v>33.584</v>
      </c>
      <c r="J79" s="129"/>
      <c r="K79" s="3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s="43" customFormat="1" ht="11.25" customHeight="1">
      <c r="A80" s="44" t="s">
        <v>63</v>
      </c>
      <c r="B80" s="37"/>
      <c r="C80" s="38">
        <v>102991.06</v>
      </c>
      <c r="D80" s="38">
        <v>114376</v>
      </c>
      <c r="E80" s="38">
        <v>114284</v>
      </c>
      <c r="F80" s="39">
        <f>IF(D80&gt;0,100*E80/D80,0)</f>
        <v>99.91956354479962</v>
      </c>
      <c r="G80" s="40"/>
      <c r="H80" s="127">
        <v>144.37599999999998</v>
      </c>
      <c r="I80" s="126">
        <v>271.139</v>
      </c>
      <c r="J80" s="126"/>
      <c r="K80" s="42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33" customFormat="1" ht="11.25" customHeight="1">
      <c r="A81" s="35"/>
      <c r="B81" s="28"/>
      <c r="C81" s="29"/>
      <c r="D81" s="29"/>
      <c r="E81" s="29"/>
      <c r="F81" s="30"/>
      <c r="G81" s="30"/>
      <c r="H81" s="129"/>
      <c r="I81" s="129"/>
      <c r="J81" s="129"/>
      <c r="K81" s="32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33" customFormat="1" ht="11.25" customHeight="1">
      <c r="A82" s="35" t="s">
        <v>64</v>
      </c>
      <c r="B82" s="28"/>
      <c r="C82" s="29"/>
      <c r="D82" s="29"/>
      <c r="E82" s="29"/>
      <c r="F82" s="30"/>
      <c r="G82" s="30"/>
      <c r="H82" s="129"/>
      <c r="I82" s="129"/>
      <c r="J82" s="129"/>
      <c r="K82" s="3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s="33" customFormat="1" ht="11.25" customHeight="1">
      <c r="A83" s="35" t="s">
        <v>65</v>
      </c>
      <c r="B83" s="28"/>
      <c r="C83" s="29">
        <v>80</v>
      </c>
      <c r="D83" s="29">
        <v>90</v>
      </c>
      <c r="E83" s="29">
        <v>90</v>
      </c>
      <c r="F83" s="30"/>
      <c r="G83" s="30"/>
      <c r="H83" s="129">
        <v>0.032</v>
      </c>
      <c r="I83" s="129">
        <v>0.09</v>
      </c>
      <c r="J83" s="129"/>
      <c r="K83" s="32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43" customFormat="1" ht="11.25" customHeight="1">
      <c r="A84" s="36" t="s">
        <v>66</v>
      </c>
      <c r="B84" s="37"/>
      <c r="C84" s="38">
        <v>80</v>
      </c>
      <c r="D84" s="38">
        <v>90</v>
      </c>
      <c r="E84" s="38">
        <v>90</v>
      </c>
      <c r="F84" s="39">
        <f>IF(D84&gt;0,100*E84/D84,0)</f>
        <v>100</v>
      </c>
      <c r="G84" s="40"/>
      <c r="H84" s="127">
        <v>0.032</v>
      </c>
      <c r="I84" s="126">
        <v>0.09</v>
      </c>
      <c r="J84" s="126"/>
      <c r="K84" s="42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33" customFormat="1" ht="11.25" customHeight="1">
      <c r="A85" s="35"/>
      <c r="B85" s="28"/>
      <c r="C85" s="29"/>
      <c r="D85" s="29"/>
      <c r="E85" s="29"/>
      <c r="F85" s="30"/>
      <c r="G85" s="30"/>
      <c r="H85" s="31"/>
      <c r="I85" s="31"/>
      <c r="J85" s="31"/>
      <c r="K85" s="32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s="33" customFormat="1" ht="11.25" customHeight="1">
      <c r="A86" s="35" t="s">
        <v>67</v>
      </c>
      <c r="B86" s="28"/>
      <c r="C86" s="29">
        <v>2676240.469593941</v>
      </c>
      <c r="D86" s="29">
        <v>2768884</v>
      </c>
      <c r="E86" s="29">
        <v>2755681.871412608</v>
      </c>
      <c r="F86" s="30">
        <f>IF(D86&gt;0,100*E86/D86,0)</f>
        <v>99.5231967613164</v>
      </c>
      <c r="G86" s="30"/>
      <c r="H86" s="31">
        <v>5976.860782804123</v>
      </c>
      <c r="I86" s="31">
        <v>10061.148045999998</v>
      </c>
      <c r="J86" s="31"/>
      <c r="K86" s="32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33" customFormat="1" ht="11.25" customHeight="1" thickBot="1">
      <c r="A87" s="35"/>
      <c r="B87" s="28"/>
      <c r="C87" s="29"/>
      <c r="D87" s="29"/>
      <c r="E87" s="29"/>
      <c r="F87" s="30"/>
      <c r="G87" s="30"/>
      <c r="H87" s="31"/>
      <c r="I87" s="31"/>
      <c r="J87" s="31"/>
      <c r="K87" s="32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33" customFormat="1" ht="11.25" customHeight="1">
      <c r="A88" s="48"/>
      <c r="B88" s="49"/>
      <c r="C88" s="50"/>
      <c r="D88" s="50"/>
      <c r="E88" s="50"/>
      <c r="F88" s="51"/>
      <c r="G88" s="30"/>
      <c r="H88" s="52"/>
      <c r="I88" s="53"/>
      <c r="J88" s="53"/>
      <c r="K88" s="51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s="43" customFormat="1" ht="11.25" customHeight="1">
      <c r="A89" s="54" t="s">
        <v>68</v>
      </c>
      <c r="B89" s="55"/>
      <c r="C89" s="56">
        <v>2676240.469593941</v>
      </c>
      <c r="D89" s="56">
        <v>2768884</v>
      </c>
      <c r="E89" s="56">
        <v>2755681.871412608</v>
      </c>
      <c r="F89" s="57">
        <f>IF(D89&gt;0,100*E89/D89,0)</f>
        <v>99.5231967613164</v>
      </c>
      <c r="G89" s="40"/>
      <c r="H89" s="58">
        <v>5976.860782804123</v>
      </c>
      <c r="I89" s="59">
        <v>10061.148045999998</v>
      </c>
      <c r="J89" s="59"/>
      <c r="K89" s="57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11" ht="11.25" customHeight="1" thickBot="1">
      <c r="A90" s="60"/>
      <c r="B90" s="61"/>
      <c r="C90" s="62"/>
      <c r="D90" s="62"/>
      <c r="E90" s="62"/>
      <c r="F90" s="63"/>
      <c r="G90" s="64"/>
      <c r="H90" s="65"/>
      <c r="I90" s="66"/>
      <c r="J90" s="66"/>
      <c r="K90" s="63"/>
    </row>
    <row r="624" ht="11.25" customHeight="1">
      <c r="B624" s="68"/>
    </row>
    <row r="625" ht="11.25" customHeight="1">
      <c r="B625" s="68"/>
    </row>
    <row r="626" ht="11.25" customHeight="1">
      <c r="B626" s="68"/>
    </row>
    <row r="627" ht="11.25" customHeight="1">
      <c r="B627" s="68"/>
    </row>
  </sheetData>
  <mergeCells count="4">
    <mergeCell ref="A1:K1"/>
    <mergeCell ref="C4:F4"/>
    <mergeCell ref="H4:K4"/>
    <mergeCell ref="J2:K2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2014-03-17T18:26:58Z</cp:lastPrinted>
  <dcterms:created xsi:type="dcterms:W3CDTF">2014-03-04T09:48:16Z</dcterms:created>
  <dcterms:modified xsi:type="dcterms:W3CDTF">2014-07-14T08:48:09Z</dcterms:modified>
  <cp:category/>
  <cp:version/>
  <cp:contentType/>
  <cp:contentStatus/>
</cp:coreProperties>
</file>