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sor10rgo" sheetId="14" r:id="rId14"/>
    <sheet name="arr11roz" sheetId="15" r:id="rId15"/>
    <sheet name="jud12cas" sheetId="16" r:id="rId16"/>
    <sheet name="hab13cas" sheetId="17" r:id="rId17"/>
    <sheet name="len14jas" sheetId="18" r:id="rId18"/>
    <sheet name="gar15zos" sheetId="19" r:id="rId19"/>
    <sheet name="gui16cos" sheetId="20" r:id="rId20"/>
    <sheet name="vez17eza" sheetId="21" r:id="rId21"/>
    <sheet name="alt18lce" sheetId="22" r:id="rId22"/>
    <sheet name="yer19ros" sheetId="23" r:id="rId23"/>
    <sheet name="pat20ana" sheetId="24" r:id="rId24"/>
    <sheet name="pat21ana" sheetId="25" r:id="rId25"/>
    <sheet name="pat22ión" sheetId="26" r:id="rId26"/>
    <sheet name="pat23día" sheetId="27" r:id="rId27"/>
    <sheet name="pat24tal" sheetId="28" r:id="rId28"/>
    <sheet name="rem25no)" sheetId="29" r:id="rId29"/>
    <sheet name="alg26dón" sheetId="30" r:id="rId30"/>
    <sheet name="gir27sol" sheetId="31" r:id="rId31"/>
    <sheet name="col28lza" sheetId="32" r:id="rId32"/>
    <sheet name="esp29ago" sheetId="33" r:id="rId33"/>
    <sheet name="san30día" sheetId="34" r:id="rId34"/>
    <sheet name="mel31lón" sheetId="35" r:id="rId35"/>
    <sheet name="tom32-V)" sheetId="36" r:id="rId36"/>
    <sheet name="tom33IX)" sheetId="37" r:id="rId37"/>
    <sheet name="tom34rva" sheetId="38" r:id="rId38"/>
    <sheet name="pim35rva" sheetId="39" r:id="rId39"/>
    <sheet name="fre36són" sheetId="40" r:id="rId40"/>
    <sheet name="ceb37osa" sheetId="41" r:id="rId41"/>
    <sheet name="ceb38ano" sheetId="42" r:id="rId42"/>
    <sheet name="otr39las" sheetId="43" r:id="rId43"/>
    <sheet name="ceb40tal" sheetId="44" r:id="rId44"/>
    <sheet name="end41ias" sheetId="45" r:id="rId45"/>
    <sheet name="esp42cas" sheetId="46" r:id="rId46"/>
    <sheet name="cha43ñón" sheetId="47" r:id="rId47"/>
    <sheet name="otr44tas" sheetId="48" r:id="rId48"/>
    <sheet name="pep45llo" sheetId="49" r:id="rId49"/>
    <sheet name="ber46ena" sheetId="50" r:id="rId50"/>
    <sheet name="cal47aza" sheetId="51" r:id="rId51"/>
    <sheet name="cal48cín" sheetId="52" r:id="rId52"/>
    <sheet name="pue49rro" sheetId="53" r:id="rId53"/>
    <sheet name="pom50elo" sheetId="54" r:id="rId54"/>
    <sheet name="alb51que" sheetId="55" r:id="rId55"/>
    <sheet name="mel52tón" sheetId="56" r:id="rId56"/>
    <sheet name="fra53esa" sheetId="57" r:id="rId57"/>
    <sheet name="alm54dra" sheetId="58" r:id="rId58"/>
  </sheets>
  <externalReferences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_xlnm.Print_Area" localSheetId="0">'portada'!$A$1:$K$70</definedName>
    <definedName name="_xlnm.Print_Area" localSheetId="2">'resumen nacional'!$A$1:$AB$97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_cebolla">'[3]cuaderno_cebolla'!#REF!</definedName>
    <definedName name="menú_cua_patata">'[4]patata total por tipos'!#REF!</definedName>
    <definedName name="menú_cua_tomate">'[4]tomate epoca de recolección'!#REF!</definedName>
    <definedName name="Menú_cuaderno" localSheetId="54">'alb51que'!#REF!</definedName>
    <definedName name="Menú_cuaderno" localSheetId="29">'alg26dón'!#REF!</definedName>
    <definedName name="Menú_cuaderno" localSheetId="57">'alm54dra'!#REF!</definedName>
    <definedName name="Menú_cuaderno" localSheetId="21">'alt18lce'!#REF!</definedName>
    <definedName name="Menú_cuaderno" localSheetId="14">'arr11roz'!#REF!</definedName>
    <definedName name="Menú_cuaderno" localSheetId="9">'ave6ena'!#REF!</definedName>
    <definedName name="Menú_cuaderno" localSheetId="49">'ber46ena'!#REF!</definedName>
    <definedName name="Menú_cuaderno" localSheetId="50">'cal47aza'!#REF!</definedName>
    <definedName name="Menú_cuaderno" localSheetId="51">'cal48cín'!#REF!</definedName>
    <definedName name="Menú_cuaderno" localSheetId="40">'ceb37osa'!#REF!</definedName>
    <definedName name="Menú_cuaderno" localSheetId="41">'ceb38ano'!#REF!</definedName>
    <definedName name="Menú_cuaderno" localSheetId="6">'ceb3ras'!#REF!</definedName>
    <definedName name="Menú_cuaderno" localSheetId="43">'ceb40tal'!#REF!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46">'cha43ñón'!#REF!</definedName>
    <definedName name="Menú_cuaderno" localSheetId="31">'col28lza'!#REF!</definedName>
    <definedName name="Menú_cuaderno" localSheetId="44">'end41ias'!#REF!</definedName>
    <definedName name="Menú_cuaderno" localSheetId="32">'esp29ago'!#REF!</definedName>
    <definedName name="Menú_cuaderno" localSheetId="45">'esp42cas'!#REF!</definedName>
    <definedName name="Menú_cuaderno" localSheetId="56">'fra53esa'!#REF!</definedName>
    <definedName name="Menú_cuaderno" localSheetId="39">'fre36són'!#REF!</definedName>
    <definedName name="Menú_cuaderno" localSheetId="18">'gar15zos'!#REF!</definedName>
    <definedName name="Menú_cuaderno" localSheetId="30">'gir27sol'!#REF!</definedName>
    <definedName name="Menú_cuaderno" localSheetId="19">'gui16cos'!#REF!</definedName>
    <definedName name="Menú_cuaderno" localSheetId="16">'hab13cas'!#REF!</definedName>
    <definedName name="Menú_cuaderno" localSheetId="15">'jud12cas'!#REF!</definedName>
    <definedName name="Menú_cuaderno" localSheetId="17">'len14jas'!#REF!</definedName>
    <definedName name="Menú_cuaderno" localSheetId="12">'maí9aíz'!#REF!</definedName>
    <definedName name="Menú_cuaderno" localSheetId="34">'mel31lón'!#REF!</definedName>
    <definedName name="Menú_cuaderno" localSheetId="55">'mel52tón'!#REF!</definedName>
    <definedName name="Menú_cuaderno" localSheetId="42">'otr39las'!#REF!</definedName>
    <definedName name="Menú_cuaderno" localSheetId="47">'otr44tas'!#REF!</definedName>
    <definedName name="Menú_cuaderno" localSheetId="23">'pat20ana'!#REF!</definedName>
    <definedName name="Menú_cuaderno" localSheetId="24">'pat21ana'!#REF!</definedName>
    <definedName name="Menú_cuaderno" localSheetId="25">'pat22ión'!#REF!</definedName>
    <definedName name="Menú_cuaderno" localSheetId="26">'pat23día'!#REF!</definedName>
    <definedName name="Menú_cuaderno" localSheetId="27">'pat24tal'!#REF!</definedName>
    <definedName name="Menú_cuaderno" localSheetId="48">'pep45llo'!#REF!</definedName>
    <definedName name="Menú_cuaderno" localSheetId="38">'pim35rva'!#REF!</definedName>
    <definedName name="Menú_cuaderno" localSheetId="53">'pom50elo'!#REF!</definedName>
    <definedName name="Menú_cuaderno" localSheetId="0">'[5]tri0ndo'!#REF!</definedName>
    <definedName name="Menú_cuaderno" localSheetId="52">'pue49rro'!#REF!</definedName>
    <definedName name="Menú_cuaderno" localSheetId="28">'rem25no)'!#REF!</definedName>
    <definedName name="Menú_cuaderno" localSheetId="33">'san30día'!#REF!</definedName>
    <definedName name="Menú_cuaderno" localSheetId="13">'sor10rgo'!#REF!</definedName>
    <definedName name="Menú_cuaderno" localSheetId="35">'tom32-V)'!#REF!</definedName>
    <definedName name="Menú_cuaderno" localSheetId="36">'tom33IX)'!#REF!</definedName>
    <definedName name="Menú_cuaderno" localSheetId="37">'tom34rva'!#REF!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20">'vez17eza'!#REF!</definedName>
    <definedName name="Menú_cuaderno" localSheetId="22">'yer19ros'!#REF!</definedName>
    <definedName name="Menú_cuaderno">'tri0ndo'!#REF!</definedName>
    <definedName name="Menú_índice" localSheetId="0">'[6]índice'!#REF!</definedName>
    <definedName name="Menú_índice">'índice'!#REF!</definedName>
    <definedName name="Menú_portada" localSheetId="0">'portada'!$A$77:$D$90</definedName>
    <definedName name="Menú_portada">#REF!</definedName>
    <definedName name="Menú_resumen" localSheetId="0">'[6]resumen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<sst xmlns="http://schemas.openxmlformats.org/spreadsheetml/2006/main" count="4271" uniqueCount="339">
  <si>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</si>
  <si>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</si>
  <si>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</si>
  <si>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</si>
  <si>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</si>
  <si>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</si>
  <si>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</si>
  <si>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</si>
  <si>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</si>
  <si>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</si>
  <si>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</si>
  <si>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</si>
  <si>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</si>
  <si>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</si>
  <si>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</si>
  <si>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</si>
  <si>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</si>
  <si>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</si>
  <si>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</si>
  <si>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</si>
  <si>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</si>
  <si>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</si>
  <si>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</si>
  <si>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</si>
  <si>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</si>
  <si>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</si>
  <si>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</si>
  <si>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</si>
  <si>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</si>
  <si>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</si>
  <si>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</si>
  <si>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</si>
  <si>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</si>
  <si>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</si>
  <si>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</si>
  <si>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</si>
  <si>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</si>
  <si>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</si>
  <si>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</si>
  <si>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</si>
  <si>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</si>
  <si>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</si>
  <si>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</si>
  <si>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</si>
  <si>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</si>
  <si>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</si>
  <si>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</si>
  <si>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</si>
  <si>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</si>
  <si>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</si>
  <si>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</si>
  <si>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</si>
  <si>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</si>
  <si>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</si>
  <si>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</si>
  <si>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</si>
  <si>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</si>
  <si>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</si>
  <si>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</si>
  <si>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</si>
  <si>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</si>
  <si>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</si>
  <si>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</si>
  <si>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</si>
  <si>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</si>
  <si>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</si>
  <si>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</si>
  <si>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</si>
  <si>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</si>
  <si>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2019 ABRIL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</si>
  <si>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</si>
  <si>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</si>
  <si>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</si>
  <si>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</si>
  <si>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</si>
  <si>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</si>
  <si>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</si>
  <si>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</si>
  <si>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</si>
  <si>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</si>
  <si>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</si>
  <si>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</si>
  <si>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</si>
  <si>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</si>
  <si>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</si>
  <si>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</si>
  <si>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</si>
  <si>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</si>
  <si>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</si>
  <si>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EXTRATEMPRANA</t>
  </si>
  <si>
    <t>PATATA TEMPRANA</t>
  </si>
  <si>
    <t>PATATA MEDIA ESTACIÓN</t>
  </si>
  <si>
    <t>PATATA TARDÍA</t>
  </si>
  <si>
    <t>PATATA TOTAL</t>
  </si>
  <si>
    <t>REMOLACHA AZUCARERA (R. INVIERNO)</t>
  </si>
  <si>
    <t>ALGODÓN</t>
  </si>
  <si>
    <t>GIRASOL</t>
  </si>
  <si>
    <t>COLZA</t>
  </si>
  <si>
    <t>ESPÁRRAGO</t>
  </si>
  <si>
    <t>SANDÍA</t>
  </si>
  <si>
    <t>MELÓN</t>
  </si>
  <si>
    <t>TOMATE (REC. 1-I/31-V)</t>
  </si>
  <si>
    <t>TOMATE (REC. 1-VI/30-IX)</t>
  </si>
  <si>
    <t>TOMATE CONSERVA</t>
  </si>
  <si>
    <t>PIMIENTO CONSERVA</t>
  </si>
  <si>
    <t>FRESA Y FRESÓN</t>
  </si>
  <si>
    <t>CEBOLLA BABOSA</t>
  </si>
  <si>
    <t>CEBOLLA GRANO Y MEDIO GRANO</t>
  </si>
  <si>
    <t>OTRAS CEBOLLAS</t>
  </si>
  <si>
    <t>CEBOLLA TOTAL</t>
  </si>
  <si>
    <t>ENDIVIAS</t>
  </si>
  <si>
    <t>ESPINACAS</t>
  </si>
  <si>
    <t>CHAMPIÑÓN</t>
  </si>
  <si>
    <t>OTRAS SETAS</t>
  </si>
  <si>
    <t>PEPINILLO</t>
  </si>
  <si>
    <t>BERENJENA</t>
  </si>
  <si>
    <t>CALABAZA</t>
  </si>
  <si>
    <t>CALABACÍN</t>
  </si>
  <si>
    <t>PUERRO</t>
  </si>
  <si>
    <t>POMELO</t>
  </si>
  <si>
    <t>ALBARICOQUE</t>
  </si>
  <si>
    <t>MELOCOTÓN</t>
  </si>
  <si>
    <t>FRAMBUESA</t>
  </si>
  <si>
    <t>ALMENDRA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</si>
  <si>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</si>
  <si>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</si>
  <si>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</si>
  <si>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</si>
  <si>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</si>
  <si>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</si>
  <si>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</si>
  <si>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ABRIL 2019</t>
  </si>
  <si>
    <t>HORTALIZAS</t>
  </si>
  <si>
    <t>puerro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</si>
  <si>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</si>
  <si>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</si>
  <si>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</si>
  <si>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</si>
  <si>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</si>
  <si>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</si>
  <si>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</si>
  <si>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</si>
  <si>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</si>
  <si>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</si>
  <si>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</si>
  <si>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</si>
  <si>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</si>
  <si>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</si>
  <si>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</si>
  <si>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</si>
  <si>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</si>
  <si>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</si>
  <si>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</si>
  <si>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</si>
  <si>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</si>
  <si>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</si>
  <si>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</si>
  <si>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</si>
  <si>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</si>
  <si>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</si>
  <si>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</si>
  <si>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</si>
  <si>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</si>
  <si>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</si>
  <si>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</si>
  <si>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</si>
  <si>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</si>
  <si>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</si>
  <si>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</si>
  <si>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</si>
  <si>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</si>
  <si>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</si>
  <si>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</si>
  <si>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</si>
  <si>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</si>
  <si>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</si>
  <si>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</si>
  <si>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</si>
  <si>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</si>
  <si>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</si>
  <si>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</si>
  <si>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</si>
  <si>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</si>
  <si>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</si>
  <si>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</si>
  <si>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</si>
  <si>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</si>
  <si>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</si>
  <si>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</si>
  <si>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</si>
  <si>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</si>
  <si>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</si>
  <si>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</si>
  <si>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</si>
  <si>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</si>
  <si>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</si>
  <si>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</si>
  <si>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</si>
  <si>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</si>
  <si>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</si>
  <si>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</si>
  <si>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</si>
  <si>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</si>
  <si>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</si>
  <si>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</si>
  <si>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</si>
  <si>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</si>
  <si>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</si>
  <si>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</si>
  <si>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</si>
  <si>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</si>
  <si>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</si>
  <si>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</si>
  <si>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</si>
  <si>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</si>
  <si>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</si>
  <si>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</si>
  <si>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</si>
  <si>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</si>
  <si>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</si>
  <si>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</si>
  <si>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</si>
  <si>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</si>
  <si>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</si>
  <si>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</si>
  <si>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</si>
  <si>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</si>
  <si>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</si>
  <si>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</si>
  <si>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</si>
  <si>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</si>
  <si>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</si>
  <si>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</si>
  <si>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</si>
  <si>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</si>
  <si>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</si>
  <si>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</si>
  <si>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sorgo</t>
  </si>
  <si>
    <t xml:space="preserve"> arroz</t>
  </si>
  <si>
    <t xml:space="preserve"> judías secas</t>
  </si>
  <si>
    <t xml:space="preserve"> habas secas</t>
  </si>
  <si>
    <t xml:space="preserve"> lentejas</t>
  </si>
  <si>
    <t xml:space="preserve"> garbanzos</t>
  </si>
  <si>
    <t xml:space="preserve"> guisantes secos</t>
  </si>
  <si>
    <t xml:space="preserve"> veza</t>
  </si>
  <si>
    <t xml:space="preserve"> altramuz dulce</t>
  </si>
  <si>
    <t xml:space="preserve"> yeros</t>
  </si>
  <si>
    <t xml:space="preserve"> patata extratemprana</t>
  </si>
  <si>
    <t xml:space="preserve"> patata temprana</t>
  </si>
  <si>
    <t xml:space="preserve"> patata media estación</t>
  </si>
  <si>
    <t xml:space="preserve"> patata tardía</t>
  </si>
  <si>
    <t xml:space="preserve"> patata total</t>
  </si>
  <si>
    <t xml:space="preserve"> remolacha azucarera (r. invierno)</t>
  </si>
  <si>
    <t xml:space="preserve"> algodón</t>
  </si>
  <si>
    <t xml:space="preserve"> girasol</t>
  </si>
  <si>
    <t xml:space="preserve"> colza</t>
  </si>
  <si>
    <t xml:space="preserve"> espárrago</t>
  </si>
  <si>
    <t xml:space="preserve"> sandía</t>
  </si>
  <si>
    <t xml:space="preserve"> melón</t>
  </si>
  <si>
    <t xml:space="preserve"> tomate (rec. 1-i/31-v)</t>
  </si>
  <si>
    <t xml:space="preserve"> tomate (rec. 1-vi/30-ix)</t>
  </si>
  <si>
    <t xml:space="preserve"> tomate conserva</t>
  </si>
  <si>
    <t xml:space="preserve"> pimiento conserva</t>
  </si>
  <si>
    <t xml:space="preserve"> fresa y fresón</t>
  </si>
  <si>
    <t xml:space="preserve"> cebolla babosa</t>
  </si>
  <si>
    <t xml:space="preserve"> cebolla grano y medio grano</t>
  </si>
  <si>
    <t xml:space="preserve"> otras cebollas</t>
  </si>
  <si>
    <t xml:space="preserve"> cebolla total</t>
  </si>
  <si>
    <t xml:space="preserve"> endivias</t>
  </si>
  <si>
    <t xml:space="preserve"> espinacas</t>
  </si>
  <si>
    <t xml:space="preserve"> champiñón</t>
  </si>
  <si>
    <t xml:space="preserve"> otras setas</t>
  </si>
  <si>
    <t xml:space="preserve"> pepinillo</t>
  </si>
  <si>
    <t xml:space="preserve"> berenjena</t>
  </si>
  <si>
    <t xml:space="preserve"> calabaza</t>
  </si>
  <si>
    <t xml:space="preserve"> calabacín</t>
  </si>
  <si>
    <t xml:space="preserve"> puerro</t>
  </si>
  <si>
    <t xml:space="preserve"> pomelo</t>
  </si>
  <si>
    <t xml:space="preserve"> albaricoque</t>
  </si>
  <si>
    <t xml:space="preserve"> melocotón</t>
  </si>
  <si>
    <t xml:space="preserve"> frambuesa</t>
  </si>
  <si>
    <t xml:space="preserve"> almendra</t>
  </si>
  <si>
    <t>SUBSECRETARÍA</t>
  </si>
  <si>
    <t>AVANCES DE SUPERFICIES Y PRODUCCIONES AGRÍCOLAS</t>
  </si>
  <si>
    <t>ESTIMACIONES DE ABRIL</t>
  </si>
  <si>
    <t xml:space="preserve">MINISTERIO DE AGRICULTURA, PESCA Y ALIMENTACIÓN </t>
  </si>
  <si>
    <t>S.G DE ANÁLISIS, COORDINACIÓN Y ESTADÍSTICA</t>
  </si>
  <si>
    <t>Área de Estadísticas Agroalimentarias Físicas</t>
  </si>
  <si>
    <t xml:space="preserve"> DISPONIBLE EN LA WEB DEL MAPA:</t>
  </si>
  <si>
    <t xml:space="preserve">     https://www.mapa.gob.es/</t>
  </si>
  <si>
    <t>FECHA:  30/05/2019</t>
  </si>
  <si>
    <t>DEFINITIVO</t>
  </si>
  <si>
    <t>cereales otoño invierno</t>
  </si>
  <si>
    <t>remolacha total</t>
  </si>
  <si>
    <t>mandarina total (11)</t>
  </si>
  <si>
    <t>manzana total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</si>
  <si>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</si>
  <si>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</si>
  <si>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</si>
  <si>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</si>
  <si>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</si>
  <si>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</si>
  <si>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</si>
  <si>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</si>
  <si>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</si>
  <si>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</si>
  <si>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</si>
  <si>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</si>
  <si>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</si>
  <si>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</si>
  <si>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</si>
  <si>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</si>
  <si>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</si>
  <si>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</si>
  <si>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</si>
  <si>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</si>
  <si>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</si>
  <si>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</si>
  <si>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</si>
  <si>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</si>
  <si>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</si>
  <si>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</si>
  <si>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</si>
  <si>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</si>
  <si>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</si>
  <si>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</si>
  <si>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</si>
  <si>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</si>
  <si>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</si>
  <si>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</si>
  <si>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</si>
  <si>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</si>
  <si>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</si>
  <si>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</si>
  <si>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(15)Producción de uva, no de pasa</t>
  </si>
  <si>
    <t>(16)En 2016 y posteriores son datos de entrada de uva en bodega.En cosechas anteriores son la producción provincial de uva</t>
  </si>
  <si>
    <t>Nota: Madrid sin actualizar información por falta de envío de datos por parte de la comunidad autónoma</t>
  </si>
  <si>
    <t>MES (1)</t>
  </si>
  <si>
    <t>DEFINIT.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</si>
</sst>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96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5" applyFont="1" applyFill="1">
      <alignment/>
      <protection/>
    </xf>
    <xf numFmtId="0" fontId="9" fillId="0" borderId="0" xfId="55" applyFont="1">
      <alignment/>
      <protection/>
    </xf>
    <xf numFmtId="0" fontId="6" fillId="0" borderId="0" xfId="55" applyFont="1" applyFill="1" applyAlignment="1" quotePrefix="1">
      <alignment horizontal="left"/>
      <protection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34" borderId="15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0" xfId="55" applyFont="1" applyFill="1" applyBorder="1">
      <alignment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 applyProtection="1">
      <alignment horizontal="center"/>
      <protection/>
    </xf>
    <xf numFmtId="0" fontId="6" fillId="34" borderId="12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Fill="1" applyAlignment="1">
      <alignment vertical="justify"/>
      <protection/>
    </xf>
    <xf numFmtId="0" fontId="4" fillId="0" borderId="0" xfId="55" applyFont="1" applyFill="1" applyAlignment="1">
      <alignment vertical="justify"/>
      <protection/>
    </xf>
    <xf numFmtId="165" fontId="4" fillId="0" borderId="0" xfId="55" applyNumberFormat="1" applyFont="1" applyFill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165" fontId="4" fillId="0" borderId="0" xfId="55" applyNumberFormat="1" applyFont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4" fillId="0" borderId="0" xfId="55" applyFont="1" applyAlignment="1">
      <alignment horizontal="right" vertical="justify"/>
      <protection/>
    </xf>
    <xf numFmtId="165" fontId="4" fillId="0" borderId="0" xfId="55" applyNumberFormat="1" applyFont="1" applyFill="1" applyAlignment="1" applyProtection="1">
      <alignment vertical="justify"/>
      <protection/>
    </xf>
    <xf numFmtId="0" fontId="7" fillId="0" borderId="0" xfId="55" applyFont="1" applyAlignment="1">
      <alignment vertical="center"/>
      <protection/>
    </xf>
    <xf numFmtId="0" fontId="4" fillId="0" borderId="0" xfId="55" applyFont="1">
      <alignment/>
      <protection/>
    </xf>
    <xf numFmtId="0" fontId="6" fillId="34" borderId="12" xfId="55" applyFont="1" applyFill="1" applyBorder="1">
      <alignment/>
      <protection/>
    </xf>
    <xf numFmtId="0" fontId="6" fillId="34" borderId="14" xfId="55" applyFont="1" applyFill="1" applyBorder="1">
      <alignment/>
      <protection/>
    </xf>
    <xf numFmtId="0" fontId="6" fillId="34" borderId="13" xfId="55" applyNumberFormat="1" applyFont="1" applyFill="1" applyBorder="1" applyAlignment="1" applyProtection="1">
      <alignment horizontal="center"/>
      <protection/>
    </xf>
    <xf numFmtId="0" fontId="7" fillId="0" borderId="0" xfId="55" applyFont="1" applyAlignment="1">
      <alignment horizontal="fill" vertical="justify"/>
      <protection/>
    </xf>
    <xf numFmtId="164" fontId="4" fillId="0" borderId="0" xfId="55" applyNumberFormat="1" applyFont="1" applyAlignment="1" applyProtection="1">
      <alignment vertical="justify"/>
      <protection/>
    </xf>
    <xf numFmtId="0" fontId="7" fillId="0" borderId="0" xfId="55" applyFont="1">
      <alignment/>
      <protection/>
    </xf>
    <xf numFmtId="3" fontId="7" fillId="0" borderId="0" xfId="55" applyNumberFormat="1" applyFont="1" applyFill="1" applyAlignment="1">
      <alignment horizontal="right" vertical="justify"/>
      <protection/>
    </xf>
    <xf numFmtId="3" fontId="7" fillId="0" borderId="0" xfId="55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Alignment="1" applyProtection="1">
      <alignment vertical="justify"/>
      <protection/>
    </xf>
    <xf numFmtId="4" fontId="6" fillId="34" borderId="22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Border="1" applyAlignment="1" applyProtection="1">
      <alignment vertical="justify"/>
      <protection/>
    </xf>
    <xf numFmtId="4" fontId="7" fillId="34" borderId="16" xfId="52" applyNumberFormat="1" applyFont="1" applyFill="1" applyBorder="1" applyAlignment="1" applyProtection="1">
      <alignment vertical="justify"/>
      <protection/>
    </xf>
    <xf numFmtId="4" fontId="6" fillId="34" borderId="0" xfId="52" applyNumberFormat="1" applyFont="1" applyFill="1" applyBorder="1" applyAlignment="1" applyProtection="1">
      <alignment vertical="justify"/>
      <protection/>
    </xf>
    <xf numFmtId="0" fontId="7" fillId="0" borderId="0" xfId="55" applyFont="1" applyBorder="1" applyAlignment="1">
      <alignment vertical="justify"/>
      <protection/>
    </xf>
    <xf numFmtId="0" fontId="47" fillId="0" borderId="0" xfId="0" applyFont="1" applyAlignment="1">
      <alignment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31" xfId="54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10" fillId="33" borderId="0" xfId="53" applyFont="1" applyFill="1" applyAlignment="1">
      <alignment horizontal="center"/>
      <protection/>
    </xf>
    <xf numFmtId="0" fontId="7" fillId="0" borderId="0" xfId="55" applyNumberFormat="1" applyFont="1" applyAlignment="1">
      <alignment horizontal="left" vertical="top" wrapText="1" readingOrder="1"/>
      <protection/>
    </xf>
    <xf numFmtId="0" fontId="7" fillId="0" borderId="0" xfId="55" applyFont="1" applyAlignment="1">
      <alignment vertical="justify" wrapText="1"/>
      <protection/>
    </xf>
    <xf numFmtId="0" fontId="7" fillId="0" borderId="0" xfId="55" applyNumberFormat="1" applyFont="1" applyBorder="1" applyAlignment="1">
      <alignment vertical="center" wrapText="1"/>
      <protection/>
    </xf>
    <xf numFmtId="0" fontId="7" fillId="0" borderId="0" xfId="55" applyNumberFormat="1" applyFont="1" applyAlignment="1">
      <alignment vertical="justify" wrapText="1"/>
      <protection/>
    </xf>
    <xf numFmtId="0" fontId="6" fillId="34" borderId="46" xfId="55" applyFont="1" applyFill="1" applyBorder="1" applyAlignment="1" quotePrefix="1">
      <alignment horizontal="center"/>
      <protection/>
    </xf>
    <xf numFmtId="0" fontId="6" fillId="34" borderId="47" xfId="55" applyFont="1" applyFill="1" applyBorder="1" applyAlignment="1" quotePrefix="1">
      <alignment horizontal="center"/>
      <protection/>
    </xf>
    <xf numFmtId="0" fontId="6" fillId="34" borderId="48" xfId="55" applyFont="1" applyFill="1" applyBorder="1" applyAlignment="1" quotePrefix="1">
      <alignment horizontal="center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externalLink" Target="externalLinks/externalLink1.xml" /><Relationship Id="rId62" Type="http://schemas.openxmlformats.org/officeDocument/2006/relationships/externalLink" Target="externalLinks/externalLink2.xml" /><Relationship Id="rId63" Type="http://schemas.openxmlformats.org/officeDocument/2006/relationships/externalLink" Target="externalLinks/externalLink3.xml" /><Relationship Id="rId64" Type="http://schemas.openxmlformats.org/officeDocument/2006/relationships/externalLink" Target="externalLinks/externalLink4.xml" /><Relationship Id="rId65" Type="http://schemas.openxmlformats.org/officeDocument/2006/relationships/externalLink" Target="externalLinks/externalLink5.xml" /><Relationship Id="rId66" Type="http://schemas.openxmlformats.org/officeDocument/2006/relationships/externalLink" Target="externalLinks/externalLink6.xml" /><Relationship Id="rId6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Noviembre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Diciembre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Septiembre%202018\septiembre%202018%20publicaci&#243;n\cuaderno_Jun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patata total por tipos"/>
      <sheetName val="rem13no)"/>
      <sheetName val="rem14no)"/>
      <sheetName val="alg15dón"/>
      <sheetName val="tom16-V)"/>
      <sheetName val="tom17II)"/>
      <sheetName val="tom18tal"/>
      <sheetName val="tomate epoca de recolección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abSelected="1" view="pageBreakPreview" zoomScale="95" zoomScaleSheetLayoutView="95" zoomScalePageLayoutView="0" workbookViewId="0" topLeftCell="A1">
      <selection activeCell="H69" sqref="H69"/>
    </sheetView>
  </sheetViews>
  <sheetFormatPr defaultColWidth="11.421875" defaultRowHeight="15"/>
  <cols>
    <col min="1" max="1" width="11.57421875" style="123" customWidth="1"/>
    <col min="2" max="2" width="14.140625" style="123" customWidth="1"/>
    <col min="3" max="10" width="11.57421875" style="123" customWidth="1"/>
    <col min="11" max="11" width="1.57421875" style="123" customWidth="1"/>
    <col min="12" max="16384" width="11.57421875" style="123" customWidth="1"/>
  </cols>
  <sheetData>
    <row r="1" spans="1:11" ht="12.75">
      <c r="A1" s="122"/>
      <c r="B1" s="160" t="s">
        <v>285</v>
      </c>
      <c r="C1" s="160"/>
      <c r="D1" s="160"/>
      <c r="E1" s="122"/>
      <c r="F1" s="122"/>
      <c r="G1" s="122"/>
      <c r="H1" s="122"/>
      <c r="I1" s="122"/>
      <c r="J1" s="122"/>
      <c r="K1" s="122"/>
    </row>
    <row r="2" spans="1:11" ht="12.75">
      <c r="A2" s="122"/>
      <c r="B2" s="160"/>
      <c r="C2" s="160"/>
      <c r="D2" s="160"/>
      <c r="E2" s="122"/>
      <c r="F2" s="122"/>
      <c r="G2" s="161"/>
      <c r="H2" s="162"/>
      <c r="I2" s="162"/>
      <c r="J2" s="163"/>
      <c r="K2" s="124"/>
    </row>
    <row r="3" spans="1:11" ht="5.25" customHeight="1">
      <c r="A3" s="122"/>
      <c r="B3" s="160"/>
      <c r="C3" s="160"/>
      <c r="D3" s="160"/>
      <c r="E3" s="122"/>
      <c r="F3" s="122"/>
      <c r="G3" s="125"/>
      <c r="H3" s="126"/>
      <c r="I3" s="126"/>
      <c r="J3" s="127"/>
      <c r="K3" s="124"/>
    </row>
    <row r="4" spans="1:11" ht="12.75">
      <c r="A4" s="122"/>
      <c r="B4" s="160"/>
      <c r="C4" s="160"/>
      <c r="D4" s="160"/>
      <c r="E4" s="122"/>
      <c r="F4" s="122"/>
      <c r="G4" s="164" t="s">
        <v>282</v>
      </c>
      <c r="H4" s="165"/>
      <c r="I4" s="165"/>
      <c r="J4" s="166"/>
      <c r="K4" s="124"/>
    </row>
    <row r="5" spans="1:11" ht="12.75">
      <c r="A5" s="122"/>
      <c r="B5" s="122"/>
      <c r="C5" s="122"/>
      <c r="D5" s="122"/>
      <c r="E5" s="122"/>
      <c r="F5" s="122"/>
      <c r="G5" s="167"/>
      <c r="H5" s="168"/>
      <c r="I5" s="168"/>
      <c r="J5" s="169"/>
      <c r="K5" s="124"/>
    </row>
    <row r="6" spans="1:11" ht="12.75">
      <c r="A6" s="122"/>
      <c r="B6" s="122"/>
      <c r="C6" s="122"/>
      <c r="D6" s="122"/>
      <c r="E6" s="122"/>
      <c r="F6" s="122"/>
      <c r="G6" s="128"/>
      <c r="H6" s="128"/>
      <c r="I6" s="128"/>
      <c r="J6" s="128"/>
      <c r="K6" s="124"/>
    </row>
    <row r="7" spans="1:11" ht="5.25" customHeight="1">
      <c r="A7" s="122"/>
      <c r="B7" s="122"/>
      <c r="C7" s="122"/>
      <c r="D7" s="122"/>
      <c r="E7" s="122"/>
      <c r="F7" s="122"/>
      <c r="G7" s="129"/>
      <c r="H7" s="129"/>
      <c r="I7" s="129"/>
      <c r="J7" s="129"/>
      <c r="K7" s="124"/>
    </row>
    <row r="8" spans="1:11" ht="12.75">
      <c r="A8" s="122"/>
      <c r="B8" s="122"/>
      <c r="C8" s="122"/>
      <c r="D8" s="122"/>
      <c r="E8" s="122"/>
      <c r="F8" s="122"/>
      <c r="G8" s="170" t="s">
        <v>286</v>
      </c>
      <c r="H8" s="170"/>
      <c r="I8" s="170"/>
      <c r="J8" s="170"/>
      <c r="K8" s="170"/>
    </row>
    <row r="9" spans="1:11" ht="16.5" customHeight="1">
      <c r="A9" s="122"/>
      <c r="B9" s="122"/>
      <c r="C9" s="122"/>
      <c r="D9" s="130"/>
      <c r="E9" s="130"/>
      <c r="F9" s="122"/>
      <c r="G9" s="170" t="s">
        <v>287</v>
      </c>
      <c r="H9" s="170"/>
      <c r="I9" s="170"/>
      <c r="J9" s="170"/>
      <c r="K9" s="170"/>
    </row>
    <row r="10" spans="1:11" ht="12.75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 ht="12.7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ht="12.7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ht="12.7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ht="12.75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</row>
    <row r="15" spans="1:11" ht="12.7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</row>
    <row r="16" spans="1:11" ht="12.7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</row>
    <row r="17" spans="1:11" ht="12.75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ht="12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:11" ht="12.7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ht="12.75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</row>
    <row r="21" spans="1:11" ht="12.75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</row>
    <row r="22" spans="1:11" ht="12.75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 ht="13.5" thickBo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ht="13.5" thickTop="1">
      <c r="A24" s="122"/>
      <c r="B24" s="122"/>
      <c r="C24" s="131"/>
      <c r="D24" s="132"/>
      <c r="E24" s="132"/>
      <c r="F24" s="132"/>
      <c r="G24" s="132"/>
      <c r="H24" s="132"/>
      <c r="I24" s="133"/>
      <c r="J24" s="122"/>
      <c r="K24" s="122"/>
    </row>
    <row r="25" spans="1:11" ht="12.75">
      <c r="A25" s="122"/>
      <c r="B25" s="122"/>
      <c r="C25" s="134"/>
      <c r="D25" s="135"/>
      <c r="E25" s="135"/>
      <c r="F25" s="135"/>
      <c r="G25" s="135"/>
      <c r="H25" s="135"/>
      <c r="I25" s="136"/>
      <c r="J25" s="122"/>
      <c r="K25" s="122"/>
    </row>
    <row r="26" spans="1:11" ht="12.75">
      <c r="A26" s="122"/>
      <c r="B26" s="122"/>
      <c r="C26" s="134"/>
      <c r="D26" s="135"/>
      <c r="E26" s="135"/>
      <c r="F26" s="135"/>
      <c r="G26" s="135"/>
      <c r="H26" s="135"/>
      <c r="I26" s="136"/>
      <c r="J26" s="122"/>
      <c r="K26" s="122"/>
    </row>
    <row r="27" spans="1:11" ht="18.75" customHeight="1">
      <c r="A27" s="122"/>
      <c r="B27" s="122"/>
      <c r="C27" s="175" t="s">
        <v>283</v>
      </c>
      <c r="D27" s="176"/>
      <c r="E27" s="176"/>
      <c r="F27" s="176"/>
      <c r="G27" s="176"/>
      <c r="H27" s="176"/>
      <c r="I27" s="177"/>
      <c r="J27" s="122"/>
      <c r="K27" s="122"/>
    </row>
    <row r="28" spans="1:11" ht="12.75">
      <c r="A28" s="122"/>
      <c r="B28" s="122"/>
      <c r="C28" s="134"/>
      <c r="D28" s="135"/>
      <c r="E28" s="135"/>
      <c r="F28" s="135"/>
      <c r="G28" s="135"/>
      <c r="H28" s="135"/>
      <c r="I28" s="136"/>
      <c r="J28" s="122"/>
      <c r="K28" s="122"/>
    </row>
    <row r="29" spans="1:11" ht="12.75">
      <c r="A29" s="122"/>
      <c r="B29" s="122"/>
      <c r="C29" s="134"/>
      <c r="D29" s="135"/>
      <c r="E29" s="135"/>
      <c r="F29" s="135"/>
      <c r="G29" s="135"/>
      <c r="H29" s="135"/>
      <c r="I29" s="136"/>
      <c r="J29" s="122"/>
      <c r="K29" s="122"/>
    </row>
    <row r="30" spans="1:11" ht="18.75" customHeight="1">
      <c r="A30" s="122"/>
      <c r="B30" s="122"/>
      <c r="C30" s="175" t="s">
        <v>284</v>
      </c>
      <c r="D30" s="176"/>
      <c r="E30" s="176"/>
      <c r="F30" s="176"/>
      <c r="G30" s="176"/>
      <c r="H30" s="176"/>
      <c r="I30" s="177"/>
      <c r="J30" s="122"/>
      <c r="K30" s="122"/>
    </row>
    <row r="31" spans="1:11" ht="12.75">
      <c r="A31" s="122"/>
      <c r="B31" s="122"/>
      <c r="C31" s="134"/>
      <c r="D31" s="135"/>
      <c r="E31" s="135"/>
      <c r="F31" s="135"/>
      <c r="G31" s="135"/>
      <c r="H31" s="135"/>
      <c r="I31" s="136"/>
      <c r="J31" s="122"/>
      <c r="K31" s="122"/>
    </row>
    <row r="32" spans="1:11" ht="12.75">
      <c r="A32" s="122"/>
      <c r="B32" s="122"/>
      <c r="C32" s="134"/>
      <c r="D32" s="135"/>
      <c r="E32" s="135"/>
      <c r="F32" s="135"/>
      <c r="G32" s="135"/>
      <c r="H32" s="135"/>
      <c r="I32" s="136"/>
      <c r="J32" s="122"/>
      <c r="K32" s="122"/>
    </row>
    <row r="33" spans="1:11" ht="12.75">
      <c r="A33" s="122"/>
      <c r="B33" s="122"/>
      <c r="C33" s="134"/>
      <c r="D33" s="135"/>
      <c r="E33" s="135"/>
      <c r="F33" s="135"/>
      <c r="G33" s="135"/>
      <c r="H33" s="135"/>
      <c r="I33" s="136"/>
      <c r="J33" s="122"/>
      <c r="K33" s="122"/>
    </row>
    <row r="34" spans="1:11" ht="13.5" thickBot="1">
      <c r="A34" s="122"/>
      <c r="B34" s="122"/>
      <c r="C34" s="137"/>
      <c r="D34" s="138"/>
      <c r="E34" s="138"/>
      <c r="F34" s="138"/>
      <c r="G34" s="138"/>
      <c r="H34" s="138"/>
      <c r="I34" s="139"/>
      <c r="J34" s="122"/>
      <c r="K34" s="122"/>
    </row>
    <row r="35" spans="1:11" ht="13.5" thickTop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</row>
    <row r="36" spans="1:11" ht="12.75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</row>
    <row r="37" spans="1:11" ht="12.75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</row>
    <row r="38" spans="1:11" ht="12.7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</row>
    <row r="39" spans="1:11" ht="12.75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spans="1:11" ht="15">
      <c r="A40" s="122"/>
      <c r="B40" s="122"/>
      <c r="C40" s="122"/>
      <c r="D40" s="122"/>
      <c r="E40" s="178"/>
      <c r="F40" s="178"/>
      <c r="G40" s="178"/>
      <c r="H40" s="122"/>
      <c r="I40" s="122"/>
      <c r="J40" s="122"/>
      <c r="K40" s="122"/>
    </row>
    <row r="41" spans="1:11" ht="12.75">
      <c r="A41" s="122"/>
      <c r="B41" s="122"/>
      <c r="C41" s="122"/>
      <c r="D41" s="122"/>
      <c r="E41" s="179"/>
      <c r="F41" s="179"/>
      <c r="G41" s="179"/>
      <c r="H41" s="122"/>
      <c r="I41" s="122"/>
      <c r="J41" s="122"/>
      <c r="K41" s="122"/>
    </row>
    <row r="42" spans="1:11" ht="15">
      <c r="A42" s="122"/>
      <c r="B42" s="122"/>
      <c r="C42" s="122"/>
      <c r="D42" s="122"/>
      <c r="E42" s="178"/>
      <c r="F42" s="178"/>
      <c r="G42" s="178"/>
      <c r="H42" s="122"/>
      <c r="I42" s="122"/>
      <c r="J42" s="122"/>
      <c r="K42" s="122"/>
    </row>
    <row r="43" spans="1:11" ht="12.75">
      <c r="A43" s="122"/>
      <c r="B43" s="122"/>
      <c r="C43" s="122"/>
      <c r="D43" s="122"/>
      <c r="E43" s="179"/>
      <c r="F43" s="179"/>
      <c r="G43" s="179"/>
      <c r="H43" s="122"/>
      <c r="I43" s="122"/>
      <c r="J43" s="122"/>
      <c r="K43" s="122"/>
    </row>
    <row r="44" spans="1:11" ht="15">
      <c r="A44" s="122"/>
      <c r="B44" s="122"/>
      <c r="C44" s="122"/>
      <c r="D44" s="122"/>
      <c r="E44" s="140" t="s">
        <v>288</v>
      </c>
      <c r="F44" s="140"/>
      <c r="G44" s="140"/>
      <c r="H44" s="122"/>
      <c r="I44" s="122"/>
      <c r="J44" s="122"/>
      <c r="K44" s="122"/>
    </row>
    <row r="45" spans="1:11" ht="12.75">
      <c r="A45" s="122"/>
      <c r="B45" s="122"/>
      <c r="C45" s="122"/>
      <c r="D45" s="122"/>
      <c r="E45" s="171" t="s">
        <v>289</v>
      </c>
      <c r="F45" s="171"/>
      <c r="G45" s="171"/>
      <c r="H45" s="122"/>
      <c r="I45" s="122"/>
      <c r="J45" s="122"/>
      <c r="K45" s="122"/>
    </row>
    <row r="46" spans="1:11" ht="12.7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</row>
    <row r="47" spans="1:11" ht="12.75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</row>
    <row r="48" spans="1:11" ht="12.7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</row>
    <row r="49" spans="1:11" ht="12.75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</row>
    <row r="50" spans="1:11" ht="12.75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</row>
    <row r="51" spans="1:11" ht="12.75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</row>
    <row r="52" spans="1:11" ht="12.75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</row>
    <row r="53" spans="1:11" ht="15">
      <c r="A53" s="122"/>
      <c r="B53" s="122"/>
      <c r="C53" s="122"/>
      <c r="D53" s="141"/>
      <c r="E53" s="122"/>
      <c r="F53" s="142"/>
      <c r="G53" s="142"/>
      <c r="H53" s="122"/>
      <c r="I53" s="122"/>
      <c r="J53" s="122"/>
      <c r="K53" s="122"/>
    </row>
    <row r="54" spans="1:11" ht="12.7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</row>
    <row r="55" spans="1:11" ht="12.75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</row>
    <row r="56" spans="1:11" ht="12.7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</row>
    <row r="57" spans="1:11" ht="12.7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</row>
    <row r="58" spans="1:11" ht="12.7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</row>
    <row r="59" spans="1:11" ht="12.7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</row>
    <row r="60" spans="1:11" ht="12.7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</row>
    <row r="61" spans="1:11" ht="12.7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</row>
    <row r="62" spans="1:11" ht="12.7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</row>
    <row r="63" spans="1:11" ht="12.75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</row>
    <row r="64" spans="1:11" ht="12.7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</row>
    <row r="65" spans="1:11" ht="12.7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</row>
    <row r="66" spans="1:11" ht="12.7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</row>
    <row r="67" spans="1:11" ht="13.5" thickBot="1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</row>
    <row r="68" spans="1:11" ht="19.5" customHeight="1" thickBot="1" thickTop="1">
      <c r="A68" s="122"/>
      <c r="B68" s="122"/>
      <c r="C68" s="122"/>
      <c r="D68" s="122"/>
      <c r="E68" s="122"/>
      <c r="F68" s="122"/>
      <c r="G68" s="122"/>
      <c r="H68" s="172" t="s">
        <v>290</v>
      </c>
      <c r="I68" s="173"/>
      <c r="J68" s="174"/>
      <c r="K68" s="143"/>
    </row>
    <row r="69" spans="1:11" s="144" customFormat="1" ht="12.75" customHeight="1" thickTop="1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</row>
    <row r="70" spans="1:11" ht="12.75" customHeight="1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</row>
    <row r="71" spans="1:11" ht="12.75" customHeight="1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</row>
    <row r="72" spans="1:11" ht="12.75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</row>
    <row r="73" spans="1:11" ht="12.7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</row>
    <row r="76" spans="1:4" ht="12.75">
      <c r="A76" s="145"/>
      <c r="B76" s="145"/>
      <c r="C76" s="145"/>
      <c r="D76" s="145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8" zoomScaleSheetLayoutView="98" zoomScalePageLayoutView="0" workbookViewId="0" topLeftCell="A1">
      <selection activeCell="F13" sqref="F13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</v>
      </c>
      <c r="D9" s="30">
        <v>130</v>
      </c>
      <c r="E9" s="30">
        <v>104</v>
      </c>
      <c r="F9" s="31"/>
      <c r="G9" s="31"/>
      <c r="H9" s="146">
        <v>0.018</v>
      </c>
      <c r="I9" s="146">
        <v>0.26</v>
      </c>
      <c r="J9" s="146">
        <v>0.212</v>
      </c>
      <c r="K9" s="32"/>
    </row>
    <row r="10" spans="1:11" s="33" customFormat="1" ht="11.25" customHeight="1">
      <c r="A10" s="35" t="s">
        <v>8</v>
      </c>
      <c r="B10" s="29"/>
      <c r="C10" s="30">
        <v>54</v>
      </c>
      <c r="D10" s="30">
        <v>59</v>
      </c>
      <c r="E10" s="30">
        <v>59</v>
      </c>
      <c r="F10" s="31"/>
      <c r="G10" s="31"/>
      <c r="H10" s="146">
        <v>0.076</v>
      </c>
      <c r="I10" s="146">
        <v>0.148</v>
      </c>
      <c r="J10" s="146">
        <v>0.118</v>
      </c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50</v>
      </c>
      <c r="E11" s="30">
        <v>40</v>
      </c>
      <c r="F11" s="31"/>
      <c r="G11" s="31"/>
      <c r="H11" s="146">
        <v>0.03</v>
      </c>
      <c r="I11" s="146">
        <v>0.155</v>
      </c>
      <c r="J11" s="146">
        <v>0.118</v>
      </c>
      <c r="K11" s="32"/>
    </row>
    <row r="12" spans="1:11" s="33" customFormat="1" ht="11.25" customHeight="1">
      <c r="A12" s="35" t="s">
        <v>10</v>
      </c>
      <c r="B12" s="29"/>
      <c r="C12" s="30">
        <v>37</v>
      </c>
      <c r="D12" s="30">
        <v>16</v>
      </c>
      <c r="E12" s="30">
        <v>20</v>
      </c>
      <c r="F12" s="31"/>
      <c r="G12" s="31"/>
      <c r="H12" s="146">
        <v>0.052</v>
      </c>
      <c r="I12" s="146">
        <v>0.027</v>
      </c>
      <c r="J12" s="146">
        <v>0.044</v>
      </c>
      <c r="K12" s="32"/>
    </row>
    <row r="13" spans="1:11" s="42" customFormat="1" ht="11.25" customHeight="1">
      <c r="A13" s="36" t="s">
        <v>11</v>
      </c>
      <c r="B13" s="37"/>
      <c r="C13" s="38">
        <v>121</v>
      </c>
      <c r="D13" s="38">
        <v>255</v>
      </c>
      <c r="E13" s="38">
        <v>223</v>
      </c>
      <c r="F13" s="39">
        <v>87.45098039215686</v>
      </c>
      <c r="G13" s="40"/>
      <c r="H13" s="147">
        <v>0.176</v>
      </c>
      <c r="I13" s="148">
        <v>0.5900000000000001</v>
      </c>
      <c r="J13" s="148">
        <v>0.49199999999999994</v>
      </c>
      <c r="K13" s="41">
        <v>83.38983050847456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49</v>
      </c>
      <c r="E17" s="38">
        <v>50</v>
      </c>
      <c r="F17" s="39">
        <v>102.04081632653062</v>
      </c>
      <c r="G17" s="40"/>
      <c r="H17" s="147">
        <v>0.144</v>
      </c>
      <c r="I17" s="148">
        <v>0.059</v>
      </c>
      <c r="J17" s="148">
        <v>0.039</v>
      </c>
      <c r="K17" s="41">
        <v>66.10169491525424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7289</v>
      </c>
      <c r="D19" s="30">
        <v>6725</v>
      </c>
      <c r="E19" s="30">
        <v>6711</v>
      </c>
      <c r="F19" s="31"/>
      <c r="G19" s="31"/>
      <c r="H19" s="146">
        <v>31.343</v>
      </c>
      <c r="I19" s="146">
        <v>33.625</v>
      </c>
      <c r="J19" s="146">
        <v>33.555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7289</v>
      </c>
      <c r="D22" s="38">
        <v>6725</v>
      </c>
      <c r="E22" s="38">
        <v>6711</v>
      </c>
      <c r="F22" s="39">
        <v>99.7918215613383</v>
      </c>
      <c r="G22" s="40"/>
      <c r="H22" s="147">
        <v>31.343</v>
      </c>
      <c r="I22" s="148">
        <v>33.625</v>
      </c>
      <c r="J22" s="148">
        <v>33.555</v>
      </c>
      <c r="K22" s="41">
        <v>99.7918215613383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13129</v>
      </c>
      <c r="D24" s="38">
        <v>11042</v>
      </c>
      <c r="E24" s="38">
        <v>11999</v>
      </c>
      <c r="F24" s="39">
        <v>108.66690816881</v>
      </c>
      <c r="G24" s="40"/>
      <c r="H24" s="147">
        <v>56.183</v>
      </c>
      <c r="I24" s="148">
        <v>51.477</v>
      </c>
      <c r="J24" s="148">
        <v>53.959</v>
      </c>
      <c r="K24" s="41">
        <v>104.8215707986091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528</v>
      </c>
      <c r="D26" s="38">
        <v>425</v>
      </c>
      <c r="E26" s="38">
        <v>450</v>
      </c>
      <c r="F26" s="39">
        <v>105.88235294117646</v>
      </c>
      <c r="G26" s="40"/>
      <c r="H26" s="147">
        <v>1.952</v>
      </c>
      <c r="I26" s="148">
        <v>1.8</v>
      </c>
      <c r="J26" s="148">
        <v>1.7</v>
      </c>
      <c r="K26" s="41">
        <v>94.44444444444444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3240</v>
      </c>
      <c r="D28" s="30">
        <v>3073</v>
      </c>
      <c r="E28" s="30">
        <v>2961</v>
      </c>
      <c r="F28" s="31"/>
      <c r="G28" s="31"/>
      <c r="H28" s="146">
        <v>10.309</v>
      </c>
      <c r="I28" s="146">
        <v>8.485</v>
      </c>
      <c r="J28" s="146">
        <v>7.491</v>
      </c>
      <c r="K28" s="32"/>
    </row>
    <row r="29" spans="1:11" s="33" customFormat="1" ht="11.25" customHeight="1">
      <c r="A29" s="35" t="s">
        <v>21</v>
      </c>
      <c r="B29" s="29"/>
      <c r="C29" s="30">
        <v>17845</v>
      </c>
      <c r="D29" s="30">
        <v>17057</v>
      </c>
      <c r="E29" s="30">
        <v>17057</v>
      </c>
      <c r="F29" s="31"/>
      <c r="G29" s="31"/>
      <c r="H29" s="146">
        <v>20.808</v>
      </c>
      <c r="I29" s="146">
        <v>29.734</v>
      </c>
      <c r="J29" s="146">
        <v>18.22</v>
      </c>
      <c r="K29" s="32"/>
    </row>
    <row r="30" spans="1:11" s="33" customFormat="1" ht="11.25" customHeight="1">
      <c r="A30" s="35" t="s">
        <v>22</v>
      </c>
      <c r="B30" s="29"/>
      <c r="C30" s="30">
        <v>9512</v>
      </c>
      <c r="D30" s="30">
        <v>8474</v>
      </c>
      <c r="E30" s="30">
        <v>8428</v>
      </c>
      <c r="F30" s="31"/>
      <c r="G30" s="31"/>
      <c r="H30" s="146">
        <v>9.451</v>
      </c>
      <c r="I30" s="146">
        <v>10.934</v>
      </c>
      <c r="J30" s="146">
        <v>13.965</v>
      </c>
      <c r="K30" s="32"/>
    </row>
    <row r="31" spans="1:11" s="42" customFormat="1" ht="11.25" customHeight="1">
      <c r="A31" s="43" t="s">
        <v>23</v>
      </c>
      <c r="B31" s="37"/>
      <c r="C31" s="38">
        <v>30597</v>
      </c>
      <c r="D31" s="38">
        <v>28604</v>
      </c>
      <c r="E31" s="38">
        <v>28446</v>
      </c>
      <c r="F31" s="39">
        <v>99.44762970213957</v>
      </c>
      <c r="G31" s="40"/>
      <c r="H31" s="147">
        <v>40.568</v>
      </c>
      <c r="I31" s="148">
        <v>49.153</v>
      </c>
      <c r="J31" s="148">
        <v>39.676</v>
      </c>
      <c r="K31" s="41">
        <v>80.71938640571278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1932</v>
      </c>
      <c r="D33" s="30">
        <v>2000</v>
      </c>
      <c r="E33" s="30">
        <v>1500</v>
      </c>
      <c r="F33" s="31"/>
      <c r="G33" s="31"/>
      <c r="H33" s="146">
        <v>5.169</v>
      </c>
      <c r="I33" s="146">
        <v>5.4</v>
      </c>
      <c r="J33" s="146">
        <v>4.95</v>
      </c>
      <c r="K33" s="32"/>
    </row>
    <row r="34" spans="1:11" s="33" customFormat="1" ht="11.25" customHeight="1">
      <c r="A34" s="35" t="s">
        <v>25</v>
      </c>
      <c r="B34" s="29"/>
      <c r="C34" s="30">
        <v>3403</v>
      </c>
      <c r="D34" s="30">
        <v>3425</v>
      </c>
      <c r="E34" s="30">
        <v>1300</v>
      </c>
      <c r="F34" s="31"/>
      <c r="G34" s="31"/>
      <c r="H34" s="146">
        <v>5.348</v>
      </c>
      <c r="I34" s="146">
        <v>6.8</v>
      </c>
      <c r="J34" s="146">
        <v>2.75</v>
      </c>
      <c r="K34" s="32"/>
    </row>
    <row r="35" spans="1:11" s="33" customFormat="1" ht="11.25" customHeight="1">
      <c r="A35" s="35" t="s">
        <v>26</v>
      </c>
      <c r="B35" s="29"/>
      <c r="C35" s="30">
        <v>2502</v>
      </c>
      <c r="D35" s="30">
        <v>2700</v>
      </c>
      <c r="E35" s="30">
        <v>2500</v>
      </c>
      <c r="F35" s="31"/>
      <c r="G35" s="31"/>
      <c r="H35" s="146">
        <v>6.92</v>
      </c>
      <c r="I35" s="146">
        <v>8.1</v>
      </c>
      <c r="J35" s="146">
        <v>6.7</v>
      </c>
      <c r="K35" s="32"/>
    </row>
    <row r="36" spans="1:11" s="33" customFormat="1" ht="11.25" customHeight="1">
      <c r="A36" s="35" t="s">
        <v>27</v>
      </c>
      <c r="B36" s="29"/>
      <c r="C36" s="30">
        <v>382</v>
      </c>
      <c r="D36" s="30">
        <v>382</v>
      </c>
      <c r="E36" s="30">
        <v>827</v>
      </c>
      <c r="F36" s="31"/>
      <c r="G36" s="31"/>
      <c r="H36" s="146">
        <v>0.73</v>
      </c>
      <c r="I36" s="146">
        <v>0.73</v>
      </c>
      <c r="J36" s="146">
        <v>0.96</v>
      </c>
      <c r="K36" s="32"/>
    </row>
    <row r="37" spans="1:11" s="42" customFormat="1" ht="11.25" customHeight="1">
      <c r="A37" s="36" t="s">
        <v>28</v>
      </c>
      <c r="B37" s="37"/>
      <c r="C37" s="38">
        <v>8219</v>
      </c>
      <c r="D37" s="38">
        <v>8507</v>
      </c>
      <c r="E37" s="38">
        <v>6127</v>
      </c>
      <c r="F37" s="39">
        <v>72.02303984953568</v>
      </c>
      <c r="G37" s="40"/>
      <c r="H37" s="147">
        <v>18.166999999999998</v>
      </c>
      <c r="I37" s="148">
        <v>21.029999999999998</v>
      </c>
      <c r="J37" s="148">
        <v>15.36</v>
      </c>
      <c r="K37" s="41">
        <v>73.03851640513552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14736</v>
      </c>
      <c r="D39" s="38">
        <v>14736</v>
      </c>
      <c r="E39" s="38">
        <v>15200</v>
      </c>
      <c r="F39" s="39">
        <v>103.14875135722042</v>
      </c>
      <c r="G39" s="40"/>
      <c r="H39" s="147">
        <v>8.075</v>
      </c>
      <c r="I39" s="148">
        <v>8.1</v>
      </c>
      <c r="J39" s="148">
        <v>9</v>
      </c>
      <c r="K39" s="41">
        <v>111.11111111111111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2712</v>
      </c>
      <c r="D41" s="30">
        <v>3990</v>
      </c>
      <c r="E41" s="30">
        <v>3689</v>
      </c>
      <c r="F41" s="31"/>
      <c r="G41" s="31"/>
      <c r="H41" s="146">
        <v>1.827</v>
      </c>
      <c r="I41" s="146">
        <v>9.38</v>
      </c>
      <c r="J41" s="146">
        <v>7.171</v>
      </c>
      <c r="K41" s="32"/>
    </row>
    <row r="42" spans="1:11" s="33" customFormat="1" ht="11.25" customHeight="1">
      <c r="A42" s="35" t="s">
        <v>31</v>
      </c>
      <c r="B42" s="29"/>
      <c r="C42" s="30">
        <v>14231</v>
      </c>
      <c r="D42" s="30">
        <v>14984</v>
      </c>
      <c r="E42" s="30">
        <v>9141</v>
      </c>
      <c r="F42" s="31"/>
      <c r="G42" s="31"/>
      <c r="H42" s="146">
        <v>32.139</v>
      </c>
      <c r="I42" s="146">
        <v>54.553</v>
      </c>
      <c r="J42" s="146">
        <v>29.331</v>
      </c>
      <c r="K42" s="32"/>
    </row>
    <row r="43" spans="1:11" s="33" customFormat="1" ht="11.25" customHeight="1">
      <c r="A43" s="35" t="s">
        <v>32</v>
      </c>
      <c r="B43" s="29"/>
      <c r="C43" s="30">
        <v>12061</v>
      </c>
      <c r="D43" s="30">
        <v>19100</v>
      </c>
      <c r="E43" s="30">
        <v>12410</v>
      </c>
      <c r="F43" s="31"/>
      <c r="G43" s="31"/>
      <c r="H43" s="146">
        <v>17.036</v>
      </c>
      <c r="I43" s="146">
        <v>59.174</v>
      </c>
      <c r="J43" s="146">
        <v>30.538</v>
      </c>
      <c r="K43" s="32"/>
    </row>
    <row r="44" spans="1:11" s="33" customFormat="1" ht="11.25" customHeight="1">
      <c r="A44" s="35" t="s">
        <v>33</v>
      </c>
      <c r="B44" s="29"/>
      <c r="C44" s="30">
        <v>24802</v>
      </c>
      <c r="D44" s="30">
        <v>29591</v>
      </c>
      <c r="E44" s="30">
        <v>20314</v>
      </c>
      <c r="F44" s="31"/>
      <c r="G44" s="31"/>
      <c r="H44" s="146">
        <v>35.224</v>
      </c>
      <c r="I44" s="146">
        <v>115.203</v>
      </c>
      <c r="J44" s="146">
        <v>69.854</v>
      </c>
      <c r="K44" s="32"/>
    </row>
    <row r="45" spans="1:11" s="33" customFormat="1" ht="11.25" customHeight="1">
      <c r="A45" s="35" t="s">
        <v>34</v>
      </c>
      <c r="B45" s="29"/>
      <c r="C45" s="30">
        <v>12329</v>
      </c>
      <c r="D45" s="30">
        <v>13768</v>
      </c>
      <c r="E45" s="30">
        <v>9298</v>
      </c>
      <c r="F45" s="31"/>
      <c r="G45" s="31"/>
      <c r="H45" s="146">
        <v>9.227</v>
      </c>
      <c r="I45" s="146">
        <v>42.402</v>
      </c>
      <c r="J45" s="146">
        <v>24.148</v>
      </c>
      <c r="K45" s="32"/>
    </row>
    <row r="46" spans="1:11" s="33" customFormat="1" ht="11.25" customHeight="1">
      <c r="A46" s="35" t="s">
        <v>35</v>
      </c>
      <c r="B46" s="29"/>
      <c r="C46" s="30">
        <v>1725</v>
      </c>
      <c r="D46" s="30">
        <v>2591</v>
      </c>
      <c r="E46" s="30">
        <v>3063</v>
      </c>
      <c r="F46" s="31"/>
      <c r="G46" s="31"/>
      <c r="H46" s="146">
        <v>1.315</v>
      </c>
      <c r="I46" s="146">
        <v>6.514</v>
      </c>
      <c r="J46" s="146">
        <v>4.645</v>
      </c>
      <c r="K46" s="32"/>
    </row>
    <row r="47" spans="1:11" s="33" customFormat="1" ht="11.25" customHeight="1">
      <c r="A47" s="35" t="s">
        <v>36</v>
      </c>
      <c r="B47" s="29"/>
      <c r="C47" s="30">
        <v>1281</v>
      </c>
      <c r="D47" s="30">
        <v>1223</v>
      </c>
      <c r="E47" s="30">
        <v>1343</v>
      </c>
      <c r="F47" s="31"/>
      <c r="G47" s="31"/>
      <c r="H47" s="146">
        <v>1.762</v>
      </c>
      <c r="I47" s="146">
        <v>3.212</v>
      </c>
      <c r="J47" s="146">
        <v>2.69</v>
      </c>
      <c r="K47" s="32"/>
    </row>
    <row r="48" spans="1:11" s="33" customFormat="1" ht="11.25" customHeight="1">
      <c r="A48" s="35" t="s">
        <v>37</v>
      </c>
      <c r="B48" s="29"/>
      <c r="C48" s="30">
        <v>8521</v>
      </c>
      <c r="D48" s="30">
        <v>13488</v>
      </c>
      <c r="E48" s="30">
        <v>9490</v>
      </c>
      <c r="F48" s="31"/>
      <c r="G48" s="31"/>
      <c r="H48" s="146">
        <v>6.248</v>
      </c>
      <c r="I48" s="146">
        <v>39.061</v>
      </c>
      <c r="J48" s="146">
        <v>19.917</v>
      </c>
      <c r="K48" s="32"/>
    </row>
    <row r="49" spans="1:11" s="33" customFormat="1" ht="11.25" customHeight="1">
      <c r="A49" s="35" t="s">
        <v>38</v>
      </c>
      <c r="B49" s="29"/>
      <c r="C49" s="30">
        <v>16680</v>
      </c>
      <c r="D49" s="30">
        <v>18543</v>
      </c>
      <c r="E49" s="30">
        <v>12905</v>
      </c>
      <c r="F49" s="31"/>
      <c r="G49" s="31"/>
      <c r="H49" s="146">
        <v>13.56</v>
      </c>
      <c r="I49" s="146">
        <v>56.44</v>
      </c>
      <c r="J49" s="146">
        <v>33.378</v>
      </c>
      <c r="K49" s="32"/>
    </row>
    <row r="50" spans="1:11" s="42" customFormat="1" ht="11.25" customHeight="1">
      <c r="A50" s="43" t="s">
        <v>39</v>
      </c>
      <c r="B50" s="37"/>
      <c r="C50" s="38">
        <v>94342</v>
      </c>
      <c r="D50" s="38">
        <v>117278</v>
      </c>
      <c r="E50" s="38">
        <v>81653</v>
      </c>
      <c r="F50" s="39">
        <v>69.62345879022493</v>
      </c>
      <c r="G50" s="40"/>
      <c r="H50" s="147">
        <v>118.33800000000001</v>
      </c>
      <c r="I50" s="148">
        <v>385.93899999999996</v>
      </c>
      <c r="J50" s="148">
        <v>221.67200000000003</v>
      </c>
      <c r="K50" s="41">
        <v>57.43705611508556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6831</v>
      </c>
      <c r="D52" s="38">
        <v>5762</v>
      </c>
      <c r="E52" s="38">
        <v>5762</v>
      </c>
      <c r="F52" s="39">
        <v>100</v>
      </c>
      <c r="G52" s="40"/>
      <c r="H52" s="147">
        <v>5.649</v>
      </c>
      <c r="I52" s="148">
        <v>14.894</v>
      </c>
      <c r="J52" s="148">
        <v>14.894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47315</v>
      </c>
      <c r="D54" s="30">
        <v>40871</v>
      </c>
      <c r="E54" s="30">
        <v>40000</v>
      </c>
      <c r="F54" s="31"/>
      <c r="G54" s="31"/>
      <c r="H54" s="146">
        <v>94.955</v>
      </c>
      <c r="I54" s="146">
        <v>91.117</v>
      </c>
      <c r="J54" s="146">
        <v>73</v>
      </c>
      <c r="K54" s="32"/>
    </row>
    <row r="55" spans="1:11" s="33" customFormat="1" ht="11.25" customHeight="1">
      <c r="A55" s="35" t="s">
        <v>42</v>
      </c>
      <c r="B55" s="29"/>
      <c r="C55" s="30">
        <v>86700</v>
      </c>
      <c r="D55" s="30">
        <v>77814</v>
      </c>
      <c r="E55" s="30">
        <v>80000</v>
      </c>
      <c r="F55" s="31"/>
      <c r="G55" s="31"/>
      <c r="H55" s="146">
        <v>130.65</v>
      </c>
      <c r="I55" s="146">
        <v>171.19</v>
      </c>
      <c r="J55" s="146">
        <v>134.4</v>
      </c>
      <c r="K55" s="32"/>
    </row>
    <row r="56" spans="1:11" s="33" customFormat="1" ht="11.25" customHeight="1">
      <c r="A56" s="35" t="s">
        <v>43</v>
      </c>
      <c r="B56" s="29"/>
      <c r="C56" s="30">
        <v>10215</v>
      </c>
      <c r="D56" s="30">
        <v>9695</v>
      </c>
      <c r="E56" s="30">
        <v>8700</v>
      </c>
      <c r="F56" s="31"/>
      <c r="G56" s="31"/>
      <c r="H56" s="146">
        <v>22.95</v>
      </c>
      <c r="I56" s="146">
        <v>19.39</v>
      </c>
      <c r="J56" s="146">
        <v>28.5</v>
      </c>
      <c r="K56" s="32"/>
    </row>
    <row r="57" spans="1:11" s="33" customFormat="1" ht="11.25" customHeight="1">
      <c r="A57" s="35" t="s">
        <v>44</v>
      </c>
      <c r="B57" s="29"/>
      <c r="C57" s="30">
        <v>7071</v>
      </c>
      <c r="D57" s="30">
        <v>7395</v>
      </c>
      <c r="E57" s="30">
        <v>7395</v>
      </c>
      <c r="F57" s="31"/>
      <c r="G57" s="31"/>
      <c r="H57" s="146">
        <v>10.058</v>
      </c>
      <c r="I57" s="146">
        <v>23.751</v>
      </c>
      <c r="J57" s="146">
        <v>19.489</v>
      </c>
      <c r="K57" s="32"/>
    </row>
    <row r="58" spans="1:11" s="33" customFormat="1" ht="11.25" customHeight="1">
      <c r="A58" s="35" t="s">
        <v>45</v>
      </c>
      <c r="B58" s="29"/>
      <c r="C58" s="30">
        <v>44665</v>
      </c>
      <c r="D58" s="30">
        <v>39634</v>
      </c>
      <c r="E58" s="30">
        <v>40364</v>
      </c>
      <c r="F58" s="31"/>
      <c r="G58" s="31"/>
      <c r="H58" s="146">
        <v>40.275</v>
      </c>
      <c r="I58" s="146">
        <v>102.162</v>
      </c>
      <c r="J58" s="146">
        <v>78.051</v>
      </c>
      <c r="K58" s="32"/>
    </row>
    <row r="59" spans="1:11" s="42" customFormat="1" ht="11.25" customHeight="1">
      <c r="A59" s="36" t="s">
        <v>46</v>
      </c>
      <c r="B59" s="37"/>
      <c r="C59" s="38">
        <v>195966</v>
      </c>
      <c r="D59" s="38">
        <v>175409</v>
      </c>
      <c r="E59" s="38">
        <v>176459</v>
      </c>
      <c r="F59" s="39">
        <v>100.598600983986</v>
      </c>
      <c r="G59" s="40"/>
      <c r="H59" s="147">
        <v>298.888</v>
      </c>
      <c r="I59" s="148">
        <v>407.61</v>
      </c>
      <c r="J59" s="148">
        <v>333.44</v>
      </c>
      <c r="K59" s="41">
        <v>81.803684894875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2533</v>
      </c>
      <c r="D61" s="30">
        <v>1980</v>
      </c>
      <c r="E61" s="30">
        <v>2700</v>
      </c>
      <c r="F61" s="31"/>
      <c r="G61" s="31"/>
      <c r="H61" s="146">
        <v>4.911</v>
      </c>
      <c r="I61" s="146">
        <v>3.864</v>
      </c>
      <c r="J61" s="146">
        <v>3.598</v>
      </c>
      <c r="K61" s="32"/>
    </row>
    <row r="62" spans="1:11" s="33" customFormat="1" ht="11.25" customHeight="1">
      <c r="A62" s="35" t="s">
        <v>48</v>
      </c>
      <c r="B62" s="29"/>
      <c r="C62" s="30">
        <v>1127</v>
      </c>
      <c r="D62" s="30">
        <v>1350</v>
      </c>
      <c r="E62" s="30">
        <v>1302</v>
      </c>
      <c r="F62" s="31"/>
      <c r="G62" s="31"/>
      <c r="H62" s="146">
        <v>1.355</v>
      </c>
      <c r="I62" s="146">
        <v>1.399</v>
      </c>
      <c r="J62" s="146">
        <v>1.977</v>
      </c>
      <c r="K62" s="32"/>
    </row>
    <row r="63" spans="1:11" s="33" customFormat="1" ht="11.25" customHeight="1">
      <c r="A63" s="35" t="s">
        <v>49</v>
      </c>
      <c r="B63" s="29"/>
      <c r="C63" s="30">
        <v>1911</v>
      </c>
      <c r="D63" s="30">
        <v>1916</v>
      </c>
      <c r="E63" s="30">
        <v>2020</v>
      </c>
      <c r="F63" s="31"/>
      <c r="G63" s="31"/>
      <c r="H63" s="146">
        <v>3.697</v>
      </c>
      <c r="I63" s="146">
        <v>5.28</v>
      </c>
      <c r="J63" s="146">
        <v>4.975</v>
      </c>
      <c r="K63" s="32"/>
    </row>
    <row r="64" spans="1:11" s="42" customFormat="1" ht="11.25" customHeight="1">
      <c r="A64" s="36" t="s">
        <v>50</v>
      </c>
      <c r="B64" s="37"/>
      <c r="C64" s="38">
        <v>5571</v>
      </c>
      <c r="D64" s="38">
        <v>5246</v>
      </c>
      <c r="E64" s="38">
        <v>6022</v>
      </c>
      <c r="F64" s="39">
        <v>114.79222264582539</v>
      </c>
      <c r="G64" s="40"/>
      <c r="H64" s="147">
        <v>9.963000000000001</v>
      </c>
      <c r="I64" s="148">
        <v>10.543</v>
      </c>
      <c r="J64" s="148">
        <v>10.55</v>
      </c>
      <c r="K64" s="41">
        <v>100.0663947642986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19473</v>
      </c>
      <c r="D66" s="38">
        <v>14573</v>
      </c>
      <c r="E66" s="38">
        <v>14666</v>
      </c>
      <c r="F66" s="39">
        <v>100.63816647224319</v>
      </c>
      <c r="G66" s="40"/>
      <c r="H66" s="147">
        <v>17.453</v>
      </c>
      <c r="I66" s="148">
        <v>20.946</v>
      </c>
      <c r="J66" s="148">
        <v>19.939</v>
      </c>
      <c r="K66" s="41">
        <v>95.19239950348515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50086</v>
      </c>
      <c r="D68" s="30">
        <v>57700</v>
      </c>
      <c r="E68" s="30">
        <v>46000</v>
      </c>
      <c r="F68" s="31"/>
      <c r="G68" s="31"/>
      <c r="H68" s="146">
        <v>61.255</v>
      </c>
      <c r="I68" s="146">
        <v>190.6</v>
      </c>
      <c r="J68" s="146">
        <v>67</v>
      </c>
      <c r="K68" s="32"/>
    </row>
    <row r="69" spans="1:11" s="33" customFormat="1" ht="11.25" customHeight="1">
      <c r="A69" s="35" t="s">
        <v>53</v>
      </c>
      <c r="B69" s="29"/>
      <c r="C69" s="30">
        <v>4794</v>
      </c>
      <c r="D69" s="30">
        <v>6340</v>
      </c>
      <c r="E69" s="30">
        <v>5200</v>
      </c>
      <c r="F69" s="31"/>
      <c r="G69" s="31"/>
      <c r="H69" s="146">
        <v>5.417</v>
      </c>
      <c r="I69" s="146">
        <v>14.9</v>
      </c>
      <c r="J69" s="146">
        <v>6.1</v>
      </c>
      <c r="K69" s="32"/>
    </row>
    <row r="70" spans="1:11" s="42" customFormat="1" ht="11.25" customHeight="1">
      <c r="A70" s="36" t="s">
        <v>54</v>
      </c>
      <c r="B70" s="37"/>
      <c r="C70" s="38">
        <v>54880</v>
      </c>
      <c r="D70" s="38">
        <v>64040</v>
      </c>
      <c r="E70" s="38">
        <v>51200</v>
      </c>
      <c r="F70" s="39">
        <v>79.95003123048095</v>
      </c>
      <c r="G70" s="40"/>
      <c r="H70" s="147">
        <v>66.672</v>
      </c>
      <c r="I70" s="148">
        <v>205.5</v>
      </c>
      <c r="J70" s="148">
        <v>73.1</v>
      </c>
      <c r="K70" s="41">
        <v>35.57177615571776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4858</v>
      </c>
      <c r="D72" s="30">
        <v>4590</v>
      </c>
      <c r="E72" s="30">
        <v>4644</v>
      </c>
      <c r="F72" s="31"/>
      <c r="G72" s="31"/>
      <c r="H72" s="146">
        <v>6.008</v>
      </c>
      <c r="I72" s="146">
        <v>7.113</v>
      </c>
      <c r="J72" s="146">
        <v>7.124</v>
      </c>
      <c r="K72" s="32"/>
    </row>
    <row r="73" spans="1:11" s="33" customFormat="1" ht="11.25" customHeight="1">
      <c r="A73" s="35" t="s">
        <v>56</v>
      </c>
      <c r="B73" s="29"/>
      <c r="C73" s="30">
        <v>12380</v>
      </c>
      <c r="D73" s="30">
        <v>12276</v>
      </c>
      <c r="E73" s="30">
        <v>12274</v>
      </c>
      <c r="F73" s="31"/>
      <c r="G73" s="31"/>
      <c r="H73" s="146">
        <v>18.941</v>
      </c>
      <c r="I73" s="146">
        <v>18.782</v>
      </c>
      <c r="J73" s="146">
        <v>18.782</v>
      </c>
      <c r="K73" s="32"/>
    </row>
    <row r="74" spans="1:11" s="33" customFormat="1" ht="11.25" customHeight="1">
      <c r="A74" s="35" t="s">
        <v>57</v>
      </c>
      <c r="B74" s="29"/>
      <c r="C74" s="30">
        <v>31138</v>
      </c>
      <c r="D74" s="30">
        <v>27226</v>
      </c>
      <c r="E74" s="30">
        <v>28000</v>
      </c>
      <c r="F74" s="31"/>
      <c r="G74" s="31"/>
      <c r="H74" s="146">
        <v>50.704</v>
      </c>
      <c r="I74" s="146">
        <v>122.517</v>
      </c>
      <c r="J74" s="146">
        <v>42</v>
      </c>
      <c r="K74" s="32"/>
    </row>
    <row r="75" spans="1:11" s="33" customFormat="1" ht="11.25" customHeight="1">
      <c r="A75" s="35" t="s">
        <v>58</v>
      </c>
      <c r="B75" s="29"/>
      <c r="C75" s="30">
        <v>27656</v>
      </c>
      <c r="D75" s="30">
        <v>24943</v>
      </c>
      <c r="E75" s="30">
        <v>26224</v>
      </c>
      <c r="F75" s="31"/>
      <c r="G75" s="31"/>
      <c r="H75" s="146">
        <v>33.224</v>
      </c>
      <c r="I75" s="146">
        <v>36.686</v>
      </c>
      <c r="J75" s="146">
        <v>40.675</v>
      </c>
      <c r="K75" s="32"/>
    </row>
    <row r="76" spans="1:11" s="33" customFormat="1" ht="11.25" customHeight="1">
      <c r="A76" s="35" t="s">
        <v>59</v>
      </c>
      <c r="B76" s="29"/>
      <c r="C76" s="30">
        <v>2290</v>
      </c>
      <c r="D76" s="30">
        <v>2585</v>
      </c>
      <c r="E76" s="30">
        <v>2585</v>
      </c>
      <c r="F76" s="31"/>
      <c r="G76" s="31"/>
      <c r="H76" s="146">
        <v>6.215</v>
      </c>
      <c r="I76" s="146">
        <v>7.238</v>
      </c>
      <c r="J76" s="146">
        <v>5.886</v>
      </c>
      <c r="K76" s="32"/>
    </row>
    <row r="77" spans="1:11" s="33" customFormat="1" ht="11.25" customHeight="1">
      <c r="A77" s="35" t="s">
        <v>60</v>
      </c>
      <c r="B77" s="29"/>
      <c r="C77" s="30">
        <v>4898</v>
      </c>
      <c r="D77" s="30">
        <v>4982</v>
      </c>
      <c r="E77" s="30">
        <v>4982</v>
      </c>
      <c r="F77" s="31"/>
      <c r="G77" s="31"/>
      <c r="H77" s="146">
        <v>10.91</v>
      </c>
      <c r="I77" s="146">
        <v>18.6</v>
      </c>
      <c r="J77" s="146">
        <v>18.434</v>
      </c>
      <c r="K77" s="32"/>
    </row>
    <row r="78" spans="1:11" s="33" customFormat="1" ht="11.25" customHeight="1">
      <c r="A78" s="35" t="s">
        <v>61</v>
      </c>
      <c r="B78" s="29"/>
      <c r="C78" s="30">
        <v>9314</v>
      </c>
      <c r="D78" s="30">
        <v>9212</v>
      </c>
      <c r="E78" s="30">
        <v>9200</v>
      </c>
      <c r="F78" s="31"/>
      <c r="G78" s="31"/>
      <c r="H78" s="146">
        <v>11.557</v>
      </c>
      <c r="I78" s="146">
        <v>16.582</v>
      </c>
      <c r="J78" s="146">
        <v>11.417</v>
      </c>
      <c r="K78" s="32"/>
    </row>
    <row r="79" spans="1:11" s="33" customFormat="1" ht="11.25" customHeight="1">
      <c r="A79" s="35" t="s">
        <v>62</v>
      </c>
      <c r="B79" s="29"/>
      <c r="C79" s="30">
        <v>14042</v>
      </c>
      <c r="D79" s="30">
        <v>14719</v>
      </c>
      <c r="E79" s="30">
        <v>14707</v>
      </c>
      <c r="F79" s="31"/>
      <c r="G79" s="31"/>
      <c r="H79" s="146">
        <v>31.836</v>
      </c>
      <c r="I79" s="146">
        <v>46.696</v>
      </c>
      <c r="J79" s="146">
        <v>23.531</v>
      </c>
      <c r="K79" s="32"/>
    </row>
    <row r="80" spans="1:11" s="42" customFormat="1" ht="11.25" customHeight="1">
      <c r="A80" s="43" t="s">
        <v>63</v>
      </c>
      <c r="B80" s="37"/>
      <c r="C80" s="38">
        <v>106576</v>
      </c>
      <c r="D80" s="38">
        <v>100533</v>
      </c>
      <c r="E80" s="38">
        <v>102616</v>
      </c>
      <c r="F80" s="39">
        <v>102.07195647200422</v>
      </c>
      <c r="G80" s="40"/>
      <c r="H80" s="147">
        <v>169.39499999999998</v>
      </c>
      <c r="I80" s="148">
        <v>274.214</v>
      </c>
      <c r="J80" s="148">
        <v>167.84900000000002</v>
      </c>
      <c r="K80" s="41">
        <v>61.210952030166226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180</v>
      </c>
      <c r="D82" s="30">
        <v>180</v>
      </c>
      <c r="E82" s="30">
        <v>172</v>
      </c>
      <c r="F82" s="31"/>
      <c r="G82" s="31"/>
      <c r="H82" s="146">
        <v>0.163</v>
      </c>
      <c r="I82" s="146">
        <v>0.163</v>
      </c>
      <c r="J82" s="146">
        <v>0.138</v>
      </c>
      <c r="K82" s="32"/>
    </row>
    <row r="83" spans="1:11" s="33" customFormat="1" ht="11.25" customHeight="1">
      <c r="A83" s="35" t="s">
        <v>65</v>
      </c>
      <c r="B83" s="29"/>
      <c r="C83" s="30">
        <v>185</v>
      </c>
      <c r="D83" s="30">
        <v>185</v>
      </c>
      <c r="E83" s="30">
        <v>200</v>
      </c>
      <c r="F83" s="31"/>
      <c r="G83" s="31"/>
      <c r="H83" s="146">
        <v>0.13</v>
      </c>
      <c r="I83" s="146">
        <v>0.13</v>
      </c>
      <c r="J83" s="146">
        <v>0.141</v>
      </c>
      <c r="K83" s="32"/>
    </row>
    <row r="84" spans="1:11" s="42" customFormat="1" ht="11.25" customHeight="1">
      <c r="A84" s="36" t="s">
        <v>66</v>
      </c>
      <c r="B84" s="37"/>
      <c r="C84" s="38">
        <v>365</v>
      </c>
      <c r="D84" s="38">
        <v>365</v>
      </c>
      <c r="E84" s="38">
        <v>372</v>
      </c>
      <c r="F84" s="39">
        <v>101.91780821917808</v>
      </c>
      <c r="G84" s="40"/>
      <c r="H84" s="147">
        <v>0.29300000000000004</v>
      </c>
      <c r="I84" s="148">
        <v>0.29300000000000004</v>
      </c>
      <c r="J84" s="148">
        <v>0.279</v>
      </c>
      <c r="K84" s="41">
        <v>95.22184300341297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558767</v>
      </c>
      <c r="D87" s="53">
        <v>553549</v>
      </c>
      <c r="E87" s="53">
        <v>507956</v>
      </c>
      <c r="F87" s="54">
        <f>IF(D87&gt;0,100*E87/D87,0)</f>
        <v>91.76351145065749</v>
      </c>
      <c r="G87" s="40"/>
      <c r="H87" s="151">
        <v>843.2589999999999</v>
      </c>
      <c r="I87" s="152">
        <v>1485.773</v>
      </c>
      <c r="J87" s="152">
        <v>995.504</v>
      </c>
      <c r="K87" s="54">
        <f>IF(I87&gt;0,100*J87/I87,0)</f>
        <v>67.00242903862166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59</v>
      </c>
      <c r="D9" s="30">
        <v>60</v>
      </c>
      <c r="E9" s="30">
        <v>60</v>
      </c>
      <c r="F9" s="31"/>
      <c r="G9" s="31"/>
      <c r="H9" s="146">
        <v>0.164</v>
      </c>
      <c r="I9" s="146">
        <v>0.172</v>
      </c>
      <c r="J9" s="146">
        <v>0.177</v>
      </c>
      <c r="K9" s="32"/>
    </row>
    <row r="10" spans="1:11" s="33" customFormat="1" ht="11.25" customHeight="1">
      <c r="A10" s="35" t="s">
        <v>8</v>
      </c>
      <c r="B10" s="29"/>
      <c r="C10" s="30">
        <v>748</v>
      </c>
      <c r="D10" s="30">
        <v>452</v>
      </c>
      <c r="E10" s="30">
        <v>453</v>
      </c>
      <c r="F10" s="31"/>
      <c r="G10" s="31"/>
      <c r="H10" s="146">
        <v>0.957</v>
      </c>
      <c r="I10" s="146">
        <v>1.808</v>
      </c>
      <c r="J10" s="146">
        <v>2.075</v>
      </c>
      <c r="K10" s="32"/>
    </row>
    <row r="11" spans="1:11" s="33" customFormat="1" ht="11.25" customHeight="1">
      <c r="A11" s="28" t="s">
        <v>9</v>
      </c>
      <c r="B11" s="29"/>
      <c r="C11" s="30">
        <v>4333</v>
      </c>
      <c r="D11" s="30">
        <v>2600</v>
      </c>
      <c r="E11" s="30">
        <v>2600</v>
      </c>
      <c r="F11" s="31"/>
      <c r="G11" s="31"/>
      <c r="H11" s="146">
        <v>20.278</v>
      </c>
      <c r="I11" s="146">
        <v>9.75</v>
      </c>
      <c r="J11" s="146">
        <v>10.478</v>
      </c>
      <c r="K11" s="32"/>
    </row>
    <row r="12" spans="1:11" s="33" customFormat="1" ht="11.25" customHeight="1">
      <c r="A12" s="35" t="s">
        <v>10</v>
      </c>
      <c r="B12" s="29"/>
      <c r="C12" s="30">
        <v>22</v>
      </c>
      <c r="D12" s="30">
        <v>58</v>
      </c>
      <c r="E12" s="30">
        <v>50</v>
      </c>
      <c r="F12" s="31"/>
      <c r="G12" s="31"/>
      <c r="H12" s="146">
        <v>0.041</v>
      </c>
      <c r="I12" s="146">
        <v>0.154</v>
      </c>
      <c r="J12" s="146">
        <v>0.194</v>
      </c>
      <c r="K12" s="32"/>
    </row>
    <row r="13" spans="1:11" s="42" customFormat="1" ht="11.25" customHeight="1">
      <c r="A13" s="36" t="s">
        <v>11</v>
      </c>
      <c r="B13" s="37"/>
      <c r="C13" s="38">
        <v>5162</v>
      </c>
      <c r="D13" s="38">
        <v>3170</v>
      </c>
      <c r="E13" s="38">
        <v>3163</v>
      </c>
      <c r="F13" s="39">
        <v>99.77917981072555</v>
      </c>
      <c r="G13" s="40"/>
      <c r="H13" s="147">
        <v>21.439999999999998</v>
      </c>
      <c r="I13" s="148">
        <v>11.884</v>
      </c>
      <c r="J13" s="148">
        <v>12.924000000000001</v>
      </c>
      <c r="K13" s="41">
        <v>108.75126220127903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30</v>
      </c>
      <c r="D17" s="38">
        <v>53</v>
      </c>
      <c r="E17" s="38">
        <v>53</v>
      </c>
      <c r="F17" s="39">
        <v>100</v>
      </c>
      <c r="G17" s="40"/>
      <c r="H17" s="147">
        <v>0.036</v>
      </c>
      <c r="I17" s="148">
        <v>0.053</v>
      </c>
      <c r="J17" s="148">
        <v>0.056</v>
      </c>
      <c r="K17" s="41">
        <v>105.66037735849058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85</v>
      </c>
      <c r="D19" s="30">
        <v>60</v>
      </c>
      <c r="E19" s="30">
        <v>60</v>
      </c>
      <c r="F19" s="31"/>
      <c r="G19" s="31"/>
      <c r="H19" s="146">
        <v>0.349</v>
      </c>
      <c r="I19" s="146">
        <v>0.24</v>
      </c>
      <c r="J19" s="146">
        <v>0.24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85</v>
      </c>
      <c r="D22" s="38">
        <v>60</v>
      </c>
      <c r="E22" s="38">
        <v>60</v>
      </c>
      <c r="F22" s="39">
        <v>100</v>
      </c>
      <c r="G22" s="40"/>
      <c r="H22" s="147">
        <v>0.349</v>
      </c>
      <c r="I22" s="148">
        <v>0.24</v>
      </c>
      <c r="J22" s="148">
        <v>0.24</v>
      </c>
      <c r="K22" s="41"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55</v>
      </c>
      <c r="D24" s="38">
        <v>65</v>
      </c>
      <c r="E24" s="38">
        <v>98</v>
      </c>
      <c r="F24" s="39">
        <v>150.76923076923077</v>
      </c>
      <c r="G24" s="40"/>
      <c r="H24" s="147">
        <v>0.15</v>
      </c>
      <c r="I24" s="148">
        <v>0.21</v>
      </c>
      <c r="J24" s="148">
        <v>0.334</v>
      </c>
      <c r="K24" s="41">
        <v>159.04761904761904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219</v>
      </c>
      <c r="D26" s="38">
        <v>200</v>
      </c>
      <c r="E26" s="38">
        <v>100</v>
      </c>
      <c r="F26" s="39">
        <v>50</v>
      </c>
      <c r="G26" s="40"/>
      <c r="H26" s="147">
        <v>0.786</v>
      </c>
      <c r="I26" s="148">
        <v>0.9</v>
      </c>
      <c r="J26" s="148">
        <v>0.35</v>
      </c>
      <c r="K26" s="41">
        <v>38.888888888888886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391</v>
      </c>
      <c r="D28" s="30">
        <v>562</v>
      </c>
      <c r="E28" s="30">
        <v>869</v>
      </c>
      <c r="F28" s="31"/>
      <c r="G28" s="31"/>
      <c r="H28" s="146">
        <v>1.182</v>
      </c>
      <c r="I28" s="146">
        <v>1.602</v>
      </c>
      <c r="J28" s="146">
        <v>1.831</v>
      </c>
      <c r="K28" s="32"/>
    </row>
    <row r="29" spans="1:11" s="33" customFormat="1" ht="11.25" customHeight="1">
      <c r="A29" s="35" t="s">
        <v>21</v>
      </c>
      <c r="B29" s="29"/>
      <c r="C29" s="30">
        <v>8116</v>
      </c>
      <c r="D29" s="30">
        <v>9424</v>
      </c>
      <c r="E29" s="30">
        <v>9424</v>
      </c>
      <c r="F29" s="31"/>
      <c r="G29" s="31"/>
      <c r="H29" s="146">
        <v>12.912</v>
      </c>
      <c r="I29" s="146">
        <v>21.244</v>
      </c>
      <c r="J29" s="146">
        <v>14.924</v>
      </c>
      <c r="K29" s="32"/>
    </row>
    <row r="30" spans="1:11" s="33" customFormat="1" ht="11.25" customHeight="1">
      <c r="A30" s="35" t="s">
        <v>22</v>
      </c>
      <c r="B30" s="29"/>
      <c r="C30" s="30">
        <v>3487</v>
      </c>
      <c r="D30" s="30">
        <v>4604</v>
      </c>
      <c r="E30" s="30">
        <v>3587</v>
      </c>
      <c r="F30" s="31"/>
      <c r="G30" s="31"/>
      <c r="H30" s="146">
        <v>5.264</v>
      </c>
      <c r="I30" s="146">
        <v>10.074</v>
      </c>
      <c r="J30" s="146">
        <v>5.876</v>
      </c>
      <c r="K30" s="32"/>
    </row>
    <row r="31" spans="1:11" s="42" customFormat="1" ht="11.25" customHeight="1">
      <c r="A31" s="43" t="s">
        <v>23</v>
      </c>
      <c r="B31" s="37"/>
      <c r="C31" s="38">
        <v>11994</v>
      </c>
      <c r="D31" s="38">
        <v>14590</v>
      </c>
      <c r="E31" s="38">
        <v>13880</v>
      </c>
      <c r="F31" s="39">
        <v>95.13365318711446</v>
      </c>
      <c r="G31" s="40"/>
      <c r="H31" s="147">
        <v>19.358</v>
      </c>
      <c r="I31" s="148">
        <v>32.92</v>
      </c>
      <c r="J31" s="148">
        <v>22.631</v>
      </c>
      <c r="K31" s="41">
        <v>68.74544349939247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57</v>
      </c>
      <c r="D33" s="30">
        <v>20</v>
      </c>
      <c r="E33" s="30">
        <v>20</v>
      </c>
      <c r="F33" s="31"/>
      <c r="G33" s="31"/>
      <c r="H33" s="146">
        <v>0.154</v>
      </c>
      <c r="I33" s="146">
        <v>0.06</v>
      </c>
      <c r="J33" s="146">
        <v>0.065</v>
      </c>
      <c r="K33" s="32"/>
    </row>
    <row r="34" spans="1:11" s="33" customFormat="1" ht="11.25" customHeight="1">
      <c r="A34" s="35" t="s">
        <v>25</v>
      </c>
      <c r="B34" s="29"/>
      <c r="C34" s="30">
        <v>453</v>
      </c>
      <c r="D34" s="30">
        <v>430</v>
      </c>
      <c r="E34" s="30">
        <v>550</v>
      </c>
      <c r="F34" s="31"/>
      <c r="G34" s="31"/>
      <c r="H34" s="146">
        <v>1.555</v>
      </c>
      <c r="I34" s="146">
        <v>1.4</v>
      </c>
      <c r="J34" s="146">
        <v>1.6</v>
      </c>
      <c r="K34" s="32"/>
    </row>
    <row r="35" spans="1:11" s="33" customFormat="1" ht="11.25" customHeight="1">
      <c r="A35" s="35" t="s">
        <v>26</v>
      </c>
      <c r="B35" s="29"/>
      <c r="C35" s="30">
        <v>595</v>
      </c>
      <c r="D35" s="30">
        <v>800</v>
      </c>
      <c r="E35" s="30">
        <v>700</v>
      </c>
      <c r="F35" s="31"/>
      <c r="G35" s="31"/>
      <c r="H35" s="146">
        <v>1.653</v>
      </c>
      <c r="I35" s="146">
        <v>2.1</v>
      </c>
      <c r="J35" s="146">
        <v>1.7</v>
      </c>
      <c r="K35" s="32"/>
    </row>
    <row r="36" spans="1:11" s="33" customFormat="1" ht="11.25" customHeight="1">
      <c r="A36" s="35" t="s">
        <v>27</v>
      </c>
      <c r="B36" s="29"/>
      <c r="C36" s="30">
        <v>12</v>
      </c>
      <c r="D36" s="30">
        <v>12</v>
      </c>
      <c r="E36" s="30">
        <v>13</v>
      </c>
      <c r="F36" s="31"/>
      <c r="G36" s="31"/>
      <c r="H36" s="146">
        <v>0.027</v>
      </c>
      <c r="I36" s="146">
        <v>0.027</v>
      </c>
      <c r="J36" s="146">
        <v>0.004</v>
      </c>
      <c r="K36" s="32"/>
    </row>
    <row r="37" spans="1:11" s="42" customFormat="1" ht="11.25" customHeight="1">
      <c r="A37" s="36" t="s">
        <v>28</v>
      </c>
      <c r="B37" s="37"/>
      <c r="C37" s="38">
        <v>1117</v>
      </c>
      <c r="D37" s="38">
        <v>1262</v>
      </c>
      <c r="E37" s="38">
        <v>1283</v>
      </c>
      <c r="F37" s="39">
        <v>101.66402535657686</v>
      </c>
      <c r="G37" s="40"/>
      <c r="H37" s="147">
        <v>3.3890000000000002</v>
      </c>
      <c r="I37" s="148">
        <v>3.587</v>
      </c>
      <c r="J37" s="148">
        <v>3.369</v>
      </c>
      <c r="K37" s="41">
        <v>93.92249790911626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9054</v>
      </c>
      <c r="D41" s="30">
        <v>12339</v>
      </c>
      <c r="E41" s="30">
        <v>13567</v>
      </c>
      <c r="F41" s="31"/>
      <c r="G41" s="31"/>
      <c r="H41" s="146">
        <v>3.042</v>
      </c>
      <c r="I41" s="146">
        <v>31.613</v>
      </c>
      <c r="J41" s="146">
        <v>23.354</v>
      </c>
      <c r="K41" s="32"/>
    </row>
    <row r="42" spans="1:11" s="33" customFormat="1" ht="11.25" customHeight="1">
      <c r="A42" s="35" t="s">
        <v>31</v>
      </c>
      <c r="B42" s="29"/>
      <c r="C42" s="30">
        <v>3023</v>
      </c>
      <c r="D42" s="30">
        <v>5361</v>
      </c>
      <c r="E42" s="30">
        <v>5805</v>
      </c>
      <c r="F42" s="31"/>
      <c r="G42" s="31"/>
      <c r="H42" s="146">
        <v>4.989</v>
      </c>
      <c r="I42" s="146">
        <v>17.321</v>
      </c>
      <c r="J42" s="146">
        <v>16.431</v>
      </c>
      <c r="K42" s="32"/>
    </row>
    <row r="43" spans="1:11" s="33" customFormat="1" ht="11.25" customHeight="1">
      <c r="A43" s="35" t="s">
        <v>32</v>
      </c>
      <c r="B43" s="29"/>
      <c r="C43" s="30">
        <v>6169</v>
      </c>
      <c r="D43" s="30">
        <v>9556</v>
      </c>
      <c r="E43" s="30">
        <v>11867</v>
      </c>
      <c r="F43" s="31"/>
      <c r="G43" s="31"/>
      <c r="H43" s="146">
        <v>5.67</v>
      </c>
      <c r="I43" s="146">
        <v>24.516</v>
      </c>
      <c r="J43" s="146">
        <v>25.236</v>
      </c>
      <c r="K43" s="32"/>
    </row>
    <row r="44" spans="1:11" s="33" customFormat="1" ht="11.25" customHeight="1">
      <c r="A44" s="35" t="s">
        <v>33</v>
      </c>
      <c r="B44" s="29"/>
      <c r="C44" s="30">
        <v>12730</v>
      </c>
      <c r="D44" s="30">
        <v>15405</v>
      </c>
      <c r="E44" s="30">
        <v>15635</v>
      </c>
      <c r="F44" s="31"/>
      <c r="G44" s="31"/>
      <c r="H44" s="146">
        <v>15.235</v>
      </c>
      <c r="I44" s="146">
        <v>53.121</v>
      </c>
      <c r="J44" s="146">
        <v>46.427</v>
      </c>
      <c r="K44" s="32"/>
    </row>
    <row r="45" spans="1:11" s="33" customFormat="1" ht="11.25" customHeight="1">
      <c r="A45" s="35" t="s">
        <v>34</v>
      </c>
      <c r="B45" s="29"/>
      <c r="C45" s="30">
        <v>8401</v>
      </c>
      <c r="D45" s="30">
        <v>9185</v>
      </c>
      <c r="E45" s="30">
        <v>9064</v>
      </c>
      <c r="F45" s="31"/>
      <c r="G45" s="31"/>
      <c r="H45" s="146">
        <v>5.267</v>
      </c>
      <c r="I45" s="146">
        <v>25.523</v>
      </c>
      <c r="J45" s="146">
        <v>19.538</v>
      </c>
      <c r="K45" s="32"/>
    </row>
    <row r="46" spans="1:11" s="33" customFormat="1" ht="11.25" customHeight="1">
      <c r="A46" s="35" t="s">
        <v>35</v>
      </c>
      <c r="B46" s="29"/>
      <c r="C46" s="30">
        <v>7787</v>
      </c>
      <c r="D46" s="30">
        <v>11370</v>
      </c>
      <c r="E46" s="30">
        <v>11975</v>
      </c>
      <c r="F46" s="31"/>
      <c r="G46" s="31"/>
      <c r="H46" s="146">
        <v>6.368</v>
      </c>
      <c r="I46" s="146">
        <v>32.067</v>
      </c>
      <c r="J46" s="146">
        <v>21.244</v>
      </c>
      <c r="K46" s="32"/>
    </row>
    <row r="47" spans="1:11" s="33" customFormat="1" ht="11.25" customHeight="1">
      <c r="A47" s="35" t="s">
        <v>36</v>
      </c>
      <c r="B47" s="29"/>
      <c r="C47" s="30">
        <v>11956</v>
      </c>
      <c r="D47" s="30">
        <v>18456</v>
      </c>
      <c r="E47" s="30">
        <v>18779</v>
      </c>
      <c r="F47" s="31"/>
      <c r="G47" s="31"/>
      <c r="H47" s="146">
        <v>23.724</v>
      </c>
      <c r="I47" s="146">
        <v>65.645</v>
      </c>
      <c r="J47" s="146">
        <v>53.073</v>
      </c>
      <c r="K47" s="32"/>
    </row>
    <row r="48" spans="1:11" s="33" customFormat="1" ht="11.25" customHeight="1">
      <c r="A48" s="35" t="s">
        <v>37</v>
      </c>
      <c r="B48" s="29"/>
      <c r="C48" s="30">
        <v>7675</v>
      </c>
      <c r="D48" s="30">
        <v>9097</v>
      </c>
      <c r="E48" s="30">
        <v>8644</v>
      </c>
      <c r="F48" s="31"/>
      <c r="G48" s="31"/>
      <c r="H48" s="146">
        <v>8.163</v>
      </c>
      <c r="I48" s="146">
        <v>29.45</v>
      </c>
      <c r="J48" s="146">
        <v>21.623</v>
      </c>
      <c r="K48" s="32"/>
    </row>
    <row r="49" spans="1:11" s="33" customFormat="1" ht="11.25" customHeight="1">
      <c r="A49" s="35" t="s">
        <v>38</v>
      </c>
      <c r="B49" s="29"/>
      <c r="C49" s="30">
        <v>3393</v>
      </c>
      <c r="D49" s="30">
        <v>3888</v>
      </c>
      <c r="E49" s="30">
        <v>4902</v>
      </c>
      <c r="F49" s="31"/>
      <c r="G49" s="31"/>
      <c r="H49" s="146">
        <v>2.853</v>
      </c>
      <c r="I49" s="146">
        <v>12.892</v>
      </c>
      <c r="J49" s="146">
        <v>12.005</v>
      </c>
      <c r="K49" s="32"/>
    </row>
    <row r="50" spans="1:11" s="42" customFormat="1" ht="11.25" customHeight="1">
      <c r="A50" s="43" t="s">
        <v>39</v>
      </c>
      <c r="B50" s="37"/>
      <c r="C50" s="38">
        <v>70188</v>
      </c>
      <c r="D50" s="38">
        <v>94657</v>
      </c>
      <c r="E50" s="38">
        <v>100238</v>
      </c>
      <c r="F50" s="39">
        <v>105.89602459406066</v>
      </c>
      <c r="G50" s="40"/>
      <c r="H50" s="147">
        <v>75.31099999999999</v>
      </c>
      <c r="I50" s="148">
        <v>292.14799999999997</v>
      </c>
      <c r="J50" s="148">
        <v>238.931</v>
      </c>
      <c r="K50" s="41">
        <v>81.78423264920521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804</v>
      </c>
      <c r="D52" s="38">
        <v>1298</v>
      </c>
      <c r="E52" s="38">
        <v>1298</v>
      </c>
      <c r="F52" s="39">
        <v>100</v>
      </c>
      <c r="G52" s="40"/>
      <c r="H52" s="147">
        <v>0.553</v>
      </c>
      <c r="I52" s="148">
        <v>2.035</v>
      </c>
      <c r="J52" s="148">
        <v>2.035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2760</v>
      </c>
      <c r="D54" s="30">
        <v>2669</v>
      </c>
      <c r="E54" s="30">
        <v>2650</v>
      </c>
      <c r="F54" s="31"/>
      <c r="G54" s="31"/>
      <c r="H54" s="146">
        <v>3.187</v>
      </c>
      <c r="I54" s="146">
        <v>3.891</v>
      </c>
      <c r="J54" s="146">
        <v>3.315</v>
      </c>
      <c r="K54" s="32"/>
    </row>
    <row r="55" spans="1:11" s="33" customFormat="1" ht="11.25" customHeight="1">
      <c r="A55" s="35" t="s">
        <v>42</v>
      </c>
      <c r="B55" s="29"/>
      <c r="C55" s="30">
        <v>1800</v>
      </c>
      <c r="D55" s="30">
        <v>1672</v>
      </c>
      <c r="E55" s="30">
        <v>1700</v>
      </c>
      <c r="F55" s="31"/>
      <c r="G55" s="31"/>
      <c r="H55" s="146">
        <v>1.55</v>
      </c>
      <c r="I55" s="146">
        <v>2.659</v>
      </c>
      <c r="J55" s="146">
        <v>1.955</v>
      </c>
      <c r="K55" s="32"/>
    </row>
    <row r="56" spans="1:11" s="33" customFormat="1" ht="11.25" customHeight="1">
      <c r="A56" s="35" t="s">
        <v>43</v>
      </c>
      <c r="B56" s="29"/>
      <c r="C56" s="30">
        <v>916</v>
      </c>
      <c r="D56" s="30">
        <v>958</v>
      </c>
      <c r="E56" s="30">
        <v>2420</v>
      </c>
      <c r="F56" s="31"/>
      <c r="G56" s="31"/>
      <c r="H56" s="146">
        <v>1.691</v>
      </c>
      <c r="I56" s="146">
        <v>2.395</v>
      </c>
      <c r="J56" s="146">
        <v>4.15</v>
      </c>
      <c r="K56" s="32"/>
    </row>
    <row r="57" spans="1:11" s="33" customFormat="1" ht="11.25" customHeight="1">
      <c r="A57" s="35" t="s">
        <v>44</v>
      </c>
      <c r="B57" s="29"/>
      <c r="C57" s="30">
        <v>3459</v>
      </c>
      <c r="D57" s="30">
        <v>4092</v>
      </c>
      <c r="E57" s="30">
        <v>4092</v>
      </c>
      <c r="F57" s="31"/>
      <c r="G57" s="31"/>
      <c r="H57" s="146">
        <v>4.848</v>
      </c>
      <c r="I57" s="146">
        <v>11.501</v>
      </c>
      <c r="J57" s="146">
        <v>9.083</v>
      </c>
      <c r="K57" s="32"/>
    </row>
    <row r="58" spans="1:11" s="33" customFormat="1" ht="11.25" customHeight="1">
      <c r="A58" s="35" t="s">
        <v>45</v>
      </c>
      <c r="B58" s="29"/>
      <c r="C58" s="30">
        <v>7045</v>
      </c>
      <c r="D58" s="30">
        <v>7634</v>
      </c>
      <c r="E58" s="30">
        <v>7783</v>
      </c>
      <c r="F58" s="31"/>
      <c r="G58" s="31"/>
      <c r="H58" s="146">
        <v>4.46</v>
      </c>
      <c r="I58" s="146">
        <v>16.174</v>
      </c>
      <c r="J58" s="146">
        <v>8.174</v>
      </c>
      <c r="K58" s="32"/>
    </row>
    <row r="59" spans="1:11" s="42" customFormat="1" ht="11.25" customHeight="1">
      <c r="A59" s="36" t="s">
        <v>46</v>
      </c>
      <c r="B59" s="37"/>
      <c r="C59" s="38">
        <v>15980</v>
      </c>
      <c r="D59" s="38">
        <v>17025</v>
      </c>
      <c r="E59" s="38">
        <v>18645</v>
      </c>
      <c r="F59" s="39">
        <v>109.51541850220265</v>
      </c>
      <c r="G59" s="40"/>
      <c r="H59" s="147">
        <v>15.736</v>
      </c>
      <c r="I59" s="148">
        <v>36.62</v>
      </c>
      <c r="J59" s="148">
        <v>26.677</v>
      </c>
      <c r="K59" s="41">
        <v>72.84817039868923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87</v>
      </c>
      <c r="D61" s="30">
        <v>90</v>
      </c>
      <c r="E61" s="30">
        <v>90</v>
      </c>
      <c r="F61" s="31"/>
      <c r="G61" s="31"/>
      <c r="H61" s="146">
        <v>0.067</v>
      </c>
      <c r="I61" s="146">
        <v>0.05</v>
      </c>
      <c r="J61" s="146">
        <v>0.042</v>
      </c>
      <c r="K61" s="32"/>
    </row>
    <row r="62" spans="1:11" s="33" customFormat="1" ht="11.25" customHeight="1">
      <c r="A62" s="35" t="s">
        <v>48</v>
      </c>
      <c r="B62" s="29"/>
      <c r="C62" s="30">
        <v>442</v>
      </c>
      <c r="D62" s="30">
        <v>425</v>
      </c>
      <c r="E62" s="30">
        <v>422</v>
      </c>
      <c r="F62" s="31"/>
      <c r="G62" s="31"/>
      <c r="H62" s="146">
        <v>0.393</v>
      </c>
      <c r="I62" s="146">
        <v>0.405</v>
      </c>
      <c r="J62" s="146">
        <v>0.48</v>
      </c>
      <c r="K62" s="32"/>
    </row>
    <row r="63" spans="1:11" s="33" customFormat="1" ht="11.25" customHeight="1">
      <c r="A63" s="35" t="s">
        <v>49</v>
      </c>
      <c r="B63" s="29"/>
      <c r="C63" s="30">
        <v>66</v>
      </c>
      <c r="D63" s="30">
        <v>163</v>
      </c>
      <c r="E63" s="30">
        <v>73</v>
      </c>
      <c r="F63" s="31"/>
      <c r="G63" s="31"/>
      <c r="H63" s="146">
        <v>0.123</v>
      </c>
      <c r="I63" s="146">
        <v>0.339</v>
      </c>
      <c r="J63" s="146">
        <v>0.139</v>
      </c>
      <c r="K63" s="32"/>
    </row>
    <row r="64" spans="1:11" s="42" customFormat="1" ht="11.25" customHeight="1">
      <c r="A64" s="36" t="s">
        <v>50</v>
      </c>
      <c r="B64" s="37"/>
      <c r="C64" s="38">
        <v>595</v>
      </c>
      <c r="D64" s="38">
        <v>678</v>
      </c>
      <c r="E64" s="38">
        <v>585</v>
      </c>
      <c r="F64" s="39">
        <v>86.28318584070796</v>
      </c>
      <c r="G64" s="40"/>
      <c r="H64" s="147">
        <v>0.583</v>
      </c>
      <c r="I64" s="148">
        <v>0.794</v>
      </c>
      <c r="J64" s="148">
        <v>0.661</v>
      </c>
      <c r="K64" s="41">
        <v>83.24937027707809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554</v>
      </c>
      <c r="D66" s="38">
        <v>248</v>
      </c>
      <c r="E66" s="38">
        <v>243</v>
      </c>
      <c r="F66" s="39">
        <v>97.98387096774194</v>
      </c>
      <c r="G66" s="40"/>
      <c r="H66" s="147">
        <v>0.224</v>
      </c>
      <c r="I66" s="148">
        <v>0.125</v>
      </c>
      <c r="J66" s="148">
        <v>0.125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107</v>
      </c>
      <c r="D68" s="30">
        <v>100</v>
      </c>
      <c r="E68" s="30">
        <v>100</v>
      </c>
      <c r="F68" s="31"/>
      <c r="G68" s="31"/>
      <c r="H68" s="146">
        <v>0.116</v>
      </c>
      <c r="I68" s="146">
        <v>0.15</v>
      </c>
      <c r="J68" s="146">
        <v>0.085</v>
      </c>
      <c r="K68" s="32"/>
    </row>
    <row r="69" spans="1:11" s="33" customFormat="1" ht="11.25" customHeight="1">
      <c r="A69" s="35" t="s">
        <v>53</v>
      </c>
      <c r="B69" s="29"/>
      <c r="C69" s="30">
        <v>53</v>
      </c>
      <c r="D69" s="30">
        <v>50</v>
      </c>
      <c r="E69" s="30">
        <v>50</v>
      </c>
      <c r="F69" s="31"/>
      <c r="G69" s="31"/>
      <c r="H69" s="146">
        <v>0.049</v>
      </c>
      <c r="I69" s="146">
        <v>0.075</v>
      </c>
      <c r="J69" s="146">
        <v>0.04</v>
      </c>
      <c r="K69" s="32"/>
    </row>
    <row r="70" spans="1:11" s="42" customFormat="1" ht="11.25" customHeight="1">
      <c r="A70" s="36" t="s">
        <v>54</v>
      </c>
      <c r="B70" s="37"/>
      <c r="C70" s="38">
        <v>160</v>
      </c>
      <c r="D70" s="38">
        <v>150</v>
      </c>
      <c r="E70" s="38">
        <v>150</v>
      </c>
      <c r="F70" s="39">
        <v>100</v>
      </c>
      <c r="G70" s="40"/>
      <c r="H70" s="147">
        <v>0.165</v>
      </c>
      <c r="I70" s="148">
        <v>0.22499999999999998</v>
      </c>
      <c r="J70" s="148">
        <v>0.125</v>
      </c>
      <c r="K70" s="41">
        <v>55.555555555555564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202</v>
      </c>
      <c r="D72" s="30">
        <v>165</v>
      </c>
      <c r="E72" s="30">
        <v>163</v>
      </c>
      <c r="F72" s="31"/>
      <c r="G72" s="31"/>
      <c r="H72" s="146">
        <v>0.276</v>
      </c>
      <c r="I72" s="146">
        <v>0.231</v>
      </c>
      <c r="J72" s="146">
        <v>0.245</v>
      </c>
      <c r="K72" s="32"/>
    </row>
    <row r="73" spans="1:11" s="33" customFormat="1" ht="11.25" customHeight="1">
      <c r="A73" s="35" t="s">
        <v>56</v>
      </c>
      <c r="B73" s="29"/>
      <c r="C73" s="30">
        <v>15</v>
      </c>
      <c r="D73" s="30">
        <v>11</v>
      </c>
      <c r="E73" s="30">
        <v>11</v>
      </c>
      <c r="F73" s="31"/>
      <c r="G73" s="31"/>
      <c r="H73" s="146">
        <v>0.03</v>
      </c>
      <c r="I73" s="146">
        <v>0.022</v>
      </c>
      <c r="J73" s="146">
        <v>0.022</v>
      </c>
      <c r="K73" s="32"/>
    </row>
    <row r="74" spans="1:11" s="33" customFormat="1" ht="11.25" customHeight="1">
      <c r="A74" s="35" t="s">
        <v>57</v>
      </c>
      <c r="B74" s="29"/>
      <c r="C74" s="30">
        <v>345</v>
      </c>
      <c r="D74" s="30">
        <v>436</v>
      </c>
      <c r="E74" s="30">
        <v>400</v>
      </c>
      <c r="F74" s="31"/>
      <c r="G74" s="31"/>
      <c r="H74" s="146">
        <v>0.311</v>
      </c>
      <c r="I74" s="146">
        <v>1.704</v>
      </c>
      <c r="J74" s="146">
        <v>0.4</v>
      </c>
      <c r="K74" s="32"/>
    </row>
    <row r="75" spans="1:11" s="33" customFormat="1" ht="11.25" customHeight="1">
      <c r="A75" s="35" t="s">
        <v>58</v>
      </c>
      <c r="B75" s="29"/>
      <c r="C75" s="30">
        <v>323</v>
      </c>
      <c r="D75" s="30">
        <v>462</v>
      </c>
      <c r="E75" s="30">
        <v>468</v>
      </c>
      <c r="F75" s="31"/>
      <c r="G75" s="31"/>
      <c r="H75" s="146">
        <v>0.249</v>
      </c>
      <c r="I75" s="146">
        <v>0.353</v>
      </c>
      <c r="J75" s="146">
        <v>0.681</v>
      </c>
      <c r="K75" s="32"/>
    </row>
    <row r="76" spans="1:11" s="33" customFormat="1" ht="11.25" customHeight="1">
      <c r="A76" s="35" t="s">
        <v>59</v>
      </c>
      <c r="B76" s="29"/>
      <c r="C76" s="30">
        <v>8</v>
      </c>
      <c r="D76" s="30">
        <v>14</v>
      </c>
      <c r="E76" s="30">
        <v>14</v>
      </c>
      <c r="F76" s="31"/>
      <c r="G76" s="31"/>
      <c r="H76" s="146"/>
      <c r="I76" s="146">
        <v>0.025</v>
      </c>
      <c r="J76" s="146">
        <v>0.018</v>
      </c>
      <c r="K76" s="32"/>
    </row>
    <row r="77" spans="1:11" s="33" customFormat="1" ht="11.25" customHeight="1">
      <c r="A77" s="35" t="s">
        <v>60</v>
      </c>
      <c r="B77" s="29"/>
      <c r="C77" s="30">
        <v>57</v>
      </c>
      <c r="D77" s="30">
        <v>65</v>
      </c>
      <c r="E77" s="30">
        <v>65</v>
      </c>
      <c r="F77" s="31"/>
      <c r="G77" s="31"/>
      <c r="H77" s="146">
        <v>0.057</v>
      </c>
      <c r="I77" s="146">
        <v>0.135</v>
      </c>
      <c r="J77" s="146">
        <v>0.128</v>
      </c>
      <c r="K77" s="32"/>
    </row>
    <row r="78" spans="1:11" s="33" customFormat="1" ht="11.25" customHeight="1">
      <c r="A78" s="35" t="s">
        <v>61</v>
      </c>
      <c r="B78" s="29"/>
      <c r="C78" s="30"/>
      <c r="D78" s="30">
        <v>1</v>
      </c>
      <c r="E78" s="30"/>
      <c r="F78" s="31"/>
      <c r="G78" s="31"/>
      <c r="H78" s="146"/>
      <c r="I78" s="146">
        <v>0.001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37</v>
      </c>
      <c r="D79" s="30"/>
      <c r="E79" s="30"/>
      <c r="F79" s="31"/>
      <c r="G79" s="31"/>
      <c r="H79" s="146">
        <v>0.07</v>
      </c>
      <c r="I79" s="146"/>
      <c r="J79" s="146"/>
      <c r="K79" s="32"/>
    </row>
    <row r="80" spans="1:11" s="42" customFormat="1" ht="11.25" customHeight="1">
      <c r="A80" s="43" t="s">
        <v>63</v>
      </c>
      <c r="B80" s="37"/>
      <c r="C80" s="38">
        <v>987</v>
      </c>
      <c r="D80" s="38">
        <v>1154</v>
      </c>
      <c r="E80" s="38">
        <v>1121</v>
      </c>
      <c r="F80" s="39">
        <v>97.14038128249567</v>
      </c>
      <c r="G80" s="40"/>
      <c r="H80" s="147">
        <v>0.9930000000000001</v>
      </c>
      <c r="I80" s="148">
        <v>2.4709999999999996</v>
      </c>
      <c r="J80" s="148">
        <v>1.4940000000000002</v>
      </c>
      <c r="K80" s="41">
        <v>60.461351679482014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86</v>
      </c>
      <c r="D82" s="30">
        <v>86</v>
      </c>
      <c r="E82" s="30">
        <v>86</v>
      </c>
      <c r="F82" s="31"/>
      <c r="G82" s="31"/>
      <c r="H82" s="146">
        <v>0.06</v>
      </c>
      <c r="I82" s="146">
        <v>0.06</v>
      </c>
      <c r="J82" s="146">
        <v>0.06</v>
      </c>
      <c r="K82" s="32"/>
    </row>
    <row r="83" spans="1:11" s="33" customFormat="1" ht="11.25" customHeight="1">
      <c r="A83" s="35" t="s">
        <v>65</v>
      </c>
      <c r="B83" s="29"/>
      <c r="C83" s="30">
        <v>64</v>
      </c>
      <c r="D83" s="30">
        <v>65</v>
      </c>
      <c r="E83" s="30">
        <v>65</v>
      </c>
      <c r="F83" s="31"/>
      <c r="G83" s="31"/>
      <c r="H83" s="146">
        <v>0.045</v>
      </c>
      <c r="I83" s="146">
        <v>0.045</v>
      </c>
      <c r="J83" s="146">
        <v>0.046</v>
      </c>
      <c r="K83" s="32"/>
    </row>
    <row r="84" spans="1:11" s="42" customFormat="1" ht="11.25" customHeight="1">
      <c r="A84" s="36" t="s">
        <v>66</v>
      </c>
      <c r="B84" s="37"/>
      <c r="C84" s="38">
        <v>150</v>
      </c>
      <c r="D84" s="38">
        <v>151</v>
      </c>
      <c r="E84" s="38">
        <v>151</v>
      </c>
      <c r="F84" s="39">
        <v>100</v>
      </c>
      <c r="G84" s="40"/>
      <c r="H84" s="147">
        <v>0.105</v>
      </c>
      <c r="I84" s="148">
        <v>0.105</v>
      </c>
      <c r="J84" s="148">
        <v>0.106</v>
      </c>
      <c r="K84" s="41">
        <v>100.95238095238095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108080</v>
      </c>
      <c r="D87" s="53">
        <v>134761</v>
      </c>
      <c r="E87" s="53">
        <v>141068</v>
      </c>
      <c r="F87" s="54">
        <f>IF(D87&gt;0,100*E87/D87,0)</f>
        <v>104.6801374284845</v>
      </c>
      <c r="G87" s="40"/>
      <c r="H87" s="151">
        <v>139.17799999999994</v>
      </c>
      <c r="I87" s="152">
        <v>384.31700000000006</v>
      </c>
      <c r="J87" s="152">
        <v>310.0580000000001</v>
      </c>
      <c r="K87" s="54">
        <f>IF(I87&gt;0,100*J87/I87,0)</f>
        <v>80.67766973618134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98" zoomScaleSheetLayoutView="98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90</v>
      </c>
      <c r="E9" s="30">
        <v>68</v>
      </c>
      <c r="F9" s="31"/>
      <c r="G9" s="31"/>
      <c r="H9" s="146"/>
      <c r="I9" s="146">
        <v>0.54</v>
      </c>
      <c r="J9" s="146">
        <v>0.336</v>
      </c>
      <c r="K9" s="32"/>
    </row>
    <row r="10" spans="1:11" s="33" customFormat="1" ht="11.25" customHeight="1">
      <c r="A10" s="35" t="s">
        <v>8</v>
      </c>
      <c r="B10" s="29"/>
      <c r="C10" s="30"/>
      <c r="D10" s="30">
        <v>18</v>
      </c>
      <c r="E10" s="30">
        <v>4</v>
      </c>
      <c r="F10" s="31"/>
      <c r="G10" s="31"/>
      <c r="H10" s="146"/>
      <c r="I10" s="146">
        <v>0.108</v>
      </c>
      <c r="J10" s="146">
        <v>0.023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125</v>
      </c>
      <c r="E11" s="30">
        <v>125</v>
      </c>
      <c r="F11" s="31"/>
      <c r="G11" s="31"/>
      <c r="H11" s="146"/>
      <c r="I11" s="146">
        <v>0.75</v>
      </c>
      <c r="J11" s="146">
        <v>0.725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20</v>
      </c>
      <c r="E12" s="30">
        <v>15</v>
      </c>
      <c r="F12" s="31"/>
      <c r="G12" s="31"/>
      <c r="H12" s="146"/>
      <c r="I12" s="146">
        <v>0.12</v>
      </c>
      <c r="J12" s="146">
        <v>0.087</v>
      </c>
      <c r="K12" s="32"/>
    </row>
    <row r="13" spans="1:11" s="42" customFormat="1" ht="11.25" customHeight="1">
      <c r="A13" s="36" t="s">
        <v>11</v>
      </c>
      <c r="B13" s="37"/>
      <c r="C13" s="38"/>
      <c r="D13" s="38">
        <v>253</v>
      </c>
      <c r="E13" s="38">
        <v>212</v>
      </c>
      <c r="F13" s="39">
        <v>83.79446640316206</v>
      </c>
      <c r="G13" s="40"/>
      <c r="H13" s="147"/>
      <c r="I13" s="148">
        <v>1.5180000000000002</v>
      </c>
      <c r="J13" s="148">
        <v>1.171</v>
      </c>
      <c r="K13" s="41">
        <v>77.14097496706192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29</v>
      </c>
      <c r="D17" s="38">
        <v>43</v>
      </c>
      <c r="E17" s="38">
        <v>43</v>
      </c>
      <c r="F17" s="39">
        <v>100</v>
      </c>
      <c r="G17" s="40"/>
      <c r="H17" s="147">
        <v>0.063</v>
      </c>
      <c r="I17" s="148">
        <v>0.09</v>
      </c>
      <c r="J17" s="148">
        <v>0.09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285</v>
      </c>
      <c r="D19" s="30">
        <v>428</v>
      </c>
      <c r="E19" s="30">
        <v>397</v>
      </c>
      <c r="F19" s="31"/>
      <c r="G19" s="31"/>
      <c r="H19" s="146">
        <v>1.197</v>
      </c>
      <c r="I19" s="146">
        <v>1.712</v>
      </c>
      <c r="J19" s="146">
        <v>1.663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285</v>
      </c>
      <c r="D22" s="38">
        <v>428</v>
      </c>
      <c r="E22" s="38">
        <v>397</v>
      </c>
      <c r="F22" s="39">
        <v>92.75700934579439</v>
      </c>
      <c r="G22" s="40"/>
      <c r="H22" s="147">
        <v>1.197</v>
      </c>
      <c r="I22" s="148">
        <v>1.712</v>
      </c>
      <c r="J22" s="148">
        <v>1.663</v>
      </c>
      <c r="K22" s="41">
        <v>97.13785046728972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1000</v>
      </c>
      <c r="D24" s="38">
        <v>1357</v>
      </c>
      <c r="E24" s="38">
        <v>2097</v>
      </c>
      <c r="F24" s="39">
        <v>154.53205600589536</v>
      </c>
      <c r="G24" s="40"/>
      <c r="H24" s="147">
        <v>2.564</v>
      </c>
      <c r="I24" s="148">
        <v>4.375</v>
      </c>
      <c r="J24" s="148">
        <v>5.291</v>
      </c>
      <c r="K24" s="41">
        <v>120.93714285714286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1249</v>
      </c>
      <c r="D26" s="38">
        <v>1325</v>
      </c>
      <c r="E26" s="38">
        <v>1700</v>
      </c>
      <c r="F26" s="39">
        <v>128.30188679245282</v>
      </c>
      <c r="G26" s="40"/>
      <c r="H26" s="147">
        <v>4.521</v>
      </c>
      <c r="I26" s="148">
        <v>6.4</v>
      </c>
      <c r="J26" s="148">
        <v>6.2</v>
      </c>
      <c r="K26" s="41">
        <v>96.875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5808</v>
      </c>
      <c r="D28" s="30">
        <v>6435</v>
      </c>
      <c r="E28" s="30">
        <v>8713</v>
      </c>
      <c r="F28" s="31"/>
      <c r="G28" s="31"/>
      <c r="H28" s="146">
        <v>18.771</v>
      </c>
      <c r="I28" s="146">
        <v>22.301</v>
      </c>
      <c r="J28" s="146">
        <v>22.835</v>
      </c>
      <c r="K28" s="32"/>
    </row>
    <row r="29" spans="1:11" s="33" customFormat="1" ht="11.25" customHeight="1">
      <c r="A29" s="35" t="s">
        <v>21</v>
      </c>
      <c r="B29" s="29"/>
      <c r="C29" s="30">
        <v>19050</v>
      </c>
      <c r="D29" s="30">
        <v>22119</v>
      </c>
      <c r="E29" s="30">
        <v>22119</v>
      </c>
      <c r="F29" s="31"/>
      <c r="G29" s="31"/>
      <c r="H29" s="146">
        <v>29.025</v>
      </c>
      <c r="I29" s="146">
        <v>51.923</v>
      </c>
      <c r="J29" s="146">
        <v>45.754</v>
      </c>
      <c r="K29" s="32"/>
    </row>
    <row r="30" spans="1:11" s="33" customFormat="1" ht="11.25" customHeight="1">
      <c r="A30" s="35" t="s">
        <v>22</v>
      </c>
      <c r="B30" s="29"/>
      <c r="C30" s="30">
        <v>5824</v>
      </c>
      <c r="D30" s="30">
        <v>6835</v>
      </c>
      <c r="E30" s="30">
        <v>10110</v>
      </c>
      <c r="F30" s="31"/>
      <c r="G30" s="31"/>
      <c r="H30" s="146">
        <v>9.729</v>
      </c>
      <c r="I30" s="146">
        <v>11.181</v>
      </c>
      <c r="J30" s="146">
        <v>16.222</v>
      </c>
      <c r="K30" s="32"/>
    </row>
    <row r="31" spans="1:11" s="42" customFormat="1" ht="11.25" customHeight="1">
      <c r="A31" s="43" t="s">
        <v>23</v>
      </c>
      <c r="B31" s="37"/>
      <c r="C31" s="38">
        <v>30682</v>
      </c>
      <c r="D31" s="38">
        <v>35389</v>
      </c>
      <c r="E31" s="38">
        <v>40942</v>
      </c>
      <c r="F31" s="39">
        <v>115.69131651078018</v>
      </c>
      <c r="G31" s="40"/>
      <c r="H31" s="147">
        <v>57.525</v>
      </c>
      <c r="I31" s="148">
        <v>85.405</v>
      </c>
      <c r="J31" s="148">
        <v>84.811</v>
      </c>
      <c r="K31" s="41">
        <v>99.30449036941631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501</v>
      </c>
      <c r="D33" s="30">
        <v>500</v>
      </c>
      <c r="E33" s="30">
        <v>530</v>
      </c>
      <c r="F33" s="31"/>
      <c r="G33" s="31"/>
      <c r="H33" s="146">
        <v>1.557</v>
      </c>
      <c r="I33" s="146">
        <v>1.6</v>
      </c>
      <c r="J33" s="146">
        <v>1.2</v>
      </c>
      <c r="K33" s="32"/>
    </row>
    <row r="34" spans="1:11" s="33" customFormat="1" ht="11.25" customHeight="1">
      <c r="A34" s="35" t="s">
        <v>25</v>
      </c>
      <c r="B34" s="29"/>
      <c r="C34" s="30">
        <v>755</v>
      </c>
      <c r="D34" s="30">
        <v>630</v>
      </c>
      <c r="E34" s="30">
        <v>470</v>
      </c>
      <c r="F34" s="31"/>
      <c r="G34" s="31"/>
      <c r="H34" s="146">
        <v>1.532</v>
      </c>
      <c r="I34" s="146">
        <v>1.8</v>
      </c>
      <c r="J34" s="146">
        <v>0.8</v>
      </c>
      <c r="K34" s="32"/>
    </row>
    <row r="35" spans="1:11" s="33" customFormat="1" ht="11.25" customHeight="1">
      <c r="A35" s="35" t="s">
        <v>26</v>
      </c>
      <c r="B35" s="29"/>
      <c r="C35" s="30">
        <v>2232</v>
      </c>
      <c r="D35" s="30">
        <v>3000</v>
      </c>
      <c r="E35" s="30">
        <v>2500</v>
      </c>
      <c r="F35" s="31"/>
      <c r="G35" s="31"/>
      <c r="H35" s="146">
        <v>7.907</v>
      </c>
      <c r="I35" s="146">
        <v>12</v>
      </c>
      <c r="J35" s="146">
        <v>7</v>
      </c>
      <c r="K35" s="32"/>
    </row>
    <row r="36" spans="1:11" s="33" customFormat="1" ht="11.25" customHeight="1">
      <c r="A36" s="35" t="s">
        <v>27</v>
      </c>
      <c r="B36" s="29"/>
      <c r="C36" s="30">
        <v>507</v>
      </c>
      <c r="D36" s="30">
        <v>507</v>
      </c>
      <c r="E36" s="30">
        <v>500</v>
      </c>
      <c r="F36" s="31"/>
      <c r="G36" s="31"/>
      <c r="H36" s="146">
        <v>1.228</v>
      </c>
      <c r="I36" s="146">
        <v>1.228</v>
      </c>
      <c r="J36" s="146">
        <v>0.2</v>
      </c>
      <c r="K36" s="32"/>
    </row>
    <row r="37" spans="1:11" s="42" customFormat="1" ht="11.25" customHeight="1">
      <c r="A37" s="36" t="s">
        <v>28</v>
      </c>
      <c r="B37" s="37"/>
      <c r="C37" s="38">
        <v>3995</v>
      </c>
      <c r="D37" s="38">
        <v>4637</v>
      </c>
      <c r="E37" s="38">
        <v>4000</v>
      </c>
      <c r="F37" s="39">
        <f>IF(D37&gt;0,100*E37/D37,0)</f>
        <v>86.26266982963122</v>
      </c>
      <c r="G37" s="40"/>
      <c r="H37" s="147">
        <v>12.224</v>
      </c>
      <c r="I37" s="148">
        <v>16.628</v>
      </c>
      <c r="J37" s="148">
        <v>9.2</v>
      </c>
      <c r="K37" s="41">
        <f>IF(I37&gt;0,100*J37/I37,0)</f>
        <v>55.32836179937454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1296</v>
      </c>
      <c r="D39" s="38">
        <v>1296</v>
      </c>
      <c r="E39" s="38">
        <v>1300</v>
      </c>
      <c r="F39" s="39">
        <v>100.30864197530865</v>
      </c>
      <c r="G39" s="40"/>
      <c r="H39" s="147">
        <v>1.328</v>
      </c>
      <c r="I39" s="148">
        <v>1.3</v>
      </c>
      <c r="J39" s="148">
        <v>1.4</v>
      </c>
      <c r="K39" s="41">
        <v>107.6923076923077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548</v>
      </c>
      <c r="D41" s="30">
        <v>899</v>
      </c>
      <c r="E41" s="30">
        <v>1556</v>
      </c>
      <c r="F41" s="31"/>
      <c r="G41" s="31"/>
      <c r="H41" s="146">
        <v>0.347</v>
      </c>
      <c r="I41" s="146">
        <v>1.557</v>
      </c>
      <c r="J41" s="146">
        <v>2.441</v>
      </c>
      <c r="K41" s="32"/>
    </row>
    <row r="42" spans="1:11" s="33" customFormat="1" ht="11.25" customHeight="1">
      <c r="A42" s="35" t="s">
        <v>31</v>
      </c>
      <c r="B42" s="29"/>
      <c r="C42" s="30">
        <v>3661</v>
      </c>
      <c r="D42" s="30">
        <v>3481</v>
      </c>
      <c r="E42" s="30">
        <v>3582</v>
      </c>
      <c r="F42" s="31"/>
      <c r="G42" s="31"/>
      <c r="H42" s="146">
        <v>8.242</v>
      </c>
      <c r="I42" s="146">
        <v>13.627</v>
      </c>
      <c r="J42" s="146">
        <v>12.17</v>
      </c>
      <c r="K42" s="32"/>
    </row>
    <row r="43" spans="1:11" s="33" customFormat="1" ht="11.25" customHeight="1">
      <c r="A43" s="35" t="s">
        <v>32</v>
      </c>
      <c r="B43" s="29"/>
      <c r="C43" s="30">
        <v>2296</v>
      </c>
      <c r="D43" s="30">
        <v>2113</v>
      </c>
      <c r="E43" s="30">
        <v>2778</v>
      </c>
      <c r="F43" s="31"/>
      <c r="G43" s="31"/>
      <c r="H43" s="146">
        <v>3.452</v>
      </c>
      <c r="I43" s="146">
        <v>7.545</v>
      </c>
      <c r="J43" s="146">
        <v>8.202</v>
      </c>
      <c r="K43" s="32"/>
    </row>
    <row r="44" spans="1:11" s="33" customFormat="1" ht="11.25" customHeight="1">
      <c r="A44" s="35" t="s">
        <v>33</v>
      </c>
      <c r="B44" s="29"/>
      <c r="C44" s="30">
        <v>4037</v>
      </c>
      <c r="D44" s="30">
        <v>3535</v>
      </c>
      <c r="E44" s="30">
        <v>4014</v>
      </c>
      <c r="F44" s="31"/>
      <c r="G44" s="31"/>
      <c r="H44" s="146">
        <v>5.378</v>
      </c>
      <c r="I44" s="146">
        <v>13.133</v>
      </c>
      <c r="J44" s="146">
        <v>14.146</v>
      </c>
      <c r="K44" s="32"/>
    </row>
    <row r="45" spans="1:11" s="33" customFormat="1" ht="11.25" customHeight="1">
      <c r="A45" s="35" t="s">
        <v>34</v>
      </c>
      <c r="B45" s="29"/>
      <c r="C45" s="30">
        <v>4015</v>
      </c>
      <c r="D45" s="30">
        <v>5176</v>
      </c>
      <c r="E45" s="30">
        <v>5912</v>
      </c>
      <c r="F45" s="31"/>
      <c r="G45" s="31"/>
      <c r="H45" s="146">
        <v>2.621</v>
      </c>
      <c r="I45" s="146">
        <v>15.85</v>
      </c>
      <c r="J45" s="146">
        <v>13.911</v>
      </c>
      <c r="K45" s="32"/>
    </row>
    <row r="46" spans="1:11" s="33" customFormat="1" ht="11.25" customHeight="1">
      <c r="A46" s="35" t="s">
        <v>35</v>
      </c>
      <c r="B46" s="29"/>
      <c r="C46" s="30">
        <v>2081</v>
      </c>
      <c r="D46" s="30">
        <v>3026</v>
      </c>
      <c r="E46" s="30">
        <v>4568</v>
      </c>
      <c r="F46" s="31"/>
      <c r="G46" s="31"/>
      <c r="H46" s="146">
        <v>2.457</v>
      </c>
      <c r="I46" s="146">
        <v>9.492</v>
      </c>
      <c r="J46" s="146">
        <v>10.497</v>
      </c>
      <c r="K46" s="32"/>
    </row>
    <row r="47" spans="1:11" s="33" customFormat="1" ht="11.25" customHeight="1">
      <c r="A47" s="35" t="s">
        <v>36</v>
      </c>
      <c r="B47" s="29"/>
      <c r="C47" s="30">
        <v>3931</v>
      </c>
      <c r="D47" s="30">
        <v>3852</v>
      </c>
      <c r="E47" s="30">
        <v>4940</v>
      </c>
      <c r="F47" s="31"/>
      <c r="G47" s="31"/>
      <c r="H47" s="146">
        <v>6.406</v>
      </c>
      <c r="I47" s="146">
        <v>15.075</v>
      </c>
      <c r="J47" s="146">
        <v>14.665</v>
      </c>
      <c r="K47" s="32"/>
    </row>
    <row r="48" spans="1:11" s="33" customFormat="1" ht="11.25" customHeight="1">
      <c r="A48" s="35" t="s">
        <v>37</v>
      </c>
      <c r="B48" s="29"/>
      <c r="C48" s="30">
        <v>1799</v>
      </c>
      <c r="D48" s="30">
        <v>1855</v>
      </c>
      <c r="E48" s="30">
        <v>2561</v>
      </c>
      <c r="F48" s="31"/>
      <c r="G48" s="31"/>
      <c r="H48" s="146">
        <v>1.854</v>
      </c>
      <c r="I48" s="146">
        <v>7.463</v>
      </c>
      <c r="J48" s="146">
        <v>7.386</v>
      </c>
      <c r="K48" s="32"/>
    </row>
    <row r="49" spans="1:11" s="33" customFormat="1" ht="11.25" customHeight="1">
      <c r="A49" s="35" t="s">
        <v>38</v>
      </c>
      <c r="B49" s="29"/>
      <c r="C49" s="30">
        <v>2977</v>
      </c>
      <c r="D49" s="30">
        <v>3258</v>
      </c>
      <c r="E49" s="30">
        <v>5041</v>
      </c>
      <c r="F49" s="31"/>
      <c r="G49" s="31"/>
      <c r="H49" s="146">
        <v>2.306</v>
      </c>
      <c r="I49" s="146">
        <v>12.223</v>
      </c>
      <c r="J49" s="146">
        <v>15.973</v>
      </c>
      <c r="K49" s="32"/>
    </row>
    <row r="50" spans="1:11" s="42" customFormat="1" ht="11.25" customHeight="1">
      <c r="A50" s="43" t="s">
        <v>39</v>
      </c>
      <c r="B50" s="37"/>
      <c r="C50" s="38">
        <v>25345</v>
      </c>
      <c r="D50" s="38">
        <v>27195</v>
      </c>
      <c r="E50" s="38">
        <v>34952</v>
      </c>
      <c r="F50" s="39">
        <v>128.52362566648281</v>
      </c>
      <c r="G50" s="40"/>
      <c r="H50" s="147">
        <v>33.062999999999995</v>
      </c>
      <c r="I50" s="148">
        <v>95.96499999999999</v>
      </c>
      <c r="J50" s="148">
        <v>99.391</v>
      </c>
      <c r="K50" s="41">
        <v>103.5700515813057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4858</v>
      </c>
      <c r="D52" s="38">
        <v>5581</v>
      </c>
      <c r="E52" s="38">
        <v>5581</v>
      </c>
      <c r="F52" s="39">
        <v>100</v>
      </c>
      <c r="G52" s="40"/>
      <c r="H52" s="147">
        <v>5.794</v>
      </c>
      <c r="I52" s="148">
        <v>10.53</v>
      </c>
      <c r="J52" s="148">
        <v>10.53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13783</v>
      </c>
      <c r="D54" s="30">
        <v>13575</v>
      </c>
      <c r="E54" s="30">
        <v>13375</v>
      </c>
      <c r="F54" s="31"/>
      <c r="G54" s="31"/>
      <c r="H54" s="146">
        <v>18.95</v>
      </c>
      <c r="I54" s="146">
        <v>22.374</v>
      </c>
      <c r="J54" s="146">
        <v>20.219</v>
      </c>
      <c r="K54" s="32"/>
    </row>
    <row r="55" spans="1:11" s="33" customFormat="1" ht="11.25" customHeight="1">
      <c r="A55" s="35" t="s">
        <v>42</v>
      </c>
      <c r="B55" s="29"/>
      <c r="C55" s="30">
        <v>10103</v>
      </c>
      <c r="D55" s="30">
        <v>10531</v>
      </c>
      <c r="E55" s="30">
        <v>10500</v>
      </c>
      <c r="F55" s="31"/>
      <c r="G55" s="31"/>
      <c r="H55" s="146">
        <v>18.165</v>
      </c>
      <c r="I55" s="146">
        <v>28.854</v>
      </c>
      <c r="J55" s="146">
        <v>23.9</v>
      </c>
      <c r="K55" s="32"/>
    </row>
    <row r="56" spans="1:11" s="33" customFormat="1" ht="11.25" customHeight="1">
      <c r="A56" s="35" t="s">
        <v>43</v>
      </c>
      <c r="B56" s="29"/>
      <c r="C56" s="30">
        <v>9153</v>
      </c>
      <c r="D56" s="30">
        <v>8456</v>
      </c>
      <c r="E56" s="30">
        <v>8065</v>
      </c>
      <c r="F56" s="31"/>
      <c r="G56" s="31"/>
      <c r="H56" s="146">
        <v>20.521</v>
      </c>
      <c r="I56" s="146">
        <v>21.986</v>
      </c>
      <c r="J56" s="146">
        <v>19.8</v>
      </c>
      <c r="K56" s="32"/>
    </row>
    <row r="57" spans="1:11" s="33" customFormat="1" ht="11.25" customHeight="1">
      <c r="A57" s="35" t="s">
        <v>44</v>
      </c>
      <c r="B57" s="29"/>
      <c r="C57" s="30">
        <v>9612</v>
      </c>
      <c r="D57" s="30">
        <v>10832</v>
      </c>
      <c r="E57" s="30">
        <v>10832</v>
      </c>
      <c r="F57" s="31"/>
      <c r="G57" s="31"/>
      <c r="H57" s="146">
        <v>14.475</v>
      </c>
      <c r="I57" s="146">
        <v>32.51</v>
      </c>
      <c r="J57" s="146">
        <v>29.269</v>
      </c>
      <c r="K57" s="32"/>
    </row>
    <row r="58" spans="1:11" s="33" customFormat="1" ht="11.25" customHeight="1">
      <c r="A58" s="35" t="s">
        <v>45</v>
      </c>
      <c r="B58" s="29"/>
      <c r="C58" s="30">
        <v>28056</v>
      </c>
      <c r="D58" s="30">
        <v>25903</v>
      </c>
      <c r="E58" s="30">
        <v>24935</v>
      </c>
      <c r="F58" s="31"/>
      <c r="G58" s="31"/>
      <c r="H58" s="146">
        <v>28.226</v>
      </c>
      <c r="I58" s="146">
        <v>69.924</v>
      </c>
      <c r="J58" s="146">
        <v>51.882</v>
      </c>
      <c r="K58" s="32"/>
    </row>
    <row r="59" spans="1:11" s="42" customFormat="1" ht="11.25" customHeight="1">
      <c r="A59" s="36" t="s">
        <v>46</v>
      </c>
      <c r="B59" s="37"/>
      <c r="C59" s="38">
        <v>70707</v>
      </c>
      <c r="D59" s="38">
        <v>69297</v>
      </c>
      <c r="E59" s="38">
        <v>67707</v>
      </c>
      <c r="F59" s="39">
        <v>97.70552837785185</v>
      </c>
      <c r="G59" s="40"/>
      <c r="H59" s="147">
        <v>100.33699999999999</v>
      </c>
      <c r="I59" s="148">
        <v>175.648</v>
      </c>
      <c r="J59" s="148">
        <v>145.07</v>
      </c>
      <c r="K59" s="41">
        <v>82.59131900163965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27</v>
      </c>
      <c r="D61" s="30">
        <v>45</v>
      </c>
      <c r="E61" s="30">
        <v>45</v>
      </c>
      <c r="F61" s="31"/>
      <c r="G61" s="31"/>
      <c r="H61" s="146">
        <v>0.068</v>
      </c>
      <c r="I61" s="146">
        <v>0.053</v>
      </c>
      <c r="J61" s="146">
        <v>0.053</v>
      </c>
      <c r="K61" s="32"/>
    </row>
    <row r="62" spans="1:11" s="33" customFormat="1" ht="11.25" customHeight="1">
      <c r="A62" s="35" t="s">
        <v>48</v>
      </c>
      <c r="B62" s="29"/>
      <c r="C62" s="30">
        <v>341</v>
      </c>
      <c r="D62" s="30">
        <v>310</v>
      </c>
      <c r="E62" s="30"/>
      <c r="F62" s="31"/>
      <c r="G62" s="31"/>
      <c r="H62" s="146">
        <v>0.537</v>
      </c>
      <c r="I62" s="146">
        <v>0.523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468</v>
      </c>
      <c r="D63" s="30">
        <v>468</v>
      </c>
      <c r="E63" s="30">
        <v>370</v>
      </c>
      <c r="F63" s="31"/>
      <c r="G63" s="31"/>
      <c r="H63" s="146">
        <v>0.893</v>
      </c>
      <c r="I63" s="146">
        <v>1.223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836</v>
      </c>
      <c r="D64" s="38">
        <v>823</v>
      </c>
      <c r="E64" s="38">
        <v>415</v>
      </c>
      <c r="F64" s="39">
        <v>50.42527339003645</v>
      </c>
      <c r="G64" s="40"/>
      <c r="H64" s="147">
        <v>1.498</v>
      </c>
      <c r="I64" s="148">
        <v>1.7990000000000002</v>
      </c>
      <c r="J64" s="148">
        <v>0.053</v>
      </c>
      <c r="K64" s="41">
        <v>2.9460811561978875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424</v>
      </c>
      <c r="D66" s="38">
        <v>289</v>
      </c>
      <c r="E66" s="38">
        <v>283</v>
      </c>
      <c r="F66" s="39">
        <v>97.92387543252595</v>
      </c>
      <c r="G66" s="40"/>
      <c r="H66" s="147">
        <v>0.415</v>
      </c>
      <c r="I66" s="148">
        <v>0.348</v>
      </c>
      <c r="J66" s="148">
        <v>0.332</v>
      </c>
      <c r="K66" s="41">
        <v>95.40229885057472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11007</v>
      </c>
      <c r="D68" s="30">
        <v>14850</v>
      </c>
      <c r="E68" s="30">
        <v>13000</v>
      </c>
      <c r="F68" s="31"/>
      <c r="G68" s="31"/>
      <c r="H68" s="146">
        <v>21.228</v>
      </c>
      <c r="I68" s="146">
        <v>61</v>
      </c>
      <c r="J68" s="146">
        <v>27</v>
      </c>
      <c r="K68" s="32"/>
    </row>
    <row r="69" spans="1:11" s="33" customFormat="1" ht="11.25" customHeight="1">
      <c r="A69" s="35" t="s">
        <v>53</v>
      </c>
      <c r="B69" s="29"/>
      <c r="C69" s="30">
        <v>1324</v>
      </c>
      <c r="D69" s="30">
        <v>2520</v>
      </c>
      <c r="E69" s="30">
        <v>2500</v>
      </c>
      <c r="F69" s="31"/>
      <c r="G69" s="31"/>
      <c r="H69" s="146">
        <v>1.392</v>
      </c>
      <c r="I69" s="146">
        <v>8</v>
      </c>
      <c r="J69" s="146">
        <v>4.5</v>
      </c>
      <c r="K69" s="32"/>
    </row>
    <row r="70" spans="1:11" s="42" customFormat="1" ht="11.25" customHeight="1">
      <c r="A70" s="36" t="s">
        <v>54</v>
      </c>
      <c r="B70" s="37"/>
      <c r="C70" s="38">
        <v>12331</v>
      </c>
      <c r="D70" s="38">
        <v>17370</v>
      </c>
      <c r="E70" s="38">
        <v>15500</v>
      </c>
      <c r="F70" s="39">
        <v>89.23431203223949</v>
      </c>
      <c r="G70" s="40"/>
      <c r="H70" s="147">
        <v>22.62</v>
      </c>
      <c r="I70" s="148">
        <v>69</v>
      </c>
      <c r="J70" s="148">
        <v>31.5</v>
      </c>
      <c r="K70" s="41">
        <v>45.65217391304348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99</v>
      </c>
      <c r="D72" s="30">
        <v>151</v>
      </c>
      <c r="E72" s="30">
        <v>147</v>
      </c>
      <c r="F72" s="31"/>
      <c r="G72" s="31"/>
      <c r="H72" s="146">
        <v>0.128</v>
      </c>
      <c r="I72" s="146">
        <v>0.287</v>
      </c>
      <c r="J72" s="146">
        <v>0.257</v>
      </c>
      <c r="K72" s="32"/>
    </row>
    <row r="73" spans="1:11" s="33" customFormat="1" ht="11.25" customHeight="1">
      <c r="A73" s="35" t="s">
        <v>56</v>
      </c>
      <c r="B73" s="29"/>
      <c r="C73" s="30">
        <v>12417</v>
      </c>
      <c r="D73" s="30">
        <v>15227</v>
      </c>
      <c r="E73" s="30">
        <v>15278</v>
      </c>
      <c r="F73" s="31"/>
      <c r="G73" s="31"/>
      <c r="H73" s="146">
        <v>30.851</v>
      </c>
      <c r="I73" s="146">
        <v>62.431</v>
      </c>
      <c r="J73" s="146">
        <v>62.431</v>
      </c>
      <c r="K73" s="32"/>
    </row>
    <row r="74" spans="1:11" s="33" customFormat="1" ht="11.25" customHeight="1">
      <c r="A74" s="35" t="s">
        <v>57</v>
      </c>
      <c r="B74" s="29"/>
      <c r="C74" s="30">
        <v>5123</v>
      </c>
      <c r="D74" s="30">
        <v>6558</v>
      </c>
      <c r="E74" s="30">
        <v>7000</v>
      </c>
      <c r="F74" s="31"/>
      <c r="G74" s="31"/>
      <c r="H74" s="146">
        <v>6.916</v>
      </c>
      <c r="I74" s="146">
        <v>32.79</v>
      </c>
      <c r="J74" s="146">
        <v>12</v>
      </c>
      <c r="K74" s="32"/>
    </row>
    <row r="75" spans="1:11" s="33" customFormat="1" ht="11.25" customHeight="1">
      <c r="A75" s="35" t="s">
        <v>58</v>
      </c>
      <c r="B75" s="29"/>
      <c r="C75" s="30">
        <v>821</v>
      </c>
      <c r="D75" s="30">
        <v>853</v>
      </c>
      <c r="E75" s="30">
        <v>888</v>
      </c>
      <c r="F75" s="31"/>
      <c r="G75" s="31"/>
      <c r="H75" s="146">
        <v>1.07</v>
      </c>
      <c r="I75" s="146">
        <v>1.049</v>
      </c>
      <c r="J75" s="146">
        <v>1.434</v>
      </c>
      <c r="K75" s="32"/>
    </row>
    <row r="76" spans="1:11" s="33" customFormat="1" ht="11.25" customHeight="1">
      <c r="A76" s="35" t="s">
        <v>59</v>
      </c>
      <c r="B76" s="29"/>
      <c r="C76" s="30">
        <v>6154</v>
      </c>
      <c r="D76" s="30">
        <v>6056</v>
      </c>
      <c r="E76" s="30">
        <v>6056</v>
      </c>
      <c r="F76" s="31"/>
      <c r="G76" s="31"/>
      <c r="H76" s="146">
        <v>25.847</v>
      </c>
      <c r="I76" s="146">
        <v>19.985</v>
      </c>
      <c r="J76" s="146">
        <v>20.433</v>
      </c>
      <c r="K76" s="32"/>
    </row>
    <row r="77" spans="1:11" s="33" customFormat="1" ht="11.25" customHeight="1">
      <c r="A77" s="35" t="s">
        <v>60</v>
      </c>
      <c r="B77" s="29"/>
      <c r="C77" s="30">
        <v>1130</v>
      </c>
      <c r="D77" s="30">
        <v>1330</v>
      </c>
      <c r="E77" s="30">
        <v>1330</v>
      </c>
      <c r="F77" s="31"/>
      <c r="G77" s="31"/>
      <c r="H77" s="146">
        <v>2.965</v>
      </c>
      <c r="I77" s="146">
        <v>5.5</v>
      </c>
      <c r="J77" s="146">
        <v>5.5</v>
      </c>
      <c r="K77" s="32"/>
    </row>
    <row r="78" spans="1:11" s="33" customFormat="1" ht="11.25" customHeight="1">
      <c r="A78" s="35" t="s">
        <v>61</v>
      </c>
      <c r="B78" s="29"/>
      <c r="C78" s="30">
        <v>1686</v>
      </c>
      <c r="D78" s="30">
        <v>1800</v>
      </c>
      <c r="E78" s="30">
        <v>1800</v>
      </c>
      <c r="F78" s="31"/>
      <c r="G78" s="31"/>
      <c r="H78" s="146">
        <v>4.444</v>
      </c>
      <c r="I78" s="146">
        <v>6.3</v>
      </c>
      <c r="J78" s="146">
        <v>4.205</v>
      </c>
      <c r="K78" s="32"/>
    </row>
    <row r="79" spans="1:11" s="33" customFormat="1" ht="11.25" customHeight="1">
      <c r="A79" s="35" t="s">
        <v>62</v>
      </c>
      <c r="B79" s="29"/>
      <c r="C79" s="30">
        <v>15405</v>
      </c>
      <c r="D79" s="30">
        <v>18769</v>
      </c>
      <c r="E79" s="30">
        <v>18640</v>
      </c>
      <c r="F79" s="31"/>
      <c r="G79" s="31"/>
      <c r="H79" s="146">
        <v>40.461</v>
      </c>
      <c r="I79" s="146">
        <v>65.379</v>
      </c>
      <c r="J79" s="146">
        <v>29.824</v>
      </c>
      <c r="K79" s="32"/>
    </row>
    <row r="80" spans="1:11" s="42" customFormat="1" ht="11.25" customHeight="1">
      <c r="A80" s="43" t="s">
        <v>63</v>
      </c>
      <c r="B80" s="37"/>
      <c r="C80" s="38">
        <v>42835</v>
      </c>
      <c r="D80" s="38">
        <v>50744</v>
      </c>
      <c r="E80" s="38">
        <v>51139</v>
      </c>
      <c r="F80" s="39">
        <v>100.77841715276683</v>
      </c>
      <c r="G80" s="40"/>
      <c r="H80" s="147">
        <v>112.682</v>
      </c>
      <c r="I80" s="148">
        <v>193.721</v>
      </c>
      <c r="J80" s="148">
        <v>136.08399999999997</v>
      </c>
      <c r="K80" s="41">
        <v>70.24741767800083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11</v>
      </c>
      <c r="D82" s="30">
        <v>11</v>
      </c>
      <c r="E82" s="30">
        <v>11</v>
      </c>
      <c r="F82" s="31"/>
      <c r="G82" s="31"/>
      <c r="H82" s="146">
        <v>0.008</v>
      </c>
      <c r="I82" s="146">
        <v>0.008</v>
      </c>
      <c r="J82" s="146">
        <v>0.008</v>
      </c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46">
        <v>0.001</v>
      </c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>
        <v>12</v>
      </c>
      <c r="D84" s="38">
        <v>11</v>
      </c>
      <c r="E84" s="38">
        <v>11</v>
      </c>
      <c r="F84" s="39">
        <v>100</v>
      </c>
      <c r="G84" s="40"/>
      <c r="H84" s="147">
        <v>0.009000000000000001</v>
      </c>
      <c r="I84" s="148">
        <v>0.008</v>
      </c>
      <c r="J84" s="148">
        <v>0.008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195884</v>
      </c>
      <c r="D87" s="53">
        <v>216038</v>
      </c>
      <c r="E87" s="53">
        <v>226279</v>
      </c>
      <c r="F87" s="54">
        <f>IF(D87&gt;0,100*E87/D87,0)</f>
        <v>104.74036974976624</v>
      </c>
      <c r="G87" s="40"/>
      <c r="H87" s="151">
        <v>355.84</v>
      </c>
      <c r="I87" s="152">
        <v>664.447</v>
      </c>
      <c r="J87" s="152">
        <v>532.794</v>
      </c>
      <c r="K87" s="54">
        <f>IF(I87&gt;0,100*J87/I87,0)</f>
        <v>80.18607955186795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1" zoomScaleSheetLayoutView="91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7690</v>
      </c>
      <c r="D9" s="30">
        <v>8281</v>
      </c>
      <c r="E9" s="30">
        <v>7700</v>
      </c>
      <c r="F9" s="31"/>
      <c r="G9" s="31"/>
      <c r="H9" s="146">
        <v>46.293</v>
      </c>
      <c r="I9" s="146">
        <v>60.534</v>
      </c>
      <c r="J9" s="146"/>
      <c r="K9" s="32"/>
    </row>
    <row r="10" spans="1:11" s="33" customFormat="1" ht="11.25" customHeight="1">
      <c r="A10" s="35" t="s">
        <v>8</v>
      </c>
      <c r="B10" s="29"/>
      <c r="C10" s="30">
        <v>2255</v>
      </c>
      <c r="D10" s="30">
        <v>2025</v>
      </c>
      <c r="E10" s="30">
        <v>2300</v>
      </c>
      <c r="F10" s="31"/>
      <c r="G10" s="31"/>
      <c r="H10" s="146">
        <v>14.318</v>
      </c>
      <c r="I10" s="146">
        <v>11.866</v>
      </c>
      <c r="J10" s="146"/>
      <c r="K10" s="32"/>
    </row>
    <row r="11" spans="1:11" s="33" customFormat="1" ht="11.25" customHeight="1">
      <c r="A11" s="28" t="s">
        <v>9</v>
      </c>
      <c r="B11" s="29"/>
      <c r="C11" s="30">
        <v>1949</v>
      </c>
      <c r="D11" s="30">
        <v>1125</v>
      </c>
      <c r="E11" s="30">
        <v>1970</v>
      </c>
      <c r="F11" s="31"/>
      <c r="G11" s="31"/>
      <c r="H11" s="146">
        <v>12.376</v>
      </c>
      <c r="I11" s="146">
        <v>5.962</v>
      </c>
      <c r="J11" s="146"/>
      <c r="K11" s="32"/>
    </row>
    <row r="12" spans="1:11" s="33" customFormat="1" ht="11.25" customHeight="1">
      <c r="A12" s="35" t="s">
        <v>10</v>
      </c>
      <c r="B12" s="29"/>
      <c r="C12" s="30">
        <v>5964</v>
      </c>
      <c r="D12" s="30">
        <v>5495</v>
      </c>
      <c r="E12" s="30">
        <v>1970</v>
      </c>
      <c r="F12" s="31"/>
      <c r="G12" s="31"/>
      <c r="H12" s="146">
        <v>30.715</v>
      </c>
      <c r="I12" s="146">
        <v>29.123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17858</v>
      </c>
      <c r="D13" s="38">
        <v>16926</v>
      </c>
      <c r="E13" s="38">
        <v>13940</v>
      </c>
      <c r="F13" s="39">
        <v>82.35850171334042</v>
      </c>
      <c r="G13" s="40"/>
      <c r="H13" s="147">
        <v>103.702</v>
      </c>
      <c r="I13" s="148">
        <v>107.48500000000001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427</v>
      </c>
      <c r="D15" s="38">
        <v>455</v>
      </c>
      <c r="E15" s="38">
        <v>455</v>
      </c>
      <c r="F15" s="39">
        <v>100</v>
      </c>
      <c r="G15" s="40"/>
      <c r="H15" s="147">
        <v>1.002</v>
      </c>
      <c r="I15" s="148">
        <v>1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>
        <v>4</v>
      </c>
      <c r="E19" s="30">
        <v>2</v>
      </c>
      <c r="F19" s="31"/>
      <c r="G19" s="31"/>
      <c r="H19" s="146">
        <v>0.004</v>
      </c>
      <c r="I19" s="146">
        <v>0.009</v>
      </c>
      <c r="J19" s="146"/>
      <c r="K19" s="32"/>
    </row>
    <row r="20" spans="1:11" s="33" customFormat="1" ht="11.25" customHeight="1">
      <c r="A20" s="35" t="s">
        <v>15</v>
      </c>
      <c r="B20" s="29"/>
      <c r="C20" s="30">
        <v>105</v>
      </c>
      <c r="D20" s="30">
        <v>103</v>
      </c>
      <c r="E20" s="30">
        <v>101</v>
      </c>
      <c r="F20" s="31"/>
      <c r="G20" s="31"/>
      <c r="H20" s="146">
        <v>0.294</v>
      </c>
      <c r="I20" s="146">
        <v>0.309</v>
      </c>
      <c r="J20" s="146"/>
      <c r="K20" s="32"/>
    </row>
    <row r="21" spans="1:11" s="33" customFormat="1" ht="11.25" customHeight="1">
      <c r="A21" s="35" t="s">
        <v>16</v>
      </c>
      <c r="B21" s="29"/>
      <c r="C21" s="30">
        <v>70</v>
      </c>
      <c r="D21" s="30">
        <v>70</v>
      </c>
      <c r="E21" s="30">
        <v>70</v>
      </c>
      <c r="F21" s="31"/>
      <c r="G21" s="31"/>
      <c r="H21" s="146">
        <v>0.21</v>
      </c>
      <c r="I21" s="146">
        <v>0.227</v>
      </c>
      <c r="J21" s="146"/>
      <c r="K21" s="32"/>
    </row>
    <row r="22" spans="1:11" s="42" customFormat="1" ht="11.25" customHeight="1">
      <c r="A22" s="36" t="s">
        <v>17</v>
      </c>
      <c r="B22" s="37"/>
      <c r="C22" s="38">
        <v>176</v>
      </c>
      <c r="D22" s="38">
        <v>177</v>
      </c>
      <c r="E22" s="38">
        <v>173</v>
      </c>
      <c r="F22" s="39">
        <v>97.74011299435028</v>
      </c>
      <c r="G22" s="40"/>
      <c r="H22" s="147">
        <v>0.508</v>
      </c>
      <c r="I22" s="148">
        <v>0.545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13651</v>
      </c>
      <c r="D24" s="38">
        <v>13504</v>
      </c>
      <c r="E24" s="38">
        <v>14876</v>
      </c>
      <c r="F24" s="39">
        <v>110.15995260663507</v>
      </c>
      <c r="G24" s="40"/>
      <c r="H24" s="147">
        <v>149.705</v>
      </c>
      <c r="I24" s="148">
        <v>162.13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495</v>
      </c>
      <c r="D26" s="38">
        <v>450</v>
      </c>
      <c r="E26" s="38">
        <v>300</v>
      </c>
      <c r="F26" s="39">
        <v>66.66666666666667</v>
      </c>
      <c r="G26" s="40"/>
      <c r="H26" s="147">
        <v>5.746</v>
      </c>
      <c r="I26" s="148">
        <v>4.8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64805</v>
      </c>
      <c r="D28" s="30">
        <v>63327</v>
      </c>
      <c r="E28" s="30">
        <v>69409</v>
      </c>
      <c r="F28" s="31"/>
      <c r="G28" s="31"/>
      <c r="H28" s="146">
        <v>846.753</v>
      </c>
      <c r="I28" s="146">
        <v>759.924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2576</v>
      </c>
      <c r="D29" s="30">
        <v>2043</v>
      </c>
      <c r="E29" s="30">
        <v>1873</v>
      </c>
      <c r="F29" s="31"/>
      <c r="G29" s="31"/>
      <c r="H29" s="146">
        <v>27.09</v>
      </c>
      <c r="I29" s="146">
        <v>20.125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17883</v>
      </c>
      <c r="D30" s="30">
        <v>15595</v>
      </c>
      <c r="E30" s="30">
        <v>15804</v>
      </c>
      <c r="F30" s="31"/>
      <c r="G30" s="31"/>
      <c r="H30" s="146">
        <v>204.061</v>
      </c>
      <c r="I30" s="146">
        <v>183.778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85264</v>
      </c>
      <c r="D31" s="38">
        <v>80965</v>
      </c>
      <c r="E31" s="38">
        <v>87086</v>
      </c>
      <c r="F31" s="39">
        <f>IF(D31&gt;0,100*E31/D31,0)</f>
        <v>107.560056814673</v>
      </c>
      <c r="G31" s="40"/>
      <c r="H31" s="147">
        <v>1077.904</v>
      </c>
      <c r="I31" s="148">
        <v>963.827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121</v>
      </c>
      <c r="D33" s="30">
        <v>173</v>
      </c>
      <c r="E33" s="30">
        <v>170</v>
      </c>
      <c r="F33" s="31"/>
      <c r="G33" s="31"/>
      <c r="H33" s="146">
        <v>0.765</v>
      </c>
      <c r="I33" s="146">
        <v>1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6601</v>
      </c>
      <c r="D34" s="30">
        <v>5000</v>
      </c>
      <c r="E34" s="30">
        <v>5500</v>
      </c>
      <c r="F34" s="31"/>
      <c r="G34" s="31"/>
      <c r="H34" s="146">
        <v>69.05</v>
      </c>
      <c r="I34" s="146">
        <v>58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30618</v>
      </c>
      <c r="D35" s="30">
        <v>31000</v>
      </c>
      <c r="E35" s="30">
        <v>31000</v>
      </c>
      <c r="F35" s="31"/>
      <c r="G35" s="31"/>
      <c r="H35" s="146">
        <v>295.363</v>
      </c>
      <c r="I35" s="146">
        <v>260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122</v>
      </c>
      <c r="D36" s="30">
        <v>122</v>
      </c>
      <c r="E36" s="30">
        <v>112</v>
      </c>
      <c r="F36" s="31"/>
      <c r="G36" s="31"/>
      <c r="H36" s="146">
        <v>1.068</v>
      </c>
      <c r="I36" s="146">
        <v>1.068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37462</v>
      </c>
      <c r="D37" s="38">
        <v>36295</v>
      </c>
      <c r="E37" s="38">
        <v>36782</v>
      </c>
      <c r="F37" s="39">
        <v>101.34178261468521</v>
      </c>
      <c r="G37" s="40"/>
      <c r="H37" s="147">
        <v>366.246</v>
      </c>
      <c r="I37" s="148">
        <v>320.068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133</v>
      </c>
      <c r="D39" s="38">
        <v>133</v>
      </c>
      <c r="E39" s="38">
        <v>135</v>
      </c>
      <c r="F39" s="39">
        <v>101.50375939849624</v>
      </c>
      <c r="G39" s="40"/>
      <c r="H39" s="147">
        <v>0.732</v>
      </c>
      <c r="I39" s="148">
        <v>0.73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1390</v>
      </c>
      <c r="D41" s="30">
        <v>1163</v>
      </c>
      <c r="E41" s="30">
        <v>1100</v>
      </c>
      <c r="F41" s="31"/>
      <c r="G41" s="31"/>
      <c r="H41" s="146">
        <v>18.07</v>
      </c>
      <c r="I41" s="146">
        <v>15.825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743</v>
      </c>
      <c r="D42" s="30">
        <v>643</v>
      </c>
      <c r="E42" s="30">
        <v>789</v>
      </c>
      <c r="F42" s="31"/>
      <c r="G42" s="31"/>
      <c r="H42" s="146">
        <v>9.659</v>
      </c>
      <c r="I42" s="146">
        <v>7.701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53875</v>
      </c>
      <c r="D43" s="30">
        <v>57176</v>
      </c>
      <c r="E43" s="30">
        <v>64000</v>
      </c>
      <c r="F43" s="31"/>
      <c r="G43" s="31"/>
      <c r="H43" s="146">
        <v>522.588</v>
      </c>
      <c r="I43" s="146">
        <v>714.7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170</v>
      </c>
      <c r="D44" s="30">
        <v>1990</v>
      </c>
      <c r="E44" s="30">
        <v>2000</v>
      </c>
      <c r="F44" s="31"/>
      <c r="G44" s="31"/>
      <c r="H44" s="146">
        <v>1.36</v>
      </c>
      <c r="I44" s="146">
        <v>23.952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16299</v>
      </c>
      <c r="D45" s="30">
        <v>15914</v>
      </c>
      <c r="E45" s="30">
        <v>16000</v>
      </c>
      <c r="F45" s="31"/>
      <c r="G45" s="31"/>
      <c r="H45" s="146">
        <v>211.887</v>
      </c>
      <c r="I45" s="146">
        <v>198.925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80</v>
      </c>
      <c r="D46" s="30">
        <v>73</v>
      </c>
      <c r="E46" s="30">
        <v>73</v>
      </c>
      <c r="F46" s="31"/>
      <c r="G46" s="31"/>
      <c r="H46" s="146">
        <v>0.88</v>
      </c>
      <c r="I46" s="146">
        <v>0.803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66</v>
      </c>
      <c r="D47" s="30">
        <v>146</v>
      </c>
      <c r="E47" s="30">
        <v>70</v>
      </c>
      <c r="F47" s="31"/>
      <c r="G47" s="31"/>
      <c r="H47" s="146">
        <v>0.792</v>
      </c>
      <c r="I47" s="146">
        <v>1.755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3873</v>
      </c>
      <c r="D48" s="30">
        <v>3837</v>
      </c>
      <c r="E48" s="30">
        <v>3800</v>
      </c>
      <c r="F48" s="31"/>
      <c r="G48" s="31"/>
      <c r="H48" s="146">
        <v>28.037</v>
      </c>
      <c r="I48" s="146">
        <v>47.602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11783</v>
      </c>
      <c r="D49" s="30">
        <v>11381</v>
      </c>
      <c r="E49" s="30">
        <v>12000</v>
      </c>
      <c r="F49" s="31"/>
      <c r="G49" s="31"/>
      <c r="H49" s="146">
        <v>147.288</v>
      </c>
      <c r="I49" s="146">
        <v>159.584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88279</v>
      </c>
      <c r="D50" s="38">
        <v>92323</v>
      </c>
      <c r="E50" s="38">
        <v>99832</v>
      </c>
      <c r="F50" s="39">
        <v>108.13340121096584</v>
      </c>
      <c r="G50" s="40"/>
      <c r="H50" s="147">
        <v>940.5610000000001</v>
      </c>
      <c r="I50" s="148">
        <v>1170.847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5431</v>
      </c>
      <c r="D52" s="38">
        <v>5772</v>
      </c>
      <c r="E52" s="38">
        <v>5772</v>
      </c>
      <c r="F52" s="39">
        <v>100</v>
      </c>
      <c r="G52" s="40"/>
      <c r="H52" s="147">
        <v>59.062</v>
      </c>
      <c r="I52" s="148">
        <v>72.237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8000</v>
      </c>
      <c r="D54" s="30">
        <v>6300</v>
      </c>
      <c r="E54" s="30">
        <v>6500</v>
      </c>
      <c r="F54" s="31"/>
      <c r="G54" s="31"/>
      <c r="H54" s="146">
        <v>108</v>
      </c>
      <c r="I54" s="146">
        <v>88.2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3828</v>
      </c>
      <c r="D55" s="30">
        <v>3554</v>
      </c>
      <c r="E55" s="30">
        <v>3554</v>
      </c>
      <c r="F55" s="31"/>
      <c r="G55" s="31"/>
      <c r="H55" s="146">
        <v>44.025</v>
      </c>
      <c r="I55" s="146">
        <v>40.87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1250</v>
      </c>
      <c r="D56" s="30">
        <v>803</v>
      </c>
      <c r="E56" s="30">
        <v>900</v>
      </c>
      <c r="F56" s="31"/>
      <c r="G56" s="31"/>
      <c r="H56" s="146">
        <v>14.963</v>
      </c>
      <c r="I56" s="146">
        <v>9.41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2521</v>
      </c>
      <c r="D57" s="30">
        <v>2450</v>
      </c>
      <c r="E57" s="30">
        <v>2450</v>
      </c>
      <c r="F57" s="31"/>
      <c r="G57" s="31"/>
      <c r="H57" s="146">
        <v>30.22</v>
      </c>
      <c r="I57" s="146">
        <v>39.2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6074</v>
      </c>
      <c r="D58" s="30">
        <v>5448</v>
      </c>
      <c r="E58" s="30">
        <v>5350</v>
      </c>
      <c r="F58" s="31"/>
      <c r="G58" s="31"/>
      <c r="H58" s="146">
        <v>64.735</v>
      </c>
      <c r="I58" s="146">
        <v>68.1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21673</v>
      </c>
      <c r="D59" s="38">
        <v>18555</v>
      </c>
      <c r="E59" s="38">
        <v>18754</v>
      </c>
      <c r="F59" s="39">
        <v>101.07248720021558</v>
      </c>
      <c r="G59" s="40"/>
      <c r="H59" s="147">
        <v>261.943</v>
      </c>
      <c r="I59" s="148">
        <v>245.78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212</v>
      </c>
      <c r="D61" s="30">
        <v>180</v>
      </c>
      <c r="E61" s="30"/>
      <c r="F61" s="31"/>
      <c r="G61" s="31"/>
      <c r="H61" s="146">
        <v>2.332</v>
      </c>
      <c r="I61" s="146">
        <v>1.98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129</v>
      </c>
      <c r="D62" s="30">
        <v>154</v>
      </c>
      <c r="E62" s="30">
        <v>154</v>
      </c>
      <c r="F62" s="31"/>
      <c r="G62" s="31"/>
      <c r="H62" s="146">
        <v>0.501</v>
      </c>
      <c r="I62" s="146">
        <v>0.502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252</v>
      </c>
      <c r="D63" s="30">
        <v>121</v>
      </c>
      <c r="E63" s="30">
        <v>121</v>
      </c>
      <c r="F63" s="31"/>
      <c r="G63" s="31"/>
      <c r="H63" s="146">
        <v>2.822</v>
      </c>
      <c r="I63" s="146">
        <v>1.819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593</v>
      </c>
      <c r="D64" s="38">
        <v>455</v>
      </c>
      <c r="E64" s="38">
        <v>275</v>
      </c>
      <c r="F64" s="39">
        <v>60.43956043956044</v>
      </c>
      <c r="G64" s="40"/>
      <c r="H64" s="147">
        <v>5.654999999999999</v>
      </c>
      <c r="I64" s="148">
        <v>4.301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125</v>
      </c>
      <c r="D66" s="38">
        <v>120</v>
      </c>
      <c r="E66" s="38">
        <v>120</v>
      </c>
      <c r="F66" s="39">
        <v>100</v>
      </c>
      <c r="G66" s="40"/>
      <c r="H66" s="147">
        <v>1.172</v>
      </c>
      <c r="I66" s="148">
        <v>1.14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26826</v>
      </c>
      <c r="D68" s="30">
        <v>26300</v>
      </c>
      <c r="E68" s="30">
        <v>24500</v>
      </c>
      <c r="F68" s="31"/>
      <c r="G68" s="31"/>
      <c r="H68" s="146">
        <v>348.953</v>
      </c>
      <c r="I68" s="146">
        <v>350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18285</v>
      </c>
      <c r="D69" s="30">
        <v>18060</v>
      </c>
      <c r="E69" s="30">
        <v>17000</v>
      </c>
      <c r="F69" s="31"/>
      <c r="G69" s="31"/>
      <c r="H69" s="146">
        <v>258.221</v>
      </c>
      <c r="I69" s="146">
        <v>260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45111</v>
      </c>
      <c r="D70" s="38">
        <v>44360</v>
      </c>
      <c r="E70" s="38">
        <v>41500</v>
      </c>
      <c r="F70" s="39">
        <v>93.55275022542831</v>
      </c>
      <c r="G70" s="40"/>
      <c r="H70" s="147">
        <v>607.174</v>
      </c>
      <c r="I70" s="148">
        <v>610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>
        <v>11</v>
      </c>
      <c r="E72" s="30">
        <v>11</v>
      </c>
      <c r="F72" s="31"/>
      <c r="G72" s="31"/>
      <c r="H72" s="146">
        <v>0.045</v>
      </c>
      <c r="I72" s="146">
        <v>0.061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1772</v>
      </c>
      <c r="D73" s="30">
        <v>1836.38</v>
      </c>
      <c r="E73" s="30">
        <v>1836.38</v>
      </c>
      <c r="F73" s="31"/>
      <c r="G73" s="31"/>
      <c r="H73" s="146">
        <v>22.076</v>
      </c>
      <c r="I73" s="146">
        <v>23.21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3126</v>
      </c>
      <c r="D74" s="30">
        <v>1736</v>
      </c>
      <c r="E74" s="30">
        <v>1500</v>
      </c>
      <c r="F74" s="31"/>
      <c r="G74" s="31"/>
      <c r="H74" s="146">
        <v>35.882</v>
      </c>
      <c r="I74" s="146">
        <v>19.096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2188</v>
      </c>
      <c r="D75" s="30">
        <v>1738</v>
      </c>
      <c r="E75" s="30">
        <v>2182</v>
      </c>
      <c r="F75" s="31"/>
      <c r="G75" s="31"/>
      <c r="H75" s="146">
        <v>23.156</v>
      </c>
      <c r="I75" s="146">
        <v>18.893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171</v>
      </c>
      <c r="D76" s="30">
        <v>196</v>
      </c>
      <c r="E76" s="30">
        <v>195</v>
      </c>
      <c r="F76" s="31"/>
      <c r="G76" s="31"/>
      <c r="H76" s="146">
        <v>1.7</v>
      </c>
      <c r="I76" s="146">
        <v>1.584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575</v>
      </c>
      <c r="D77" s="30">
        <v>518</v>
      </c>
      <c r="E77" s="30">
        <v>362</v>
      </c>
      <c r="F77" s="31"/>
      <c r="G77" s="31"/>
      <c r="H77" s="146">
        <v>6.9</v>
      </c>
      <c r="I77" s="146">
        <v>6.35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191</v>
      </c>
      <c r="D78" s="30">
        <v>260</v>
      </c>
      <c r="E78" s="30">
        <v>260</v>
      </c>
      <c r="F78" s="31"/>
      <c r="G78" s="31"/>
      <c r="H78" s="146">
        <v>1.123</v>
      </c>
      <c r="I78" s="146">
        <v>1.56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8158</v>
      </c>
      <c r="D79" s="30">
        <v>4938</v>
      </c>
      <c r="E79" s="30">
        <v>4938</v>
      </c>
      <c r="F79" s="31"/>
      <c r="G79" s="31"/>
      <c r="H79" s="146">
        <v>101.789</v>
      </c>
      <c r="I79" s="146">
        <v>61.725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16191</v>
      </c>
      <c r="D80" s="38">
        <v>11233.380000000001</v>
      </c>
      <c r="E80" s="38">
        <v>11284.380000000001</v>
      </c>
      <c r="F80" s="39">
        <v>100.45400404864786</v>
      </c>
      <c r="G80" s="40"/>
      <c r="H80" s="147">
        <v>192.671</v>
      </c>
      <c r="I80" s="148">
        <v>132.479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448</v>
      </c>
      <c r="D82" s="30">
        <v>448</v>
      </c>
      <c r="E82" s="30">
        <v>429</v>
      </c>
      <c r="F82" s="31"/>
      <c r="G82" s="31"/>
      <c r="H82" s="146">
        <v>1.155</v>
      </c>
      <c r="I82" s="146">
        <v>1.155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311</v>
      </c>
      <c r="D83" s="30">
        <v>300</v>
      </c>
      <c r="E83" s="30">
        <v>300</v>
      </c>
      <c r="F83" s="31"/>
      <c r="G83" s="31"/>
      <c r="H83" s="146">
        <v>0.707</v>
      </c>
      <c r="I83" s="146">
        <v>0.7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759</v>
      </c>
      <c r="D84" s="38">
        <v>748</v>
      </c>
      <c r="E84" s="38">
        <v>729</v>
      </c>
      <c r="F84" s="39">
        <v>97.45989304812834</v>
      </c>
      <c r="G84" s="40"/>
      <c r="H84" s="147">
        <v>1.862</v>
      </c>
      <c r="I84" s="148">
        <v>1.855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333628</v>
      </c>
      <c r="D87" s="53">
        <v>322471.38</v>
      </c>
      <c r="E87" s="53">
        <v>332013.38</v>
      </c>
      <c r="F87" s="54">
        <f>IF(D87&gt;0,100*E87/D87,0)</f>
        <v>102.95902228594674</v>
      </c>
      <c r="G87" s="40"/>
      <c r="H87" s="151">
        <v>3775.645</v>
      </c>
      <c r="I87" s="152">
        <v>3799.2239999999997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4" zoomScaleSheetLayoutView="94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60</v>
      </c>
      <c r="E9" s="30">
        <v>60</v>
      </c>
      <c r="F9" s="31"/>
      <c r="G9" s="31"/>
      <c r="H9" s="146"/>
      <c r="I9" s="146">
        <v>0.48</v>
      </c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>
        <v>155</v>
      </c>
      <c r="E10" s="30">
        <v>155</v>
      </c>
      <c r="F10" s="31"/>
      <c r="G10" s="31"/>
      <c r="H10" s="146"/>
      <c r="I10" s="146">
        <v>1.24</v>
      </c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>
        <v>2</v>
      </c>
      <c r="E11" s="30"/>
      <c r="F11" s="31"/>
      <c r="G11" s="31"/>
      <c r="H11" s="146"/>
      <c r="I11" s="146">
        <v>0.01</v>
      </c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>
        <v>22</v>
      </c>
      <c r="E12" s="30"/>
      <c r="F12" s="31"/>
      <c r="G12" s="31"/>
      <c r="H12" s="146"/>
      <c r="I12" s="146">
        <v>0.176</v>
      </c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>
        <v>239</v>
      </c>
      <c r="E13" s="38">
        <v>215</v>
      </c>
      <c r="F13" s="39">
        <v>89.9581589958159</v>
      </c>
      <c r="G13" s="40"/>
      <c r="H13" s="147"/>
      <c r="I13" s="148">
        <v>1.906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>
        <v>4</v>
      </c>
      <c r="E19" s="30">
        <v>24</v>
      </c>
      <c r="F19" s="31"/>
      <c r="G19" s="31"/>
      <c r="H19" s="146"/>
      <c r="I19" s="146">
        <v>0.9</v>
      </c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>
        <v>4</v>
      </c>
      <c r="E22" s="38">
        <v>24</v>
      </c>
      <c r="F22" s="39">
        <v>600</v>
      </c>
      <c r="G22" s="40"/>
      <c r="H22" s="147"/>
      <c r="I22" s="148">
        <v>0.9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62</v>
      </c>
      <c r="D24" s="38">
        <v>27</v>
      </c>
      <c r="E24" s="38">
        <v>20</v>
      </c>
      <c r="F24" s="39">
        <v>74.07407407407408</v>
      </c>
      <c r="G24" s="40"/>
      <c r="H24" s="147">
        <v>0.325</v>
      </c>
      <c r="I24" s="148">
        <v>0.18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1128</v>
      </c>
      <c r="D28" s="30">
        <v>856</v>
      </c>
      <c r="E28" s="30">
        <v>565</v>
      </c>
      <c r="F28" s="31"/>
      <c r="G28" s="31"/>
      <c r="H28" s="146">
        <v>5.211</v>
      </c>
      <c r="I28" s="146">
        <v>4.516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304</v>
      </c>
      <c r="D29" s="30">
        <v>397</v>
      </c>
      <c r="E29" s="30"/>
      <c r="F29" s="31"/>
      <c r="G29" s="31"/>
      <c r="H29" s="146">
        <v>2.26</v>
      </c>
      <c r="I29" s="146">
        <v>2.334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432</v>
      </c>
      <c r="D30" s="30">
        <v>564</v>
      </c>
      <c r="E30" s="30">
        <v>261</v>
      </c>
      <c r="F30" s="31"/>
      <c r="G30" s="31"/>
      <c r="H30" s="146">
        <v>1.722</v>
      </c>
      <c r="I30" s="146">
        <v>3.384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1864</v>
      </c>
      <c r="D31" s="38">
        <v>1817</v>
      </c>
      <c r="E31" s="38">
        <v>826</v>
      </c>
      <c r="F31" s="39">
        <v>45.45954870665933</v>
      </c>
      <c r="G31" s="40"/>
      <c r="H31" s="147">
        <v>9.193</v>
      </c>
      <c r="I31" s="148">
        <v>10.234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>
        <v>684</v>
      </c>
      <c r="D34" s="30">
        <v>620</v>
      </c>
      <c r="E34" s="30">
        <v>650</v>
      </c>
      <c r="F34" s="31"/>
      <c r="G34" s="31"/>
      <c r="H34" s="146">
        <v>1.899</v>
      </c>
      <c r="I34" s="146">
        <v>1.9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327</v>
      </c>
      <c r="D35" s="30">
        <v>570</v>
      </c>
      <c r="E35" s="30">
        <v>500</v>
      </c>
      <c r="F35" s="31"/>
      <c r="G35" s="31"/>
      <c r="H35" s="146">
        <v>1.612</v>
      </c>
      <c r="I35" s="146">
        <v>2.9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20</v>
      </c>
      <c r="D36" s="30">
        <v>20</v>
      </c>
      <c r="E36" s="30">
        <v>26</v>
      </c>
      <c r="F36" s="31"/>
      <c r="G36" s="31"/>
      <c r="H36" s="146">
        <v>0.05</v>
      </c>
      <c r="I36" s="146">
        <v>0.05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1031</v>
      </c>
      <c r="D37" s="38">
        <v>1210</v>
      </c>
      <c r="E37" s="38">
        <v>1176</v>
      </c>
      <c r="F37" s="39">
        <v>97.1900826446281</v>
      </c>
      <c r="G37" s="40"/>
      <c r="H37" s="147">
        <v>3.561</v>
      </c>
      <c r="I37" s="148">
        <v>4.85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10</v>
      </c>
      <c r="D41" s="30"/>
      <c r="E41" s="30">
        <v>5</v>
      </c>
      <c r="F41" s="31"/>
      <c r="G41" s="31"/>
      <c r="H41" s="146">
        <v>0.095</v>
      </c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>
        <v>41</v>
      </c>
      <c r="D43" s="30">
        <v>56</v>
      </c>
      <c r="E43" s="30">
        <v>50</v>
      </c>
      <c r="F43" s="31"/>
      <c r="G43" s="31"/>
      <c r="H43" s="146">
        <v>0.115</v>
      </c>
      <c r="I43" s="146">
        <v>0.504</v>
      </c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>
        <v>30</v>
      </c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>
        <v>16</v>
      </c>
      <c r="D45" s="30">
        <v>40</v>
      </c>
      <c r="E45" s="30">
        <v>35</v>
      </c>
      <c r="F45" s="31"/>
      <c r="G45" s="31"/>
      <c r="H45" s="146">
        <v>0.045</v>
      </c>
      <c r="I45" s="146">
        <v>0.277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32</v>
      </c>
      <c r="D46" s="30"/>
      <c r="E46" s="30">
        <v>46</v>
      </c>
      <c r="F46" s="31"/>
      <c r="G46" s="31"/>
      <c r="H46" s="146">
        <v>0.071</v>
      </c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>
        <v>3</v>
      </c>
      <c r="E47" s="30"/>
      <c r="F47" s="31"/>
      <c r="G47" s="31"/>
      <c r="H47" s="146"/>
      <c r="I47" s="146">
        <v>0.006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42</v>
      </c>
      <c r="D48" s="30">
        <v>82</v>
      </c>
      <c r="E48" s="30">
        <v>80</v>
      </c>
      <c r="F48" s="31"/>
      <c r="G48" s="31"/>
      <c r="H48" s="146">
        <v>0.168</v>
      </c>
      <c r="I48" s="146">
        <v>0.358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120</v>
      </c>
      <c r="D49" s="30">
        <v>54</v>
      </c>
      <c r="E49" s="30">
        <v>50</v>
      </c>
      <c r="F49" s="31"/>
      <c r="G49" s="31"/>
      <c r="H49" s="146">
        <v>0.61</v>
      </c>
      <c r="I49" s="146">
        <v>0.405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261</v>
      </c>
      <c r="D50" s="38">
        <v>235</v>
      </c>
      <c r="E50" s="38">
        <v>296</v>
      </c>
      <c r="F50" s="39">
        <v>125.95744680851064</v>
      </c>
      <c r="G50" s="40"/>
      <c r="H50" s="147">
        <v>1.104</v>
      </c>
      <c r="I50" s="148">
        <v>1.55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15</v>
      </c>
      <c r="E52" s="38">
        <v>15</v>
      </c>
      <c r="F52" s="39">
        <v>100</v>
      </c>
      <c r="G52" s="40"/>
      <c r="H52" s="147">
        <v>0.01</v>
      </c>
      <c r="I52" s="148">
        <v>0.029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>
        <v>40</v>
      </c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>
        <v>173</v>
      </c>
      <c r="D55" s="30">
        <v>143</v>
      </c>
      <c r="E55" s="30">
        <v>145</v>
      </c>
      <c r="F55" s="31"/>
      <c r="G55" s="31"/>
      <c r="H55" s="146">
        <v>0.69</v>
      </c>
      <c r="I55" s="146">
        <v>0.56</v>
      </c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>
        <v>13.6</v>
      </c>
      <c r="E56" s="30"/>
      <c r="F56" s="31"/>
      <c r="G56" s="31"/>
      <c r="H56" s="146"/>
      <c r="I56" s="146">
        <v>0.056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12</v>
      </c>
      <c r="D57" s="30">
        <v>20</v>
      </c>
      <c r="E57" s="30">
        <v>20</v>
      </c>
      <c r="F57" s="31"/>
      <c r="G57" s="31"/>
      <c r="H57" s="146">
        <v>0.025</v>
      </c>
      <c r="I57" s="146">
        <v>0.04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58</v>
      </c>
      <c r="D58" s="30">
        <v>23</v>
      </c>
      <c r="E58" s="30">
        <v>18</v>
      </c>
      <c r="F58" s="31"/>
      <c r="G58" s="31"/>
      <c r="H58" s="146">
        <v>0.345</v>
      </c>
      <c r="I58" s="146">
        <v>0.102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243</v>
      </c>
      <c r="D59" s="38">
        <v>199.6</v>
      </c>
      <c r="E59" s="38">
        <v>223</v>
      </c>
      <c r="F59" s="39">
        <v>111.72344689378758</v>
      </c>
      <c r="G59" s="40"/>
      <c r="H59" s="147">
        <v>1.06</v>
      </c>
      <c r="I59" s="148">
        <v>0.7580000000000001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25</v>
      </c>
      <c r="D61" s="30">
        <v>15</v>
      </c>
      <c r="E61" s="30"/>
      <c r="F61" s="31"/>
      <c r="G61" s="31"/>
      <c r="H61" s="146">
        <v>0.15</v>
      </c>
      <c r="I61" s="146">
        <v>0.08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49</v>
      </c>
      <c r="D62" s="30">
        <v>62</v>
      </c>
      <c r="E62" s="30">
        <v>62</v>
      </c>
      <c r="F62" s="31"/>
      <c r="G62" s="31"/>
      <c r="H62" s="146">
        <v>0.108</v>
      </c>
      <c r="I62" s="146">
        <v>0.139</v>
      </c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>
        <v>74</v>
      </c>
      <c r="D64" s="38">
        <v>77</v>
      </c>
      <c r="E64" s="38">
        <v>62</v>
      </c>
      <c r="F64" s="39">
        <v>80.51948051948052</v>
      </c>
      <c r="G64" s="40"/>
      <c r="H64" s="147">
        <v>0.258</v>
      </c>
      <c r="I64" s="148">
        <v>0.21900000000000003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26</v>
      </c>
      <c r="D66" s="38">
        <v>23</v>
      </c>
      <c r="E66" s="38">
        <v>25</v>
      </c>
      <c r="F66" s="39">
        <v>108.69565217391305</v>
      </c>
      <c r="G66" s="40"/>
      <c r="H66" s="147">
        <v>0.032</v>
      </c>
      <c r="I66" s="148">
        <v>0.063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8</v>
      </c>
      <c r="D72" s="30">
        <v>3</v>
      </c>
      <c r="E72" s="30">
        <v>3</v>
      </c>
      <c r="F72" s="31"/>
      <c r="G72" s="31"/>
      <c r="H72" s="146">
        <v>0.027</v>
      </c>
      <c r="I72" s="146">
        <v>0.008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2850</v>
      </c>
      <c r="D73" s="30">
        <v>2085</v>
      </c>
      <c r="E73" s="30">
        <v>2085</v>
      </c>
      <c r="F73" s="31"/>
      <c r="G73" s="31"/>
      <c r="H73" s="146">
        <v>11.5</v>
      </c>
      <c r="I73" s="146">
        <v>8.084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96</v>
      </c>
      <c r="D74" s="30">
        <v>52</v>
      </c>
      <c r="E74" s="30">
        <v>100</v>
      </c>
      <c r="F74" s="31"/>
      <c r="G74" s="31"/>
      <c r="H74" s="146">
        <v>0.624</v>
      </c>
      <c r="I74" s="146">
        <v>0.26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40</v>
      </c>
      <c r="D75" s="30">
        <v>39</v>
      </c>
      <c r="E75" s="30">
        <v>45</v>
      </c>
      <c r="F75" s="31"/>
      <c r="G75" s="31"/>
      <c r="H75" s="146">
        <v>0.217</v>
      </c>
      <c r="I75" s="146">
        <v>0.212</v>
      </c>
      <c r="J75" s="146"/>
      <c r="K75" s="32"/>
    </row>
    <row r="76" spans="1:11" s="33" customFormat="1" ht="11.25" customHeight="1">
      <c r="A76" s="35" t="s">
        <v>59</v>
      </c>
      <c r="B76" s="29"/>
      <c r="C76" s="30"/>
      <c r="D76" s="30">
        <v>2</v>
      </c>
      <c r="E76" s="30">
        <v>2</v>
      </c>
      <c r="F76" s="31"/>
      <c r="G76" s="31"/>
      <c r="H76" s="146"/>
      <c r="I76" s="146">
        <v>0.003</v>
      </c>
      <c r="J76" s="146"/>
      <c r="K76" s="32"/>
    </row>
    <row r="77" spans="1:11" s="33" customFormat="1" ht="11.25" customHeight="1">
      <c r="A77" s="35" t="s">
        <v>60</v>
      </c>
      <c r="B77" s="29"/>
      <c r="C77" s="30"/>
      <c r="D77" s="30">
        <v>12</v>
      </c>
      <c r="E77" s="30"/>
      <c r="F77" s="31"/>
      <c r="G77" s="31"/>
      <c r="H77" s="146"/>
      <c r="I77" s="146">
        <v>0.044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12</v>
      </c>
      <c r="D78" s="30">
        <v>8</v>
      </c>
      <c r="E78" s="30">
        <v>8</v>
      </c>
      <c r="F78" s="31"/>
      <c r="G78" s="31"/>
      <c r="H78" s="146">
        <v>0.084</v>
      </c>
      <c r="I78" s="146">
        <v>0.056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389</v>
      </c>
      <c r="D79" s="30">
        <v>338</v>
      </c>
      <c r="E79" s="30">
        <v>338</v>
      </c>
      <c r="F79" s="31"/>
      <c r="G79" s="31"/>
      <c r="H79" s="146">
        <v>2.143</v>
      </c>
      <c r="I79" s="146">
        <v>1.682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3395</v>
      </c>
      <c r="D80" s="38">
        <v>2539</v>
      </c>
      <c r="E80" s="38">
        <v>2581</v>
      </c>
      <c r="F80" s="39">
        <v>101.6541945647893</v>
      </c>
      <c r="G80" s="40"/>
      <c r="H80" s="147">
        <v>14.594999999999999</v>
      </c>
      <c r="I80" s="148">
        <v>10.348999999999998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6958</v>
      </c>
      <c r="D87" s="53">
        <v>6385.6</v>
      </c>
      <c r="E87" s="53">
        <v>5463</v>
      </c>
      <c r="F87" s="54">
        <f>IF(D87&gt;0,100*E87/D87,0)</f>
        <v>85.55186670007517</v>
      </c>
      <c r="G87" s="40"/>
      <c r="H87" s="151">
        <v>30.137999999999998</v>
      </c>
      <c r="I87" s="152">
        <v>31.037999999999997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2141</v>
      </c>
      <c r="D24" s="38">
        <v>2018</v>
      </c>
      <c r="E24" s="38">
        <v>2219</v>
      </c>
      <c r="F24" s="39">
        <v>109.9603567888999</v>
      </c>
      <c r="G24" s="40"/>
      <c r="H24" s="147">
        <v>11.94</v>
      </c>
      <c r="I24" s="148">
        <v>11.341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3292</v>
      </c>
      <c r="D28" s="30">
        <v>2879</v>
      </c>
      <c r="E28" s="30">
        <v>2875</v>
      </c>
      <c r="F28" s="31"/>
      <c r="G28" s="31"/>
      <c r="H28" s="146">
        <v>19.021</v>
      </c>
      <c r="I28" s="146">
        <v>16.41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48</v>
      </c>
      <c r="D29" s="30">
        <v>48</v>
      </c>
      <c r="E29" s="30">
        <v>48</v>
      </c>
      <c r="F29" s="31"/>
      <c r="G29" s="31"/>
      <c r="H29" s="146">
        <v>0.192</v>
      </c>
      <c r="I29" s="146">
        <v>0.216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2261</v>
      </c>
      <c r="D30" s="30">
        <v>2196</v>
      </c>
      <c r="E30" s="30">
        <v>1994</v>
      </c>
      <c r="F30" s="31"/>
      <c r="G30" s="31"/>
      <c r="H30" s="146">
        <v>11.768</v>
      </c>
      <c r="I30" s="146">
        <v>12.788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5601</v>
      </c>
      <c r="D31" s="38">
        <v>5123</v>
      </c>
      <c r="E31" s="38">
        <v>4917</v>
      </c>
      <c r="F31" s="39">
        <f>IF(D31&gt;0,100*E31/D31,0)</f>
        <v>95.97891860238141</v>
      </c>
      <c r="G31" s="40"/>
      <c r="H31" s="147">
        <v>30.981</v>
      </c>
      <c r="I31" s="148">
        <v>29.414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>
        <v>941</v>
      </c>
      <c r="D34" s="30">
        <v>1064</v>
      </c>
      <c r="E34" s="30">
        <v>1050</v>
      </c>
      <c r="F34" s="31"/>
      <c r="G34" s="31"/>
      <c r="H34" s="146">
        <v>3.395</v>
      </c>
      <c r="I34" s="146">
        <v>6.2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49</v>
      </c>
      <c r="D35" s="30">
        <v>5</v>
      </c>
      <c r="E35" s="30">
        <v>5</v>
      </c>
      <c r="F35" s="31"/>
      <c r="G35" s="31"/>
      <c r="H35" s="146">
        <v>0.374</v>
      </c>
      <c r="I35" s="146">
        <v>0.04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19586</v>
      </c>
      <c r="D36" s="30">
        <v>19586</v>
      </c>
      <c r="E36" s="30">
        <v>19847</v>
      </c>
      <c r="F36" s="31"/>
      <c r="G36" s="31"/>
      <c r="H36" s="146">
        <v>125.155</v>
      </c>
      <c r="I36" s="146">
        <v>143.928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20576</v>
      </c>
      <c r="D37" s="38">
        <v>20655</v>
      </c>
      <c r="E37" s="38">
        <v>20902</v>
      </c>
      <c r="F37" s="39">
        <v>101.19583635923505</v>
      </c>
      <c r="G37" s="40"/>
      <c r="H37" s="147">
        <v>128.924</v>
      </c>
      <c r="I37" s="148">
        <v>150.168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32</v>
      </c>
      <c r="D39" s="38">
        <v>32</v>
      </c>
      <c r="E39" s="38">
        <v>36</v>
      </c>
      <c r="F39" s="39">
        <v>112.5</v>
      </c>
      <c r="G39" s="40"/>
      <c r="H39" s="147">
        <v>0.073</v>
      </c>
      <c r="I39" s="148">
        <v>0.07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88</v>
      </c>
      <c r="D54" s="30">
        <v>67</v>
      </c>
      <c r="E54" s="30">
        <v>95</v>
      </c>
      <c r="F54" s="31"/>
      <c r="G54" s="31"/>
      <c r="H54" s="146">
        <v>0.572</v>
      </c>
      <c r="I54" s="146">
        <v>0.442</v>
      </c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>
        <v>88</v>
      </c>
      <c r="D59" s="38">
        <v>67</v>
      </c>
      <c r="E59" s="38">
        <v>95</v>
      </c>
      <c r="F59" s="39">
        <v>141.7910447761194</v>
      </c>
      <c r="G59" s="40"/>
      <c r="H59" s="147">
        <v>0.572</v>
      </c>
      <c r="I59" s="148">
        <v>0.442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353</v>
      </c>
      <c r="D61" s="30">
        <v>420</v>
      </c>
      <c r="E61" s="30">
        <v>420</v>
      </c>
      <c r="F61" s="31"/>
      <c r="G61" s="31"/>
      <c r="H61" s="146">
        <v>1.292</v>
      </c>
      <c r="I61" s="146">
        <v>1.68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46">
        <v>1.318</v>
      </c>
      <c r="I62" s="146">
        <v>1.193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14730</v>
      </c>
      <c r="D63" s="30">
        <v>14806</v>
      </c>
      <c r="E63" s="30">
        <v>14806</v>
      </c>
      <c r="F63" s="31"/>
      <c r="G63" s="31"/>
      <c r="H63" s="146">
        <v>111.786</v>
      </c>
      <c r="I63" s="146">
        <v>124.371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15236</v>
      </c>
      <c r="D64" s="38">
        <v>15379</v>
      </c>
      <c r="E64" s="38">
        <v>15379</v>
      </c>
      <c r="F64" s="39">
        <v>100</v>
      </c>
      <c r="G64" s="40"/>
      <c r="H64" s="147">
        <v>114.396</v>
      </c>
      <c r="I64" s="148">
        <v>127.244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445</v>
      </c>
      <c r="D66" s="38">
        <v>456</v>
      </c>
      <c r="E66" s="38">
        <v>435</v>
      </c>
      <c r="F66" s="39">
        <v>95.39473684210526</v>
      </c>
      <c r="G66" s="40"/>
      <c r="H66" s="147">
        <v>2.674</v>
      </c>
      <c r="I66" s="148">
        <v>2.7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18200</v>
      </c>
      <c r="D68" s="30">
        <v>16500</v>
      </c>
      <c r="E68" s="30">
        <v>15000</v>
      </c>
      <c r="F68" s="31"/>
      <c r="G68" s="31"/>
      <c r="H68" s="146">
        <v>127.491</v>
      </c>
      <c r="I68" s="146">
        <v>113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5206</v>
      </c>
      <c r="D69" s="30">
        <v>4900</v>
      </c>
      <c r="E69" s="30">
        <v>4500</v>
      </c>
      <c r="F69" s="31"/>
      <c r="G69" s="31"/>
      <c r="H69" s="146">
        <v>37.093</v>
      </c>
      <c r="I69" s="146">
        <v>33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23406</v>
      </c>
      <c r="D70" s="38">
        <v>21400</v>
      </c>
      <c r="E70" s="38">
        <v>19500</v>
      </c>
      <c r="F70" s="39">
        <v>91.1214953271028</v>
      </c>
      <c r="G70" s="40"/>
      <c r="H70" s="147">
        <v>164.584</v>
      </c>
      <c r="I70" s="148">
        <v>146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>
        <v>2569</v>
      </c>
      <c r="D73" s="30">
        <v>2700</v>
      </c>
      <c r="E73" s="30">
        <v>2700</v>
      </c>
      <c r="F73" s="31"/>
      <c r="G73" s="31"/>
      <c r="H73" s="146">
        <v>34.061</v>
      </c>
      <c r="I73" s="146">
        <v>35.702</v>
      </c>
      <c r="J73" s="146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59</v>
      </c>
      <c r="B76" s="29"/>
      <c r="C76" s="30">
        <v>29</v>
      </c>
      <c r="D76" s="30">
        <v>27</v>
      </c>
      <c r="E76" s="30">
        <v>27</v>
      </c>
      <c r="F76" s="31"/>
      <c r="G76" s="31"/>
      <c r="H76" s="146">
        <v>0.274</v>
      </c>
      <c r="I76" s="146">
        <v>0.25</v>
      </c>
      <c r="J76" s="146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>
        <v>37481</v>
      </c>
      <c r="D79" s="30">
        <v>37065</v>
      </c>
      <c r="E79" s="30">
        <v>37065</v>
      </c>
      <c r="F79" s="31"/>
      <c r="G79" s="31"/>
      <c r="H79" s="146">
        <v>346.699</v>
      </c>
      <c r="I79" s="146">
        <v>340.592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40079</v>
      </c>
      <c r="D80" s="38">
        <v>39792</v>
      </c>
      <c r="E80" s="38">
        <v>39792</v>
      </c>
      <c r="F80" s="39">
        <v>100</v>
      </c>
      <c r="G80" s="40"/>
      <c r="H80" s="147">
        <v>381.034</v>
      </c>
      <c r="I80" s="148">
        <v>376.544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107604</v>
      </c>
      <c r="D87" s="53">
        <v>104922</v>
      </c>
      <c r="E87" s="53">
        <v>103275</v>
      </c>
      <c r="F87" s="54">
        <f>IF(D87&gt;0,100*E87/D87,0)</f>
        <v>98.43026248069995</v>
      </c>
      <c r="G87" s="40"/>
      <c r="H87" s="151">
        <v>835.178</v>
      </c>
      <c r="I87" s="152">
        <v>843.923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980</v>
      </c>
      <c r="D9" s="30">
        <v>885</v>
      </c>
      <c r="E9" s="30"/>
      <c r="F9" s="31"/>
      <c r="G9" s="31"/>
      <c r="H9" s="146">
        <v>1.989</v>
      </c>
      <c r="I9" s="146">
        <v>2.248</v>
      </c>
      <c r="J9" s="146"/>
      <c r="K9" s="32"/>
    </row>
    <row r="10" spans="1:11" s="33" customFormat="1" ht="11.25" customHeight="1">
      <c r="A10" s="35" t="s">
        <v>8</v>
      </c>
      <c r="B10" s="29"/>
      <c r="C10" s="30">
        <v>766</v>
      </c>
      <c r="D10" s="30">
        <v>604</v>
      </c>
      <c r="E10" s="30"/>
      <c r="F10" s="31"/>
      <c r="G10" s="31"/>
      <c r="H10" s="146">
        <v>1.386</v>
      </c>
      <c r="I10" s="146">
        <v>1.027</v>
      </c>
      <c r="J10" s="146"/>
      <c r="K10" s="32"/>
    </row>
    <row r="11" spans="1:11" s="33" customFormat="1" ht="11.25" customHeight="1">
      <c r="A11" s="28" t="s">
        <v>9</v>
      </c>
      <c r="B11" s="29"/>
      <c r="C11" s="30">
        <v>228</v>
      </c>
      <c r="D11" s="30">
        <v>228</v>
      </c>
      <c r="E11" s="30"/>
      <c r="F11" s="31"/>
      <c r="G11" s="31"/>
      <c r="H11" s="146">
        <v>0.413</v>
      </c>
      <c r="I11" s="146">
        <v>0.217</v>
      </c>
      <c r="J11" s="146"/>
      <c r="K11" s="32"/>
    </row>
    <row r="12" spans="1:11" s="33" customFormat="1" ht="11.25" customHeight="1">
      <c r="A12" s="35" t="s">
        <v>10</v>
      </c>
      <c r="B12" s="29"/>
      <c r="C12" s="30">
        <v>295</v>
      </c>
      <c r="D12" s="30">
        <v>276</v>
      </c>
      <c r="E12" s="30"/>
      <c r="F12" s="31"/>
      <c r="G12" s="31"/>
      <c r="H12" s="146">
        <v>0.726</v>
      </c>
      <c r="I12" s="146">
        <v>0.627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2269</v>
      </c>
      <c r="D13" s="38">
        <v>1993</v>
      </c>
      <c r="E13" s="38"/>
      <c r="F13" s="39"/>
      <c r="G13" s="40"/>
      <c r="H13" s="147">
        <v>4.513999999999999</v>
      </c>
      <c r="I13" s="148">
        <v>4.119000000000001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1135</v>
      </c>
      <c r="D15" s="38">
        <v>1140</v>
      </c>
      <c r="E15" s="38">
        <v>981</v>
      </c>
      <c r="F15" s="39">
        <v>86.05263157894737</v>
      </c>
      <c r="G15" s="40"/>
      <c r="H15" s="147">
        <v>0.716</v>
      </c>
      <c r="I15" s="148">
        <v>0.552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>
        <v>1</v>
      </c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206</v>
      </c>
      <c r="D19" s="30">
        <v>342</v>
      </c>
      <c r="E19" s="30">
        <v>355</v>
      </c>
      <c r="F19" s="31"/>
      <c r="G19" s="31"/>
      <c r="H19" s="146">
        <v>0.365</v>
      </c>
      <c r="I19" s="146">
        <v>0.547</v>
      </c>
      <c r="J19" s="146"/>
      <c r="K19" s="32"/>
    </row>
    <row r="20" spans="1:11" s="33" customFormat="1" ht="11.25" customHeight="1">
      <c r="A20" s="35" t="s">
        <v>15</v>
      </c>
      <c r="B20" s="29"/>
      <c r="C20" s="30">
        <v>280</v>
      </c>
      <c r="D20" s="30">
        <v>280</v>
      </c>
      <c r="E20" s="30">
        <v>280</v>
      </c>
      <c r="F20" s="31"/>
      <c r="G20" s="31"/>
      <c r="H20" s="146">
        <v>0.169</v>
      </c>
      <c r="I20" s="146">
        <v>0.182</v>
      </c>
      <c r="J20" s="146"/>
      <c r="K20" s="32"/>
    </row>
    <row r="21" spans="1:11" s="33" customFormat="1" ht="11.25" customHeight="1">
      <c r="A21" s="35" t="s">
        <v>16</v>
      </c>
      <c r="B21" s="29"/>
      <c r="C21" s="30">
        <v>225</v>
      </c>
      <c r="D21" s="30">
        <v>225</v>
      </c>
      <c r="E21" s="30">
        <v>225</v>
      </c>
      <c r="F21" s="31"/>
      <c r="G21" s="31"/>
      <c r="H21" s="146">
        <v>0.176</v>
      </c>
      <c r="I21" s="146">
        <v>0.18</v>
      </c>
      <c r="J21" s="146"/>
      <c r="K21" s="32"/>
    </row>
    <row r="22" spans="1:11" s="42" customFormat="1" ht="11.25" customHeight="1">
      <c r="A22" s="36" t="s">
        <v>17</v>
      </c>
      <c r="B22" s="37"/>
      <c r="C22" s="38">
        <v>711</v>
      </c>
      <c r="D22" s="38">
        <v>847</v>
      </c>
      <c r="E22" s="38">
        <v>860</v>
      </c>
      <c r="F22" s="39">
        <v>101.53482880755608</v>
      </c>
      <c r="G22" s="40"/>
      <c r="H22" s="147">
        <v>0.71</v>
      </c>
      <c r="I22" s="148">
        <v>0.909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103</v>
      </c>
      <c r="D24" s="38">
        <v>92</v>
      </c>
      <c r="E24" s="38">
        <v>128</v>
      </c>
      <c r="F24" s="39">
        <v>139.1304347826087</v>
      </c>
      <c r="G24" s="40"/>
      <c r="H24" s="147">
        <v>0.208</v>
      </c>
      <c r="I24" s="148">
        <v>0.184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163</v>
      </c>
      <c r="D26" s="38">
        <v>160</v>
      </c>
      <c r="E26" s="38">
        <v>150</v>
      </c>
      <c r="F26" s="39">
        <v>93.75</v>
      </c>
      <c r="G26" s="40"/>
      <c r="H26" s="147">
        <v>0.302</v>
      </c>
      <c r="I26" s="148">
        <v>0.3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7</v>
      </c>
      <c r="D28" s="30">
        <v>6</v>
      </c>
      <c r="E28" s="30">
        <v>5</v>
      </c>
      <c r="F28" s="31"/>
      <c r="G28" s="31"/>
      <c r="H28" s="146">
        <v>0.017</v>
      </c>
      <c r="I28" s="146">
        <v>0.014</v>
      </c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>
        <v>1</v>
      </c>
      <c r="E29" s="30"/>
      <c r="F29" s="31"/>
      <c r="G29" s="31"/>
      <c r="H29" s="146"/>
      <c r="I29" s="146">
        <v>0.001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2</v>
      </c>
      <c r="D30" s="30">
        <v>7</v>
      </c>
      <c r="E30" s="30">
        <v>5</v>
      </c>
      <c r="F30" s="31"/>
      <c r="G30" s="31"/>
      <c r="H30" s="146">
        <v>0.004</v>
      </c>
      <c r="I30" s="146">
        <v>0.014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9</v>
      </c>
      <c r="D31" s="38">
        <v>14</v>
      </c>
      <c r="E31" s="38">
        <v>10</v>
      </c>
      <c r="F31" s="39">
        <v>71.42857142857143</v>
      </c>
      <c r="G31" s="40"/>
      <c r="H31" s="147">
        <v>0.021</v>
      </c>
      <c r="I31" s="148">
        <v>0.028999999999999998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133</v>
      </c>
      <c r="D33" s="30">
        <v>130</v>
      </c>
      <c r="E33" s="30">
        <v>100</v>
      </c>
      <c r="F33" s="31"/>
      <c r="G33" s="31"/>
      <c r="H33" s="146">
        <v>0.143</v>
      </c>
      <c r="I33" s="146">
        <v>0.1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82</v>
      </c>
      <c r="D34" s="30">
        <v>75</v>
      </c>
      <c r="E34" s="30">
        <v>60</v>
      </c>
      <c r="F34" s="31"/>
      <c r="G34" s="31"/>
      <c r="H34" s="146">
        <v>0.11</v>
      </c>
      <c r="I34" s="146">
        <v>0.1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6</v>
      </c>
      <c r="D35" s="30">
        <v>10</v>
      </c>
      <c r="E35" s="30">
        <v>15</v>
      </c>
      <c r="F35" s="31"/>
      <c r="G35" s="31"/>
      <c r="H35" s="146">
        <v>0.011</v>
      </c>
      <c r="I35" s="146">
        <v>0.012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37</v>
      </c>
      <c r="D36" s="30">
        <v>37</v>
      </c>
      <c r="E36" s="30">
        <v>2</v>
      </c>
      <c r="F36" s="31"/>
      <c r="G36" s="31"/>
      <c r="H36" s="146">
        <v>0.056</v>
      </c>
      <c r="I36" s="146">
        <v>0.056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258</v>
      </c>
      <c r="D37" s="38">
        <v>252</v>
      </c>
      <c r="E37" s="38">
        <v>177</v>
      </c>
      <c r="F37" s="39">
        <v>70.23809523809524</v>
      </c>
      <c r="G37" s="40"/>
      <c r="H37" s="147">
        <v>0.32</v>
      </c>
      <c r="I37" s="148">
        <v>0.268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8</v>
      </c>
      <c r="D39" s="38">
        <v>8</v>
      </c>
      <c r="E39" s="38">
        <v>5</v>
      </c>
      <c r="F39" s="39">
        <v>62.5</v>
      </c>
      <c r="G39" s="40"/>
      <c r="H39" s="147">
        <v>0.006</v>
      </c>
      <c r="I39" s="148">
        <v>0.006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195</v>
      </c>
      <c r="D41" s="30">
        <v>122</v>
      </c>
      <c r="E41" s="30">
        <v>140</v>
      </c>
      <c r="F41" s="31"/>
      <c r="G41" s="31"/>
      <c r="H41" s="146">
        <v>0.332</v>
      </c>
      <c r="I41" s="146">
        <v>0.203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42</v>
      </c>
      <c r="D42" s="30">
        <v>54</v>
      </c>
      <c r="E42" s="30">
        <v>47</v>
      </c>
      <c r="F42" s="31"/>
      <c r="G42" s="31"/>
      <c r="H42" s="146">
        <v>0.059</v>
      </c>
      <c r="I42" s="146">
        <v>0.103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4893</v>
      </c>
      <c r="D43" s="30">
        <v>4270</v>
      </c>
      <c r="E43" s="30">
        <v>4500</v>
      </c>
      <c r="F43" s="31"/>
      <c r="G43" s="31"/>
      <c r="H43" s="146">
        <v>11.743</v>
      </c>
      <c r="I43" s="146">
        <v>9.821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103</v>
      </c>
      <c r="D44" s="30">
        <v>90</v>
      </c>
      <c r="E44" s="30">
        <v>100</v>
      </c>
      <c r="F44" s="31"/>
      <c r="G44" s="31"/>
      <c r="H44" s="146">
        <v>0.124</v>
      </c>
      <c r="I44" s="146">
        <v>0.133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51</v>
      </c>
      <c r="D45" s="30">
        <v>64</v>
      </c>
      <c r="E45" s="30">
        <v>60</v>
      </c>
      <c r="F45" s="31"/>
      <c r="G45" s="31"/>
      <c r="H45" s="146">
        <v>0.051</v>
      </c>
      <c r="I45" s="146">
        <v>0.122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30</v>
      </c>
      <c r="D46" s="30">
        <v>28</v>
      </c>
      <c r="E46" s="30">
        <v>28</v>
      </c>
      <c r="F46" s="31"/>
      <c r="G46" s="31"/>
      <c r="H46" s="146">
        <v>0.06</v>
      </c>
      <c r="I46" s="146">
        <v>0.056</v>
      </c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>
        <v>1</v>
      </c>
      <c r="E47" s="30"/>
      <c r="F47" s="31"/>
      <c r="G47" s="31"/>
      <c r="H47" s="146"/>
      <c r="I47" s="146">
        <v>0.001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14</v>
      </c>
      <c r="D48" s="30">
        <v>19</v>
      </c>
      <c r="E48" s="30">
        <v>20</v>
      </c>
      <c r="F48" s="31"/>
      <c r="G48" s="31"/>
      <c r="H48" s="146">
        <v>0.035</v>
      </c>
      <c r="I48" s="146">
        <v>0.048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128</v>
      </c>
      <c r="D49" s="30">
        <v>153</v>
      </c>
      <c r="E49" s="30">
        <v>145</v>
      </c>
      <c r="F49" s="31"/>
      <c r="G49" s="31"/>
      <c r="H49" s="146">
        <v>0.256</v>
      </c>
      <c r="I49" s="146">
        <v>0.298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5456</v>
      </c>
      <c r="D50" s="38">
        <v>4801</v>
      </c>
      <c r="E50" s="38">
        <v>5040</v>
      </c>
      <c r="F50" s="39">
        <v>104.97812955634242</v>
      </c>
      <c r="G50" s="40"/>
      <c r="H50" s="147">
        <v>12.660000000000002</v>
      </c>
      <c r="I50" s="148">
        <v>10.784999999999997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25</v>
      </c>
      <c r="D54" s="30">
        <v>5</v>
      </c>
      <c r="E54" s="30">
        <v>5</v>
      </c>
      <c r="F54" s="31"/>
      <c r="G54" s="31"/>
      <c r="H54" s="146">
        <v>0.045</v>
      </c>
      <c r="I54" s="146">
        <v>0.008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5</v>
      </c>
      <c r="D55" s="30">
        <v>5</v>
      </c>
      <c r="E55" s="30">
        <v>5</v>
      </c>
      <c r="F55" s="31"/>
      <c r="G55" s="31"/>
      <c r="H55" s="146">
        <v>0.005</v>
      </c>
      <c r="I55" s="146">
        <v>0.005</v>
      </c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>
        <v>25</v>
      </c>
      <c r="E56" s="30">
        <v>15</v>
      </c>
      <c r="F56" s="31"/>
      <c r="G56" s="31"/>
      <c r="H56" s="146"/>
      <c r="I56" s="146">
        <v>0.033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5</v>
      </c>
      <c r="D57" s="30">
        <v>4</v>
      </c>
      <c r="E57" s="30">
        <v>4</v>
      </c>
      <c r="F57" s="31"/>
      <c r="G57" s="31"/>
      <c r="H57" s="146">
        <v>0.005</v>
      </c>
      <c r="I57" s="146">
        <v>0.004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4</v>
      </c>
      <c r="D58" s="30">
        <v>1</v>
      </c>
      <c r="E58" s="30">
        <v>3</v>
      </c>
      <c r="F58" s="31"/>
      <c r="G58" s="31"/>
      <c r="H58" s="146">
        <v>0.001</v>
      </c>
      <c r="I58" s="146">
        <v>0.001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39</v>
      </c>
      <c r="D59" s="38">
        <v>40</v>
      </c>
      <c r="E59" s="38">
        <v>32</v>
      </c>
      <c r="F59" s="39">
        <v>80</v>
      </c>
      <c r="G59" s="40"/>
      <c r="H59" s="147">
        <v>0.055999999999999994</v>
      </c>
      <c r="I59" s="148">
        <v>0.051000000000000004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4</v>
      </c>
      <c r="D61" s="30"/>
      <c r="E61" s="30"/>
      <c r="F61" s="31"/>
      <c r="G61" s="31"/>
      <c r="H61" s="146">
        <v>0.004</v>
      </c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>
        <v>4</v>
      </c>
      <c r="D64" s="38"/>
      <c r="E64" s="38"/>
      <c r="F64" s="39"/>
      <c r="G64" s="40"/>
      <c r="H64" s="147">
        <v>0.004</v>
      </c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4</v>
      </c>
      <c r="D66" s="38">
        <v>2</v>
      </c>
      <c r="E66" s="38">
        <v>4</v>
      </c>
      <c r="F66" s="39">
        <v>200</v>
      </c>
      <c r="G66" s="40"/>
      <c r="H66" s="147">
        <v>0.004</v>
      </c>
      <c r="I66" s="148">
        <v>0.002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1</v>
      </c>
      <c r="D68" s="30"/>
      <c r="E68" s="30"/>
      <c r="F68" s="31"/>
      <c r="G68" s="31"/>
      <c r="H68" s="146">
        <v>0.002</v>
      </c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>
        <v>4</v>
      </c>
      <c r="D69" s="30"/>
      <c r="E69" s="30"/>
      <c r="F69" s="31"/>
      <c r="G69" s="31"/>
      <c r="H69" s="146">
        <v>0.008</v>
      </c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>
        <v>5</v>
      </c>
      <c r="D70" s="38"/>
      <c r="E70" s="38"/>
      <c r="F70" s="39"/>
      <c r="G70" s="40"/>
      <c r="H70" s="147">
        <v>0.01</v>
      </c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>
        <v>12</v>
      </c>
      <c r="E72" s="30">
        <v>11</v>
      </c>
      <c r="F72" s="31"/>
      <c r="G72" s="31"/>
      <c r="H72" s="146">
        <v>0.014</v>
      </c>
      <c r="I72" s="146">
        <v>0.015</v>
      </c>
      <c r="J72" s="146"/>
      <c r="K72" s="32"/>
    </row>
    <row r="73" spans="1:11" s="33" customFormat="1" ht="11.25" customHeight="1">
      <c r="A73" s="35" t="s">
        <v>56</v>
      </c>
      <c r="B73" s="29"/>
      <c r="C73" s="30"/>
      <c r="D73" s="30">
        <v>45</v>
      </c>
      <c r="E73" s="30">
        <v>45</v>
      </c>
      <c r="F73" s="31"/>
      <c r="G73" s="31"/>
      <c r="H73" s="146"/>
      <c r="I73" s="146">
        <v>0.675</v>
      </c>
      <c r="J73" s="146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>
        <v>3</v>
      </c>
      <c r="D75" s="30">
        <v>3</v>
      </c>
      <c r="E75" s="30">
        <v>8</v>
      </c>
      <c r="F75" s="31"/>
      <c r="G75" s="31"/>
      <c r="H75" s="146">
        <v>0.003</v>
      </c>
      <c r="I75" s="146">
        <v>0.003</v>
      </c>
      <c r="J75" s="146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>
        <v>5</v>
      </c>
      <c r="D77" s="30"/>
      <c r="E77" s="30">
        <v>1</v>
      </c>
      <c r="F77" s="31"/>
      <c r="G77" s="31"/>
      <c r="H77" s="146">
        <v>0.005</v>
      </c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>
        <v>4</v>
      </c>
      <c r="D78" s="30"/>
      <c r="E78" s="30"/>
      <c r="F78" s="31"/>
      <c r="G78" s="31"/>
      <c r="H78" s="146">
        <v>0.003</v>
      </c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>
        <v>9</v>
      </c>
      <c r="D79" s="30"/>
      <c r="E79" s="30">
        <v>4</v>
      </c>
      <c r="F79" s="31"/>
      <c r="G79" s="31"/>
      <c r="H79" s="146">
        <v>0.012</v>
      </c>
      <c r="I79" s="146"/>
      <c r="J79" s="146"/>
      <c r="K79" s="32"/>
    </row>
    <row r="80" spans="1:11" s="42" customFormat="1" ht="11.25" customHeight="1">
      <c r="A80" s="43" t="s">
        <v>63</v>
      </c>
      <c r="B80" s="37"/>
      <c r="C80" s="38">
        <v>31</v>
      </c>
      <c r="D80" s="38">
        <v>60</v>
      </c>
      <c r="E80" s="38">
        <v>69</v>
      </c>
      <c r="F80" s="39">
        <v>115</v>
      </c>
      <c r="G80" s="40"/>
      <c r="H80" s="147">
        <v>0.037000000000000005</v>
      </c>
      <c r="I80" s="148">
        <v>0.6930000000000001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46</v>
      </c>
      <c r="D82" s="30">
        <v>46</v>
      </c>
      <c r="E82" s="30">
        <v>46</v>
      </c>
      <c r="F82" s="31"/>
      <c r="G82" s="31"/>
      <c r="H82" s="146">
        <v>0.044</v>
      </c>
      <c r="I82" s="146">
        <v>0.044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69</v>
      </c>
      <c r="D83" s="30">
        <v>69</v>
      </c>
      <c r="E83" s="30">
        <v>70</v>
      </c>
      <c r="F83" s="31"/>
      <c r="G83" s="31"/>
      <c r="H83" s="146">
        <v>0.063</v>
      </c>
      <c r="I83" s="146">
        <v>0.063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115</v>
      </c>
      <c r="D84" s="38">
        <v>115</v>
      </c>
      <c r="E84" s="38">
        <v>116</v>
      </c>
      <c r="F84" s="39">
        <v>100.8695652173913</v>
      </c>
      <c r="G84" s="40"/>
      <c r="H84" s="147">
        <v>0.107</v>
      </c>
      <c r="I84" s="148">
        <v>0.107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10310</v>
      </c>
      <c r="D87" s="53">
        <v>9524</v>
      </c>
      <c r="E87" s="53"/>
      <c r="F87" s="54"/>
      <c r="G87" s="40"/>
      <c r="H87" s="151">
        <v>19.675000000000004</v>
      </c>
      <c r="I87" s="152">
        <v>18.004999999999995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2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42</v>
      </c>
      <c r="E9" s="30"/>
      <c r="F9" s="31"/>
      <c r="G9" s="31"/>
      <c r="H9" s="146"/>
      <c r="I9" s="146">
        <v>0.168</v>
      </c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>
        <v>35</v>
      </c>
      <c r="E10" s="30">
        <v>35</v>
      </c>
      <c r="F10" s="31"/>
      <c r="G10" s="31"/>
      <c r="H10" s="146"/>
      <c r="I10" s="146">
        <v>0.14</v>
      </c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>
        <v>77</v>
      </c>
      <c r="E13" s="38">
        <v>35</v>
      </c>
      <c r="F13" s="39">
        <v>45.45454545454545</v>
      </c>
      <c r="G13" s="40"/>
      <c r="H13" s="147"/>
      <c r="I13" s="148">
        <v>0.30800000000000005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1126</v>
      </c>
      <c r="D19" s="30">
        <v>342</v>
      </c>
      <c r="E19" s="30">
        <v>300</v>
      </c>
      <c r="F19" s="31"/>
      <c r="G19" s="31"/>
      <c r="H19" s="146">
        <v>2.027</v>
      </c>
      <c r="I19" s="146">
        <v>1.026</v>
      </c>
      <c r="J19" s="146">
        <v>0.64</v>
      </c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/>
      <c r="E20" s="30"/>
      <c r="F20" s="31"/>
      <c r="G20" s="31"/>
      <c r="H20" s="146">
        <v>0.001</v>
      </c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/>
      <c r="E21" s="30"/>
      <c r="F21" s="31"/>
      <c r="G21" s="31"/>
      <c r="H21" s="146">
        <v>0.006</v>
      </c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1132</v>
      </c>
      <c r="D22" s="38">
        <v>342</v>
      </c>
      <c r="E22" s="38">
        <v>300</v>
      </c>
      <c r="F22" s="39">
        <v>87.71929824561404</v>
      </c>
      <c r="G22" s="40"/>
      <c r="H22" s="147">
        <v>2.034</v>
      </c>
      <c r="I22" s="148">
        <v>1.026</v>
      </c>
      <c r="J22" s="148">
        <v>0.64</v>
      </c>
      <c r="K22" s="41">
        <v>62.37816764132553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2741</v>
      </c>
      <c r="D24" s="38">
        <v>1449</v>
      </c>
      <c r="E24" s="38">
        <v>1329</v>
      </c>
      <c r="F24" s="39">
        <v>91.7184265010352</v>
      </c>
      <c r="G24" s="40"/>
      <c r="H24" s="147">
        <v>5.824</v>
      </c>
      <c r="I24" s="148">
        <v>2.942</v>
      </c>
      <c r="J24" s="148">
        <v>2.785</v>
      </c>
      <c r="K24" s="41">
        <v>94.66349422161794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104</v>
      </c>
      <c r="D26" s="38">
        <v>50</v>
      </c>
      <c r="E26" s="38">
        <v>12</v>
      </c>
      <c r="F26" s="39">
        <v>24</v>
      </c>
      <c r="G26" s="40"/>
      <c r="H26" s="147">
        <v>0.165</v>
      </c>
      <c r="I26" s="148">
        <v>0.11</v>
      </c>
      <c r="J26" s="148">
        <v>0.03</v>
      </c>
      <c r="K26" s="41">
        <v>27.272727272727273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531</v>
      </c>
      <c r="D28" s="30">
        <v>955</v>
      </c>
      <c r="E28" s="30">
        <v>1580</v>
      </c>
      <c r="F28" s="31"/>
      <c r="G28" s="31"/>
      <c r="H28" s="146">
        <v>1.276</v>
      </c>
      <c r="I28" s="146">
        <v>1.805</v>
      </c>
      <c r="J28" s="146">
        <v>2.737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382</v>
      </c>
      <c r="D30" s="30">
        <v>307</v>
      </c>
      <c r="E30" s="30">
        <v>328</v>
      </c>
      <c r="F30" s="31"/>
      <c r="G30" s="31"/>
      <c r="H30" s="146">
        <v>1.037</v>
      </c>
      <c r="I30" s="146">
        <v>0.801</v>
      </c>
      <c r="J30" s="146">
        <v>0.777</v>
      </c>
      <c r="K30" s="32"/>
    </row>
    <row r="31" spans="1:11" s="42" customFormat="1" ht="11.25" customHeight="1">
      <c r="A31" s="43" t="s">
        <v>23</v>
      </c>
      <c r="B31" s="37"/>
      <c r="C31" s="38">
        <v>913</v>
      </c>
      <c r="D31" s="38">
        <v>1262</v>
      </c>
      <c r="E31" s="38">
        <v>1908</v>
      </c>
      <c r="F31" s="39">
        <v>151.18858954041204</v>
      </c>
      <c r="G31" s="40"/>
      <c r="H31" s="147">
        <v>2.3129999999999997</v>
      </c>
      <c r="I31" s="148">
        <v>2.606</v>
      </c>
      <c r="J31" s="148">
        <v>3.5140000000000002</v>
      </c>
      <c r="K31" s="41">
        <v>134.84267075978514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320</v>
      </c>
      <c r="D33" s="30">
        <v>150</v>
      </c>
      <c r="E33" s="30">
        <v>150</v>
      </c>
      <c r="F33" s="31"/>
      <c r="G33" s="31"/>
      <c r="H33" s="146">
        <v>0.261</v>
      </c>
      <c r="I33" s="146">
        <v>0.12</v>
      </c>
      <c r="J33" s="146">
        <v>0.11</v>
      </c>
      <c r="K33" s="32"/>
    </row>
    <row r="34" spans="1:11" s="33" customFormat="1" ht="11.25" customHeight="1">
      <c r="A34" s="35" t="s">
        <v>25</v>
      </c>
      <c r="B34" s="29"/>
      <c r="C34" s="30">
        <v>706</v>
      </c>
      <c r="D34" s="30">
        <v>805</v>
      </c>
      <c r="E34" s="30">
        <v>750</v>
      </c>
      <c r="F34" s="31"/>
      <c r="G34" s="31"/>
      <c r="H34" s="146">
        <v>1.747</v>
      </c>
      <c r="I34" s="146">
        <v>1.9</v>
      </c>
      <c r="J34" s="146">
        <v>1.65</v>
      </c>
      <c r="K34" s="32"/>
    </row>
    <row r="35" spans="1:11" s="33" customFormat="1" ht="11.25" customHeight="1">
      <c r="A35" s="35" t="s">
        <v>26</v>
      </c>
      <c r="B35" s="29"/>
      <c r="C35" s="30">
        <v>42</v>
      </c>
      <c r="D35" s="30">
        <v>100</v>
      </c>
      <c r="E35" s="30">
        <v>100</v>
      </c>
      <c r="F35" s="31"/>
      <c r="G35" s="31"/>
      <c r="H35" s="146">
        <v>0.088</v>
      </c>
      <c r="I35" s="146">
        <v>0.2</v>
      </c>
      <c r="J35" s="146">
        <v>0.2</v>
      </c>
      <c r="K35" s="32"/>
    </row>
    <row r="36" spans="1:11" s="33" customFormat="1" ht="11.25" customHeight="1">
      <c r="A36" s="35" t="s">
        <v>27</v>
      </c>
      <c r="B36" s="29"/>
      <c r="C36" s="30">
        <v>53</v>
      </c>
      <c r="D36" s="30">
        <v>53</v>
      </c>
      <c r="E36" s="30">
        <v>17</v>
      </c>
      <c r="F36" s="31"/>
      <c r="G36" s="31"/>
      <c r="H36" s="146">
        <v>0.053</v>
      </c>
      <c r="I36" s="146">
        <v>0.053</v>
      </c>
      <c r="J36" s="146">
        <v>0.008</v>
      </c>
      <c r="K36" s="32"/>
    </row>
    <row r="37" spans="1:11" s="42" customFormat="1" ht="11.25" customHeight="1">
      <c r="A37" s="36" t="s">
        <v>28</v>
      </c>
      <c r="B37" s="37"/>
      <c r="C37" s="38">
        <v>1121</v>
      </c>
      <c r="D37" s="38">
        <v>1108</v>
      </c>
      <c r="E37" s="38">
        <v>1017</v>
      </c>
      <c r="F37" s="39">
        <v>91.7870036101083</v>
      </c>
      <c r="G37" s="40"/>
      <c r="H37" s="147">
        <v>2.149</v>
      </c>
      <c r="I37" s="148">
        <v>2.273</v>
      </c>
      <c r="J37" s="148">
        <v>1.968</v>
      </c>
      <c r="K37" s="41">
        <v>86.58161020677518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2358</v>
      </c>
      <c r="D39" s="38">
        <v>2360</v>
      </c>
      <c r="E39" s="38">
        <v>2500</v>
      </c>
      <c r="F39" s="39">
        <v>105.9322033898305</v>
      </c>
      <c r="G39" s="40"/>
      <c r="H39" s="147">
        <v>1.276</v>
      </c>
      <c r="I39" s="148">
        <v>1.28</v>
      </c>
      <c r="J39" s="148">
        <v>1.3</v>
      </c>
      <c r="K39" s="41">
        <v>101.5625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>
        <v>570</v>
      </c>
      <c r="D42" s="30">
        <v>144</v>
      </c>
      <c r="E42" s="30">
        <v>590</v>
      </c>
      <c r="F42" s="31"/>
      <c r="G42" s="31"/>
      <c r="H42" s="146">
        <v>1.431</v>
      </c>
      <c r="I42" s="146">
        <v>0.406</v>
      </c>
      <c r="J42" s="146">
        <v>1.542</v>
      </c>
      <c r="K42" s="32"/>
    </row>
    <row r="43" spans="1:11" s="33" customFormat="1" ht="11.25" customHeight="1">
      <c r="A43" s="35" t="s">
        <v>32</v>
      </c>
      <c r="B43" s="29"/>
      <c r="C43" s="30">
        <v>14</v>
      </c>
      <c r="D43" s="30">
        <v>1</v>
      </c>
      <c r="E43" s="30"/>
      <c r="F43" s="31"/>
      <c r="G43" s="31"/>
      <c r="H43" s="146">
        <v>0.031</v>
      </c>
      <c r="I43" s="146">
        <v>0.002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179</v>
      </c>
      <c r="D44" s="30">
        <v>51</v>
      </c>
      <c r="E44" s="30">
        <v>80</v>
      </c>
      <c r="F44" s="31"/>
      <c r="G44" s="31"/>
      <c r="H44" s="146">
        <v>0.057</v>
      </c>
      <c r="I44" s="146">
        <v>0.082</v>
      </c>
      <c r="J44" s="146">
        <v>0.15</v>
      </c>
      <c r="K44" s="32"/>
    </row>
    <row r="45" spans="1:11" s="33" customFormat="1" ht="11.25" customHeight="1">
      <c r="A45" s="35" t="s">
        <v>34</v>
      </c>
      <c r="B45" s="29"/>
      <c r="C45" s="30">
        <v>11</v>
      </c>
      <c r="D45" s="30">
        <v>1</v>
      </c>
      <c r="E45" s="30"/>
      <c r="F45" s="31"/>
      <c r="G45" s="31"/>
      <c r="H45" s="146">
        <v>0.009</v>
      </c>
      <c r="I45" s="146">
        <v>0.001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10</v>
      </c>
      <c r="D46" s="30">
        <v>5</v>
      </c>
      <c r="E46" s="30">
        <v>5</v>
      </c>
      <c r="F46" s="31"/>
      <c r="G46" s="31"/>
      <c r="H46" s="146">
        <v>0.006</v>
      </c>
      <c r="I46" s="146">
        <v>0.004</v>
      </c>
      <c r="J46" s="146">
        <v>0.004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784</v>
      </c>
      <c r="D50" s="38">
        <v>202</v>
      </c>
      <c r="E50" s="38">
        <v>675</v>
      </c>
      <c r="F50" s="39">
        <v>334.15841584158414</v>
      </c>
      <c r="G50" s="40"/>
      <c r="H50" s="147">
        <v>1.5339999999999998</v>
      </c>
      <c r="I50" s="148">
        <v>0.49500000000000005</v>
      </c>
      <c r="J50" s="148">
        <v>1.696</v>
      </c>
      <c r="K50" s="41">
        <v>342.6262626262626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14</v>
      </c>
      <c r="D52" s="38">
        <v>19</v>
      </c>
      <c r="E52" s="38">
        <v>19</v>
      </c>
      <c r="F52" s="39">
        <v>100</v>
      </c>
      <c r="G52" s="40"/>
      <c r="H52" s="147">
        <v>0.006</v>
      </c>
      <c r="I52" s="148">
        <v>0.021</v>
      </c>
      <c r="J52" s="148">
        <v>0.021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>
        <v>61</v>
      </c>
      <c r="D55" s="30">
        <v>7</v>
      </c>
      <c r="E55" s="30">
        <v>6</v>
      </c>
      <c r="F55" s="31"/>
      <c r="G55" s="31"/>
      <c r="H55" s="146">
        <v>0.06</v>
      </c>
      <c r="I55" s="146">
        <v>0.007</v>
      </c>
      <c r="J55" s="146">
        <v>0.006</v>
      </c>
      <c r="K55" s="32"/>
    </row>
    <row r="56" spans="1:11" s="33" customFormat="1" ht="11.25" customHeight="1">
      <c r="A56" s="35" t="s">
        <v>43</v>
      </c>
      <c r="B56" s="29"/>
      <c r="C56" s="30">
        <v>6</v>
      </c>
      <c r="D56" s="30">
        <v>1</v>
      </c>
      <c r="E56" s="30">
        <v>5</v>
      </c>
      <c r="F56" s="31"/>
      <c r="G56" s="31"/>
      <c r="H56" s="146">
        <v>0.004</v>
      </c>
      <c r="I56" s="146">
        <v>0.002</v>
      </c>
      <c r="J56" s="146">
        <v>0.004</v>
      </c>
      <c r="K56" s="32"/>
    </row>
    <row r="57" spans="1:11" s="33" customFormat="1" ht="11.25" customHeight="1">
      <c r="A57" s="35" t="s">
        <v>44</v>
      </c>
      <c r="B57" s="29"/>
      <c r="C57" s="30">
        <v>81</v>
      </c>
      <c r="D57" s="30">
        <v>57</v>
      </c>
      <c r="E57" s="30">
        <v>57</v>
      </c>
      <c r="F57" s="31"/>
      <c r="G57" s="31"/>
      <c r="H57" s="146">
        <v>0.146</v>
      </c>
      <c r="I57" s="146">
        <v>0.103</v>
      </c>
      <c r="J57" s="146">
        <v>0.103</v>
      </c>
      <c r="K57" s="32"/>
    </row>
    <row r="58" spans="1:11" s="33" customFormat="1" ht="11.25" customHeight="1">
      <c r="A58" s="35" t="s">
        <v>45</v>
      </c>
      <c r="B58" s="29"/>
      <c r="C58" s="30">
        <v>28</v>
      </c>
      <c r="D58" s="30">
        <v>8</v>
      </c>
      <c r="E58" s="30">
        <v>30</v>
      </c>
      <c r="F58" s="31"/>
      <c r="G58" s="31"/>
      <c r="H58" s="146">
        <v>0.011</v>
      </c>
      <c r="I58" s="146">
        <v>0.011</v>
      </c>
      <c r="J58" s="146">
        <v>0.025</v>
      </c>
      <c r="K58" s="32"/>
    </row>
    <row r="59" spans="1:11" s="42" customFormat="1" ht="11.25" customHeight="1">
      <c r="A59" s="36" t="s">
        <v>46</v>
      </c>
      <c r="B59" s="37"/>
      <c r="C59" s="38">
        <v>176</v>
      </c>
      <c r="D59" s="38">
        <v>73</v>
      </c>
      <c r="E59" s="38">
        <v>98</v>
      </c>
      <c r="F59" s="39">
        <v>134.24657534246575</v>
      </c>
      <c r="G59" s="40"/>
      <c r="H59" s="147">
        <v>0.221</v>
      </c>
      <c r="I59" s="148">
        <v>0.12299999999999998</v>
      </c>
      <c r="J59" s="148">
        <v>0.13799999999999998</v>
      </c>
      <c r="K59" s="41">
        <v>112.19512195121952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30</v>
      </c>
      <c r="D61" s="30">
        <v>21</v>
      </c>
      <c r="E61" s="30"/>
      <c r="F61" s="31"/>
      <c r="G61" s="31"/>
      <c r="H61" s="146">
        <v>0.06</v>
      </c>
      <c r="I61" s="146">
        <v>0.062</v>
      </c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>
        <v>30</v>
      </c>
      <c r="D64" s="38">
        <v>21</v>
      </c>
      <c r="E64" s="38"/>
      <c r="F64" s="39"/>
      <c r="G64" s="40"/>
      <c r="H64" s="147">
        <v>0.06</v>
      </c>
      <c r="I64" s="148">
        <v>0.062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11</v>
      </c>
      <c r="D66" s="38">
        <v>6</v>
      </c>
      <c r="E66" s="38">
        <v>5</v>
      </c>
      <c r="F66" s="39">
        <v>83.33333333333333</v>
      </c>
      <c r="G66" s="40"/>
      <c r="H66" s="147">
        <v>0.013</v>
      </c>
      <c r="I66" s="148">
        <v>0.008</v>
      </c>
      <c r="J66" s="148">
        <v>0.008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1590</v>
      </c>
      <c r="D68" s="30">
        <v>1200</v>
      </c>
      <c r="E68" s="30">
        <v>1000</v>
      </c>
      <c r="F68" s="31"/>
      <c r="G68" s="31"/>
      <c r="H68" s="146">
        <v>1.542</v>
      </c>
      <c r="I68" s="146">
        <v>1.2</v>
      </c>
      <c r="J68" s="146">
        <v>1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>
        <v>1590</v>
      </c>
      <c r="D70" s="38">
        <v>1200</v>
      </c>
      <c r="E70" s="38">
        <v>1000</v>
      </c>
      <c r="F70" s="39">
        <v>83.33333333333333</v>
      </c>
      <c r="G70" s="40"/>
      <c r="H70" s="147">
        <v>1.542</v>
      </c>
      <c r="I70" s="148">
        <v>1.2</v>
      </c>
      <c r="J70" s="148">
        <v>1</v>
      </c>
      <c r="K70" s="41">
        <v>83.33333333333334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29</v>
      </c>
      <c r="D72" s="30">
        <v>48</v>
      </c>
      <c r="E72" s="30">
        <v>53</v>
      </c>
      <c r="F72" s="31"/>
      <c r="G72" s="31"/>
      <c r="H72" s="146">
        <v>0.039</v>
      </c>
      <c r="I72" s="146">
        <v>0.037</v>
      </c>
      <c r="J72" s="146">
        <v>0.038</v>
      </c>
      <c r="K72" s="32"/>
    </row>
    <row r="73" spans="1:11" s="33" customFormat="1" ht="11.25" customHeight="1">
      <c r="A73" s="35" t="s">
        <v>56</v>
      </c>
      <c r="B73" s="29"/>
      <c r="C73" s="30">
        <v>5185</v>
      </c>
      <c r="D73" s="30">
        <v>3040</v>
      </c>
      <c r="E73" s="30">
        <v>3184</v>
      </c>
      <c r="F73" s="31"/>
      <c r="G73" s="31"/>
      <c r="H73" s="146">
        <v>6.332</v>
      </c>
      <c r="I73" s="146">
        <v>5.177</v>
      </c>
      <c r="J73" s="146">
        <v>3.893</v>
      </c>
      <c r="K73" s="32"/>
    </row>
    <row r="74" spans="1:11" s="33" customFormat="1" ht="11.25" customHeight="1">
      <c r="A74" s="35" t="s">
        <v>57</v>
      </c>
      <c r="B74" s="29"/>
      <c r="C74" s="30">
        <v>5757</v>
      </c>
      <c r="D74" s="30">
        <v>3144</v>
      </c>
      <c r="E74" s="30">
        <v>3500</v>
      </c>
      <c r="F74" s="31"/>
      <c r="G74" s="31"/>
      <c r="H74" s="146">
        <v>4.606</v>
      </c>
      <c r="I74" s="146">
        <v>6.288</v>
      </c>
      <c r="J74" s="146">
        <v>4.3</v>
      </c>
      <c r="K74" s="32"/>
    </row>
    <row r="75" spans="1:11" s="33" customFormat="1" ht="11.25" customHeight="1">
      <c r="A75" s="35" t="s">
        <v>58</v>
      </c>
      <c r="B75" s="29"/>
      <c r="C75" s="30">
        <v>501</v>
      </c>
      <c r="D75" s="30">
        <v>515</v>
      </c>
      <c r="E75" s="30">
        <v>525</v>
      </c>
      <c r="F75" s="31"/>
      <c r="G75" s="31"/>
      <c r="H75" s="146">
        <v>0.335</v>
      </c>
      <c r="I75" s="146">
        <v>0.384</v>
      </c>
      <c r="J75" s="146">
        <v>0.482</v>
      </c>
      <c r="K75" s="32"/>
    </row>
    <row r="76" spans="1:11" s="33" customFormat="1" ht="11.25" customHeight="1">
      <c r="A76" s="35" t="s">
        <v>59</v>
      </c>
      <c r="B76" s="29"/>
      <c r="C76" s="30">
        <v>1200</v>
      </c>
      <c r="D76" s="30">
        <v>1200</v>
      </c>
      <c r="E76" s="30">
        <v>1200</v>
      </c>
      <c r="F76" s="31"/>
      <c r="G76" s="31"/>
      <c r="H76" s="146">
        <v>1.56</v>
      </c>
      <c r="I76" s="146">
        <v>1.68</v>
      </c>
      <c r="J76" s="146">
        <v>1.68</v>
      </c>
      <c r="K76" s="32"/>
    </row>
    <row r="77" spans="1:11" s="33" customFormat="1" ht="11.25" customHeight="1">
      <c r="A77" s="35" t="s">
        <v>60</v>
      </c>
      <c r="B77" s="29"/>
      <c r="C77" s="30">
        <v>269</v>
      </c>
      <c r="D77" s="30">
        <v>374</v>
      </c>
      <c r="E77" s="30">
        <v>139</v>
      </c>
      <c r="F77" s="31"/>
      <c r="G77" s="31"/>
      <c r="H77" s="146">
        <v>0.252</v>
      </c>
      <c r="I77" s="146">
        <v>0.449</v>
      </c>
      <c r="J77" s="146">
        <v>0.159</v>
      </c>
      <c r="K77" s="32"/>
    </row>
    <row r="78" spans="1:11" s="33" customFormat="1" ht="11.25" customHeight="1">
      <c r="A78" s="35" t="s">
        <v>61</v>
      </c>
      <c r="B78" s="29"/>
      <c r="C78" s="30">
        <v>3434</v>
      </c>
      <c r="D78" s="30">
        <v>2600</v>
      </c>
      <c r="E78" s="30">
        <v>2585</v>
      </c>
      <c r="F78" s="31"/>
      <c r="G78" s="31"/>
      <c r="H78" s="146">
        <v>5.789</v>
      </c>
      <c r="I78" s="146">
        <v>6.11</v>
      </c>
      <c r="J78" s="146">
        <v>4.867</v>
      </c>
      <c r="K78" s="32"/>
    </row>
    <row r="79" spans="1:11" s="33" customFormat="1" ht="11.25" customHeight="1">
      <c r="A79" s="35" t="s">
        <v>62</v>
      </c>
      <c r="B79" s="29"/>
      <c r="C79" s="30">
        <v>9173</v>
      </c>
      <c r="D79" s="30">
        <v>5335</v>
      </c>
      <c r="E79" s="30">
        <v>5328</v>
      </c>
      <c r="F79" s="31"/>
      <c r="G79" s="31"/>
      <c r="H79" s="146">
        <v>12.375</v>
      </c>
      <c r="I79" s="146">
        <v>10.621</v>
      </c>
      <c r="J79" s="146">
        <v>7.2</v>
      </c>
      <c r="K79" s="32"/>
    </row>
    <row r="80" spans="1:11" s="42" customFormat="1" ht="11.25" customHeight="1">
      <c r="A80" s="43" t="s">
        <v>63</v>
      </c>
      <c r="B80" s="37"/>
      <c r="C80" s="38">
        <v>25548</v>
      </c>
      <c r="D80" s="38">
        <v>16256</v>
      </c>
      <c r="E80" s="38">
        <v>16514</v>
      </c>
      <c r="F80" s="39">
        <v>101.58710629921259</v>
      </c>
      <c r="G80" s="40"/>
      <c r="H80" s="147">
        <v>31.288000000000004</v>
      </c>
      <c r="I80" s="148">
        <v>30.746000000000002</v>
      </c>
      <c r="J80" s="148">
        <v>22.619</v>
      </c>
      <c r="K80" s="41">
        <v>73.56729330644636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20</v>
      </c>
      <c r="D82" s="30">
        <v>20</v>
      </c>
      <c r="E82" s="30">
        <v>20</v>
      </c>
      <c r="F82" s="31"/>
      <c r="G82" s="31"/>
      <c r="H82" s="146">
        <v>0.02</v>
      </c>
      <c r="I82" s="146">
        <v>0.02</v>
      </c>
      <c r="J82" s="146">
        <v>0.017</v>
      </c>
      <c r="K82" s="32"/>
    </row>
    <row r="83" spans="1:11" s="33" customFormat="1" ht="11.25" customHeight="1">
      <c r="A83" s="35" t="s">
        <v>65</v>
      </c>
      <c r="B83" s="29"/>
      <c r="C83" s="30">
        <v>32</v>
      </c>
      <c r="D83" s="30">
        <v>32</v>
      </c>
      <c r="E83" s="30">
        <v>32</v>
      </c>
      <c r="F83" s="31"/>
      <c r="G83" s="31"/>
      <c r="H83" s="146">
        <v>0.023</v>
      </c>
      <c r="I83" s="146">
        <v>0.023</v>
      </c>
      <c r="J83" s="146">
        <v>0.023</v>
      </c>
      <c r="K83" s="32"/>
    </row>
    <row r="84" spans="1:11" s="42" customFormat="1" ht="11.25" customHeight="1">
      <c r="A84" s="36" t="s">
        <v>66</v>
      </c>
      <c r="B84" s="37"/>
      <c r="C84" s="38">
        <v>52</v>
      </c>
      <c r="D84" s="38">
        <v>52</v>
      </c>
      <c r="E84" s="38">
        <v>52</v>
      </c>
      <c r="F84" s="39">
        <v>100</v>
      </c>
      <c r="G84" s="40"/>
      <c r="H84" s="147">
        <v>0.043</v>
      </c>
      <c r="I84" s="148">
        <v>0.043</v>
      </c>
      <c r="J84" s="148">
        <v>0.04</v>
      </c>
      <c r="K84" s="41">
        <v>93.0232558139535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36574</v>
      </c>
      <c r="D87" s="53">
        <v>24477</v>
      </c>
      <c r="E87" s="53">
        <v>25464</v>
      </c>
      <c r="F87" s="54">
        <f>IF(D87&gt;0,100*E87/D87,0)</f>
        <v>104.03235690648364</v>
      </c>
      <c r="G87" s="40"/>
      <c r="H87" s="151">
        <v>48.468</v>
      </c>
      <c r="I87" s="152">
        <v>43.243</v>
      </c>
      <c r="J87" s="152">
        <v>35.759</v>
      </c>
      <c r="K87" s="54">
        <f>IF(I87&gt;0,100*J87/I87,0)</f>
        <v>82.69315264898366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102" zoomScaleSheetLayoutView="102" zoomScalePageLayoutView="0" workbookViewId="0" topLeftCell="A6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7</v>
      </c>
      <c r="D19" s="30">
        <v>10</v>
      </c>
      <c r="E19" s="30">
        <v>10</v>
      </c>
      <c r="F19" s="31"/>
      <c r="G19" s="31"/>
      <c r="H19" s="146">
        <v>0.008</v>
      </c>
      <c r="I19" s="146">
        <v>0.012</v>
      </c>
      <c r="J19" s="146">
        <v>0.008</v>
      </c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/>
      <c r="E20" s="30"/>
      <c r="F20" s="31"/>
      <c r="G20" s="31"/>
      <c r="H20" s="146">
        <v>0.001</v>
      </c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>
        <v>1</v>
      </c>
      <c r="D21" s="30"/>
      <c r="E21" s="30"/>
      <c r="F21" s="31"/>
      <c r="G21" s="31"/>
      <c r="H21" s="146">
        <v>0.001</v>
      </c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9</v>
      </c>
      <c r="D22" s="38">
        <v>10</v>
      </c>
      <c r="E22" s="38">
        <v>10</v>
      </c>
      <c r="F22" s="39">
        <v>100</v>
      </c>
      <c r="G22" s="40"/>
      <c r="H22" s="147">
        <v>0.010000000000000002</v>
      </c>
      <c r="I22" s="148">
        <v>0.012</v>
      </c>
      <c r="J22" s="148">
        <v>0.008</v>
      </c>
      <c r="K22" s="41">
        <f>IF(I22&gt;0,100*J22/I22,0)</f>
        <v>66.66666666666667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25</v>
      </c>
      <c r="D24" s="38">
        <v>36</v>
      </c>
      <c r="E24" s="38">
        <v>42</v>
      </c>
      <c r="F24" s="39">
        <v>116.66666666666667</v>
      </c>
      <c r="G24" s="40"/>
      <c r="H24" s="147">
        <v>0.029</v>
      </c>
      <c r="I24" s="148">
        <v>0.045</v>
      </c>
      <c r="J24" s="148">
        <v>0.042</v>
      </c>
      <c r="K24" s="41">
        <v>93.33333333333334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2</v>
      </c>
      <c r="D26" s="38">
        <v>2</v>
      </c>
      <c r="E26" s="38">
        <v>3</v>
      </c>
      <c r="F26" s="39">
        <v>150</v>
      </c>
      <c r="G26" s="40"/>
      <c r="H26" s="147">
        <v>0.002</v>
      </c>
      <c r="I26" s="148">
        <v>0.002</v>
      </c>
      <c r="J26" s="148">
        <v>0.003</v>
      </c>
      <c r="K26" s="41">
        <v>150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9</v>
      </c>
      <c r="D28" s="30">
        <v>22</v>
      </c>
      <c r="E28" s="30">
        <v>51</v>
      </c>
      <c r="F28" s="31"/>
      <c r="G28" s="31"/>
      <c r="H28" s="146">
        <v>0.028</v>
      </c>
      <c r="I28" s="146">
        <v>0.04</v>
      </c>
      <c r="J28" s="146">
        <v>0.068</v>
      </c>
      <c r="K28" s="32"/>
    </row>
    <row r="29" spans="1:11" s="33" customFormat="1" ht="11.25" customHeight="1">
      <c r="A29" s="35" t="s">
        <v>21</v>
      </c>
      <c r="B29" s="29"/>
      <c r="C29" s="30">
        <v>15</v>
      </c>
      <c r="D29" s="30">
        <v>10</v>
      </c>
      <c r="E29" s="30">
        <v>21</v>
      </c>
      <c r="F29" s="31"/>
      <c r="G29" s="31"/>
      <c r="H29" s="146">
        <v>0.006</v>
      </c>
      <c r="I29" s="146">
        <v>0.009</v>
      </c>
      <c r="J29" s="146">
        <v>0.015</v>
      </c>
      <c r="K29" s="32"/>
    </row>
    <row r="30" spans="1:11" s="33" customFormat="1" ht="11.25" customHeight="1">
      <c r="A30" s="35" t="s">
        <v>22</v>
      </c>
      <c r="B30" s="29"/>
      <c r="C30" s="30">
        <v>156</v>
      </c>
      <c r="D30" s="30">
        <v>105</v>
      </c>
      <c r="E30" s="30">
        <v>87</v>
      </c>
      <c r="F30" s="31"/>
      <c r="G30" s="31"/>
      <c r="H30" s="146">
        <v>0.082</v>
      </c>
      <c r="I30" s="146">
        <v>0.056</v>
      </c>
      <c r="J30" s="146">
        <v>0.051</v>
      </c>
      <c r="K30" s="32"/>
    </row>
    <row r="31" spans="1:11" s="42" customFormat="1" ht="11.25" customHeight="1">
      <c r="A31" s="43" t="s">
        <v>23</v>
      </c>
      <c r="B31" s="37"/>
      <c r="C31" s="38">
        <v>180</v>
      </c>
      <c r="D31" s="38">
        <v>137</v>
      </c>
      <c r="E31" s="38">
        <v>159</v>
      </c>
      <c r="F31" s="39">
        <v>116.05839416058394</v>
      </c>
      <c r="G31" s="40"/>
      <c r="H31" s="147">
        <v>0.116</v>
      </c>
      <c r="I31" s="148">
        <v>0.10500000000000001</v>
      </c>
      <c r="J31" s="148">
        <v>0.134</v>
      </c>
      <c r="K31" s="41">
        <v>127.6190476190476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53</v>
      </c>
      <c r="D33" s="30">
        <v>96</v>
      </c>
      <c r="E33" s="30">
        <v>90</v>
      </c>
      <c r="F33" s="31"/>
      <c r="G33" s="31"/>
      <c r="H33" s="146">
        <v>0.055</v>
      </c>
      <c r="I33" s="146">
        <v>0.09</v>
      </c>
      <c r="J33" s="146">
        <v>0.08</v>
      </c>
      <c r="K33" s="32"/>
    </row>
    <row r="34" spans="1:11" s="33" customFormat="1" ht="11.25" customHeight="1">
      <c r="A34" s="35" t="s">
        <v>25</v>
      </c>
      <c r="B34" s="29"/>
      <c r="C34" s="30">
        <v>6</v>
      </c>
      <c r="D34" s="30">
        <v>2</v>
      </c>
      <c r="E34" s="30">
        <v>2</v>
      </c>
      <c r="F34" s="31"/>
      <c r="G34" s="31"/>
      <c r="H34" s="146">
        <v>0.01</v>
      </c>
      <c r="I34" s="146">
        <v>0.003</v>
      </c>
      <c r="J34" s="146">
        <v>0.002</v>
      </c>
      <c r="K34" s="32"/>
    </row>
    <row r="35" spans="1:11" s="33" customFormat="1" ht="11.25" customHeight="1">
      <c r="A35" s="35" t="s">
        <v>26</v>
      </c>
      <c r="B35" s="29"/>
      <c r="C35" s="30">
        <v>11</v>
      </c>
      <c r="D35" s="30">
        <v>15</v>
      </c>
      <c r="E35" s="30">
        <v>40</v>
      </c>
      <c r="F35" s="31"/>
      <c r="G35" s="31"/>
      <c r="H35" s="146">
        <v>0.011</v>
      </c>
      <c r="I35" s="146">
        <v>0.014</v>
      </c>
      <c r="J35" s="146">
        <v>0.04</v>
      </c>
      <c r="K35" s="32"/>
    </row>
    <row r="36" spans="1:11" s="33" customFormat="1" ht="11.25" customHeight="1">
      <c r="A36" s="35" t="s">
        <v>27</v>
      </c>
      <c r="B36" s="29"/>
      <c r="C36" s="30">
        <v>5</v>
      </c>
      <c r="D36" s="30">
        <v>5</v>
      </c>
      <c r="E36" s="30">
        <v>8</v>
      </c>
      <c r="F36" s="31"/>
      <c r="G36" s="31"/>
      <c r="H36" s="146">
        <v>0.004</v>
      </c>
      <c r="I36" s="146">
        <v>0.004</v>
      </c>
      <c r="J36" s="146">
        <v>0.003</v>
      </c>
      <c r="K36" s="32"/>
    </row>
    <row r="37" spans="1:11" s="42" customFormat="1" ht="11.25" customHeight="1">
      <c r="A37" s="36" t="s">
        <v>28</v>
      </c>
      <c r="B37" s="37"/>
      <c r="C37" s="38">
        <v>75</v>
      </c>
      <c r="D37" s="38">
        <v>118</v>
      </c>
      <c r="E37" s="38">
        <v>140</v>
      </c>
      <c r="F37" s="39">
        <v>118.64406779661017</v>
      </c>
      <c r="G37" s="40"/>
      <c r="H37" s="147">
        <v>0.08</v>
      </c>
      <c r="I37" s="148">
        <v>0.111</v>
      </c>
      <c r="J37" s="148">
        <v>0.125</v>
      </c>
      <c r="K37" s="41">
        <v>112.61261261261261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4</v>
      </c>
      <c r="D39" s="38">
        <v>4</v>
      </c>
      <c r="E39" s="38">
        <v>2</v>
      </c>
      <c r="F39" s="39">
        <v>50</v>
      </c>
      <c r="G39" s="40"/>
      <c r="H39" s="147">
        <v>0.004</v>
      </c>
      <c r="I39" s="148">
        <v>0.004</v>
      </c>
      <c r="J39" s="148">
        <v>0.002</v>
      </c>
      <c r="K39" s="41">
        <v>50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24</v>
      </c>
      <c r="D41" s="30">
        <v>83</v>
      </c>
      <c r="E41" s="30">
        <v>85</v>
      </c>
      <c r="F41" s="31"/>
      <c r="G41" s="31"/>
      <c r="H41" s="146">
        <v>0.007</v>
      </c>
      <c r="I41" s="146">
        <v>0.032</v>
      </c>
      <c r="J41" s="146">
        <v>0.051</v>
      </c>
      <c r="K41" s="32"/>
    </row>
    <row r="42" spans="1:11" s="33" customFormat="1" ht="11.25" customHeight="1">
      <c r="A42" s="35" t="s">
        <v>31</v>
      </c>
      <c r="B42" s="29"/>
      <c r="C42" s="30">
        <v>201</v>
      </c>
      <c r="D42" s="30">
        <v>173</v>
      </c>
      <c r="E42" s="30">
        <v>138</v>
      </c>
      <c r="F42" s="31"/>
      <c r="G42" s="31"/>
      <c r="H42" s="146">
        <v>0.101</v>
      </c>
      <c r="I42" s="146">
        <v>0.138</v>
      </c>
      <c r="J42" s="146">
        <v>0.092</v>
      </c>
      <c r="K42" s="32"/>
    </row>
    <row r="43" spans="1:11" s="33" customFormat="1" ht="11.25" customHeight="1">
      <c r="A43" s="35" t="s">
        <v>32</v>
      </c>
      <c r="B43" s="29"/>
      <c r="C43" s="30">
        <v>139</v>
      </c>
      <c r="D43" s="30">
        <v>85</v>
      </c>
      <c r="E43" s="30">
        <v>95</v>
      </c>
      <c r="F43" s="31"/>
      <c r="G43" s="31"/>
      <c r="H43" s="146">
        <v>0.056</v>
      </c>
      <c r="I43" s="146">
        <v>0.068</v>
      </c>
      <c r="J43" s="146">
        <v>0.062</v>
      </c>
      <c r="K43" s="32"/>
    </row>
    <row r="44" spans="1:11" s="33" customFormat="1" ht="11.25" customHeight="1">
      <c r="A44" s="35" t="s">
        <v>33</v>
      </c>
      <c r="B44" s="29"/>
      <c r="C44" s="30">
        <v>493</v>
      </c>
      <c r="D44" s="30">
        <v>496</v>
      </c>
      <c r="E44" s="30">
        <v>400</v>
      </c>
      <c r="F44" s="31"/>
      <c r="G44" s="31"/>
      <c r="H44" s="146">
        <v>0.152</v>
      </c>
      <c r="I44" s="146">
        <v>0.675</v>
      </c>
      <c r="J44" s="146">
        <v>0.555</v>
      </c>
      <c r="K44" s="32"/>
    </row>
    <row r="45" spans="1:11" s="33" customFormat="1" ht="11.25" customHeight="1">
      <c r="A45" s="35" t="s">
        <v>34</v>
      </c>
      <c r="B45" s="29"/>
      <c r="C45" s="30">
        <v>1312</v>
      </c>
      <c r="D45" s="30">
        <v>1238</v>
      </c>
      <c r="E45" s="30">
        <v>1220</v>
      </c>
      <c r="F45" s="31"/>
      <c r="G45" s="31"/>
      <c r="H45" s="146">
        <v>0.405</v>
      </c>
      <c r="I45" s="146">
        <v>1.368</v>
      </c>
      <c r="J45" s="146">
        <v>0.862</v>
      </c>
      <c r="K45" s="32"/>
    </row>
    <row r="46" spans="1:11" s="33" customFormat="1" ht="11.25" customHeight="1">
      <c r="A46" s="35" t="s">
        <v>35</v>
      </c>
      <c r="B46" s="29"/>
      <c r="C46" s="30">
        <v>179</v>
      </c>
      <c r="D46" s="30">
        <v>221</v>
      </c>
      <c r="E46" s="30">
        <v>250</v>
      </c>
      <c r="F46" s="31"/>
      <c r="G46" s="31"/>
      <c r="H46" s="146">
        <v>0.076</v>
      </c>
      <c r="I46" s="146">
        <v>0.169</v>
      </c>
      <c r="J46" s="146">
        <v>0.175</v>
      </c>
      <c r="K46" s="32"/>
    </row>
    <row r="47" spans="1:11" s="33" customFormat="1" ht="11.25" customHeight="1">
      <c r="A47" s="35" t="s">
        <v>36</v>
      </c>
      <c r="B47" s="29"/>
      <c r="C47" s="30">
        <v>27</v>
      </c>
      <c r="D47" s="30">
        <v>53</v>
      </c>
      <c r="E47" s="30">
        <v>50</v>
      </c>
      <c r="F47" s="31"/>
      <c r="G47" s="31"/>
      <c r="H47" s="146">
        <v>0.008</v>
      </c>
      <c r="I47" s="146">
        <v>0.058</v>
      </c>
      <c r="J47" s="146">
        <v>0.028</v>
      </c>
      <c r="K47" s="32"/>
    </row>
    <row r="48" spans="1:11" s="33" customFormat="1" ht="11.25" customHeight="1">
      <c r="A48" s="35" t="s">
        <v>37</v>
      </c>
      <c r="B48" s="29"/>
      <c r="C48" s="30">
        <v>7267</v>
      </c>
      <c r="D48" s="30">
        <v>7019</v>
      </c>
      <c r="E48" s="30">
        <v>7000</v>
      </c>
      <c r="F48" s="31"/>
      <c r="G48" s="31"/>
      <c r="H48" s="146">
        <v>1.453</v>
      </c>
      <c r="I48" s="146">
        <v>9.827</v>
      </c>
      <c r="J48" s="146">
        <v>7</v>
      </c>
      <c r="K48" s="32"/>
    </row>
    <row r="49" spans="1:11" s="33" customFormat="1" ht="11.25" customHeight="1">
      <c r="A49" s="35" t="s">
        <v>38</v>
      </c>
      <c r="B49" s="29"/>
      <c r="C49" s="30">
        <v>129</v>
      </c>
      <c r="D49" s="30">
        <v>248</v>
      </c>
      <c r="E49" s="30">
        <v>245</v>
      </c>
      <c r="F49" s="31"/>
      <c r="G49" s="31"/>
      <c r="H49" s="146">
        <v>0.045</v>
      </c>
      <c r="I49" s="146">
        <v>0.23</v>
      </c>
      <c r="J49" s="146">
        <v>0.177</v>
      </c>
      <c r="K49" s="32"/>
    </row>
    <row r="50" spans="1:11" s="42" customFormat="1" ht="11.25" customHeight="1">
      <c r="A50" s="43" t="s">
        <v>39</v>
      </c>
      <c r="B50" s="37"/>
      <c r="C50" s="38">
        <v>9771</v>
      </c>
      <c r="D50" s="38">
        <v>9616</v>
      </c>
      <c r="E50" s="38">
        <v>9483</v>
      </c>
      <c r="F50" s="39">
        <v>98.61688851913478</v>
      </c>
      <c r="G50" s="40"/>
      <c r="H50" s="147">
        <v>2.303</v>
      </c>
      <c r="I50" s="148">
        <v>12.565000000000001</v>
      </c>
      <c r="J50" s="148">
        <v>9.001999999999999</v>
      </c>
      <c r="K50" s="41">
        <v>71.6434540389972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252</v>
      </c>
      <c r="D52" s="38">
        <v>151</v>
      </c>
      <c r="E52" s="38">
        <v>151</v>
      </c>
      <c r="F52" s="39">
        <v>100</v>
      </c>
      <c r="G52" s="40"/>
      <c r="H52" s="147">
        <v>0.081</v>
      </c>
      <c r="I52" s="148">
        <v>0.104</v>
      </c>
      <c r="J52" s="148">
        <v>0.104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7080</v>
      </c>
      <c r="D54" s="30">
        <v>9563</v>
      </c>
      <c r="E54" s="30">
        <v>5750</v>
      </c>
      <c r="F54" s="31"/>
      <c r="G54" s="31"/>
      <c r="H54" s="146">
        <v>5.39</v>
      </c>
      <c r="I54" s="146">
        <v>8.843</v>
      </c>
      <c r="J54" s="146">
        <v>3.85</v>
      </c>
      <c r="K54" s="32"/>
    </row>
    <row r="55" spans="1:11" s="33" customFormat="1" ht="11.25" customHeight="1">
      <c r="A55" s="35" t="s">
        <v>42</v>
      </c>
      <c r="B55" s="29"/>
      <c r="C55" s="30">
        <v>759</v>
      </c>
      <c r="D55" s="30">
        <v>980</v>
      </c>
      <c r="E55" s="30">
        <v>980</v>
      </c>
      <c r="F55" s="31"/>
      <c r="G55" s="31"/>
      <c r="H55" s="146">
        <v>0.495</v>
      </c>
      <c r="I55" s="146">
        <v>0.657</v>
      </c>
      <c r="J55" s="146">
        <v>0.74</v>
      </c>
      <c r="K55" s="32"/>
    </row>
    <row r="56" spans="1:11" s="33" customFormat="1" ht="11.25" customHeight="1">
      <c r="A56" s="35" t="s">
        <v>43</v>
      </c>
      <c r="B56" s="29"/>
      <c r="C56" s="30">
        <v>14818</v>
      </c>
      <c r="D56" s="30">
        <v>20249</v>
      </c>
      <c r="E56" s="30">
        <v>14100</v>
      </c>
      <c r="F56" s="31"/>
      <c r="G56" s="31"/>
      <c r="H56" s="146">
        <v>15.01</v>
      </c>
      <c r="I56" s="146">
        <v>16.199</v>
      </c>
      <c r="J56" s="146">
        <v>16.92</v>
      </c>
      <c r="K56" s="32"/>
    </row>
    <row r="57" spans="1:11" s="33" customFormat="1" ht="11.25" customHeight="1">
      <c r="A57" s="35" t="s">
        <v>44</v>
      </c>
      <c r="B57" s="29"/>
      <c r="C57" s="30">
        <v>637</v>
      </c>
      <c r="D57" s="30">
        <v>1188</v>
      </c>
      <c r="E57" s="30">
        <v>1188</v>
      </c>
      <c r="F57" s="31"/>
      <c r="G57" s="31"/>
      <c r="H57" s="146">
        <v>0.255</v>
      </c>
      <c r="I57" s="146">
        <v>0.963</v>
      </c>
      <c r="J57" s="146">
        <v>0.963</v>
      </c>
      <c r="K57" s="32"/>
    </row>
    <row r="58" spans="1:11" s="33" customFormat="1" ht="11.25" customHeight="1">
      <c r="A58" s="35" t="s">
        <v>45</v>
      </c>
      <c r="B58" s="29"/>
      <c r="C58" s="30">
        <v>2738</v>
      </c>
      <c r="D58" s="30">
        <v>1757</v>
      </c>
      <c r="E58" s="30">
        <v>1757</v>
      </c>
      <c r="F58" s="31"/>
      <c r="G58" s="31"/>
      <c r="H58" s="146">
        <v>0.479</v>
      </c>
      <c r="I58" s="146">
        <v>2.782</v>
      </c>
      <c r="J58" s="146">
        <v>4.45</v>
      </c>
      <c r="K58" s="32"/>
    </row>
    <row r="59" spans="1:11" s="42" customFormat="1" ht="11.25" customHeight="1">
      <c r="A59" s="36" t="s">
        <v>46</v>
      </c>
      <c r="B59" s="37"/>
      <c r="C59" s="38">
        <v>26032</v>
      </c>
      <c r="D59" s="38">
        <v>33737</v>
      </c>
      <c r="E59" s="38">
        <v>23775</v>
      </c>
      <c r="F59" s="39">
        <v>70.47158905652547</v>
      </c>
      <c r="G59" s="40"/>
      <c r="H59" s="147">
        <v>21.628999999999998</v>
      </c>
      <c r="I59" s="148">
        <v>29.444000000000003</v>
      </c>
      <c r="J59" s="148">
        <v>26.923000000000002</v>
      </c>
      <c r="K59" s="41">
        <v>91.43798396956934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6</v>
      </c>
      <c r="D61" s="30"/>
      <c r="E61" s="30"/>
      <c r="F61" s="31"/>
      <c r="G61" s="31"/>
      <c r="H61" s="146">
        <v>0.002</v>
      </c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>
        <v>3</v>
      </c>
      <c r="D62" s="30"/>
      <c r="E62" s="30">
        <v>3</v>
      </c>
      <c r="F62" s="31"/>
      <c r="G62" s="31"/>
      <c r="H62" s="146">
        <v>0.001</v>
      </c>
      <c r="I62" s="146"/>
      <c r="J62" s="146">
        <v>0.002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>
        <v>9</v>
      </c>
      <c r="D64" s="38"/>
      <c r="E64" s="38">
        <v>3</v>
      </c>
      <c r="F64" s="39"/>
      <c r="G64" s="40"/>
      <c r="H64" s="147">
        <v>0.003</v>
      </c>
      <c r="I64" s="148"/>
      <c r="J64" s="148">
        <v>0.002</v>
      </c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/>
      <c r="I66" s="148"/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>
        <v>24</v>
      </c>
      <c r="D73" s="30">
        <v>53</v>
      </c>
      <c r="E73" s="30">
        <v>55</v>
      </c>
      <c r="F73" s="31"/>
      <c r="G73" s="31"/>
      <c r="H73" s="146">
        <v>0.024</v>
      </c>
      <c r="I73" s="146">
        <v>0.03</v>
      </c>
      <c r="J73" s="146">
        <v>0.055</v>
      </c>
      <c r="K73" s="32"/>
    </row>
    <row r="74" spans="1:11" s="33" customFormat="1" ht="11.25" customHeight="1">
      <c r="A74" s="35" t="s">
        <v>57</v>
      </c>
      <c r="B74" s="29"/>
      <c r="C74" s="30">
        <v>2</v>
      </c>
      <c r="D74" s="30"/>
      <c r="E74" s="30"/>
      <c r="F74" s="31"/>
      <c r="G74" s="31"/>
      <c r="H74" s="146">
        <v>0.002</v>
      </c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>
        <v>46</v>
      </c>
      <c r="D75" s="30">
        <v>52</v>
      </c>
      <c r="E75" s="30">
        <v>53</v>
      </c>
      <c r="F75" s="31"/>
      <c r="G75" s="31"/>
      <c r="H75" s="146">
        <v>0.014</v>
      </c>
      <c r="I75" s="146">
        <v>0.016</v>
      </c>
      <c r="J75" s="146">
        <v>0.015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>
        <v>8</v>
      </c>
      <c r="D77" s="30"/>
      <c r="E77" s="30"/>
      <c r="F77" s="31"/>
      <c r="G77" s="31"/>
      <c r="H77" s="146">
        <v>0.005</v>
      </c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>
        <v>32</v>
      </c>
      <c r="D79" s="30">
        <v>32</v>
      </c>
      <c r="E79" s="30"/>
      <c r="F79" s="31"/>
      <c r="G79" s="31"/>
      <c r="H79" s="146">
        <v>0.032</v>
      </c>
      <c r="I79" s="146">
        <v>0.03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112</v>
      </c>
      <c r="D80" s="38">
        <v>137</v>
      </c>
      <c r="E80" s="38">
        <v>108</v>
      </c>
      <c r="F80" s="39">
        <v>78.83211678832117</v>
      </c>
      <c r="G80" s="40"/>
      <c r="H80" s="147">
        <v>0.077</v>
      </c>
      <c r="I80" s="148">
        <v>0.076</v>
      </c>
      <c r="J80" s="148">
        <v>0.07</v>
      </c>
      <c r="K80" s="41">
        <v>92.10526315789475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32</v>
      </c>
      <c r="D82" s="30">
        <v>32</v>
      </c>
      <c r="E82" s="30">
        <v>35</v>
      </c>
      <c r="F82" s="31"/>
      <c r="G82" s="31"/>
      <c r="H82" s="146">
        <v>0.022</v>
      </c>
      <c r="I82" s="146">
        <v>0.022</v>
      </c>
      <c r="J82" s="146">
        <v>0.032</v>
      </c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46">
        <v>0.001</v>
      </c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>
        <v>33</v>
      </c>
      <c r="D84" s="38">
        <v>32</v>
      </c>
      <c r="E84" s="38">
        <v>35</v>
      </c>
      <c r="F84" s="39">
        <v>109.375</v>
      </c>
      <c r="G84" s="40"/>
      <c r="H84" s="147">
        <v>0.023</v>
      </c>
      <c r="I84" s="148">
        <v>0.022</v>
      </c>
      <c r="J84" s="148">
        <v>0.032</v>
      </c>
      <c r="K84" s="41">
        <v>145.45454545454547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36504</v>
      </c>
      <c r="D87" s="53">
        <v>43980</v>
      </c>
      <c r="E87" s="53">
        <v>33911</v>
      </c>
      <c r="F87" s="54">
        <f>IF(D87&gt;0,100*E87/D87,0)</f>
        <v>77.10550250113688</v>
      </c>
      <c r="G87" s="40"/>
      <c r="H87" s="151">
        <v>24.357</v>
      </c>
      <c r="I87" s="152">
        <v>42.49</v>
      </c>
      <c r="J87" s="152">
        <v>36.447</v>
      </c>
      <c r="K87" s="54">
        <f>IF(I87&gt;0,100*J87/I87,0)</f>
        <v>85.77783007766534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9" zoomScaleSheetLayoutView="99" zoomScalePageLayoutView="0" workbookViewId="0" topLeftCell="A52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3</v>
      </c>
      <c r="E9" s="30"/>
      <c r="F9" s="31"/>
      <c r="G9" s="31"/>
      <c r="H9" s="146"/>
      <c r="I9" s="146">
        <v>0.003</v>
      </c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>
        <v>16</v>
      </c>
      <c r="D11" s="30">
        <v>4</v>
      </c>
      <c r="E11" s="30"/>
      <c r="F11" s="31"/>
      <c r="G11" s="31"/>
      <c r="H11" s="146">
        <v>0.014</v>
      </c>
      <c r="I11" s="146">
        <v>0.006</v>
      </c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>
        <v>16</v>
      </c>
      <c r="D13" s="38">
        <v>7</v>
      </c>
      <c r="E13" s="38"/>
      <c r="F13" s="39"/>
      <c r="G13" s="40"/>
      <c r="H13" s="147">
        <v>0.014</v>
      </c>
      <c r="I13" s="148">
        <v>0.009000000000000001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41</v>
      </c>
      <c r="D19" s="30">
        <v>71</v>
      </c>
      <c r="E19" s="30">
        <v>71</v>
      </c>
      <c r="F19" s="31"/>
      <c r="G19" s="31"/>
      <c r="H19" s="146">
        <v>0.072</v>
      </c>
      <c r="I19" s="146">
        <v>0.099</v>
      </c>
      <c r="J19" s="146">
        <v>0.105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>
        <v>1</v>
      </c>
      <c r="D21" s="30"/>
      <c r="E21" s="30"/>
      <c r="F21" s="31"/>
      <c r="G21" s="31"/>
      <c r="H21" s="146">
        <v>0.001</v>
      </c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42</v>
      </c>
      <c r="D22" s="38">
        <v>71</v>
      </c>
      <c r="E22" s="38">
        <v>71</v>
      </c>
      <c r="F22" s="39">
        <v>100</v>
      </c>
      <c r="G22" s="40"/>
      <c r="H22" s="147">
        <v>0.073</v>
      </c>
      <c r="I22" s="148">
        <v>0.099</v>
      </c>
      <c r="J22" s="148">
        <v>0.105</v>
      </c>
      <c r="K22" s="41">
        <f>IF(I22&gt;0,100*J22/I22,0)</f>
        <v>106.06060606060606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44</v>
      </c>
      <c r="D24" s="38">
        <v>48</v>
      </c>
      <c r="E24" s="38">
        <v>51</v>
      </c>
      <c r="F24" s="39">
        <v>106.25</v>
      </c>
      <c r="G24" s="40"/>
      <c r="H24" s="147">
        <v>0.052</v>
      </c>
      <c r="I24" s="148">
        <v>0.056</v>
      </c>
      <c r="J24" s="148">
        <v>0.064</v>
      </c>
      <c r="K24" s="41">
        <v>114.28571428571429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24</v>
      </c>
      <c r="D26" s="38">
        <v>20</v>
      </c>
      <c r="E26" s="38">
        <v>20</v>
      </c>
      <c r="F26" s="39">
        <v>100</v>
      </c>
      <c r="G26" s="40"/>
      <c r="H26" s="147">
        <v>0.035</v>
      </c>
      <c r="I26" s="148">
        <v>0.035</v>
      </c>
      <c r="J26" s="148">
        <v>0.03</v>
      </c>
      <c r="K26" s="41">
        <v>85.71428571428571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24</v>
      </c>
      <c r="D28" s="30">
        <v>54</v>
      </c>
      <c r="E28" s="30">
        <v>105</v>
      </c>
      <c r="F28" s="31"/>
      <c r="G28" s="31"/>
      <c r="H28" s="146">
        <v>0.046</v>
      </c>
      <c r="I28" s="146">
        <v>0.087</v>
      </c>
      <c r="J28" s="146">
        <v>0.135</v>
      </c>
      <c r="K28" s="32"/>
    </row>
    <row r="29" spans="1:11" s="33" customFormat="1" ht="11.25" customHeight="1">
      <c r="A29" s="35" t="s">
        <v>21</v>
      </c>
      <c r="B29" s="29"/>
      <c r="C29" s="30">
        <v>12</v>
      </c>
      <c r="D29" s="30">
        <v>97</v>
      </c>
      <c r="E29" s="30">
        <v>2</v>
      </c>
      <c r="F29" s="31"/>
      <c r="G29" s="31"/>
      <c r="H29" s="146">
        <v>0.004</v>
      </c>
      <c r="I29" s="146">
        <v>0.089</v>
      </c>
      <c r="J29" s="146">
        <v>0.003</v>
      </c>
      <c r="K29" s="32"/>
    </row>
    <row r="30" spans="1:11" s="33" customFormat="1" ht="11.25" customHeight="1">
      <c r="A30" s="35" t="s">
        <v>22</v>
      </c>
      <c r="B30" s="29"/>
      <c r="C30" s="30">
        <v>20</v>
      </c>
      <c r="D30" s="30">
        <v>62</v>
      </c>
      <c r="E30" s="30">
        <v>63</v>
      </c>
      <c r="F30" s="31"/>
      <c r="G30" s="31"/>
      <c r="H30" s="146">
        <v>0.011</v>
      </c>
      <c r="I30" s="146">
        <v>0.05</v>
      </c>
      <c r="J30" s="146">
        <v>0.043</v>
      </c>
      <c r="K30" s="32"/>
    </row>
    <row r="31" spans="1:11" s="42" customFormat="1" ht="11.25" customHeight="1">
      <c r="A31" s="43" t="s">
        <v>23</v>
      </c>
      <c r="B31" s="37"/>
      <c r="C31" s="38">
        <v>56</v>
      </c>
      <c r="D31" s="38">
        <v>213</v>
      </c>
      <c r="E31" s="38">
        <v>170</v>
      </c>
      <c r="F31" s="39">
        <v>79.81220657276995</v>
      </c>
      <c r="G31" s="40"/>
      <c r="H31" s="147">
        <v>0.061</v>
      </c>
      <c r="I31" s="148">
        <v>0.22599999999999998</v>
      </c>
      <c r="J31" s="148">
        <v>0.181</v>
      </c>
      <c r="K31" s="41">
        <v>80.08849557522123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153</v>
      </c>
      <c r="D33" s="30">
        <v>212</v>
      </c>
      <c r="E33" s="30">
        <v>175</v>
      </c>
      <c r="F33" s="31"/>
      <c r="G33" s="31"/>
      <c r="H33" s="146">
        <v>0.106</v>
      </c>
      <c r="I33" s="146">
        <v>0.15</v>
      </c>
      <c r="J33" s="146">
        <v>0.13</v>
      </c>
      <c r="K33" s="32"/>
    </row>
    <row r="34" spans="1:11" s="33" customFormat="1" ht="11.25" customHeight="1">
      <c r="A34" s="35" t="s">
        <v>25</v>
      </c>
      <c r="B34" s="29"/>
      <c r="C34" s="30">
        <v>11</v>
      </c>
      <c r="D34" s="30">
        <v>20</v>
      </c>
      <c r="E34" s="30">
        <v>19</v>
      </c>
      <c r="F34" s="31"/>
      <c r="G34" s="31"/>
      <c r="H34" s="146">
        <v>0.011</v>
      </c>
      <c r="I34" s="146">
        <v>0.02</v>
      </c>
      <c r="J34" s="146">
        <v>0.021</v>
      </c>
      <c r="K34" s="32"/>
    </row>
    <row r="35" spans="1:11" s="33" customFormat="1" ht="11.25" customHeight="1">
      <c r="A35" s="35" t="s">
        <v>26</v>
      </c>
      <c r="B35" s="29"/>
      <c r="C35" s="30">
        <v>70</v>
      </c>
      <c r="D35" s="30">
        <v>70</v>
      </c>
      <c r="E35" s="30">
        <v>60</v>
      </c>
      <c r="F35" s="31"/>
      <c r="G35" s="31"/>
      <c r="H35" s="146">
        <v>0.076</v>
      </c>
      <c r="I35" s="146">
        <v>0.06</v>
      </c>
      <c r="J35" s="146">
        <v>0.05</v>
      </c>
      <c r="K35" s="32"/>
    </row>
    <row r="36" spans="1:11" s="33" customFormat="1" ht="11.25" customHeight="1">
      <c r="A36" s="35" t="s">
        <v>27</v>
      </c>
      <c r="B36" s="29"/>
      <c r="C36" s="30">
        <v>40</v>
      </c>
      <c r="D36" s="30">
        <v>40</v>
      </c>
      <c r="E36" s="30">
        <v>46</v>
      </c>
      <c r="F36" s="31"/>
      <c r="G36" s="31"/>
      <c r="H36" s="146">
        <v>0.035</v>
      </c>
      <c r="I36" s="146">
        <v>0.035</v>
      </c>
      <c r="J36" s="146">
        <v>0.02</v>
      </c>
      <c r="K36" s="32"/>
    </row>
    <row r="37" spans="1:11" s="42" customFormat="1" ht="11.25" customHeight="1">
      <c r="A37" s="36" t="s">
        <v>28</v>
      </c>
      <c r="B37" s="37"/>
      <c r="C37" s="38">
        <v>274</v>
      </c>
      <c r="D37" s="38">
        <v>342</v>
      </c>
      <c r="E37" s="38">
        <v>300</v>
      </c>
      <c r="F37" s="39">
        <v>87.71929824561404</v>
      </c>
      <c r="G37" s="40"/>
      <c r="H37" s="147">
        <v>0.228</v>
      </c>
      <c r="I37" s="148">
        <v>0.265</v>
      </c>
      <c r="J37" s="148">
        <v>0.221</v>
      </c>
      <c r="K37" s="41">
        <v>83.39622641509435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334</v>
      </c>
      <c r="D39" s="38">
        <v>340</v>
      </c>
      <c r="E39" s="38">
        <v>270</v>
      </c>
      <c r="F39" s="39">
        <v>79.41176470588235</v>
      </c>
      <c r="G39" s="40"/>
      <c r="H39" s="147">
        <v>0.15</v>
      </c>
      <c r="I39" s="148">
        <v>0.17</v>
      </c>
      <c r="J39" s="148">
        <v>0.18</v>
      </c>
      <c r="K39" s="41">
        <v>105.88235294117646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133</v>
      </c>
      <c r="D41" s="30">
        <v>123</v>
      </c>
      <c r="E41" s="30">
        <v>128</v>
      </c>
      <c r="F41" s="31"/>
      <c r="G41" s="31"/>
      <c r="H41" s="146">
        <v>0.059</v>
      </c>
      <c r="I41" s="146">
        <v>0.049</v>
      </c>
      <c r="J41" s="146">
        <v>0.078</v>
      </c>
      <c r="K41" s="32"/>
    </row>
    <row r="42" spans="1:11" s="33" customFormat="1" ht="11.25" customHeight="1">
      <c r="A42" s="35" t="s">
        <v>31</v>
      </c>
      <c r="B42" s="29"/>
      <c r="C42" s="30">
        <v>417</v>
      </c>
      <c r="D42" s="30">
        <v>439</v>
      </c>
      <c r="E42" s="30">
        <v>376</v>
      </c>
      <c r="F42" s="31"/>
      <c r="G42" s="31"/>
      <c r="H42" s="146">
        <v>0.25</v>
      </c>
      <c r="I42" s="146">
        <v>0.377</v>
      </c>
      <c r="J42" s="146">
        <v>0.276</v>
      </c>
      <c r="K42" s="32"/>
    </row>
    <row r="43" spans="1:11" s="33" customFormat="1" ht="11.25" customHeight="1">
      <c r="A43" s="35" t="s">
        <v>32</v>
      </c>
      <c r="B43" s="29"/>
      <c r="C43" s="30">
        <v>778</v>
      </c>
      <c r="D43" s="30">
        <v>802</v>
      </c>
      <c r="E43" s="30">
        <v>750</v>
      </c>
      <c r="F43" s="31"/>
      <c r="G43" s="31"/>
      <c r="H43" s="146">
        <v>0.698</v>
      </c>
      <c r="I43" s="146">
        <v>0.818</v>
      </c>
      <c r="J43" s="146">
        <v>0.685</v>
      </c>
      <c r="K43" s="32"/>
    </row>
    <row r="44" spans="1:11" s="33" customFormat="1" ht="11.25" customHeight="1">
      <c r="A44" s="35" t="s">
        <v>33</v>
      </c>
      <c r="B44" s="29"/>
      <c r="C44" s="30">
        <v>393</v>
      </c>
      <c r="D44" s="30">
        <v>599</v>
      </c>
      <c r="E44" s="30">
        <v>410</v>
      </c>
      <c r="F44" s="31"/>
      <c r="G44" s="31"/>
      <c r="H44" s="146">
        <v>0.197</v>
      </c>
      <c r="I44" s="146">
        <v>0.495</v>
      </c>
      <c r="J44" s="146">
        <v>0.62</v>
      </c>
      <c r="K44" s="32"/>
    </row>
    <row r="45" spans="1:11" s="33" customFormat="1" ht="11.25" customHeight="1">
      <c r="A45" s="35" t="s">
        <v>34</v>
      </c>
      <c r="B45" s="29"/>
      <c r="C45" s="30">
        <v>3095</v>
      </c>
      <c r="D45" s="30">
        <v>2602</v>
      </c>
      <c r="E45" s="30">
        <v>2650</v>
      </c>
      <c r="F45" s="31"/>
      <c r="G45" s="31"/>
      <c r="H45" s="146">
        <v>1.931</v>
      </c>
      <c r="I45" s="146">
        <v>2.652</v>
      </c>
      <c r="J45" s="146">
        <v>2.43</v>
      </c>
      <c r="K45" s="32"/>
    </row>
    <row r="46" spans="1:11" s="33" customFormat="1" ht="11.25" customHeight="1">
      <c r="A46" s="35" t="s">
        <v>35</v>
      </c>
      <c r="B46" s="29"/>
      <c r="C46" s="30">
        <v>313</v>
      </c>
      <c r="D46" s="30">
        <v>299</v>
      </c>
      <c r="E46" s="30">
        <v>300</v>
      </c>
      <c r="F46" s="31"/>
      <c r="G46" s="31"/>
      <c r="H46" s="146">
        <v>0.163</v>
      </c>
      <c r="I46" s="146">
        <v>0.211</v>
      </c>
      <c r="J46" s="146">
        <v>0.21</v>
      </c>
      <c r="K46" s="32"/>
    </row>
    <row r="47" spans="1:11" s="33" customFormat="1" ht="11.25" customHeight="1">
      <c r="A47" s="35" t="s">
        <v>36</v>
      </c>
      <c r="B47" s="29"/>
      <c r="C47" s="30">
        <v>67</v>
      </c>
      <c r="D47" s="30">
        <v>66</v>
      </c>
      <c r="E47" s="30">
        <v>60</v>
      </c>
      <c r="F47" s="31"/>
      <c r="G47" s="31"/>
      <c r="H47" s="146">
        <v>0.022</v>
      </c>
      <c r="I47" s="146">
        <v>0.042</v>
      </c>
      <c r="J47" s="146">
        <v>0.03</v>
      </c>
      <c r="K47" s="32"/>
    </row>
    <row r="48" spans="1:11" s="33" customFormat="1" ht="11.25" customHeight="1">
      <c r="A48" s="35" t="s">
        <v>37</v>
      </c>
      <c r="B48" s="29"/>
      <c r="C48" s="30">
        <v>2038</v>
      </c>
      <c r="D48" s="30">
        <v>2967</v>
      </c>
      <c r="E48" s="30">
        <v>3000</v>
      </c>
      <c r="F48" s="31"/>
      <c r="G48" s="31"/>
      <c r="H48" s="146">
        <v>0.713</v>
      </c>
      <c r="I48" s="146">
        <v>2.967</v>
      </c>
      <c r="J48" s="146">
        <v>3</v>
      </c>
      <c r="K48" s="32"/>
    </row>
    <row r="49" spans="1:11" s="33" customFormat="1" ht="11.25" customHeight="1">
      <c r="A49" s="35" t="s">
        <v>38</v>
      </c>
      <c r="B49" s="29"/>
      <c r="C49" s="30">
        <v>1525</v>
      </c>
      <c r="D49" s="30">
        <v>1802</v>
      </c>
      <c r="E49" s="30">
        <v>1700</v>
      </c>
      <c r="F49" s="31"/>
      <c r="G49" s="31"/>
      <c r="H49" s="146">
        <v>0.482</v>
      </c>
      <c r="I49" s="146">
        <v>1.096</v>
      </c>
      <c r="J49" s="146">
        <v>1.14</v>
      </c>
      <c r="K49" s="32"/>
    </row>
    <row r="50" spans="1:11" s="42" customFormat="1" ht="11.25" customHeight="1">
      <c r="A50" s="43" t="s">
        <v>39</v>
      </c>
      <c r="B50" s="37"/>
      <c r="C50" s="38">
        <v>8759</v>
      </c>
      <c r="D50" s="38">
        <v>9699</v>
      </c>
      <c r="E50" s="38">
        <v>9374</v>
      </c>
      <c r="F50" s="39">
        <v>96.64913908650377</v>
      </c>
      <c r="G50" s="40"/>
      <c r="H50" s="147">
        <v>4.515</v>
      </c>
      <c r="I50" s="148">
        <v>8.707</v>
      </c>
      <c r="J50" s="148">
        <v>8.469000000000001</v>
      </c>
      <c r="K50" s="41">
        <v>97.26656712989549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510</v>
      </c>
      <c r="D52" s="38">
        <v>334</v>
      </c>
      <c r="E52" s="38">
        <v>334</v>
      </c>
      <c r="F52" s="39">
        <v>100</v>
      </c>
      <c r="G52" s="40"/>
      <c r="H52" s="147">
        <v>0.184</v>
      </c>
      <c r="I52" s="148">
        <v>0.246</v>
      </c>
      <c r="J52" s="148">
        <v>0.246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290</v>
      </c>
      <c r="D54" s="30">
        <v>310</v>
      </c>
      <c r="E54" s="30">
        <v>270</v>
      </c>
      <c r="F54" s="31"/>
      <c r="G54" s="31"/>
      <c r="H54" s="146">
        <v>0.234</v>
      </c>
      <c r="I54" s="146">
        <v>0.25</v>
      </c>
      <c r="J54" s="146">
        <v>0.158</v>
      </c>
      <c r="K54" s="32"/>
    </row>
    <row r="55" spans="1:11" s="33" customFormat="1" ht="11.25" customHeight="1">
      <c r="A55" s="35" t="s">
        <v>42</v>
      </c>
      <c r="B55" s="29"/>
      <c r="C55" s="30">
        <v>367</v>
      </c>
      <c r="D55" s="30">
        <v>340</v>
      </c>
      <c r="E55" s="30">
        <v>350</v>
      </c>
      <c r="F55" s="31"/>
      <c r="G55" s="31"/>
      <c r="H55" s="146">
        <v>0.35</v>
      </c>
      <c r="I55" s="146">
        <v>0.34</v>
      </c>
      <c r="J55" s="146">
        <v>0.35</v>
      </c>
      <c r="K55" s="32"/>
    </row>
    <row r="56" spans="1:11" s="33" customFormat="1" ht="11.25" customHeight="1">
      <c r="A56" s="35" t="s">
        <v>43</v>
      </c>
      <c r="B56" s="29"/>
      <c r="C56" s="30">
        <v>670</v>
      </c>
      <c r="D56" s="30">
        <v>811</v>
      </c>
      <c r="E56" s="30">
        <v>500</v>
      </c>
      <c r="F56" s="31"/>
      <c r="G56" s="31"/>
      <c r="H56" s="146">
        <v>0.284</v>
      </c>
      <c r="I56" s="146">
        <v>0.649</v>
      </c>
      <c r="J56" s="146">
        <v>0.34</v>
      </c>
      <c r="K56" s="32"/>
    </row>
    <row r="57" spans="1:11" s="33" customFormat="1" ht="11.25" customHeight="1">
      <c r="A57" s="35" t="s">
        <v>44</v>
      </c>
      <c r="B57" s="29"/>
      <c r="C57" s="30">
        <v>1298</v>
      </c>
      <c r="D57" s="30">
        <v>1675</v>
      </c>
      <c r="E57" s="30">
        <v>1675</v>
      </c>
      <c r="F57" s="31"/>
      <c r="G57" s="31"/>
      <c r="H57" s="146">
        <v>0.522</v>
      </c>
      <c r="I57" s="146">
        <v>1.365</v>
      </c>
      <c r="J57" s="146">
        <v>1.365</v>
      </c>
      <c r="K57" s="32"/>
    </row>
    <row r="58" spans="1:11" s="33" customFormat="1" ht="11.25" customHeight="1">
      <c r="A58" s="35" t="s">
        <v>45</v>
      </c>
      <c r="B58" s="29"/>
      <c r="C58" s="30">
        <v>2220</v>
      </c>
      <c r="D58" s="30">
        <v>1893</v>
      </c>
      <c r="E58" s="30">
        <v>1902</v>
      </c>
      <c r="F58" s="31"/>
      <c r="G58" s="31"/>
      <c r="H58" s="146">
        <v>0.448</v>
      </c>
      <c r="I58" s="146">
        <v>3.006</v>
      </c>
      <c r="J58" s="146">
        <v>3.529</v>
      </c>
      <c r="K58" s="32"/>
    </row>
    <row r="59" spans="1:11" s="42" customFormat="1" ht="11.25" customHeight="1">
      <c r="A59" s="36" t="s">
        <v>46</v>
      </c>
      <c r="B59" s="37"/>
      <c r="C59" s="38">
        <v>4845</v>
      </c>
      <c r="D59" s="38">
        <v>5029</v>
      </c>
      <c r="E59" s="38">
        <v>4697</v>
      </c>
      <c r="F59" s="39">
        <v>93.39828991847286</v>
      </c>
      <c r="G59" s="40"/>
      <c r="H59" s="147">
        <v>1.8379999999999999</v>
      </c>
      <c r="I59" s="148">
        <v>5.609999999999999</v>
      </c>
      <c r="J59" s="148">
        <v>5.742</v>
      </c>
      <c r="K59" s="41">
        <v>102.35294117647061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7</v>
      </c>
      <c r="D61" s="30"/>
      <c r="E61" s="30"/>
      <c r="F61" s="31"/>
      <c r="G61" s="31"/>
      <c r="H61" s="146">
        <v>0.003</v>
      </c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>
        <v>12</v>
      </c>
      <c r="D62" s="30">
        <v>10</v>
      </c>
      <c r="E62" s="30">
        <v>12</v>
      </c>
      <c r="F62" s="31"/>
      <c r="G62" s="31"/>
      <c r="H62" s="146">
        <v>0.006</v>
      </c>
      <c r="I62" s="146">
        <v>0.005</v>
      </c>
      <c r="J62" s="146">
        <v>0.008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>
        <v>19</v>
      </c>
      <c r="D64" s="38">
        <v>10</v>
      </c>
      <c r="E64" s="38">
        <v>12</v>
      </c>
      <c r="F64" s="39">
        <v>120</v>
      </c>
      <c r="G64" s="40"/>
      <c r="H64" s="147">
        <v>0.009000000000000001</v>
      </c>
      <c r="I64" s="148">
        <v>0.005</v>
      </c>
      <c r="J64" s="148">
        <v>0.008</v>
      </c>
      <c r="K64" s="41">
        <v>160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11</v>
      </c>
      <c r="D66" s="38">
        <v>7</v>
      </c>
      <c r="E66" s="38">
        <v>50</v>
      </c>
      <c r="F66" s="39">
        <v>714.2857142857143</v>
      </c>
      <c r="G66" s="40"/>
      <c r="H66" s="147">
        <v>0.006</v>
      </c>
      <c r="I66" s="148">
        <v>0.004</v>
      </c>
      <c r="J66" s="148">
        <v>0.053</v>
      </c>
      <c r="K66" s="41">
        <v>1325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2550</v>
      </c>
      <c r="D68" s="30">
        <v>3500</v>
      </c>
      <c r="E68" s="30">
        <v>2000</v>
      </c>
      <c r="F68" s="31"/>
      <c r="G68" s="31"/>
      <c r="H68" s="146">
        <v>2.231</v>
      </c>
      <c r="I68" s="146">
        <v>3</v>
      </c>
      <c r="J68" s="146">
        <v>1.7</v>
      </c>
      <c r="K68" s="32"/>
    </row>
    <row r="69" spans="1:11" s="33" customFormat="1" ht="11.25" customHeight="1">
      <c r="A69" s="35" t="s">
        <v>53</v>
      </c>
      <c r="B69" s="29"/>
      <c r="C69" s="30">
        <v>46</v>
      </c>
      <c r="D69" s="30">
        <v>50</v>
      </c>
      <c r="E69" s="30">
        <v>60</v>
      </c>
      <c r="F69" s="31"/>
      <c r="G69" s="31"/>
      <c r="H69" s="146">
        <v>0.037</v>
      </c>
      <c r="I69" s="146">
        <v>0.04</v>
      </c>
      <c r="J69" s="146">
        <v>0.045</v>
      </c>
      <c r="K69" s="32"/>
    </row>
    <row r="70" spans="1:11" s="42" customFormat="1" ht="11.25" customHeight="1">
      <c r="A70" s="36" t="s">
        <v>54</v>
      </c>
      <c r="B70" s="37"/>
      <c r="C70" s="38">
        <v>2596</v>
      </c>
      <c r="D70" s="38">
        <v>3550</v>
      </c>
      <c r="E70" s="38">
        <v>2060</v>
      </c>
      <c r="F70" s="39">
        <v>58.028169014084504</v>
      </c>
      <c r="G70" s="40"/>
      <c r="H70" s="147">
        <v>2.268</v>
      </c>
      <c r="I70" s="148">
        <v>3.04</v>
      </c>
      <c r="J70" s="148">
        <v>1.7449999999999999</v>
      </c>
      <c r="K70" s="41">
        <v>57.401315789473685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114</v>
      </c>
      <c r="D72" s="30">
        <v>142</v>
      </c>
      <c r="E72" s="30">
        <v>139</v>
      </c>
      <c r="F72" s="31"/>
      <c r="G72" s="31"/>
      <c r="H72" s="146">
        <v>0.05</v>
      </c>
      <c r="I72" s="146">
        <v>0.068</v>
      </c>
      <c r="J72" s="146">
        <v>0.049</v>
      </c>
      <c r="K72" s="32"/>
    </row>
    <row r="73" spans="1:11" s="33" customFormat="1" ht="11.25" customHeight="1">
      <c r="A73" s="35" t="s">
        <v>56</v>
      </c>
      <c r="B73" s="29"/>
      <c r="C73" s="30">
        <v>5205</v>
      </c>
      <c r="D73" s="30">
        <v>7580</v>
      </c>
      <c r="E73" s="30">
        <v>7955</v>
      </c>
      <c r="F73" s="31"/>
      <c r="G73" s="31"/>
      <c r="H73" s="146">
        <v>5.984</v>
      </c>
      <c r="I73" s="146">
        <v>8.634</v>
      </c>
      <c r="J73" s="146">
        <v>8.751</v>
      </c>
      <c r="K73" s="32"/>
    </row>
    <row r="74" spans="1:11" s="33" customFormat="1" ht="11.25" customHeight="1">
      <c r="A74" s="35" t="s">
        <v>57</v>
      </c>
      <c r="B74" s="29"/>
      <c r="C74" s="30">
        <v>3084</v>
      </c>
      <c r="D74" s="30">
        <v>4662</v>
      </c>
      <c r="E74" s="30">
        <v>3500</v>
      </c>
      <c r="F74" s="31"/>
      <c r="G74" s="31"/>
      <c r="H74" s="146">
        <v>3.7</v>
      </c>
      <c r="I74" s="146">
        <v>9.324</v>
      </c>
      <c r="J74" s="146">
        <v>4.55</v>
      </c>
      <c r="K74" s="32"/>
    </row>
    <row r="75" spans="1:11" s="33" customFormat="1" ht="11.25" customHeight="1">
      <c r="A75" s="35" t="s">
        <v>58</v>
      </c>
      <c r="B75" s="29"/>
      <c r="C75" s="30">
        <v>1364</v>
      </c>
      <c r="D75" s="30">
        <v>1447</v>
      </c>
      <c r="E75" s="30">
        <v>1597</v>
      </c>
      <c r="F75" s="31"/>
      <c r="G75" s="31"/>
      <c r="H75" s="146">
        <v>0.533</v>
      </c>
      <c r="I75" s="146">
        <v>0.579</v>
      </c>
      <c r="J75" s="146">
        <v>1.017</v>
      </c>
      <c r="K75" s="32"/>
    </row>
    <row r="76" spans="1:11" s="33" customFormat="1" ht="11.25" customHeight="1">
      <c r="A76" s="35" t="s">
        <v>59</v>
      </c>
      <c r="B76" s="29"/>
      <c r="C76" s="30">
        <v>1195</v>
      </c>
      <c r="D76" s="30">
        <v>1581</v>
      </c>
      <c r="E76" s="30">
        <v>1581</v>
      </c>
      <c r="F76" s="31"/>
      <c r="G76" s="31"/>
      <c r="H76" s="146">
        <v>1.275</v>
      </c>
      <c r="I76" s="146">
        <v>2.213</v>
      </c>
      <c r="J76" s="146">
        <v>2.213</v>
      </c>
      <c r="K76" s="32"/>
    </row>
    <row r="77" spans="1:11" s="33" customFormat="1" ht="11.25" customHeight="1">
      <c r="A77" s="35" t="s">
        <v>60</v>
      </c>
      <c r="B77" s="29"/>
      <c r="C77" s="30">
        <v>368</v>
      </c>
      <c r="D77" s="30">
        <v>506</v>
      </c>
      <c r="E77" s="30">
        <v>507</v>
      </c>
      <c r="F77" s="31"/>
      <c r="G77" s="31"/>
      <c r="H77" s="146">
        <v>0.248</v>
      </c>
      <c r="I77" s="146">
        <v>0.455</v>
      </c>
      <c r="J77" s="146">
        <v>0.368</v>
      </c>
      <c r="K77" s="32"/>
    </row>
    <row r="78" spans="1:11" s="33" customFormat="1" ht="11.25" customHeight="1">
      <c r="A78" s="35" t="s">
        <v>61</v>
      </c>
      <c r="B78" s="29"/>
      <c r="C78" s="30">
        <v>2977</v>
      </c>
      <c r="D78" s="30">
        <v>3600</v>
      </c>
      <c r="E78" s="30">
        <v>3518</v>
      </c>
      <c r="F78" s="31"/>
      <c r="G78" s="31"/>
      <c r="H78" s="146">
        <v>3.123</v>
      </c>
      <c r="I78" s="146">
        <v>3.96</v>
      </c>
      <c r="J78" s="146">
        <v>4.063</v>
      </c>
      <c r="K78" s="32"/>
    </row>
    <row r="79" spans="1:11" s="33" customFormat="1" ht="11.25" customHeight="1">
      <c r="A79" s="35" t="s">
        <v>62</v>
      </c>
      <c r="B79" s="29"/>
      <c r="C79" s="30">
        <v>19991</v>
      </c>
      <c r="D79" s="30">
        <v>30513</v>
      </c>
      <c r="E79" s="30">
        <v>16000</v>
      </c>
      <c r="F79" s="31"/>
      <c r="G79" s="31"/>
      <c r="H79" s="146">
        <v>32.135</v>
      </c>
      <c r="I79" s="146">
        <v>32.142</v>
      </c>
      <c r="J79" s="146">
        <v>25</v>
      </c>
      <c r="K79" s="32"/>
    </row>
    <row r="80" spans="1:11" s="42" customFormat="1" ht="11.25" customHeight="1">
      <c r="A80" s="43" t="s">
        <v>63</v>
      </c>
      <c r="B80" s="37"/>
      <c r="C80" s="38">
        <v>34298</v>
      </c>
      <c r="D80" s="38">
        <v>50031</v>
      </c>
      <c r="E80" s="38">
        <v>34797</v>
      </c>
      <c r="F80" s="39">
        <v>69.55087845535768</v>
      </c>
      <c r="G80" s="40"/>
      <c r="H80" s="147">
        <v>47.048</v>
      </c>
      <c r="I80" s="148">
        <v>57.375</v>
      </c>
      <c r="J80" s="148">
        <v>46.010999999999996</v>
      </c>
      <c r="K80" s="41">
        <v>80.19346405228757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28</v>
      </c>
      <c r="D82" s="30">
        <v>26</v>
      </c>
      <c r="E82" s="30">
        <v>24</v>
      </c>
      <c r="F82" s="31"/>
      <c r="G82" s="31"/>
      <c r="H82" s="146">
        <v>0.017</v>
      </c>
      <c r="I82" s="146">
        <v>0.017</v>
      </c>
      <c r="J82" s="146">
        <v>0.019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>
        <v>28</v>
      </c>
      <c r="D84" s="38">
        <v>26</v>
      </c>
      <c r="E84" s="38">
        <v>24</v>
      </c>
      <c r="F84" s="39">
        <v>92.3076923076923</v>
      </c>
      <c r="G84" s="40"/>
      <c r="H84" s="147">
        <v>0.017</v>
      </c>
      <c r="I84" s="148">
        <v>0.017</v>
      </c>
      <c r="J84" s="148">
        <v>0.019</v>
      </c>
      <c r="K84" s="41">
        <v>111.76470588235293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51856</v>
      </c>
      <c r="D87" s="53">
        <v>69727</v>
      </c>
      <c r="E87" s="53">
        <v>52230</v>
      </c>
      <c r="F87" s="54">
        <f>IF(D87&gt;0,100*E87/D87,0)</f>
        <v>74.90642075523111</v>
      </c>
      <c r="G87" s="40"/>
      <c r="H87" s="151">
        <v>56.498000000000005</v>
      </c>
      <c r="I87" s="152">
        <v>75.864</v>
      </c>
      <c r="J87" s="152">
        <v>63.074</v>
      </c>
      <c r="K87" s="54">
        <f>IF(I87&gt;0,100*J87/I87,0)</f>
        <v>83.14088368659706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5"/>
  <sheetViews>
    <sheetView view="pageBreakPreview" zoomScale="98" zoomScaleSheetLayoutView="98" zoomScalePageLayoutView="0" workbookViewId="0" topLeftCell="A1">
      <selection activeCell="A1" sqref="A1"/>
    </sheetView>
  </sheetViews>
  <sheetFormatPr defaultColWidth="11.421875" defaultRowHeight="15"/>
  <cols>
    <col min="1" max="4" width="11.57421875" style="103" customWidth="1"/>
    <col min="5" max="5" width="1.8515625" style="103" customWidth="1"/>
    <col min="6" max="16384" width="11.57421875" style="103" customWidth="1"/>
  </cols>
  <sheetData>
    <row r="1" spans="1:9" ht="12.75">
      <c r="A1" s="102"/>
      <c r="B1" s="102"/>
      <c r="C1" s="102"/>
      <c r="D1" s="102"/>
      <c r="E1" s="102"/>
      <c r="F1" s="102"/>
      <c r="G1" s="102"/>
      <c r="H1" s="102"/>
      <c r="I1" s="102"/>
    </row>
    <row r="2" spans="1:9" ht="12.75">
      <c r="A2" s="102"/>
      <c r="B2" s="102"/>
      <c r="C2" s="102"/>
      <c r="D2" s="102"/>
      <c r="E2" s="102"/>
      <c r="F2" s="102"/>
      <c r="G2" s="102"/>
      <c r="H2" s="102"/>
      <c r="I2" s="102"/>
    </row>
    <row r="3" spans="1:9" ht="15">
      <c r="A3" s="180" t="s">
        <v>223</v>
      </c>
      <c r="B3" s="180"/>
      <c r="C3" s="180"/>
      <c r="D3" s="180"/>
      <c r="E3" s="180"/>
      <c r="F3" s="180"/>
      <c r="G3" s="180"/>
      <c r="H3" s="180"/>
      <c r="I3" s="180"/>
    </row>
    <row r="4" spans="1:9" ht="12.75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2.75">
      <c r="A5" s="102"/>
      <c r="B5" s="102"/>
      <c r="C5" s="102"/>
      <c r="D5" s="102"/>
      <c r="E5" s="102"/>
      <c r="F5" s="102"/>
      <c r="G5" s="102"/>
      <c r="H5" s="102"/>
      <c r="I5" s="102"/>
    </row>
    <row r="6" spans="1:9" ht="12.7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2.75">
      <c r="A7" s="104" t="s">
        <v>224</v>
      </c>
      <c r="B7" s="105"/>
      <c r="C7" s="105"/>
      <c r="D7" s="106"/>
      <c r="E7" s="106"/>
      <c r="F7" s="106"/>
      <c r="G7" s="106"/>
      <c r="H7" s="106"/>
      <c r="I7" s="106"/>
    </row>
    <row r="8" spans="1:9" ht="12.75">
      <c r="A8" s="102"/>
      <c r="B8" s="102"/>
      <c r="C8" s="102"/>
      <c r="D8" s="102"/>
      <c r="E8" s="102"/>
      <c r="F8" s="102"/>
      <c r="G8" s="102"/>
      <c r="H8" s="102"/>
      <c r="I8" s="102"/>
    </row>
    <row r="9" spans="1:9" ht="12.75">
      <c r="A9" s="107" t="s">
        <v>225</v>
      </c>
      <c r="B9" s="102"/>
      <c r="C9" s="102"/>
      <c r="D9" s="102"/>
      <c r="E9" s="102"/>
      <c r="F9" s="102"/>
      <c r="G9" s="102"/>
      <c r="H9" s="102"/>
      <c r="I9" s="102"/>
    </row>
    <row r="10" spans="1:9" ht="12.75">
      <c r="A10" s="102"/>
      <c r="B10" s="102"/>
      <c r="C10" s="102"/>
      <c r="D10" s="102"/>
      <c r="E10" s="102"/>
      <c r="F10" s="102"/>
      <c r="G10" s="102"/>
      <c r="H10" s="102"/>
      <c r="I10" s="102"/>
    </row>
    <row r="11" spans="1:9" ht="12.75">
      <c r="A11" s="108"/>
      <c r="B11" s="109"/>
      <c r="C11" s="109"/>
      <c r="D11" s="110" t="s">
        <v>226</v>
      </c>
      <c r="E11" s="111"/>
      <c r="F11" s="108"/>
      <c r="G11" s="109"/>
      <c r="H11" s="109"/>
      <c r="I11" s="110" t="s">
        <v>226</v>
      </c>
    </row>
    <row r="12" spans="1:9" ht="12.75">
      <c r="A12" s="112"/>
      <c r="B12" s="113"/>
      <c r="C12" s="113"/>
      <c r="D12" s="114"/>
      <c r="E12" s="111"/>
      <c r="F12" s="112"/>
      <c r="G12" s="113"/>
      <c r="H12" s="113"/>
      <c r="I12" s="114"/>
    </row>
    <row r="13" spans="1:9" ht="5.25" customHeight="1">
      <c r="A13" s="115"/>
      <c r="B13" s="116"/>
      <c r="C13" s="116"/>
      <c r="D13" s="117"/>
      <c r="E13" s="111"/>
      <c r="F13" s="115"/>
      <c r="G13" s="116"/>
      <c r="H13" s="116"/>
      <c r="I13" s="117"/>
    </row>
    <row r="14" spans="1:9" ht="12.75">
      <c r="A14" s="112" t="s">
        <v>227</v>
      </c>
      <c r="B14" s="113"/>
      <c r="C14" s="113"/>
      <c r="D14" s="114">
        <v>9</v>
      </c>
      <c r="E14" s="111"/>
      <c r="F14" s="112" t="s">
        <v>259</v>
      </c>
      <c r="G14" s="113"/>
      <c r="H14" s="113"/>
      <c r="I14" s="114">
        <v>41</v>
      </c>
    </row>
    <row r="15" spans="1:9" ht="5.25" customHeight="1">
      <c r="A15" s="115"/>
      <c r="B15" s="116"/>
      <c r="C15" s="116"/>
      <c r="D15" s="117"/>
      <c r="E15" s="111"/>
      <c r="F15" s="115"/>
      <c r="G15" s="116"/>
      <c r="H15" s="116"/>
      <c r="I15" s="117"/>
    </row>
    <row r="16" spans="1:9" ht="12.75">
      <c r="A16" s="112" t="s">
        <v>228</v>
      </c>
      <c r="B16" s="113"/>
      <c r="C16" s="113"/>
      <c r="D16" s="114">
        <v>10</v>
      </c>
      <c r="E16" s="111"/>
      <c r="F16" s="112" t="s">
        <v>260</v>
      </c>
      <c r="G16" s="113"/>
      <c r="H16" s="113"/>
      <c r="I16" s="114">
        <v>42</v>
      </c>
    </row>
    <row r="17" spans="1:9" ht="5.25" customHeight="1">
      <c r="A17" s="115"/>
      <c r="B17" s="116"/>
      <c r="C17" s="116"/>
      <c r="D17" s="117"/>
      <c r="E17" s="111"/>
      <c r="F17" s="115"/>
      <c r="G17" s="116"/>
      <c r="H17" s="116"/>
      <c r="I17" s="117"/>
    </row>
    <row r="18" spans="1:9" ht="12.75">
      <c r="A18" s="112" t="s">
        <v>229</v>
      </c>
      <c r="B18" s="113"/>
      <c r="C18" s="113"/>
      <c r="D18" s="114">
        <v>11</v>
      </c>
      <c r="E18" s="111"/>
      <c r="F18" s="112" t="s">
        <v>261</v>
      </c>
      <c r="G18" s="113"/>
      <c r="H18" s="113"/>
      <c r="I18" s="114">
        <v>43</v>
      </c>
    </row>
    <row r="19" spans="1:9" ht="5.25" customHeight="1">
      <c r="A19" s="115"/>
      <c r="B19" s="116"/>
      <c r="C19" s="116"/>
      <c r="D19" s="117"/>
      <c r="E19" s="111"/>
      <c r="F19" s="115"/>
      <c r="G19" s="116"/>
      <c r="H19" s="116"/>
      <c r="I19" s="117"/>
    </row>
    <row r="20" spans="1:9" ht="12.75">
      <c r="A20" s="112" t="s">
        <v>230</v>
      </c>
      <c r="B20" s="113"/>
      <c r="C20" s="113"/>
      <c r="D20" s="114">
        <v>12</v>
      </c>
      <c r="E20" s="111"/>
      <c r="F20" s="112" t="s">
        <v>262</v>
      </c>
      <c r="G20" s="113"/>
      <c r="H20" s="113"/>
      <c r="I20" s="114">
        <v>44</v>
      </c>
    </row>
    <row r="21" spans="1:9" ht="5.25" customHeight="1">
      <c r="A21" s="115"/>
      <c r="B21" s="116"/>
      <c r="C21" s="116"/>
      <c r="D21" s="117"/>
      <c r="E21" s="111"/>
      <c r="F21" s="115"/>
      <c r="G21" s="116"/>
      <c r="H21" s="116"/>
      <c r="I21" s="117"/>
    </row>
    <row r="22" spans="1:9" ht="12.75">
      <c r="A22" s="112" t="s">
        <v>231</v>
      </c>
      <c r="B22" s="113"/>
      <c r="C22" s="113"/>
      <c r="D22" s="114">
        <v>13</v>
      </c>
      <c r="E22" s="111"/>
      <c r="F22" s="112" t="s">
        <v>263</v>
      </c>
      <c r="G22" s="113"/>
      <c r="H22" s="113"/>
      <c r="I22" s="114">
        <v>45</v>
      </c>
    </row>
    <row r="23" spans="1:9" ht="5.25" customHeight="1">
      <c r="A23" s="115"/>
      <c r="B23" s="116"/>
      <c r="C23" s="116"/>
      <c r="D23" s="117"/>
      <c r="E23" s="111"/>
      <c r="F23" s="115"/>
      <c r="G23" s="116"/>
      <c r="H23" s="116"/>
      <c r="I23" s="117"/>
    </row>
    <row r="24" spans="1:9" ht="12.75">
      <c r="A24" s="112" t="s">
        <v>232</v>
      </c>
      <c r="B24" s="113"/>
      <c r="C24" s="113"/>
      <c r="D24" s="114">
        <v>14</v>
      </c>
      <c r="E24" s="111"/>
      <c r="F24" s="112" t="s">
        <v>264</v>
      </c>
      <c r="G24" s="113"/>
      <c r="H24" s="113"/>
      <c r="I24" s="114">
        <v>46</v>
      </c>
    </row>
    <row r="25" spans="1:9" ht="5.25" customHeight="1">
      <c r="A25" s="115"/>
      <c r="B25" s="116"/>
      <c r="C25" s="116"/>
      <c r="D25" s="117"/>
      <c r="E25" s="111"/>
      <c r="F25" s="115"/>
      <c r="G25" s="116"/>
      <c r="H25" s="116"/>
      <c r="I25" s="117"/>
    </row>
    <row r="26" spans="1:9" ht="12.75">
      <c r="A26" s="112" t="s">
        <v>233</v>
      </c>
      <c r="B26" s="113"/>
      <c r="C26" s="113"/>
      <c r="D26" s="114">
        <v>15</v>
      </c>
      <c r="E26" s="111"/>
      <c r="F26" s="112" t="s">
        <v>265</v>
      </c>
      <c r="G26" s="113"/>
      <c r="H26" s="113"/>
      <c r="I26" s="114">
        <v>47</v>
      </c>
    </row>
    <row r="27" spans="1:9" ht="5.25" customHeight="1">
      <c r="A27" s="115"/>
      <c r="B27" s="116"/>
      <c r="C27" s="116"/>
      <c r="D27" s="117"/>
      <c r="E27" s="111"/>
      <c r="F27" s="115"/>
      <c r="G27" s="116"/>
      <c r="H27" s="116"/>
      <c r="I27" s="117"/>
    </row>
    <row r="28" spans="1:9" ht="12.75">
      <c r="A28" s="112" t="s">
        <v>234</v>
      </c>
      <c r="B28" s="113"/>
      <c r="C28" s="113"/>
      <c r="D28" s="114">
        <v>16</v>
      </c>
      <c r="E28" s="111"/>
      <c r="F28" s="112" t="s">
        <v>266</v>
      </c>
      <c r="G28" s="113"/>
      <c r="H28" s="113"/>
      <c r="I28" s="114">
        <v>48</v>
      </c>
    </row>
    <row r="29" spans="1:9" ht="5.25" customHeight="1">
      <c r="A29" s="115"/>
      <c r="B29" s="116"/>
      <c r="C29" s="116"/>
      <c r="D29" s="117"/>
      <c r="E29" s="111"/>
      <c r="F29" s="115"/>
      <c r="G29" s="116"/>
      <c r="H29" s="116"/>
      <c r="I29" s="117"/>
    </row>
    <row r="30" spans="1:9" ht="12.75">
      <c r="A30" s="112" t="s">
        <v>235</v>
      </c>
      <c r="B30" s="113"/>
      <c r="C30" s="113"/>
      <c r="D30" s="114">
        <v>17</v>
      </c>
      <c r="E30" s="111"/>
      <c r="F30" s="112" t="s">
        <v>267</v>
      </c>
      <c r="G30" s="113"/>
      <c r="H30" s="113"/>
      <c r="I30" s="114">
        <v>49</v>
      </c>
    </row>
    <row r="31" spans="1:9" ht="5.25" customHeight="1">
      <c r="A31" s="115"/>
      <c r="B31" s="116"/>
      <c r="C31" s="116"/>
      <c r="D31" s="117"/>
      <c r="E31" s="111"/>
      <c r="F31" s="115"/>
      <c r="G31" s="116"/>
      <c r="H31" s="116"/>
      <c r="I31" s="117"/>
    </row>
    <row r="32" spans="1:9" ht="12.75">
      <c r="A32" s="112" t="s">
        <v>236</v>
      </c>
      <c r="B32" s="113"/>
      <c r="C32" s="113"/>
      <c r="D32" s="114">
        <v>18</v>
      </c>
      <c r="E32" s="111"/>
      <c r="F32" s="112" t="s">
        <v>268</v>
      </c>
      <c r="G32" s="113"/>
      <c r="H32" s="113"/>
      <c r="I32" s="114">
        <v>50</v>
      </c>
    </row>
    <row r="33" spans="1:9" ht="5.25" customHeight="1">
      <c r="A33" s="115"/>
      <c r="B33" s="116"/>
      <c r="C33" s="116"/>
      <c r="D33" s="117"/>
      <c r="E33" s="111"/>
      <c r="F33" s="115"/>
      <c r="G33" s="116"/>
      <c r="H33" s="116"/>
      <c r="I33" s="117"/>
    </row>
    <row r="34" spans="1:9" ht="12.75">
      <c r="A34" s="112" t="s">
        <v>237</v>
      </c>
      <c r="B34" s="113"/>
      <c r="C34" s="113"/>
      <c r="D34" s="114">
        <v>19</v>
      </c>
      <c r="E34" s="111"/>
      <c r="F34" s="112" t="s">
        <v>269</v>
      </c>
      <c r="G34" s="113"/>
      <c r="H34" s="113"/>
      <c r="I34" s="114">
        <v>51</v>
      </c>
    </row>
    <row r="35" spans="1:9" ht="5.25" customHeight="1">
      <c r="A35" s="115"/>
      <c r="B35" s="116"/>
      <c r="C35" s="116"/>
      <c r="D35" s="117"/>
      <c r="E35" s="111"/>
      <c r="F35" s="115"/>
      <c r="G35" s="116"/>
      <c r="H35" s="116"/>
      <c r="I35" s="117"/>
    </row>
    <row r="36" spans="1:9" ht="12.75">
      <c r="A36" s="112" t="s">
        <v>238</v>
      </c>
      <c r="B36" s="113"/>
      <c r="C36" s="113"/>
      <c r="D36" s="114">
        <v>20</v>
      </c>
      <c r="E36" s="111"/>
      <c r="F36" s="112" t="s">
        <v>270</v>
      </c>
      <c r="G36" s="113"/>
      <c r="H36" s="113"/>
      <c r="I36" s="114">
        <v>52</v>
      </c>
    </row>
    <row r="37" spans="1:9" ht="5.25" customHeight="1">
      <c r="A37" s="115"/>
      <c r="B37" s="116"/>
      <c r="C37" s="116"/>
      <c r="D37" s="117"/>
      <c r="E37" s="111"/>
      <c r="F37" s="115"/>
      <c r="G37" s="116"/>
      <c r="H37" s="116"/>
      <c r="I37" s="117"/>
    </row>
    <row r="38" spans="1:9" ht="12.75">
      <c r="A38" s="112" t="s">
        <v>239</v>
      </c>
      <c r="B38" s="113"/>
      <c r="C38" s="113"/>
      <c r="D38" s="114">
        <v>21</v>
      </c>
      <c r="E38" s="111"/>
      <c r="F38" s="112" t="s">
        <v>271</v>
      </c>
      <c r="G38" s="113"/>
      <c r="H38" s="113"/>
      <c r="I38" s="114">
        <v>53</v>
      </c>
    </row>
    <row r="39" spans="1:9" ht="5.25" customHeight="1">
      <c r="A39" s="115"/>
      <c r="B39" s="116"/>
      <c r="C39" s="116"/>
      <c r="D39" s="117"/>
      <c r="E39" s="111"/>
      <c r="F39" s="115"/>
      <c r="G39" s="116"/>
      <c r="H39" s="116"/>
      <c r="I39" s="117"/>
    </row>
    <row r="40" spans="1:9" ht="12.75">
      <c r="A40" s="112" t="s">
        <v>240</v>
      </c>
      <c r="B40" s="113"/>
      <c r="C40" s="113"/>
      <c r="D40" s="114">
        <v>22</v>
      </c>
      <c r="E40" s="111"/>
      <c r="F40" s="112" t="s">
        <v>272</v>
      </c>
      <c r="G40" s="113"/>
      <c r="H40" s="113"/>
      <c r="I40" s="114">
        <v>54</v>
      </c>
    </row>
    <row r="41" spans="1:9" ht="5.25" customHeight="1">
      <c r="A41" s="115"/>
      <c r="B41" s="116"/>
      <c r="C41" s="116"/>
      <c r="D41" s="117"/>
      <c r="E41" s="111"/>
      <c r="F41" s="115"/>
      <c r="G41" s="116"/>
      <c r="H41" s="116"/>
      <c r="I41" s="117"/>
    </row>
    <row r="42" spans="1:9" ht="12.75">
      <c r="A42" s="112" t="s">
        <v>241</v>
      </c>
      <c r="B42" s="113"/>
      <c r="C42" s="113"/>
      <c r="D42" s="114">
        <v>23</v>
      </c>
      <c r="E42" s="111"/>
      <c r="F42" s="112" t="s">
        <v>273</v>
      </c>
      <c r="G42" s="113"/>
      <c r="H42" s="113"/>
      <c r="I42" s="114">
        <v>55</v>
      </c>
    </row>
    <row r="43" spans="1:9" ht="5.25" customHeight="1">
      <c r="A43" s="115"/>
      <c r="B43" s="116"/>
      <c r="C43" s="116"/>
      <c r="D43" s="117"/>
      <c r="E43" s="111"/>
      <c r="F43" s="115"/>
      <c r="G43" s="116"/>
      <c r="H43" s="116"/>
      <c r="I43" s="117"/>
    </row>
    <row r="44" spans="1:9" ht="12.75">
      <c r="A44" s="112" t="s">
        <v>242</v>
      </c>
      <c r="B44" s="113"/>
      <c r="C44" s="113"/>
      <c r="D44" s="114">
        <v>24</v>
      </c>
      <c r="E44" s="111"/>
      <c r="F44" s="112" t="s">
        <v>274</v>
      </c>
      <c r="G44" s="113"/>
      <c r="H44" s="113"/>
      <c r="I44" s="114">
        <v>56</v>
      </c>
    </row>
    <row r="45" spans="1:9" ht="5.25" customHeight="1">
      <c r="A45" s="115"/>
      <c r="B45" s="116"/>
      <c r="C45" s="116"/>
      <c r="D45" s="117"/>
      <c r="E45" s="111"/>
      <c r="F45" s="115"/>
      <c r="G45" s="116"/>
      <c r="H45" s="116"/>
      <c r="I45" s="117"/>
    </row>
    <row r="46" spans="1:9" ht="12.75">
      <c r="A46" s="112" t="s">
        <v>243</v>
      </c>
      <c r="B46" s="113"/>
      <c r="C46" s="113"/>
      <c r="D46" s="114">
        <v>25</v>
      </c>
      <c r="E46" s="111"/>
      <c r="F46" s="112" t="s">
        <v>275</v>
      </c>
      <c r="G46" s="113"/>
      <c r="H46" s="113"/>
      <c r="I46" s="114">
        <v>57</v>
      </c>
    </row>
    <row r="47" spans="1:9" ht="5.25" customHeight="1">
      <c r="A47" s="115"/>
      <c r="B47" s="116"/>
      <c r="C47" s="116"/>
      <c r="D47" s="117"/>
      <c r="E47" s="111"/>
      <c r="F47" s="115"/>
      <c r="G47" s="116"/>
      <c r="H47" s="116"/>
      <c r="I47" s="117"/>
    </row>
    <row r="48" spans="1:9" ht="12.75">
      <c r="A48" s="112" t="s">
        <v>244</v>
      </c>
      <c r="B48" s="113"/>
      <c r="C48" s="113"/>
      <c r="D48" s="114">
        <v>26</v>
      </c>
      <c r="E48" s="111"/>
      <c r="F48" s="112" t="s">
        <v>276</v>
      </c>
      <c r="G48" s="113"/>
      <c r="H48" s="113"/>
      <c r="I48" s="114">
        <v>58</v>
      </c>
    </row>
    <row r="49" spans="1:9" ht="5.25" customHeight="1">
      <c r="A49" s="115"/>
      <c r="B49" s="116"/>
      <c r="C49" s="116"/>
      <c r="D49" s="117"/>
      <c r="E49" s="111"/>
      <c r="F49" s="115"/>
      <c r="G49" s="116"/>
      <c r="H49" s="116"/>
      <c r="I49" s="117"/>
    </row>
    <row r="50" spans="1:9" ht="12.75">
      <c r="A50" s="112" t="s">
        <v>245</v>
      </c>
      <c r="B50" s="113"/>
      <c r="C50" s="113"/>
      <c r="D50" s="114">
        <v>27</v>
      </c>
      <c r="E50" s="111"/>
      <c r="F50" s="112" t="s">
        <v>277</v>
      </c>
      <c r="G50" s="113"/>
      <c r="H50" s="113"/>
      <c r="I50" s="114">
        <v>59</v>
      </c>
    </row>
    <row r="51" spans="1:9" ht="5.25" customHeight="1">
      <c r="A51" s="115"/>
      <c r="B51" s="116"/>
      <c r="C51" s="116"/>
      <c r="D51" s="117"/>
      <c r="E51" s="111"/>
      <c r="F51" s="115"/>
      <c r="G51" s="116"/>
      <c r="H51" s="116"/>
      <c r="I51" s="117"/>
    </row>
    <row r="52" spans="1:9" ht="12.75">
      <c r="A52" s="112" t="s">
        <v>246</v>
      </c>
      <c r="B52" s="113"/>
      <c r="C52" s="113"/>
      <c r="D52" s="114">
        <v>28</v>
      </c>
      <c r="E52" s="111"/>
      <c r="F52" s="112" t="s">
        <v>278</v>
      </c>
      <c r="G52" s="113"/>
      <c r="H52" s="113"/>
      <c r="I52" s="114">
        <v>60</v>
      </c>
    </row>
    <row r="53" spans="1:9" ht="5.25" customHeight="1">
      <c r="A53" s="115"/>
      <c r="B53" s="116"/>
      <c r="C53" s="116"/>
      <c r="D53" s="117"/>
      <c r="E53" s="111"/>
      <c r="F53" s="115"/>
      <c r="G53" s="116"/>
      <c r="H53" s="116"/>
      <c r="I53" s="117"/>
    </row>
    <row r="54" spans="1:9" ht="12.75">
      <c r="A54" s="112" t="s">
        <v>247</v>
      </c>
      <c r="B54" s="113"/>
      <c r="C54" s="113"/>
      <c r="D54" s="114">
        <v>29</v>
      </c>
      <c r="E54" s="111"/>
      <c r="F54" s="112" t="s">
        <v>279</v>
      </c>
      <c r="G54" s="113"/>
      <c r="H54" s="113"/>
      <c r="I54" s="114">
        <v>61</v>
      </c>
    </row>
    <row r="55" spans="1:9" ht="5.25" customHeight="1">
      <c r="A55" s="115"/>
      <c r="B55" s="116"/>
      <c r="C55" s="116"/>
      <c r="D55" s="117"/>
      <c r="E55" s="111"/>
      <c r="F55" s="115"/>
      <c r="G55" s="116"/>
      <c r="H55" s="116"/>
      <c r="I55" s="117"/>
    </row>
    <row r="56" spans="1:9" ht="12.75">
      <c r="A56" s="112" t="s">
        <v>248</v>
      </c>
      <c r="B56" s="113"/>
      <c r="C56" s="113"/>
      <c r="D56" s="114">
        <v>30</v>
      </c>
      <c r="E56" s="111"/>
      <c r="F56" s="112" t="s">
        <v>280</v>
      </c>
      <c r="G56" s="113"/>
      <c r="H56" s="113"/>
      <c r="I56" s="114">
        <v>62</v>
      </c>
    </row>
    <row r="57" spans="1:9" ht="5.25" customHeight="1">
      <c r="A57" s="115"/>
      <c r="B57" s="116"/>
      <c r="C57" s="116"/>
      <c r="D57" s="117"/>
      <c r="E57" s="111"/>
      <c r="F57" s="115"/>
      <c r="G57" s="116"/>
      <c r="H57" s="116"/>
      <c r="I57" s="117"/>
    </row>
    <row r="58" spans="1:9" ht="12.75">
      <c r="A58" s="112" t="s">
        <v>249</v>
      </c>
      <c r="B58" s="113"/>
      <c r="C58" s="113"/>
      <c r="D58" s="114">
        <v>31</v>
      </c>
      <c r="E58" s="111"/>
      <c r="F58" s="112" t="s">
        <v>281</v>
      </c>
      <c r="G58" s="113"/>
      <c r="H58" s="113"/>
      <c r="I58" s="114">
        <v>63</v>
      </c>
    </row>
    <row r="59" spans="1:9" ht="5.25" customHeight="1">
      <c r="A59" s="115"/>
      <c r="B59" s="116"/>
      <c r="C59" s="116"/>
      <c r="D59" s="117"/>
      <c r="E59" s="111"/>
      <c r="F59" s="115"/>
      <c r="G59" s="116"/>
      <c r="H59" s="116"/>
      <c r="I59" s="117"/>
    </row>
    <row r="60" spans="1:9" ht="12.75">
      <c r="A60" s="112" t="s">
        <v>250</v>
      </c>
      <c r="B60" s="113"/>
      <c r="C60" s="113"/>
      <c r="D60" s="114">
        <v>32</v>
      </c>
      <c r="E60" s="111"/>
      <c r="F60" s="112"/>
      <c r="G60" s="113"/>
      <c r="H60" s="113"/>
      <c r="I60" s="114"/>
    </row>
    <row r="61" spans="1:9" ht="5.25" customHeight="1">
      <c r="A61" s="115"/>
      <c r="B61" s="116"/>
      <c r="C61" s="116"/>
      <c r="D61" s="117"/>
      <c r="E61" s="111"/>
      <c r="F61" s="115"/>
      <c r="G61" s="116"/>
      <c r="H61" s="116"/>
      <c r="I61" s="117"/>
    </row>
    <row r="62" spans="1:9" ht="12.75">
      <c r="A62" s="112" t="s">
        <v>251</v>
      </c>
      <c r="B62" s="113"/>
      <c r="C62" s="113"/>
      <c r="D62" s="114">
        <v>33</v>
      </c>
      <c r="E62" s="111"/>
      <c r="F62" s="112"/>
      <c r="G62" s="113"/>
      <c r="H62" s="113"/>
      <c r="I62" s="114"/>
    </row>
    <row r="63" spans="1:9" ht="5.25" customHeight="1">
      <c r="A63" s="115"/>
      <c r="B63" s="116"/>
      <c r="C63" s="116"/>
      <c r="D63" s="117"/>
      <c r="E63" s="111"/>
      <c r="F63" s="115"/>
      <c r="G63" s="116"/>
      <c r="H63" s="116"/>
      <c r="I63" s="117"/>
    </row>
    <row r="64" spans="1:9" ht="12.75">
      <c r="A64" s="112" t="s">
        <v>252</v>
      </c>
      <c r="B64" s="113"/>
      <c r="C64" s="113"/>
      <c r="D64" s="114">
        <v>34</v>
      </c>
      <c r="E64" s="111"/>
      <c r="F64" s="112"/>
      <c r="G64" s="113"/>
      <c r="H64" s="113"/>
      <c r="I64" s="114"/>
    </row>
    <row r="65" spans="1:9" ht="5.25" customHeight="1">
      <c r="A65" s="115"/>
      <c r="B65" s="116"/>
      <c r="C65" s="116"/>
      <c r="D65" s="117"/>
      <c r="E65" s="111"/>
      <c r="F65" s="115"/>
      <c r="G65" s="116"/>
      <c r="H65" s="116"/>
      <c r="I65" s="117"/>
    </row>
    <row r="66" spans="1:9" ht="12.75">
      <c r="A66" s="112" t="s">
        <v>253</v>
      </c>
      <c r="B66" s="113"/>
      <c r="C66" s="113"/>
      <c r="D66" s="114">
        <v>35</v>
      </c>
      <c r="E66" s="111"/>
      <c r="F66" s="112"/>
      <c r="G66" s="113"/>
      <c r="H66" s="113"/>
      <c r="I66" s="114"/>
    </row>
    <row r="67" spans="1:9" ht="5.25" customHeight="1">
      <c r="A67" s="115"/>
      <c r="B67" s="116"/>
      <c r="C67" s="116"/>
      <c r="D67" s="117"/>
      <c r="E67" s="111"/>
      <c r="F67" s="115"/>
      <c r="G67" s="116"/>
      <c r="H67" s="116"/>
      <c r="I67" s="117"/>
    </row>
    <row r="68" spans="1:9" ht="12.75">
      <c r="A68" s="112" t="s">
        <v>254</v>
      </c>
      <c r="B68" s="113"/>
      <c r="C68" s="113"/>
      <c r="D68" s="114">
        <v>36</v>
      </c>
      <c r="E68" s="111"/>
      <c r="F68" s="112"/>
      <c r="G68" s="113"/>
      <c r="H68" s="113"/>
      <c r="I68" s="114"/>
    </row>
    <row r="69" spans="1:9" ht="5.25" customHeight="1">
      <c r="A69" s="115"/>
      <c r="B69" s="116"/>
      <c r="C69" s="116"/>
      <c r="D69" s="117"/>
      <c r="E69" s="111"/>
      <c r="F69" s="115"/>
      <c r="G69" s="116"/>
      <c r="H69" s="116"/>
      <c r="I69" s="117"/>
    </row>
    <row r="70" spans="1:9" ht="12.75">
      <c r="A70" s="112" t="s">
        <v>255</v>
      </c>
      <c r="B70" s="113"/>
      <c r="C70" s="113"/>
      <c r="D70" s="114">
        <v>37</v>
      </c>
      <c r="E70" s="111"/>
      <c r="F70" s="112"/>
      <c r="G70" s="113"/>
      <c r="H70" s="113"/>
      <c r="I70" s="114"/>
    </row>
    <row r="71" spans="1:9" ht="5.25" customHeight="1">
      <c r="A71" s="115"/>
      <c r="B71" s="116"/>
      <c r="C71" s="116"/>
      <c r="D71" s="117"/>
      <c r="E71" s="111"/>
      <c r="F71" s="115"/>
      <c r="G71" s="116"/>
      <c r="H71" s="116"/>
      <c r="I71" s="117"/>
    </row>
    <row r="72" spans="1:9" ht="12.75">
      <c r="A72" s="112" t="s">
        <v>256</v>
      </c>
      <c r="B72" s="113"/>
      <c r="C72" s="113"/>
      <c r="D72" s="114">
        <v>38</v>
      </c>
      <c r="E72" s="111"/>
      <c r="F72" s="112"/>
      <c r="G72" s="113"/>
      <c r="H72" s="113"/>
      <c r="I72" s="114"/>
    </row>
    <row r="73" spans="1:9" ht="5.25" customHeight="1">
      <c r="A73" s="115"/>
      <c r="B73" s="116"/>
      <c r="C73" s="116"/>
      <c r="D73" s="117"/>
      <c r="E73" s="102"/>
      <c r="F73" s="115"/>
      <c r="G73" s="116"/>
      <c r="H73" s="116"/>
      <c r="I73" s="117"/>
    </row>
    <row r="74" spans="1:9" ht="12.75">
      <c r="A74" s="112" t="s">
        <v>257</v>
      </c>
      <c r="B74" s="113"/>
      <c r="C74" s="113"/>
      <c r="D74" s="114">
        <v>39</v>
      </c>
      <c r="E74" s="102"/>
      <c r="F74" s="112"/>
      <c r="G74" s="113"/>
      <c r="H74" s="113"/>
      <c r="I74" s="114"/>
    </row>
    <row r="75" spans="1:9" ht="5.25" customHeight="1">
      <c r="A75" s="115"/>
      <c r="B75" s="116"/>
      <c r="C75" s="116"/>
      <c r="D75" s="117"/>
      <c r="E75" s="102"/>
      <c r="F75" s="115"/>
      <c r="G75" s="116"/>
      <c r="H75" s="116"/>
      <c r="I75" s="117"/>
    </row>
    <row r="76" spans="1:9" ht="12.75">
      <c r="A76" s="112" t="s">
        <v>258</v>
      </c>
      <c r="B76" s="113"/>
      <c r="C76" s="113"/>
      <c r="D76" s="114">
        <v>40</v>
      </c>
      <c r="E76" s="102"/>
      <c r="F76" s="112"/>
      <c r="G76" s="113"/>
      <c r="H76" s="113"/>
      <c r="I76" s="114"/>
    </row>
    <row r="77" spans="1:9" ht="5.25" customHeight="1">
      <c r="A77" s="118"/>
      <c r="B77" s="119"/>
      <c r="C77" s="119"/>
      <c r="D77" s="120"/>
      <c r="E77" s="102"/>
      <c r="F77" s="118"/>
      <c r="G77" s="119"/>
      <c r="H77" s="119"/>
      <c r="I77" s="120"/>
    </row>
    <row r="78" spans="1:4" ht="12.75">
      <c r="A78" s="121"/>
      <c r="B78" s="121"/>
      <c r="C78" s="121"/>
      <c r="D78" s="121"/>
    </row>
    <row r="79" spans="1:4" ht="12.75">
      <c r="A79" s="121"/>
      <c r="B79" s="121"/>
      <c r="C79" s="121"/>
      <c r="D79" s="121"/>
    </row>
    <row r="80" spans="1:4" ht="12.75">
      <c r="A80" s="121"/>
      <c r="B80" s="121"/>
      <c r="C80" s="121"/>
      <c r="D80" s="121"/>
    </row>
    <row r="81" spans="1:4" ht="12.75">
      <c r="A81" s="121"/>
      <c r="B81" s="121"/>
      <c r="C81" s="121"/>
      <c r="D81" s="121"/>
    </row>
    <row r="82" spans="1:4" ht="12.75">
      <c r="A82" s="121"/>
      <c r="B82" s="121"/>
      <c r="C82" s="121"/>
      <c r="D82" s="121"/>
    </row>
    <row r="83" spans="1:4" ht="12.75">
      <c r="A83" s="121"/>
      <c r="B83" s="121"/>
      <c r="C83" s="121"/>
      <c r="D83" s="121"/>
    </row>
    <row r="84" spans="1:4" ht="12.75">
      <c r="A84" s="121"/>
      <c r="B84" s="121"/>
      <c r="C84" s="121"/>
      <c r="D84" s="121"/>
    </row>
    <row r="85" spans="1:4" ht="12.75">
      <c r="A85" s="121"/>
      <c r="B85" s="121"/>
      <c r="C85" s="121"/>
      <c r="D85" s="121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6" zoomScaleSheetLayoutView="96" zoomScalePageLayoutView="0" workbookViewId="0" topLeftCell="A52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>
        <v>2</v>
      </c>
      <c r="F17" s="39"/>
      <c r="G17" s="40"/>
      <c r="H17" s="147"/>
      <c r="I17" s="148"/>
      <c r="J17" s="148">
        <v>0.008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858</v>
      </c>
      <c r="D19" s="30">
        <v>523</v>
      </c>
      <c r="E19" s="30">
        <v>468</v>
      </c>
      <c r="F19" s="31"/>
      <c r="G19" s="31"/>
      <c r="H19" s="146">
        <v>1.973</v>
      </c>
      <c r="I19" s="146">
        <v>1.308</v>
      </c>
      <c r="J19" s="146">
        <v>1.217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858</v>
      </c>
      <c r="D22" s="38">
        <v>523</v>
      </c>
      <c r="E22" s="38">
        <v>468</v>
      </c>
      <c r="F22" s="39">
        <v>89.48374760994264</v>
      </c>
      <c r="G22" s="40"/>
      <c r="H22" s="147">
        <v>1.973</v>
      </c>
      <c r="I22" s="148">
        <v>1.308</v>
      </c>
      <c r="J22" s="148">
        <v>1.217</v>
      </c>
      <c r="K22" s="41">
        <f>IF(I22&gt;0,100*J22/I22,0)</f>
        <v>93.0428134556575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4279</v>
      </c>
      <c r="D24" s="38">
        <v>3513</v>
      </c>
      <c r="E24" s="38">
        <v>2887</v>
      </c>
      <c r="F24" s="39">
        <v>82.18047253060062</v>
      </c>
      <c r="G24" s="40"/>
      <c r="H24" s="147">
        <v>10.054</v>
      </c>
      <c r="I24" s="148">
        <v>7.697</v>
      </c>
      <c r="J24" s="148">
        <v>5.835</v>
      </c>
      <c r="K24" s="41">
        <v>75.80875665843836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1271</v>
      </c>
      <c r="D26" s="38">
        <v>900</v>
      </c>
      <c r="E26" s="38">
        <v>400</v>
      </c>
      <c r="F26" s="39">
        <v>44.44444444444444</v>
      </c>
      <c r="G26" s="40"/>
      <c r="H26" s="147">
        <v>1.74</v>
      </c>
      <c r="I26" s="148">
        <v>3.4</v>
      </c>
      <c r="J26" s="148">
        <v>1.2</v>
      </c>
      <c r="K26" s="41">
        <v>35.294117647058826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10664</v>
      </c>
      <c r="D28" s="30">
        <v>9017</v>
      </c>
      <c r="E28" s="30">
        <v>5474</v>
      </c>
      <c r="F28" s="31"/>
      <c r="G28" s="31"/>
      <c r="H28" s="146">
        <v>23.853</v>
      </c>
      <c r="I28" s="146">
        <v>27.45</v>
      </c>
      <c r="J28" s="146">
        <v>15.189</v>
      </c>
      <c r="K28" s="32"/>
    </row>
    <row r="29" spans="1:11" s="33" customFormat="1" ht="11.25" customHeight="1">
      <c r="A29" s="35" t="s">
        <v>21</v>
      </c>
      <c r="B29" s="29"/>
      <c r="C29" s="30">
        <v>114</v>
      </c>
      <c r="D29" s="30">
        <v>368</v>
      </c>
      <c r="E29" s="30">
        <v>368</v>
      </c>
      <c r="F29" s="31"/>
      <c r="G29" s="31"/>
      <c r="H29" s="146">
        <v>0.143</v>
      </c>
      <c r="I29" s="146">
        <v>0.475</v>
      </c>
      <c r="J29" s="146">
        <v>0.504</v>
      </c>
      <c r="K29" s="32"/>
    </row>
    <row r="30" spans="1:11" s="33" customFormat="1" ht="11.25" customHeight="1">
      <c r="A30" s="35" t="s">
        <v>22</v>
      </c>
      <c r="B30" s="29"/>
      <c r="C30" s="30">
        <v>3807</v>
      </c>
      <c r="D30" s="30">
        <v>3883</v>
      </c>
      <c r="E30" s="30">
        <v>3618</v>
      </c>
      <c r="F30" s="31"/>
      <c r="G30" s="31"/>
      <c r="H30" s="146">
        <v>4.309</v>
      </c>
      <c r="I30" s="146">
        <v>3.96</v>
      </c>
      <c r="J30" s="146">
        <v>3.665</v>
      </c>
      <c r="K30" s="32"/>
    </row>
    <row r="31" spans="1:11" s="42" customFormat="1" ht="11.25" customHeight="1">
      <c r="A31" s="43" t="s">
        <v>23</v>
      </c>
      <c r="B31" s="37"/>
      <c r="C31" s="38">
        <v>14585</v>
      </c>
      <c r="D31" s="38">
        <v>13268</v>
      </c>
      <c r="E31" s="38">
        <v>9460</v>
      </c>
      <c r="F31" s="39">
        <v>71.29936689779922</v>
      </c>
      <c r="G31" s="40"/>
      <c r="H31" s="147">
        <v>28.305000000000003</v>
      </c>
      <c r="I31" s="148">
        <v>31.885</v>
      </c>
      <c r="J31" s="148">
        <v>19.358</v>
      </c>
      <c r="K31" s="41">
        <v>60.71193351105535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1687</v>
      </c>
      <c r="D33" s="30">
        <v>1133</v>
      </c>
      <c r="E33" s="30">
        <v>1140</v>
      </c>
      <c r="F33" s="31"/>
      <c r="G33" s="31"/>
      <c r="H33" s="146">
        <v>3.662</v>
      </c>
      <c r="I33" s="146">
        <v>2.5</v>
      </c>
      <c r="J33" s="146">
        <v>2.1</v>
      </c>
      <c r="K33" s="32"/>
    </row>
    <row r="34" spans="1:11" s="33" customFormat="1" ht="11.25" customHeight="1">
      <c r="A34" s="35" t="s">
        <v>25</v>
      </c>
      <c r="B34" s="29"/>
      <c r="C34" s="30">
        <v>616</v>
      </c>
      <c r="D34" s="30">
        <v>420</v>
      </c>
      <c r="E34" s="30">
        <v>360</v>
      </c>
      <c r="F34" s="31"/>
      <c r="G34" s="31"/>
      <c r="H34" s="146">
        <v>1.066</v>
      </c>
      <c r="I34" s="146">
        <v>0.72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7002</v>
      </c>
      <c r="D35" s="30">
        <v>7500</v>
      </c>
      <c r="E35" s="30">
        <v>7000</v>
      </c>
      <c r="F35" s="31"/>
      <c r="G35" s="31"/>
      <c r="H35" s="146">
        <v>15.971</v>
      </c>
      <c r="I35" s="146">
        <v>19</v>
      </c>
      <c r="J35" s="146">
        <v>17.5</v>
      </c>
      <c r="K35" s="32"/>
    </row>
    <row r="36" spans="1:11" s="33" customFormat="1" ht="11.25" customHeight="1">
      <c r="A36" s="35" t="s">
        <v>27</v>
      </c>
      <c r="B36" s="29"/>
      <c r="C36" s="30">
        <v>1036</v>
      </c>
      <c r="D36" s="30">
        <v>1036</v>
      </c>
      <c r="E36" s="30">
        <v>877</v>
      </c>
      <c r="F36" s="31"/>
      <c r="G36" s="31"/>
      <c r="H36" s="146">
        <v>0.928</v>
      </c>
      <c r="I36" s="146">
        <v>0.928</v>
      </c>
      <c r="J36" s="146">
        <v>0.37</v>
      </c>
      <c r="K36" s="32"/>
    </row>
    <row r="37" spans="1:11" s="42" customFormat="1" ht="11.25" customHeight="1">
      <c r="A37" s="36" t="s">
        <v>28</v>
      </c>
      <c r="B37" s="37"/>
      <c r="C37" s="38">
        <v>10341</v>
      </c>
      <c r="D37" s="38">
        <v>10089</v>
      </c>
      <c r="E37" s="38">
        <v>9377</v>
      </c>
      <c r="F37" s="39">
        <v>92.94280899990088</v>
      </c>
      <c r="G37" s="40"/>
      <c r="H37" s="147">
        <v>21.627</v>
      </c>
      <c r="I37" s="148">
        <v>23.148</v>
      </c>
      <c r="J37" s="148">
        <v>19.970000000000002</v>
      </c>
      <c r="K37" s="41">
        <v>86.27095213409368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522</v>
      </c>
      <c r="D39" s="38">
        <v>500</v>
      </c>
      <c r="E39" s="38">
        <v>500</v>
      </c>
      <c r="F39" s="39">
        <v>100</v>
      </c>
      <c r="G39" s="40"/>
      <c r="H39" s="147">
        <v>0.513</v>
      </c>
      <c r="I39" s="148">
        <v>0.5</v>
      </c>
      <c r="J39" s="148">
        <v>0.5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733</v>
      </c>
      <c r="D41" s="30">
        <v>550</v>
      </c>
      <c r="E41" s="30">
        <v>550</v>
      </c>
      <c r="F41" s="31"/>
      <c r="G41" s="31"/>
      <c r="H41" s="146">
        <v>0.188</v>
      </c>
      <c r="I41" s="146">
        <v>1.229</v>
      </c>
      <c r="J41" s="146">
        <v>0.909</v>
      </c>
      <c r="K41" s="32"/>
    </row>
    <row r="42" spans="1:11" s="33" customFormat="1" ht="11.25" customHeight="1">
      <c r="A42" s="35" t="s">
        <v>31</v>
      </c>
      <c r="B42" s="29"/>
      <c r="C42" s="30">
        <v>7646</v>
      </c>
      <c r="D42" s="30">
        <v>4450</v>
      </c>
      <c r="E42" s="30">
        <v>5784</v>
      </c>
      <c r="F42" s="31"/>
      <c r="G42" s="31"/>
      <c r="H42" s="146">
        <v>6.347</v>
      </c>
      <c r="I42" s="146">
        <v>8.01</v>
      </c>
      <c r="J42" s="146">
        <v>8.38</v>
      </c>
      <c r="K42" s="32"/>
    </row>
    <row r="43" spans="1:11" s="33" customFormat="1" ht="11.25" customHeight="1">
      <c r="A43" s="35" t="s">
        <v>32</v>
      </c>
      <c r="B43" s="29"/>
      <c r="C43" s="30">
        <v>380</v>
      </c>
      <c r="D43" s="30">
        <v>719</v>
      </c>
      <c r="E43" s="30">
        <v>600</v>
      </c>
      <c r="F43" s="31"/>
      <c r="G43" s="31"/>
      <c r="H43" s="146">
        <v>0.255</v>
      </c>
      <c r="I43" s="146">
        <v>0.887</v>
      </c>
      <c r="J43" s="146">
        <v>0.6</v>
      </c>
      <c r="K43" s="32"/>
    </row>
    <row r="44" spans="1:11" s="33" customFormat="1" ht="11.25" customHeight="1">
      <c r="A44" s="35" t="s">
        <v>33</v>
      </c>
      <c r="B44" s="29"/>
      <c r="C44" s="30">
        <v>7392</v>
      </c>
      <c r="D44" s="30">
        <v>5758</v>
      </c>
      <c r="E44" s="30">
        <v>7300</v>
      </c>
      <c r="F44" s="31"/>
      <c r="G44" s="31"/>
      <c r="H44" s="146">
        <v>2.683</v>
      </c>
      <c r="I44" s="146">
        <v>10.663</v>
      </c>
      <c r="J44" s="146">
        <v>11.175</v>
      </c>
      <c r="K44" s="32"/>
    </row>
    <row r="45" spans="1:11" s="33" customFormat="1" ht="11.25" customHeight="1">
      <c r="A45" s="35" t="s">
        <v>34</v>
      </c>
      <c r="B45" s="29"/>
      <c r="C45" s="30">
        <v>1592</v>
      </c>
      <c r="D45" s="30">
        <v>1645</v>
      </c>
      <c r="E45" s="30">
        <v>1650</v>
      </c>
      <c r="F45" s="31"/>
      <c r="G45" s="31"/>
      <c r="H45" s="146">
        <v>0.722</v>
      </c>
      <c r="I45" s="146">
        <v>2.196</v>
      </c>
      <c r="J45" s="146">
        <v>1.5</v>
      </c>
      <c r="K45" s="32"/>
    </row>
    <row r="46" spans="1:11" s="33" customFormat="1" ht="11.25" customHeight="1">
      <c r="A46" s="35" t="s">
        <v>35</v>
      </c>
      <c r="B46" s="29"/>
      <c r="C46" s="30">
        <v>772</v>
      </c>
      <c r="D46" s="30">
        <v>787</v>
      </c>
      <c r="E46" s="30">
        <v>800</v>
      </c>
      <c r="F46" s="31"/>
      <c r="G46" s="31"/>
      <c r="H46" s="146">
        <v>0.213</v>
      </c>
      <c r="I46" s="146">
        <v>0.652</v>
      </c>
      <c r="J46" s="146">
        <v>0.64</v>
      </c>
      <c r="K46" s="32"/>
    </row>
    <row r="47" spans="1:11" s="33" customFormat="1" ht="11.25" customHeight="1">
      <c r="A47" s="35" t="s">
        <v>36</v>
      </c>
      <c r="B47" s="29"/>
      <c r="C47" s="30">
        <v>755</v>
      </c>
      <c r="D47" s="30">
        <v>540</v>
      </c>
      <c r="E47" s="30">
        <v>430</v>
      </c>
      <c r="F47" s="31"/>
      <c r="G47" s="31"/>
      <c r="H47" s="146">
        <v>0.205</v>
      </c>
      <c r="I47" s="146">
        <v>0.455</v>
      </c>
      <c r="J47" s="146">
        <v>0.321</v>
      </c>
      <c r="K47" s="32"/>
    </row>
    <row r="48" spans="1:11" s="33" customFormat="1" ht="11.25" customHeight="1">
      <c r="A48" s="35" t="s">
        <v>37</v>
      </c>
      <c r="B48" s="29"/>
      <c r="C48" s="30">
        <v>25481</v>
      </c>
      <c r="D48" s="30">
        <v>19989</v>
      </c>
      <c r="E48" s="30">
        <v>19900</v>
      </c>
      <c r="F48" s="31"/>
      <c r="G48" s="31"/>
      <c r="H48" s="146">
        <v>10.918</v>
      </c>
      <c r="I48" s="146">
        <v>39.978</v>
      </c>
      <c r="J48" s="146">
        <v>39.8</v>
      </c>
      <c r="K48" s="32"/>
    </row>
    <row r="49" spans="1:11" s="33" customFormat="1" ht="11.25" customHeight="1">
      <c r="A49" s="35" t="s">
        <v>38</v>
      </c>
      <c r="B49" s="29"/>
      <c r="C49" s="30">
        <v>7875</v>
      </c>
      <c r="D49" s="30">
        <v>7228</v>
      </c>
      <c r="E49" s="30">
        <v>6500</v>
      </c>
      <c r="F49" s="31"/>
      <c r="G49" s="31"/>
      <c r="H49" s="146">
        <v>3.545</v>
      </c>
      <c r="I49" s="146">
        <v>12.532</v>
      </c>
      <c r="J49" s="146">
        <v>11.6</v>
      </c>
      <c r="K49" s="32"/>
    </row>
    <row r="50" spans="1:11" s="42" customFormat="1" ht="11.25" customHeight="1">
      <c r="A50" s="43" t="s">
        <v>39</v>
      </c>
      <c r="B50" s="37"/>
      <c r="C50" s="38">
        <v>52626</v>
      </c>
      <c r="D50" s="38">
        <v>41666</v>
      </c>
      <c r="E50" s="38">
        <v>43514</v>
      </c>
      <c r="F50" s="39">
        <v>104.43527096433543</v>
      </c>
      <c r="G50" s="40"/>
      <c r="H50" s="147">
        <v>25.076</v>
      </c>
      <c r="I50" s="148">
        <v>76.602</v>
      </c>
      <c r="J50" s="148">
        <v>74.925</v>
      </c>
      <c r="K50" s="41">
        <v>97.81076212109343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4948</v>
      </c>
      <c r="D52" s="38">
        <v>3061</v>
      </c>
      <c r="E52" s="38">
        <v>3061</v>
      </c>
      <c r="F52" s="39">
        <v>100</v>
      </c>
      <c r="G52" s="40"/>
      <c r="H52" s="147">
        <v>2.66</v>
      </c>
      <c r="I52" s="148">
        <v>2.769</v>
      </c>
      <c r="J52" s="148">
        <v>2.769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15552</v>
      </c>
      <c r="D54" s="30">
        <v>11883</v>
      </c>
      <c r="E54" s="30">
        <v>11500</v>
      </c>
      <c r="F54" s="31"/>
      <c r="G54" s="31"/>
      <c r="H54" s="146">
        <v>18.762</v>
      </c>
      <c r="I54" s="146">
        <v>17.437</v>
      </c>
      <c r="J54" s="146">
        <v>12.58</v>
      </c>
      <c r="K54" s="32"/>
    </row>
    <row r="55" spans="1:11" s="33" customFormat="1" ht="11.25" customHeight="1">
      <c r="A55" s="35" t="s">
        <v>42</v>
      </c>
      <c r="B55" s="29"/>
      <c r="C55" s="30">
        <v>17555</v>
      </c>
      <c r="D55" s="30">
        <v>15580</v>
      </c>
      <c r="E55" s="30">
        <v>15600</v>
      </c>
      <c r="F55" s="31"/>
      <c r="G55" s="31"/>
      <c r="H55" s="146">
        <v>26.33</v>
      </c>
      <c r="I55" s="146">
        <v>26.48</v>
      </c>
      <c r="J55" s="146">
        <v>25</v>
      </c>
      <c r="K55" s="32"/>
    </row>
    <row r="56" spans="1:11" s="33" customFormat="1" ht="11.25" customHeight="1">
      <c r="A56" s="35" t="s">
        <v>43</v>
      </c>
      <c r="B56" s="29"/>
      <c r="C56" s="30">
        <v>12184</v>
      </c>
      <c r="D56" s="30">
        <v>10060</v>
      </c>
      <c r="E56" s="30">
        <v>10600</v>
      </c>
      <c r="F56" s="31"/>
      <c r="G56" s="31"/>
      <c r="H56" s="146">
        <v>7.635</v>
      </c>
      <c r="I56" s="146">
        <v>9.557</v>
      </c>
      <c r="J56" s="146">
        <v>9.91</v>
      </c>
      <c r="K56" s="32"/>
    </row>
    <row r="57" spans="1:11" s="33" customFormat="1" ht="11.25" customHeight="1">
      <c r="A57" s="35" t="s">
        <v>44</v>
      </c>
      <c r="B57" s="29"/>
      <c r="C57" s="30">
        <v>6833</v>
      </c>
      <c r="D57" s="30">
        <v>6291</v>
      </c>
      <c r="E57" s="30">
        <v>6291</v>
      </c>
      <c r="F57" s="31"/>
      <c r="G57" s="31"/>
      <c r="H57" s="146">
        <v>7.291</v>
      </c>
      <c r="I57" s="146">
        <v>16.074</v>
      </c>
      <c r="J57" s="146">
        <v>12.155</v>
      </c>
      <c r="K57" s="32"/>
    </row>
    <row r="58" spans="1:11" s="33" customFormat="1" ht="11.25" customHeight="1">
      <c r="A58" s="35" t="s">
        <v>45</v>
      </c>
      <c r="B58" s="29"/>
      <c r="C58" s="30">
        <v>9167</v>
      </c>
      <c r="D58" s="30">
        <v>8182</v>
      </c>
      <c r="E58" s="30">
        <v>8182</v>
      </c>
      <c r="F58" s="31"/>
      <c r="G58" s="31"/>
      <c r="H58" s="146">
        <v>7.819</v>
      </c>
      <c r="I58" s="146">
        <v>15.414</v>
      </c>
      <c r="J58" s="146">
        <v>11.329</v>
      </c>
      <c r="K58" s="32"/>
    </row>
    <row r="59" spans="1:11" s="42" customFormat="1" ht="11.25" customHeight="1">
      <c r="A59" s="36" t="s">
        <v>46</v>
      </c>
      <c r="B59" s="37"/>
      <c r="C59" s="38">
        <v>61291</v>
      </c>
      <c r="D59" s="38">
        <v>51996</v>
      </c>
      <c r="E59" s="38">
        <v>52173</v>
      </c>
      <c r="F59" s="39">
        <v>100.34041080083084</v>
      </c>
      <c r="G59" s="40"/>
      <c r="H59" s="147">
        <v>67.837</v>
      </c>
      <c r="I59" s="148">
        <v>84.962</v>
      </c>
      <c r="J59" s="148">
        <v>70.97399999999999</v>
      </c>
      <c r="K59" s="41">
        <v>83.53616911089662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44</v>
      </c>
      <c r="D61" s="30">
        <v>43</v>
      </c>
      <c r="E61" s="30"/>
      <c r="F61" s="31"/>
      <c r="G61" s="31"/>
      <c r="H61" s="146">
        <v>0.05</v>
      </c>
      <c r="I61" s="146">
        <v>0.041</v>
      </c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>
        <v>201</v>
      </c>
      <c r="D63" s="30">
        <v>202</v>
      </c>
      <c r="E63" s="30">
        <v>127</v>
      </c>
      <c r="F63" s="31"/>
      <c r="G63" s="31"/>
      <c r="H63" s="146">
        <v>0.12</v>
      </c>
      <c r="I63" s="146">
        <v>0.125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245</v>
      </c>
      <c r="D64" s="38">
        <v>245</v>
      </c>
      <c r="E64" s="38">
        <v>127</v>
      </c>
      <c r="F64" s="39">
        <v>51.83673469387755</v>
      </c>
      <c r="G64" s="40"/>
      <c r="H64" s="147">
        <v>0.16999999999999998</v>
      </c>
      <c r="I64" s="148">
        <v>0.166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96</v>
      </c>
      <c r="D66" s="38">
        <v>17</v>
      </c>
      <c r="E66" s="38">
        <v>17</v>
      </c>
      <c r="F66" s="39">
        <v>100</v>
      </c>
      <c r="G66" s="40"/>
      <c r="H66" s="147">
        <v>0.069</v>
      </c>
      <c r="I66" s="148">
        <v>0.014</v>
      </c>
      <c r="J66" s="148">
        <v>0.067</v>
      </c>
      <c r="K66" s="41">
        <v>478.57142857142856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6350</v>
      </c>
      <c r="D68" s="30">
        <v>7100</v>
      </c>
      <c r="E68" s="30">
        <v>6800</v>
      </c>
      <c r="F68" s="31"/>
      <c r="G68" s="31"/>
      <c r="H68" s="146">
        <v>7.112</v>
      </c>
      <c r="I68" s="146">
        <v>8.6</v>
      </c>
      <c r="J68" s="146">
        <v>8.2</v>
      </c>
      <c r="K68" s="32"/>
    </row>
    <row r="69" spans="1:11" s="33" customFormat="1" ht="11.25" customHeight="1">
      <c r="A69" s="35" t="s">
        <v>53</v>
      </c>
      <c r="B69" s="29"/>
      <c r="C69" s="30">
        <v>180</v>
      </c>
      <c r="D69" s="30">
        <v>300</v>
      </c>
      <c r="E69" s="30">
        <v>150</v>
      </c>
      <c r="F69" s="31"/>
      <c r="G69" s="31"/>
      <c r="H69" s="146">
        <v>0.162</v>
      </c>
      <c r="I69" s="146">
        <v>0.25</v>
      </c>
      <c r="J69" s="146">
        <v>0.125</v>
      </c>
      <c r="K69" s="32"/>
    </row>
    <row r="70" spans="1:11" s="42" customFormat="1" ht="11.25" customHeight="1">
      <c r="A70" s="36" t="s">
        <v>54</v>
      </c>
      <c r="B70" s="37"/>
      <c r="C70" s="38">
        <v>6530</v>
      </c>
      <c r="D70" s="38">
        <v>7400</v>
      </c>
      <c r="E70" s="38">
        <v>6950</v>
      </c>
      <c r="F70" s="39">
        <v>93.91891891891892</v>
      </c>
      <c r="G70" s="40"/>
      <c r="H70" s="147">
        <v>7.274</v>
      </c>
      <c r="I70" s="148">
        <v>8.85</v>
      </c>
      <c r="J70" s="148">
        <v>8.325</v>
      </c>
      <c r="K70" s="41">
        <v>94.06779661016948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17</v>
      </c>
      <c r="D72" s="30">
        <v>36</v>
      </c>
      <c r="E72" s="30">
        <v>37</v>
      </c>
      <c r="F72" s="31"/>
      <c r="G72" s="31"/>
      <c r="H72" s="146">
        <v>0.007</v>
      </c>
      <c r="I72" s="146">
        <v>0.032</v>
      </c>
      <c r="J72" s="146">
        <v>0.026</v>
      </c>
      <c r="K72" s="32"/>
    </row>
    <row r="73" spans="1:11" s="33" customFormat="1" ht="11.25" customHeight="1">
      <c r="A73" s="35" t="s">
        <v>56</v>
      </c>
      <c r="B73" s="29"/>
      <c r="C73" s="30">
        <v>1198</v>
      </c>
      <c r="D73" s="30">
        <v>855</v>
      </c>
      <c r="E73" s="30">
        <v>926</v>
      </c>
      <c r="F73" s="31"/>
      <c r="G73" s="31"/>
      <c r="H73" s="146">
        <v>1.319</v>
      </c>
      <c r="I73" s="146">
        <v>1.352</v>
      </c>
      <c r="J73" s="146">
        <v>1.02</v>
      </c>
      <c r="K73" s="32"/>
    </row>
    <row r="74" spans="1:11" s="33" customFormat="1" ht="11.25" customHeight="1">
      <c r="A74" s="35" t="s">
        <v>57</v>
      </c>
      <c r="B74" s="29"/>
      <c r="C74" s="30">
        <v>7192</v>
      </c>
      <c r="D74" s="30">
        <v>7178</v>
      </c>
      <c r="E74" s="30">
        <v>7500</v>
      </c>
      <c r="F74" s="31"/>
      <c r="G74" s="31"/>
      <c r="H74" s="146">
        <v>8.63</v>
      </c>
      <c r="I74" s="146">
        <v>14.356</v>
      </c>
      <c r="J74" s="146">
        <v>9.75</v>
      </c>
      <c r="K74" s="32"/>
    </row>
    <row r="75" spans="1:11" s="33" customFormat="1" ht="11.25" customHeight="1">
      <c r="A75" s="35" t="s">
        <v>58</v>
      </c>
      <c r="B75" s="29"/>
      <c r="C75" s="30">
        <v>1543</v>
      </c>
      <c r="D75" s="30">
        <v>1635</v>
      </c>
      <c r="E75" s="30">
        <v>1724</v>
      </c>
      <c r="F75" s="31"/>
      <c r="G75" s="31"/>
      <c r="H75" s="146">
        <v>0.658</v>
      </c>
      <c r="I75" s="146">
        <v>0.731</v>
      </c>
      <c r="J75" s="146">
        <v>1.235</v>
      </c>
      <c r="K75" s="32"/>
    </row>
    <row r="76" spans="1:11" s="33" customFormat="1" ht="11.25" customHeight="1">
      <c r="A76" s="35" t="s">
        <v>59</v>
      </c>
      <c r="B76" s="29"/>
      <c r="C76" s="30">
        <v>120</v>
      </c>
      <c r="D76" s="30">
        <v>120</v>
      </c>
      <c r="E76" s="30">
        <v>120</v>
      </c>
      <c r="F76" s="31"/>
      <c r="G76" s="31"/>
      <c r="H76" s="146">
        <v>0.132</v>
      </c>
      <c r="I76" s="146">
        <v>0.237</v>
      </c>
      <c r="J76" s="146">
        <v>0.237</v>
      </c>
      <c r="K76" s="32"/>
    </row>
    <row r="77" spans="1:11" s="33" customFormat="1" ht="11.25" customHeight="1">
      <c r="A77" s="35" t="s">
        <v>60</v>
      </c>
      <c r="B77" s="29"/>
      <c r="C77" s="30">
        <v>97</v>
      </c>
      <c r="D77" s="30">
        <v>225</v>
      </c>
      <c r="E77" s="30">
        <v>113</v>
      </c>
      <c r="F77" s="31"/>
      <c r="G77" s="31"/>
      <c r="H77" s="146">
        <v>0.068</v>
      </c>
      <c r="I77" s="146">
        <v>0.27</v>
      </c>
      <c r="J77" s="146">
        <v>0.083</v>
      </c>
      <c r="K77" s="32"/>
    </row>
    <row r="78" spans="1:11" s="33" customFormat="1" ht="11.25" customHeight="1">
      <c r="A78" s="35" t="s">
        <v>61</v>
      </c>
      <c r="B78" s="29"/>
      <c r="C78" s="30">
        <v>1882</v>
      </c>
      <c r="D78" s="30">
        <v>1395</v>
      </c>
      <c r="E78" s="30">
        <v>1393</v>
      </c>
      <c r="F78" s="31"/>
      <c r="G78" s="31"/>
      <c r="H78" s="146">
        <v>1.773</v>
      </c>
      <c r="I78" s="146">
        <v>1.325</v>
      </c>
      <c r="J78" s="146">
        <v>1.504</v>
      </c>
      <c r="K78" s="32"/>
    </row>
    <row r="79" spans="1:11" s="33" customFormat="1" ht="11.25" customHeight="1">
      <c r="A79" s="35" t="s">
        <v>62</v>
      </c>
      <c r="B79" s="29"/>
      <c r="C79" s="30">
        <v>4184</v>
      </c>
      <c r="D79" s="30">
        <v>3972</v>
      </c>
      <c r="E79" s="30">
        <v>3936</v>
      </c>
      <c r="F79" s="31"/>
      <c r="G79" s="31"/>
      <c r="H79" s="146">
        <v>6.503</v>
      </c>
      <c r="I79" s="146">
        <v>3.355</v>
      </c>
      <c r="J79" s="146">
        <v>4</v>
      </c>
      <c r="K79" s="32"/>
    </row>
    <row r="80" spans="1:11" s="42" customFormat="1" ht="11.25" customHeight="1">
      <c r="A80" s="43" t="s">
        <v>63</v>
      </c>
      <c r="B80" s="37"/>
      <c r="C80" s="38">
        <v>16233</v>
      </c>
      <c r="D80" s="38">
        <v>15416</v>
      </c>
      <c r="E80" s="38">
        <v>15749</v>
      </c>
      <c r="F80" s="39">
        <v>102.16009340944473</v>
      </c>
      <c r="G80" s="40"/>
      <c r="H80" s="147">
        <v>19.09</v>
      </c>
      <c r="I80" s="148">
        <v>21.657999999999998</v>
      </c>
      <c r="J80" s="148">
        <v>17.854999999999997</v>
      </c>
      <c r="K80" s="41">
        <v>82.44066857512236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24</v>
      </c>
      <c r="F82" s="31"/>
      <c r="G82" s="31"/>
      <c r="H82" s="146">
        <v>0.015</v>
      </c>
      <c r="I82" s="146">
        <v>0.015</v>
      </c>
      <c r="J82" s="146">
        <v>0.026</v>
      </c>
      <c r="K82" s="32"/>
    </row>
    <row r="83" spans="1:11" s="33" customFormat="1" ht="11.25" customHeight="1">
      <c r="A83" s="35" t="s">
        <v>65</v>
      </c>
      <c r="B83" s="29"/>
      <c r="C83" s="30">
        <v>5</v>
      </c>
      <c r="D83" s="30"/>
      <c r="E83" s="30"/>
      <c r="F83" s="31"/>
      <c r="G83" s="31"/>
      <c r="H83" s="146">
        <v>0.003</v>
      </c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>
        <v>29</v>
      </c>
      <c r="D84" s="38">
        <v>24</v>
      </c>
      <c r="E84" s="38">
        <v>24</v>
      </c>
      <c r="F84" s="39">
        <v>100</v>
      </c>
      <c r="G84" s="40"/>
      <c r="H84" s="147">
        <v>0.018</v>
      </c>
      <c r="I84" s="148">
        <v>0.015</v>
      </c>
      <c r="J84" s="148">
        <v>0.026</v>
      </c>
      <c r="K84" s="41">
        <v>173.33333333333334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173854</v>
      </c>
      <c r="D87" s="53">
        <v>148618</v>
      </c>
      <c r="E87" s="53">
        <v>144709</v>
      </c>
      <c r="F87" s="54">
        <f>IF(D87&gt;0,100*E87/D87,0)</f>
        <v>97.36976678464251</v>
      </c>
      <c r="G87" s="40"/>
      <c r="H87" s="151">
        <v>186.406</v>
      </c>
      <c r="I87" s="152">
        <v>262.974</v>
      </c>
      <c r="J87" s="152">
        <v>223.029</v>
      </c>
      <c r="K87" s="54">
        <f>IF(I87&gt;0,100*J87/I87,0)</f>
        <v>84.81028542745672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2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13</v>
      </c>
      <c r="D19" s="30"/>
      <c r="E19" s="30"/>
      <c r="F19" s="31"/>
      <c r="G19" s="31"/>
      <c r="H19" s="146">
        <v>0.012</v>
      </c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13</v>
      </c>
      <c r="D22" s="38"/>
      <c r="E22" s="38"/>
      <c r="F22" s="39"/>
      <c r="G22" s="40"/>
      <c r="H22" s="147">
        <v>0.012</v>
      </c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863</v>
      </c>
      <c r="D24" s="38">
        <v>865</v>
      </c>
      <c r="E24" s="38">
        <v>520</v>
      </c>
      <c r="F24" s="39">
        <v>60.115606936416185</v>
      </c>
      <c r="G24" s="40"/>
      <c r="H24" s="147">
        <v>0.768</v>
      </c>
      <c r="I24" s="148">
        <v>0.797</v>
      </c>
      <c r="J24" s="148">
        <v>0.403</v>
      </c>
      <c r="K24" s="41">
        <v>50.56461731493099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318</v>
      </c>
      <c r="D26" s="38">
        <v>450</v>
      </c>
      <c r="E26" s="38">
        <v>350</v>
      </c>
      <c r="F26" s="39">
        <v>77.77777777777777</v>
      </c>
      <c r="G26" s="40"/>
      <c r="H26" s="147">
        <v>0.25</v>
      </c>
      <c r="I26" s="148">
        <v>0.8</v>
      </c>
      <c r="J26" s="148">
        <v>0.42</v>
      </c>
      <c r="K26" s="41">
        <v>52.5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6701</v>
      </c>
      <c r="D28" s="30">
        <v>8351</v>
      </c>
      <c r="E28" s="30">
        <v>8871</v>
      </c>
      <c r="F28" s="31"/>
      <c r="G28" s="31"/>
      <c r="H28" s="146">
        <v>9.981</v>
      </c>
      <c r="I28" s="146">
        <v>12.332</v>
      </c>
      <c r="J28" s="146">
        <v>13.439</v>
      </c>
      <c r="K28" s="32"/>
    </row>
    <row r="29" spans="1:11" s="33" customFormat="1" ht="11.25" customHeight="1">
      <c r="A29" s="35" t="s">
        <v>21</v>
      </c>
      <c r="B29" s="29"/>
      <c r="C29" s="30">
        <v>401</v>
      </c>
      <c r="D29" s="30">
        <v>450</v>
      </c>
      <c r="E29" s="30">
        <v>450</v>
      </c>
      <c r="F29" s="31"/>
      <c r="G29" s="31"/>
      <c r="H29" s="146">
        <v>0.293</v>
      </c>
      <c r="I29" s="146">
        <v>0.558</v>
      </c>
      <c r="J29" s="146">
        <v>0.525</v>
      </c>
      <c r="K29" s="32"/>
    </row>
    <row r="30" spans="1:11" s="33" customFormat="1" ht="11.25" customHeight="1">
      <c r="A30" s="35" t="s">
        <v>22</v>
      </c>
      <c r="B30" s="29"/>
      <c r="C30" s="30">
        <v>2390</v>
      </c>
      <c r="D30" s="30">
        <v>3584</v>
      </c>
      <c r="E30" s="30">
        <v>3000</v>
      </c>
      <c r="F30" s="31"/>
      <c r="G30" s="31"/>
      <c r="H30" s="146">
        <v>4.807</v>
      </c>
      <c r="I30" s="146">
        <v>3.007</v>
      </c>
      <c r="J30" s="146">
        <v>3.918</v>
      </c>
      <c r="K30" s="32"/>
    </row>
    <row r="31" spans="1:11" s="42" customFormat="1" ht="11.25" customHeight="1">
      <c r="A31" s="43" t="s">
        <v>23</v>
      </c>
      <c r="B31" s="37"/>
      <c r="C31" s="38">
        <v>9492</v>
      </c>
      <c r="D31" s="38">
        <v>12385</v>
      </c>
      <c r="E31" s="38">
        <v>12321</v>
      </c>
      <c r="F31" s="39">
        <v>99.48324586192976</v>
      </c>
      <c r="G31" s="40"/>
      <c r="H31" s="147">
        <v>15.081</v>
      </c>
      <c r="I31" s="148">
        <v>15.897</v>
      </c>
      <c r="J31" s="148">
        <v>17.882</v>
      </c>
      <c r="K31" s="41">
        <v>112.48663269799333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964</v>
      </c>
      <c r="D33" s="30">
        <v>990</v>
      </c>
      <c r="E33" s="30">
        <v>990</v>
      </c>
      <c r="F33" s="31"/>
      <c r="G33" s="31"/>
      <c r="H33" s="146">
        <v>1.01</v>
      </c>
      <c r="I33" s="146">
        <v>1.05</v>
      </c>
      <c r="J33" s="146">
        <v>0.9</v>
      </c>
      <c r="K33" s="32"/>
    </row>
    <row r="34" spans="1:11" s="33" customFormat="1" ht="11.25" customHeight="1">
      <c r="A34" s="35" t="s">
        <v>25</v>
      </c>
      <c r="B34" s="29"/>
      <c r="C34" s="30">
        <v>109</v>
      </c>
      <c r="D34" s="30">
        <v>245</v>
      </c>
      <c r="E34" s="30">
        <v>300</v>
      </c>
      <c r="F34" s="31"/>
      <c r="G34" s="31"/>
      <c r="H34" s="146">
        <v>0.184</v>
      </c>
      <c r="I34" s="146">
        <v>0.35</v>
      </c>
      <c r="J34" s="146">
        <v>0.48</v>
      </c>
      <c r="K34" s="32"/>
    </row>
    <row r="35" spans="1:11" s="33" customFormat="1" ht="11.25" customHeight="1">
      <c r="A35" s="35" t="s">
        <v>26</v>
      </c>
      <c r="B35" s="29"/>
      <c r="C35" s="30">
        <v>1113</v>
      </c>
      <c r="D35" s="30">
        <v>1800</v>
      </c>
      <c r="E35" s="30">
        <v>1500</v>
      </c>
      <c r="F35" s="31"/>
      <c r="G35" s="31"/>
      <c r="H35" s="146">
        <v>1.597</v>
      </c>
      <c r="I35" s="146">
        <v>2.4</v>
      </c>
      <c r="J35" s="146">
        <v>2</v>
      </c>
      <c r="K35" s="32"/>
    </row>
    <row r="36" spans="1:11" s="33" customFormat="1" ht="11.25" customHeight="1">
      <c r="A36" s="35" t="s">
        <v>27</v>
      </c>
      <c r="B36" s="29"/>
      <c r="C36" s="30">
        <v>110</v>
      </c>
      <c r="D36" s="30">
        <v>110</v>
      </c>
      <c r="E36" s="30">
        <v>181</v>
      </c>
      <c r="F36" s="31"/>
      <c r="G36" s="31"/>
      <c r="H36" s="146">
        <v>0.113</v>
      </c>
      <c r="I36" s="146">
        <v>0.113</v>
      </c>
      <c r="J36" s="146">
        <v>0.094</v>
      </c>
      <c r="K36" s="32"/>
    </row>
    <row r="37" spans="1:11" s="42" customFormat="1" ht="11.25" customHeight="1">
      <c r="A37" s="36" t="s">
        <v>28</v>
      </c>
      <c r="B37" s="37"/>
      <c r="C37" s="38">
        <v>2296</v>
      </c>
      <c r="D37" s="38">
        <v>3145</v>
      </c>
      <c r="E37" s="38">
        <v>2971</v>
      </c>
      <c r="F37" s="39">
        <v>94.46740858505565</v>
      </c>
      <c r="G37" s="40"/>
      <c r="H37" s="147">
        <v>2.904</v>
      </c>
      <c r="I37" s="148">
        <v>3.913</v>
      </c>
      <c r="J37" s="148">
        <v>3.4739999999999998</v>
      </c>
      <c r="K37" s="41">
        <v>88.78098645540506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75</v>
      </c>
      <c r="D41" s="30">
        <v>250</v>
      </c>
      <c r="E41" s="30">
        <v>170</v>
      </c>
      <c r="F41" s="31"/>
      <c r="G41" s="31"/>
      <c r="H41" s="146">
        <v>0.037</v>
      </c>
      <c r="I41" s="146">
        <v>0.504</v>
      </c>
      <c r="J41" s="146">
        <v>0.146</v>
      </c>
      <c r="K41" s="32"/>
    </row>
    <row r="42" spans="1:11" s="33" customFormat="1" ht="11.25" customHeight="1">
      <c r="A42" s="35" t="s">
        <v>31</v>
      </c>
      <c r="B42" s="29"/>
      <c r="C42" s="30">
        <v>14284</v>
      </c>
      <c r="D42" s="30">
        <v>8850</v>
      </c>
      <c r="E42" s="30">
        <v>10905</v>
      </c>
      <c r="F42" s="31"/>
      <c r="G42" s="31"/>
      <c r="H42" s="146">
        <v>8.682</v>
      </c>
      <c r="I42" s="146">
        <v>12.628</v>
      </c>
      <c r="J42" s="146">
        <v>12.919</v>
      </c>
      <c r="K42" s="32"/>
    </row>
    <row r="43" spans="1:11" s="33" customFormat="1" ht="11.25" customHeight="1">
      <c r="A43" s="35" t="s">
        <v>32</v>
      </c>
      <c r="B43" s="29"/>
      <c r="C43" s="30">
        <v>3390</v>
      </c>
      <c r="D43" s="30">
        <v>2830</v>
      </c>
      <c r="E43" s="30">
        <v>3000</v>
      </c>
      <c r="F43" s="31"/>
      <c r="G43" s="31"/>
      <c r="H43" s="146">
        <v>1.725</v>
      </c>
      <c r="I43" s="146">
        <v>2.321</v>
      </c>
      <c r="J43" s="146">
        <v>2.4</v>
      </c>
      <c r="K43" s="32"/>
    </row>
    <row r="44" spans="1:11" s="33" customFormat="1" ht="11.25" customHeight="1">
      <c r="A44" s="35" t="s">
        <v>33</v>
      </c>
      <c r="B44" s="29"/>
      <c r="C44" s="30">
        <v>25687</v>
      </c>
      <c r="D44" s="30">
        <v>11568</v>
      </c>
      <c r="E44" s="30">
        <v>20000</v>
      </c>
      <c r="F44" s="31"/>
      <c r="G44" s="31"/>
      <c r="H44" s="146">
        <v>8.005</v>
      </c>
      <c r="I44" s="146">
        <v>18.509</v>
      </c>
      <c r="J44" s="146">
        <v>26.7</v>
      </c>
      <c r="K44" s="32"/>
    </row>
    <row r="45" spans="1:11" s="33" customFormat="1" ht="11.25" customHeight="1">
      <c r="A45" s="35" t="s">
        <v>34</v>
      </c>
      <c r="B45" s="29"/>
      <c r="C45" s="30">
        <v>1129</v>
      </c>
      <c r="D45" s="30">
        <v>1787</v>
      </c>
      <c r="E45" s="30">
        <v>1700</v>
      </c>
      <c r="F45" s="31"/>
      <c r="G45" s="31"/>
      <c r="H45" s="146">
        <v>0.769</v>
      </c>
      <c r="I45" s="146">
        <v>1.902</v>
      </c>
      <c r="J45" s="146">
        <v>1.25</v>
      </c>
      <c r="K45" s="32"/>
    </row>
    <row r="46" spans="1:11" s="33" customFormat="1" ht="11.25" customHeight="1">
      <c r="A46" s="35" t="s">
        <v>35</v>
      </c>
      <c r="B46" s="29"/>
      <c r="C46" s="30">
        <v>5448</v>
      </c>
      <c r="D46" s="30">
        <v>4483</v>
      </c>
      <c r="E46" s="30">
        <v>4500</v>
      </c>
      <c r="F46" s="31"/>
      <c r="G46" s="31"/>
      <c r="H46" s="146">
        <v>1.469</v>
      </c>
      <c r="I46" s="146">
        <v>3.645</v>
      </c>
      <c r="J46" s="146">
        <v>3.6</v>
      </c>
      <c r="K46" s="32"/>
    </row>
    <row r="47" spans="1:11" s="33" customFormat="1" ht="11.25" customHeight="1">
      <c r="A47" s="35" t="s">
        <v>36</v>
      </c>
      <c r="B47" s="29"/>
      <c r="C47" s="30">
        <v>4177</v>
      </c>
      <c r="D47" s="30">
        <v>1206</v>
      </c>
      <c r="E47" s="30">
        <v>2600</v>
      </c>
      <c r="F47" s="31"/>
      <c r="G47" s="31"/>
      <c r="H47" s="146">
        <v>1.771</v>
      </c>
      <c r="I47" s="146">
        <v>1.596</v>
      </c>
      <c r="J47" s="146">
        <v>2.67</v>
      </c>
      <c r="K47" s="32"/>
    </row>
    <row r="48" spans="1:11" s="33" customFormat="1" ht="11.25" customHeight="1">
      <c r="A48" s="35" t="s">
        <v>37</v>
      </c>
      <c r="B48" s="29"/>
      <c r="C48" s="30">
        <v>15379</v>
      </c>
      <c r="D48" s="30">
        <v>13152</v>
      </c>
      <c r="E48" s="30">
        <v>13000</v>
      </c>
      <c r="F48" s="31"/>
      <c r="G48" s="31"/>
      <c r="H48" s="146">
        <v>0.615</v>
      </c>
      <c r="I48" s="146">
        <v>17.098</v>
      </c>
      <c r="J48" s="146">
        <v>13</v>
      </c>
      <c r="K48" s="32"/>
    </row>
    <row r="49" spans="1:11" s="33" customFormat="1" ht="11.25" customHeight="1">
      <c r="A49" s="35" t="s">
        <v>38</v>
      </c>
      <c r="B49" s="29"/>
      <c r="C49" s="30">
        <v>5533</v>
      </c>
      <c r="D49" s="30">
        <v>5043</v>
      </c>
      <c r="E49" s="30">
        <v>4200</v>
      </c>
      <c r="F49" s="31"/>
      <c r="G49" s="31"/>
      <c r="H49" s="146">
        <v>1.61</v>
      </c>
      <c r="I49" s="146">
        <v>6.243</v>
      </c>
      <c r="J49" s="146">
        <v>4.4</v>
      </c>
      <c r="K49" s="32"/>
    </row>
    <row r="50" spans="1:11" s="42" customFormat="1" ht="11.25" customHeight="1">
      <c r="A50" s="43" t="s">
        <v>39</v>
      </c>
      <c r="B50" s="37"/>
      <c r="C50" s="38">
        <v>75102</v>
      </c>
      <c r="D50" s="38">
        <v>49169</v>
      </c>
      <c r="E50" s="38">
        <v>60075</v>
      </c>
      <c r="F50" s="39">
        <v>122.18064227460391</v>
      </c>
      <c r="G50" s="40"/>
      <c r="H50" s="147">
        <v>24.683</v>
      </c>
      <c r="I50" s="148">
        <v>64.446</v>
      </c>
      <c r="J50" s="148">
        <v>67.08500000000001</v>
      </c>
      <c r="K50" s="41">
        <v>104.09490115755828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851</v>
      </c>
      <c r="D52" s="38">
        <v>101</v>
      </c>
      <c r="E52" s="38">
        <v>101</v>
      </c>
      <c r="F52" s="39">
        <v>100</v>
      </c>
      <c r="G52" s="40"/>
      <c r="H52" s="147">
        <v>0.277</v>
      </c>
      <c r="I52" s="148">
        <v>0.111</v>
      </c>
      <c r="J52" s="148">
        <v>0.111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6100</v>
      </c>
      <c r="D54" s="30">
        <v>6700</v>
      </c>
      <c r="E54" s="30">
        <v>6500</v>
      </c>
      <c r="F54" s="31"/>
      <c r="G54" s="31"/>
      <c r="H54" s="146">
        <v>5.325</v>
      </c>
      <c r="I54" s="146">
        <v>6.96</v>
      </c>
      <c r="J54" s="146">
        <v>5.03</v>
      </c>
      <c r="K54" s="32"/>
    </row>
    <row r="55" spans="1:11" s="33" customFormat="1" ht="11.25" customHeight="1">
      <c r="A55" s="35" t="s">
        <v>42</v>
      </c>
      <c r="B55" s="29"/>
      <c r="C55" s="30">
        <v>3761</v>
      </c>
      <c r="D55" s="30">
        <v>2928</v>
      </c>
      <c r="E55" s="30">
        <v>3000</v>
      </c>
      <c r="F55" s="31"/>
      <c r="G55" s="31"/>
      <c r="H55" s="146">
        <v>4.14</v>
      </c>
      <c r="I55" s="146">
        <v>3.52</v>
      </c>
      <c r="J55" s="146">
        <v>3.5</v>
      </c>
      <c r="K55" s="32"/>
    </row>
    <row r="56" spans="1:11" s="33" customFormat="1" ht="11.25" customHeight="1">
      <c r="A56" s="35" t="s">
        <v>43</v>
      </c>
      <c r="B56" s="29"/>
      <c r="C56" s="30">
        <v>7389</v>
      </c>
      <c r="D56" s="30">
        <v>7510</v>
      </c>
      <c r="E56" s="30">
        <v>3500</v>
      </c>
      <c r="F56" s="31"/>
      <c r="G56" s="31"/>
      <c r="H56" s="146">
        <v>4.396</v>
      </c>
      <c r="I56" s="146">
        <v>8.261</v>
      </c>
      <c r="J56" s="146">
        <v>2.8</v>
      </c>
      <c r="K56" s="32"/>
    </row>
    <row r="57" spans="1:11" s="33" customFormat="1" ht="11.25" customHeight="1">
      <c r="A57" s="35" t="s">
        <v>44</v>
      </c>
      <c r="B57" s="29"/>
      <c r="C57" s="30">
        <v>6370</v>
      </c>
      <c r="D57" s="30">
        <v>5652</v>
      </c>
      <c r="E57" s="30">
        <v>5652</v>
      </c>
      <c r="F57" s="31"/>
      <c r="G57" s="31"/>
      <c r="H57" s="146">
        <v>5.139</v>
      </c>
      <c r="I57" s="146">
        <v>7.984</v>
      </c>
      <c r="J57" s="146">
        <v>5.771</v>
      </c>
      <c r="K57" s="32"/>
    </row>
    <row r="58" spans="1:11" s="33" customFormat="1" ht="11.25" customHeight="1">
      <c r="A58" s="35" t="s">
        <v>45</v>
      </c>
      <c r="B58" s="29"/>
      <c r="C58" s="30">
        <v>6448</v>
      </c>
      <c r="D58" s="30">
        <v>6063</v>
      </c>
      <c r="E58" s="30">
        <v>6327</v>
      </c>
      <c r="F58" s="31"/>
      <c r="G58" s="31"/>
      <c r="H58" s="146">
        <v>1.822</v>
      </c>
      <c r="I58" s="146">
        <v>10.039</v>
      </c>
      <c r="J58" s="146">
        <v>5.753</v>
      </c>
      <c r="K58" s="32"/>
    </row>
    <row r="59" spans="1:11" s="42" customFormat="1" ht="11.25" customHeight="1">
      <c r="A59" s="36" t="s">
        <v>46</v>
      </c>
      <c r="B59" s="37"/>
      <c r="C59" s="38">
        <v>30068</v>
      </c>
      <c r="D59" s="38">
        <v>28853</v>
      </c>
      <c r="E59" s="38">
        <v>24979</v>
      </c>
      <c r="F59" s="39">
        <v>86.57331993206945</v>
      </c>
      <c r="G59" s="40"/>
      <c r="H59" s="147">
        <v>20.822</v>
      </c>
      <c r="I59" s="148">
        <v>36.764</v>
      </c>
      <c r="J59" s="148">
        <v>22.854000000000003</v>
      </c>
      <c r="K59" s="41">
        <v>62.16407355021216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134</v>
      </c>
      <c r="D61" s="30">
        <v>186</v>
      </c>
      <c r="E61" s="30">
        <v>190</v>
      </c>
      <c r="F61" s="31"/>
      <c r="G61" s="31"/>
      <c r="H61" s="146">
        <v>0.099</v>
      </c>
      <c r="I61" s="146">
        <v>0.084</v>
      </c>
      <c r="J61" s="146">
        <v>0.107</v>
      </c>
      <c r="K61" s="32"/>
    </row>
    <row r="62" spans="1:11" s="33" customFormat="1" ht="11.25" customHeight="1">
      <c r="A62" s="35" t="s">
        <v>48</v>
      </c>
      <c r="B62" s="29"/>
      <c r="C62" s="30">
        <v>50</v>
      </c>
      <c r="D62" s="30">
        <v>50</v>
      </c>
      <c r="E62" s="30">
        <v>30</v>
      </c>
      <c r="F62" s="31"/>
      <c r="G62" s="31"/>
      <c r="H62" s="146">
        <v>0.022</v>
      </c>
      <c r="I62" s="146">
        <v>0.023</v>
      </c>
      <c r="J62" s="146">
        <v>0.019</v>
      </c>
      <c r="K62" s="32"/>
    </row>
    <row r="63" spans="1:11" s="33" customFormat="1" ht="11.25" customHeight="1">
      <c r="A63" s="35" t="s">
        <v>49</v>
      </c>
      <c r="B63" s="29"/>
      <c r="C63" s="30">
        <v>184</v>
      </c>
      <c r="D63" s="30">
        <v>111</v>
      </c>
      <c r="E63" s="30">
        <v>129</v>
      </c>
      <c r="F63" s="31"/>
      <c r="G63" s="31"/>
      <c r="H63" s="146">
        <v>0.102</v>
      </c>
      <c r="I63" s="146">
        <v>0.136</v>
      </c>
      <c r="J63" s="146">
        <v>0.31</v>
      </c>
      <c r="K63" s="32"/>
    </row>
    <row r="64" spans="1:11" s="42" customFormat="1" ht="11.25" customHeight="1">
      <c r="A64" s="36" t="s">
        <v>50</v>
      </c>
      <c r="B64" s="37"/>
      <c r="C64" s="38">
        <v>368</v>
      </c>
      <c r="D64" s="38">
        <v>347</v>
      </c>
      <c r="E64" s="38">
        <v>349</v>
      </c>
      <c r="F64" s="39">
        <v>100.57636887608069</v>
      </c>
      <c r="G64" s="40"/>
      <c r="H64" s="147">
        <v>0.22299999999999998</v>
      </c>
      <c r="I64" s="148">
        <v>0.24300000000000002</v>
      </c>
      <c r="J64" s="148">
        <v>0.436</v>
      </c>
      <c r="K64" s="41">
        <v>179.42386831275718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75</v>
      </c>
      <c r="D66" s="38">
        <v>77</v>
      </c>
      <c r="E66" s="38">
        <v>10</v>
      </c>
      <c r="F66" s="39">
        <v>12.987012987012987</v>
      </c>
      <c r="G66" s="40"/>
      <c r="H66" s="147">
        <v>0.05</v>
      </c>
      <c r="I66" s="148">
        <v>0.077</v>
      </c>
      <c r="J66" s="148">
        <v>0.077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550</v>
      </c>
      <c r="D68" s="30">
        <v>300</v>
      </c>
      <c r="E68" s="30">
        <v>240</v>
      </c>
      <c r="F68" s="31"/>
      <c r="G68" s="31"/>
      <c r="H68" s="146">
        <v>0.435</v>
      </c>
      <c r="I68" s="146">
        <v>0.3</v>
      </c>
      <c r="J68" s="146">
        <v>0.24</v>
      </c>
      <c r="K68" s="32"/>
    </row>
    <row r="69" spans="1:11" s="33" customFormat="1" ht="11.25" customHeight="1">
      <c r="A69" s="35" t="s">
        <v>53</v>
      </c>
      <c r="B69" s="29"/>
      <c r="C69" s="30">
        <v>50</v>
      </c>
      <c r="D69" s="30">
        <v>70</v>
      </c>
      <c r="E69" s="30">
        <v>60</v>
      </c>
      <c r="F69" s="31"/>
      <c r="G69" s="31"/>
      <c r="H69" s="146">
        <v>0.038</v>
      </c>
      <c r="I69" s="146">
        <v>0.05</v>
      </c>
      <c r="J69" s="146">
        <v>0.03</v>
      </c>
      <c r="K69" s="32"/>
    </row>
    <row r="70" spans="1:11" s="42" customFormat="1" ht="11.25" customHeight="1">
      <c r="A70" s="36" t="s">
        <v>54</v>
      </c>
      <c r="B70" s="37"/>
      <c r="C70" s="38">
        <v>600</v>
      </c>
      <c r="D70" s="38">
        <v>370</v>
      </c>
      <c r="E70" s="38">
        <v>300</v>
      </c>
      <c r="F70" s="39">
        <v>81.08108108108108</v>
      </c>
      <c r="G70" s="40"/>
      <c r="H70" s="147">
        <v>0.473</v>
      </c>
      <c r="I70" s="148">
        <v>0.35</v>
      </c>
      <c r="J70" s="148">
        <v>0.27</v>
      </c>
      <c r="K70" s="41">
        <v>77.14285714285715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89</v>
      </c>
      <c r="D72" s="30">
        <v>87</v>
      </c>
      <c r="E72" s="30">
        <v>80</v>
      </c>
      <c r="F72" s="31"/>
      <c r="G72" s="31"/>
      <c r="H72" s="146">
        <v>0.059</v>
      </c>
      <c r="I72" s="146">
        <v>0.065</v>
      </c>
      <c r="J72" s="146">
        <v>0.048</v>
      </c>
      <c r="K72" s="32"/>
    </row>
    <row r="73" spans="1:11" s="33" customFormat="1" ht="11.25" customHeight="1">
      <c r="A73" s="35" t="s">
        <v>56</v>
      </c>
      <c r="B73" s="29"/>
      <c r="C73" s="30">
        <v>1461</v>
      </c>
      <c r="D73" s="30">
        <v>1140</v>
      </c>
      <c r="E73" s="30">
        <v>1186</v>
      </c>
      <c r="F73" s="31"/>
      <c r="G73" s="31"/>
      <c r="H73" s="146">
        <v>1.582</v>
      </c>
      <c r="I73" s="146">
        <v>1.422</v>
      </c>
      <c r="J73" s="146">
        <v>1.296</v>
      </c>
      <c r="K73" s="32"/>
    </row>
    <row r="74" spans="1:11" s="33" customFormat="1" ht="11.25" customHeight="1">
      <c r="A74" s="35" t="s">
        <v>57</v>
      </c>
      <c r="B74" s="29"/>
      <c r="C74" s="30">
        <v>455</v>
      </c>
      <c r="D74" s="30">
        <v>361</v>
      </c>
      <c r="E74" s="30">
        <v>700</v>
      </c>
      <c r="F74" s="31"/>
      <c r="G74" s="31"/>
      <c r="H74" s="146">
        <v>0.334</v>
      </c>
      <c r="I74" s="146">
        <v>0.722</v>
      </c>
      <c r="J74" s="146">
        <v>1.05</v>
      </c>
      <c r="K74" s="32"/>
    </row>
    <row r="75" spans="1:11" s="33" customFormat="1" ht="11.25" customHeight="1">
      <c r="A75" s="35" t="s">
        <v>58</v>
      </c>
      <c r="B75" s="29"/>
      <c r="C75" s="30">
        <v>1110</v>
      </c>
      <c r="D75" s="30">
        <v>1032</v>
      </c>
      <c r="E75" s="30">
        <v>1110</v>
      </c>
      <c r="F75" s="31"/>
      <c r="G75" s="31"/>
      <c r="H75" s="146">
        <v>0.472</v>
      </c>
      <c r="I75" s="146">
        <v>0.449</v>
      </c>
      <c r="J75" s="146">
        <v>0.928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>
        <v>82</v>
      </c>
      <c r="D77" s="30">
        <v>178</v>
      </c>
      <c r="E77" s="30">
        <v>56</v>
      </c>
      <c r="F77" s="31"/>
      <c r="G77" s="31"/>
      <c r="H77" s="146">
        <v>0.076</v>
      </c>
      <c r="I77" s="146">
        <v>0.16</v>
      </c>
      <c r="J77" s="146">
        <v>0.05</v>
      </c>
      <c r="K77" s="32"/>
    </row>
    <row r="78" spans="1:11" s="33" customFormat="1" ht="11.25" customHeight="1">
      <c r="A78" s="35" t="s">
        <v>61</v>
      </c>
      <c r="B78" s="29"/>
      <c r="C78" s="30">
        <v>2709</v>
      </c>
      <c r="D78" s="30">
        <v>2539</v>
      </c>
      <c r="E78" s="30">
        <v>2492</v>
      </c>
      <c r="F78" s="31"/>
      <c r="G78" s="31"/>
      <c r="H78" s="146">
        <v>2.873</v>
      </c>
      <c r="I78" s="146">
        <v>3.428</v>
      </c>
      <c r="J78" s="146">
        <v>3.688</v>
      </c>
      <c r="K78" s="32"/>
    </row>
    <row r="79" spans="1:11" s="33" customFormat="1" ht="11.25" customHeight="1">
      <c r="A79" s="35" t="s">
        <v>62</v>
      </c>
      <c r="B79" s="29"/>
      <c r="C79" s="30">
        <v>1048</v>
      </c>
      <c r="D79" s="30">
        <v>943</v>
      </c>
      <c r="E79" s="30">
        <v>943</v>
      </c>
      <c r="F79" s="31"/>
      <c r="G79" s="31"/>
      <c r="H79" s="146">
        <v>1.289</v>
      </c>
      <c r="I79" s="146">
        <v>1.727</v>
      </c>
      <c r="J79" s="146">
        <v>0.7</v>
      </c>
      <c r="K79" s="32"/>
    </row>
    <row r="80" spans="1:11" s="42" customFormat="1" ht="11.25" customHeight="1">
      <c r="A80" s="43" t="s">
        <v>63</v>
      </c>
      <c r="B80" s="37"/>
      <c r="C80" s="38">
        <v>6954</v>
      </c>
      <c r="D80" s="38">
        <v>6280</v>
      </c>
      <c r="E80" s="38">
        <v>6567</v>
      </c>
      <c r="F80" s="39">
        <v>104.57006369426752</v>
      </c>
      <c r="G80" s="40"/>
      <c r="H80" s="147">
        <v>6.6850000000000005</v>
      </c>
      <c r="I80" s="148">
        <v>7.973</v>
      </c>
      <c r="J80" s="148">
        <v>7.760000000000001</v>
      </c>
      <c r="K80" s="41">
        <v>97.3284836322589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>
        <v>1</v>
      </c>
      <c r="E82" s="30">
        <v>1</v>
      </c>
      <c r="F82" s="31"/>
      <c r="G82" s="31"/>
      <c r="H82" s="146">
        <v>0.001</v>
      </c>
      <c r="I82" s="146">
        <v>0.001</v>
      </c>
      <c r="J82" s="146">
        <v>0.001</v>
      </c>
      <c r="K82" s="32"/>
    </row>
    <row r="83" spans="1:11" s="33" customFormat="1" ht="11.25" customHeight="1">
      <c r="A83" s="35" t="s">
        <v>65</v>
      </c>
      <c r="B83" s="29"/>
      <c r="C83" s="30">
        <v>4</v>
      </c>
      <c r="D83" s="30"/>
      <c r="E83" s="30"/>
      <c r="F83" s="31"/>
      <c r="G83" s="31"/>
      <c r="H83" s="146">
        <v>0.002</v>
      </c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>
        <v>5</v>
      </c>
      <c r="D84" s="38">
        <v>1</v>
      </c>
      <c r="E84" s="38">
        <v>1</v>
      </c>
      <c r="F84" s="39">
        <v>100</v>
      </c>
      <c r="G84" s="40"/>
      <c r="H84" s="147">
        <v>0.003</v>
      </c>
      <c r="I84" s="148">
        <v>0.001</v>
      </c>
      <c r="J84" s="148">
        <v>0.001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127005</v>
      </c>
      <c r="D87" s="53">
        <v>102043</v>
      </c>
      <c r="E87" s="53">
        <v>108544</v>
      </c>
      <c r="F87" s="54">
        <f>IF(D87&gt;0,100*E87/D87,0)</f>
        <v>106.37084366394559</v>
      </c>
      <c r="G87" s="40"/>
      <c r="H87" s="151">
        <v>72.231</v>
      </c>
      <c r="I87" s="152">
        <v>131.372</v>
      </c>
      <c r="J87" s="152">
        <v>120.77300000000002</v>
      </c>
      <c r="K87" s="54">
        <f>IF(I87&gt;0,100*J87/I87,0)</f>
        <v>91.93207076089274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7</v>
      </c>
      <c r="E34" s="30"/>
      <c r="F34" s="31"/>
      <c r="G34" s="31"/>
      <c r="H34" s="146">
        <v>0.01</v>
      </c>
      <c r="I34" s="146">
        <v>0.005</v>
      </c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>
        <v>15</v>
      </c>
      <c r="D37" s="38">
        <v>7</v>
      </c>
      <c r="E37" s="38"/>
      <c r="F37" s="39"/>
      <c r="G37" s="40"/>
      <c r="H37" s="147">
        <v>0.01</v>
      </c>
      <c r="I37" s="148">
        <v>0.005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>
        <v>6</v>
      </c>
      <c r="D42" s="30"/>
      <c r="E42" s="30">
        <v>3</v>
      </c>
      <c r="F42" s="31"/>
      <c r="G42" s="31"/>
      <c r="H42" s="146">
        <v>0.003</v>
      </c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>
        <v>212</v>
      </c>
      <c r="D43" s="30">
        <v>207</v>
      </c>
      <c r="E43" s="30">
        <v>180</v>
      </c>
      <c r="F43" s="31"/>
      <c r="G43" s="31"/>
      <c r="H43" s="146">
        <v>0.167</v>
      </c>
      <c r="I43" s="146">
        <v>0.218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179</v>
      </c>
      <c r="D44" s="30">
        <v>141</v>
      </c>
      <c r="E44" s="30">
        <v>180</v>
      </c>
      <c r="F44" s="31"/>
      <c r="G44" s="31"/>
      <c r="H44" s="146">
        <v>0.054</v>
      </c>
      <c r="I44" s="146">
        <v>0.042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/>
      <c r="E45" s="30">
        <v>5</v>
      </c>
      <c r="F45" s="31"/>
      <c r="G45" s="31"/>
      <c r="H45" s="146">
        <v>0.003</v>
      </c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>
        <v>8</v>
      </c>
      <c r="D46" s="30">
        <v>22</v>
      </c>
      <c r="E46" s="30">
        <v>22</v>
      </c>
      <c r="F46" s="31"/>
      <c r="G46" s="31"/>
      <c r="H46" s="146">
        <v>0.002</v>
      </c>
      <c r="I46" s="146">
        <v>0.018</v>
      </c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>
        <v>1</v>
      </c>
      <c r="E48" s="30">
        <v>1</v>
      </c>
      <c r="F48" s="31"/>
      <c r="G48" s="31"/>
      <c r="H48" s="146">
        <v>0.001</v>
      </c>
      <c r="I48" s="146">
        <v>0.001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131</v>
      </c>
      <c r="D49" s="30">
        <v>67</v>
      </c>
      <c r="E49" s="30">
        <v>61</v>
      </c>
      <c r="F49" s="31"/>
      <c r="G49" s="31"/>
      <c r="H49" s="146">
        <v>0.027</v>
      </c>
      <c r="I49" s="146">
        <v>0.048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540</v>
      </c>
      <c r="D50" s="38">
        <v>438</v>
      </c>
      <c r="E50" s="38">
        <v>452</v>
      </c>
      <c r="F50" s="39">
        <v>103.19634703196347</v>
      </c>
      <c r="G50" s="40"/>
      <c r="H50" s="147">
        <v>0.257</v>
      </c>
      <c r="I50" s="148">
        <v>0.327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19</v>
      </c>
      <c r="D52" s="38"/>
      <c r="E52" s="38"/>
      <c r="F52" s="39"/>
      <c r="G52" s="40"/>
      <c r="H52" s="147">
        <v>0.005</v>
      </c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>
        <v>52</v>
      </c>
      <c r="D55" s="30">
        <v>26</v>
      </c>
      <c r="E55" s="30">
        <v>30</v>
      </c>
      <c r="F55" s="31"/>
      <c r="G55" s="31"/>
      <c r="H55" s="146">
        <v>0.048</v>
      </c>
      <c r="I55" s="146">
        <v>0.025</v>
      </c>
      <c r="J55" s="146">
        <v>0.028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>
        <v>5.4</v>
      </c>
      <c r="E57" s="30">
        <v>5.4</v>
      </c>
      <c r="F57" s="31"/>
      <c r="G57" s="31"/>
      <c r="H57" s="146"/>
      <c r="I57" s="146">
        <v>0.002</v>
      </c>
      <c r="J57" s="146">
        <v>0.002</v>
      </c>
      <c r="K57" s="32"/>
    </row>
    <row r="58" spans="1:11" s="33" customFormat="1" ht="11.25" customHeight="1">
      <c r="A58" s="35" t="s">
        <v>45</v>
      </c>
      <c r="B58" s="29"/>
      <c r="C58" s="30">
        <v>198</v>
      </c>
      <c r="D58" s="30">
        <v>146</v>
      </c>
      <c r="E58" s="30">
        <v>155</v>
      </c>
      <c r="F58" s="31"/>
      <c r="G58" s="31"/>
      <c r="H58" s="146">
        <v>0.04</v>
      </c>
      <c r="I58" s="146">
        <v>0.212</v>
      </c>
      <c r="J58" s="146">
        <v>0.101</v>
      </c>
      <c r="K58" s="32"/>
    </row>
    <row r="59" spans="1:11" s="42" customFormat="1" ht="11.25" customHeight="1">
      <c r="A59" s="36" t="s">
        <v>46</v>
      </c>
      <c r="B59" s="37"/>
      <c r="C59" s="38">
        <v>250</v>
      </c>
      <c r="D59" s="38">
        <v>177.4</v>
      </c>
      <c r="E59" s="38">
        <v>190.4</v>
      </c>
      <c r="F59" s="39">
        <v>107.32807215332582</v>
      </c>
      <c r="G59" s="40"/>
      <c r="H59" s="147">
        <v>0.088</v>
      </c>
      <c r="I59" s="148">
        <v>0.239</v>
      </c>
      <c r="J59" s="148">
        <v>0.131</v>
      </c>
      <c r="K59" s="41">
        <v>54.811715481171554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</v>
      </c>
      <c r="D61" s="30">
        <v>226</v>
      </c>
      <c r="E61" s="30"/>
      <c r="F61" s="31"/>
      <c r="G61" s="31"/>
      <c r="H61" s="146">
        <v>0.001</v>
      </c>
      <c r="I61" s="146">
        <v>0.136</v>
      </c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>
        <v>248</v>
      </c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>
        <v>1</v>
      </c>
      <c r="D64" s="38">
        <v>474</v>
      </c>
      <c r="E64" s="38"/>
      <c r="F64" s="39"/>
      <c r="G64" s="40"/>
      <c r="H64" s="147">
        <v>0.001</v>
      </c>
      <c r="I64" s="148">
        <v>0.136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/>
      <c r="I66" s="148"/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800</v>
      </c>
      <c r="D68" s="30">
        <v>350</v>
      </c>
      <c r="E68" s="30">
        <v>600</v>
      </c>
      <c r="F68" s="31"/>
      <c r="G68" s="31"/>
      <c r="H68" s="146">
        <v>0.64</v>
      </c>
      <c r="I68" s="146">
        <v>0.25</v>
      </c>
      <c r="J68" s="146">
        <v>0.48</v>
      </c>
      <c r="K68" s="32"/>
    </row>
    <row r="69" spans="1:11" s="33" customFormat="1" ht="11.25" customHeight="1">
      <c r="A69" s="35" t="s">
        <v>53</v>
      </c>
      <c r="B69" s="29"/>
      <c r="C69" s="30">
        <v>250</v>
      </c>
      <c r="D69" s="30">
        <v>180</v>
      </c>
      <c r="E69" s="30">
        <v>200</v>
      </c>
      <c r="F69" s="31"/>
      <c r="G69" s="31"/>
      <c r="H69" s="146">
        <v>0.206</v>
      </c>
      <c r="I69" s="146">
        <v>0.12</v>
      </c>
      <c r="J69" s="146">
        <v>0.12</v>
      </c>
      <c r="K69" s="32"/>
    </row>
    <row r="70" spans="1:11" s="42" customFormat="1" ht="11.25" customHeight="1">
      <c r="A70" s="36" t="s">
        <v>54</v>
      </c>
      <c r="B70" s="37"/>
      <c r="C70" s="38">
        <v>1050</v>
      </c>
      <c r="D70" s="38">
        <v>530</v>
      </c>
      <c r="E70" s="38">
        <v>800</v>
      </c>
      <c r="F70" s="39">
        <v>150.9433962264151</v>
      </c>
      <c r="G70" s="40"/>
      <c r="H70" s="147">
        <v>0.846</v>
      </c>
      <c r="I70" s="148">
        <v>0.37</v>
      </c>
      <c r="J70" s="148">
        <v>0.6</v>
      </c>
      <c r="K70" s="41">
        <v>162.16216216216216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>
        <v>81</v>
      </c>
      <c r="D73" s="30">
        <v>45</v>
      </c>
      <c r="E73" s="30">
        <v>47</v>
      </c>
      <c r="F73" s="31"/>
      <c r="G73" s="31"/>
      <c r="H73" s="146">
        <v>0.103</v>
      </c>
      <c r="I73" s="146">
        <v>0.061</v>
      </c>
      <c r="J73" s="146">
        <v>0.057</v>
      </c>
      <c r="K73" s="32"/>
    </row>
    <row r="74" spans="1:11" s="33" customFormat="1" ht="11.25" customHeight="1">
      <c r="A74" s="35" t="s">
        <v>57</v>
      </c>
      <c r="B74" s="29"/>
      <c r="C74" s="30">
        <v>63</v>
      </c>
      <c r="D74" s="30">
        <v>156</v>
      </c>
      <c r="E74" s="30">
        <v>150</v>
      </c>
      <c r="F74" s="31"/>
      <c r="G74" s="31"/>
      <c r="H74" s="146">
        <v>0.046</v>
      </c>
      <c r="I74" s="146">
        <v>0.312</v>
      </c>
      <c r="J74" s="146">
        <v>0.225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59</v>
      </c>
      <c r="B76" s="29"/>
      <c r="C76" s="30">
        <v>728</v>
      </c>
      <c r="D76" s="30">
        <v>625</v>
      </c>
      <c r="E76" s="30">
        <v>625</v>
      </c>
      <c r="F76" s="31"/>
      <c r="G76" s="31"/>
      <c r="H76" s="146">
        <v>0.874</v>
      </c>
      <c r="I76" s="146">
        <v>0.875</v>
      </c>
      <c r="J76" s="146">
        <v>0.875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>
        <v>4</v>
      </c>
      <c r="D78" s="30"/>
      <c r="E78" s="30"/>
      <c r="F78" s="31"/>
      <c r="G78" s="31"/>
      <c r="H78" s="146">
        <v>0.004</v>
      </c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>
        <v>774</v>
      </c>
      <c r="D79" s="30">
        <v>453</v>
      </c>
      <c r="E79" s="30">
        <v>453</v>
      </c>
      <c r="F79" s="31"/>
      <c r="G79" s="31"/>
      <c r="H79" s="146">
        <v>0.821</v>
      </c>
      <c r="I79" s="146">
        <v>0.839</v>
      </c>
      <c r="J79" s="146">
        <v>0.75</v>
      </c>
      <c r="K79" s="32"/>
    </row>
    <row r="80" spans="1:11" s="42" customFormat="1" ht="11.25" customHeight="1">
      <c r="A80" s="43" t="s">
        <v>63</v>
      </c>
      <c r="B80" s="37"/>
      <c r="C80" s="38">
        <v>1650</v>
      </c>
      <c r="D80" s="38">
        <v>1279</v>
      </c>
      <c r="E80" s="38">
        <v>1275</v>
      </c>
      <c r="F80" s="39">
        <v>99.687255668491</v>
      </c>
      <c r="G80" s="40"/>
      <c r="H80" s="147">
        <v>1.8479999999999999</v>
      </c>
      <c r="I80" s="148">
        <v>2.0869999999999997</v>
      </c>
      <c r="J80" s="148">
        <v>1.907</v>
      </c>
      <c r="K80" s="41">
        <v>91.3751796837566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>
        <v>89</v>
      </c>
      <c r="D83" s="30">
        <v>90</v>
      </c>
      <c r="E83" s="30">
        <v>96</v>
      </c>
      <c r="F83" s="31"/>
      <c r="G83" s="31"/>
      <c r="H83" s="146">
        <v>0.072</v>
      </c>
      <c r="I83" s="146">
        <v>0.073</v>
      </c>
      <c r="J83" s="146">
        <v>0.078</v>
      </c>
      <c r="K83" s="32"/>
    </row>
    <row r="84" spans="1:11" s="42" customFormat="1" ht="11.25" customHeight="1">
      <c r="A84" s="36" t="s">
        <v>66</v>
      </c>
      <c r="B84" s="37"/>
      <c r="C84" s="38">
        <v>89</v>
      </c>
      <c r="D84" s="38">
        <v>90</v>
      </c>
      <c r="E84" s="38">
        <v>96</v>
      </c>
      <c r="F84" s="39">
        <v>106.66666666666667</v>
      </c>
      <c r="G84" s="40"/>
      <c r="H84" s="147">
        <v>0.072</v>
      </c>
      <c r="I84" s="148">
        <v>0.073</v>
      </c>
      <c r="J84" s="148">
        <v>0.078</v>
      </c>
      <c r="K84" s="41">
        <v>106.84931506849315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3614</v>
      </c>
      <c r="D87" s="53">
        <v>2995.4</v>
      </c>
      <c r="E87" s="53">
        <v>2813.4</v>
      </c>
      <c r="F87" s="54">
        <f>IF(D87&gt;0,100*E87/D87,0)</f>
        <v>93.92401682579955</v>
      </c>
      <c r="G87" s="40"/>
      <c r="H87" s="151">
        <v>3.127</v>
      </c>
      <c r="I87" s="152">
        <v>3.2369999999999997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2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>
        <v>19</v>
      </c>
      <c r="F24" s="39"/>
      <c r="G24" s="40"/>
      <c r="H24" s="147"/>
      <c r="I24" s="148"/>
      <c r="J24" s="148">
        <v>0.011</v>
      </c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14</v>
      </c>
      <c r="D26" s="38">
        <v>5</v>
      </c>
      <c r="E26" s="38">
        <v>10</v>
      </c>
      <c r="F26" s="39">
        <v>200</v>
      </c>
      <c r="G26" s="40"/>
      <c r="H26" s="147">
        <v>0.011</v>
      </c>
      <c r="I26" s="148">
        <v>0.006</v>
      </c>
      <c r="J26" s="148">
        <v>0.01</v>
      </c>
      <c r="K26" s="41">
        <v>166.66666666666666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22</v>
      </c>
      <c r="D28" s="30">
        <v>22</v>
      </c>
      <c r="E28" s="30">
        <v>46</v>
      </c>
      <c r="F28" s="31"/>
      <c r="G28" s="31"/>
      <c r="H28" s="146">
        <v>0.027</v>
      </c>
      <c r="I28" s="146">
        <v>0.044</v>
      </c>
      <c r="J28" s="146">
        <v>0.093</v>
      </c>
      <c r="K28" s="32"/>
    </row>
    <row r="29" spans="1:11" s="33" customFormat="1" ht="11.25" customHeight="1">
      <c r="A29" s="35" t="s">
        <v>21</v>
      </c>
      <c r="B29" s="29"/>
      <c r="C29" s="30">
        <v>220</v>
      </c>
      <c r="D29" s="30">
        <v>213</v>
      </c>
      <c r="E29" s="30">
        <v>213</v>
      </c>
      <c r="F29" s="31"/>
      <c r="G29" s="31"/>
      <c r="H29" s="146">
        <v>0.108</v>
      </c>
      <c r="I29" s="146">
        <v>0.202</v>
      </c>
      <c r="J29" s="146">
        <v>0.223</v>
      </c>
      <c r="K29" s="32"/>
    </row>
    <row r="30" spans="1:11" s="33" customFormat="1" ht="11.25" customHeight="1">
      <c r="A30" s="35" t="s">
        <v>22</v>
      </c>
      <c r="B30" s="29"/>
      <c r="C30" s="30">
        <v>388</v>
      </c>
      <c r="D30" s="30">
        <v>412</v>
      </c>
      <c r="E30" s="30">
        <v>728</v>
      </c>
      <c r="F30" s="31"/>
      <c r="G30" s="31"/>
      <c r="H30" s="146">
        <v>0.759</v>
      </c>
      <c r="I30" s="146">
        <v>0.807</v>
      </c>
      <c r="J30" s="146">
        <v>1.423</v>
      </c>
      <c r="K30" s="32"/>
    </row>
    <row r="31" spans="1:11" s="42" customFormat="1" ht="11.25" customHeight="1">
      <c r="A31" s="43" t="s">
        <v>23</v>
      </c>
      <c r="B31" s="37"/>
      <c r="C31" s="38">
        <v>630</v>
      </c>
      <c r="D31" s="38">
        <v>647</v>
      </c>
      <c r="E31" s="38">
        <v>987</v>
      </c>
      <c r="F31" s="39">
        <v>152.55023183925812</v>
      </c>
      <c r="G31" s="40"/>
      <c r="H31" s="147">
        <v>0.894</v>
      </c>
      <c r="I31" s="148">
        <v>1.053</v>
      </c>
      <c r="J31" s="148">
        <v>1.739</v>
      </c>
      <c r="K31" s="41">
        <v>165.14719848053184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142</v>
      </c>
      <c r="D33" s="30">
        <v>101</v>
      </c>
      <c r="E33" s="30">
        <v>103</v>
      </c>
      <c r="F33" s="31"/>
      <c r="G33" s="31"/>
      <c r="H33" s="146">
        <v>0.109</v>
      </c>
      <c r="I33" s="146">
        <v>0.08</v>
      </c>
      <c r="J33" s="146">
        <v>0.07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>
        <v>24</v>
      </c>
      <c r="D35" s="30">
        <v>55</v>
      </c>
      <c r="E35" s="30">
        <v>50</v>
      </c>
      <c r="F35" s="31"/>
      <c r="G35" s="31"/>
      <c r="H35" s="146">
        <v>0.023</v>
      </c>
      <c r="I35" s="146">
        <v>0.05</v>
      </c>
      <c r="J35" s="146">
        <v>0.045</v>
      </c>
      <c r="K35" s="32"/>
    </row>
    <row r="36" spans="1:11" s="33" customFormat="1" ht="11.25" customHeight="1">
      <c r="A36" s="35" t="s">
        <v>27</v>
      </c>
      <c r="B36" s="29"/>
      <c r="C36" s="30">
        <v>29</v>
      </c>
      <c r="D36" s="30">
        <v>29</v>
      </c>
      <c r="E36" s="30">
        <v>48</v>
      </c>
      <c r="F36" s="31"/>
      <c r="G36" s="31"/>
      <c r="H36" s="146">
        <v>0.025</v>
      </c>
      <c r="I36" s="146">
        <v>0.025</v>
      </c>
      <c r="J36" s="146">
        <v>0.023</v>
      </c>
      <c r="K36" s="32"/>
    </row>
    <row r="37" spans="1:11" s="42" customFormat="1" ht="11.25" customHeight="1">
      <c r="A37" s="36" t="s">
        <v>28</v>
      </c>
      <c r="B37" s="37"/>
      <c r="C37" s="38">
        <v>195</v>
      </c>
      <c r="D37" s="38">
        <v>185</v>
      </c>
      <c r="E37" s="38">
        <v>201</v>
      </c>
      <c r="F37" s="39">
        <v>108.64864864864865</v>
      </c>
      <c r="G37" s="40"/>
      <c r="H37" s="147">
        <v>0.157</v>
      </c>
      <c r="I37" s="148">
        <v>0.155</v>
      </c>
      <c r="J37" s="148">
        <v>0.138</v>
      </c>
      <c r="K37" s="41">
        <v>89.03225806451613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69</v>
      </c>
      <c r="D41" s="30">
        <v>75</v>
      </c>
      <c r="E41" s="30">
        <v>70</v>
      </c>
      <c r="F41" s="31"/>
      <c r="G41" s="31"/>
      <c r="H41" s="146">
        <v>0.035</v>
      </c>
      <c r="I41" s="146">
        <v>0.109</v>
      </c>
      <c r="J41" s="146">
        <v>0.054</v>
      </c>
      <c r="K41" s="32"/>
    </row>
    <row r="42" spans="1:11" s="33" customFormat="1" ht="11.25" customHeight="1">
      <c r="A42" s="35" t="s">
        <v>31</v>
      </c>
      <c r="B42" s="29"/>
      <c r="C42" s="30">
        <v>3003</v>
      </c>
      <c r="D42" s="30">
        <v>2558</v>
      </c>
      <c r="E42" s="30">
        <v>2932</v>
      </c>
      <c r="F42" s="31"/>
      <c r="G42" s="31"/>
      <c r="H42" s="146">
        <v>1.505</v>
      </c>
      <c r="I42" s="146">
        <v>3.555</v>
      </c>
      <c r="J42" s="146">
        <v>3.238</v>
      </c>
      <c r="K42" s="32"/>
    </row>
    <row r="43" spans="1:11" s="33" customFormat="1" ht="11.25" customHeight="1">
      <c r="A43" s="35" t="s">
        <v>32</v>
      </c>
      <c r="B43" s="29"/>
      <c r="C43" s="30"/>
      <c r="D43" s="30">
        <v>4</v>
      </c>
      <c r="E43" s="30">
        <v>4</v>
      </c>
      <c r="F43" s="31"/>
      <c r="G43" s="31"/>
      <c r="H43" s="146"/>
      <c r="I43" s="146">
        <v>0.003</v>
      </c>
      <c r="J43" s="146">
        <v>0.003</v>
      </c>
      <c r="K43" s="32"/>
    </row>
    <row r="44" spans="1:11" s="33" customFormat="1" ht="11.25" customHeight="1">
      <c r="A44" s="35" t="s">
        <v>33</v>
      </c>
      <c r="B44" s="29"/>
      <c r="C44" s="30">
        <v>333</v>
      </c>
      <c r="D44" s="30">
        <v>266</v>
      </c>
      <c r="E44" s="30">
        <v>200</v>
      </c>
      <c r="F44" s="31"/>
      <c r="G44" s="31"/>
      <c r="H44" s="146">
        <v>0.113</v>
      </c>
      <c r="I44" s="146">
        <v>0.357</v>
      </c>
      <c r="J44" s="146">
        <v>0.274</v>
      </c>
      <c r="K44" s="32"/>
    </row>
    <row r="45" spans="1:11" s="33" customFormat="1" ht="11.25" customHeight="1">
      <c r="A45" s="35" t="s">
        <v>34</v>
      </c>
      <c r="B45" s="29"/>
      <c r="C45" s="30">
        <v>20</v>
      </c>
      <c r="D45" s="30">
        <v>10</v>
      </c>
      <c r="E45" s="30">
        <v>10</v>
      </c>
      <c r="F45" s="31"/>
      <c r="G45" s="31"/>
      <c r="H45" s="146">
        <v>0.012</v>
      </c>
      <c r="I45" s="146">
        <v>0.007</v>
      </c>
      <c r="J45" s="146">
        <v>0.007</v>
      </c>
      <c r="K45" s="32"/>
    </row>
    <row r="46" spans="1:11" s="33" customFormat="1" ht="11.25" customHeight="1">
      <c r="A46" s="35" t="s">
        <v>35</v>
      </c>
      <c r="B46" s="29"/>
      <c r="C46" s="30">
        <v>384</v>
      </c>
      <c r="D46" s="30">
        <v>341</v>
      </c>
      <c r="E46" s="30">
        <v>340</v>
      </c>
      <c r="F46" s="31"/>
      <c r="G46" s="31"/>
      <c r="H46" s="146">
        <v>0.115</v>
      </c>
      <c r="I46" s="146">
        <v>0.273</v>
      </c>
      <c r="J46" s="146">
        <v>0.272</v>
      </c>
      <c r="K46" s="32"/>
    </row>
    <row r="47" spans="1:11" s="33" customFormat="1" ht="11.25" customHeight="1">
      <c r="A47" s="35" t="s">
        <v>36</v>
      </c>
      <c r="B47" s="29"/>
      <c r="C47" s="30">
        <v>3292</v>
      </c>
      <c r="D47" s="30">
        <v>3708</v>
      </c>
      <c r="E47" s="30">
        <v>4100</v>
      </c>
      <c r="F47" s="31"/>
      <c r="G47" s="31"/>
      <c r="H47" s="146">
        <v>2.312</v>
      </c>
      <c r="I47" s="146">
        <v>5.222</v>
      </c>
      <c r="J47" s="146">
        <v>4.58</v>
      </c>
      <c r="K47" s="32"/>
    </row>
    <row r="48" spans="1:11" s="33" customFormat="1" ht="11.25" customHeight="1">
      <c r="A48" s="35" t="s">
        <v>37</v>
      </c>
      <c r="B48" s="29"/>
      <c r="C48" s="30">
        <v>3788</v>
      </c>
      <c r="D48" s="30">
        <v>3448</v>
      </c>
      <c r="E48" s="30">
        <v>3400</v>
      </c>
      <c r="F48" s="31"/>
      <c r="G48" s="31"/>
      <c r="H48" s="146">
        <v>2.418</v>
      </c>
      <c r="I48" s="146">
        <v>3.103</v>
      </c>
      <c r="J48" s="146">
        <v>4.08</v>
      </c>
      <c r="K48" s="32"/>
    </row>
    <row r="49" spans="1:11" s="33" customFormat="1" ht="11.25" customHeight="1">
      <c r="A49" s="35" t="s">
        <v>38</v>
      </c>
      <c r="B49" s="29"/>
      <c r="C49" s="30">
        <v>417</v>
      </c>
      <c r="D49" s="30">
        <v>358</v>
      </c>
      <c r="E49" s="30">
        <v>352</v>
      </c>
      <c r="F49" s="31"/>
      <c r="G49" s="31"/>
      <c r="H49" s="146">
        <v>0.047</v>
      </c>
      <c r="I49" s="146">
        <v>0.361</v>
      </c>
      <c r="J49" s="146">
        <v>0.285</v>
      </c>
      <c r="K49" s="32"/>
    </row>
    <row r="50" spans="1:11" s="42" customFormat="1" ht="11.25" customHeight="1">
      <c r="A50" s="43" t="s">
        <v>39</v>
      </c>
      <c r="B50" s="37"/>
      <c r="C50" s="38">
        <v>11306</v>
      </c>
      <c r="D50" s="38">
        <v>10768</v>
      </c>
      <c r="E50" s="38">
        <v>11408</v>
      </c>
      <c r="F50" s="39">
        <v>105.94353640416047</v>
      </c>
      <c r="G50" s="40"/>
      <c r="H50" s="147">
        <v>6.5569999999999995</v>
      </c>
      <c r="I50" s="148">
        <v>12.99</v>
      </c>
      <c r="J50" s="148">
        <v>12.793000000000001</v>
      </c>
      <c r="K50" s="41">
        <v>98.48344880677445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1098</v>
      </c>
      <c r="D52" s="38">
        <v>2059</v>
      </c>
      <c r="E52" s="38">
        <v>2059</v>
      </c>
      <c r="F52" s="39">
        <v>100</v>
      </c>
      <c r="G52" s="40"/>
      <c r="H52" s="147">
        <v>0.344</v>
      </c>
      <c r="I52" s="148">
        <v>2.409</v>
      </c>
      <c r="J52" s="148">
        <v>2.409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10815</v>
      </c>
      <c r="D54" s="30">
        <v>8837</v>
      </c>
      <c r="E54" s="30">
        <v>8900</v>
      </c>
      <c r="F54" s="31"/>
      <c r="G54" s="31"/>
      <c r="H54" s="146">
        <v>8.967</v>
      </c>
      <c r="I54" s="146">
        <v>9.155</v>
      </c>
      <c r="J54" s="146">
        <v>5.78</v>
      </c>
      <c r="K54" s="32"/>
    </row>
    <row r="55" spans="1:11" s="33" customFormat="1" ht="11.25" customHeight="1">
      <c r="A55" s="35" t="s">
        <v>42</v>
      </c>
      <c r="B55" s="29"/>
      <c r="C55" s="30">
        <v>3700</v>
      </c>
      <c r="D55" s="30">
        <v>3183</v>
      </c>
      <c r="E55" s="30">
        <v>3200</v>
      </c>
      <c r="F55" s="31"/>
      <c r="G55" s="31"/>
      <c r="H55" s="146">
        <v>3.702</v>
      </c>
      <c r="I55" s="146">
        <v>3.5</v>
      </c>
      <c r="J55" s="146">
        <v>3.5</v>
      </c>
      <c r="K55" s="32"/>
    </row>
    <row r="56" spans="1:11" s="33" customFormat="1" ht="11.25" customHeight="1">
      <c r="A56" s="35" t="s">
        <v>43</v>
      </c>
      <c r="B56" s="29"/>
      <c r="C56" s="30">
        <v>22467</v>
      </c>
      <c r="D56" s="30">
        <v>15755</v>
      </c>
      <c r="E56" s="30">
        <v>13840</v>
      </c>
      <c r="F56" s="31"/>
      <c r="G56" s="31"/>
      <c r="H56" s="146">
        <v>25.648</v>
      </c>
      <c r="I56" s="146">
        <v>15.755</v>
      </c>
      <c r="J56" s="146">
        <v>12.45</v>
      </c>
      <c r="K56" s="32"/>
    </row>
    <row r="57" spans="1:11" s="33" customFormat="1" ht="11.25" customHeight="1">
      <c r="A57" s="35" t="s">
        <v>44</v>
      </c>
      <c r="B57" s="29"/>
      <c r="C57" s="30">
        <v>6803</v>
      </c>
      <c r="D57" s="30">
        <v>6248</v>
      </c>
      <c r="E57" s="30">
        <v>6248</v>
      </c>
      <c r="F57" s="31"/>
      <c r="G57" s="31"/>
      <c r="H57" s="146">
        <v>5.448</v>
      </c>
      <c r="I57" s="146">
        <v>8.753</v>
      </c>
      <c r="J57" s="146">
        <v>6.257</v>
      </c>
      <c r="K57" s="32"/>
    </row>
    <row r="58" spans="1:11" s="33" customFormat="1" ht="11.25" customHeight="1">
      <c r="A58" s="35" t="s">
        <v>45</v>
      </c>
      <c r="B58" s="29"/>
      <c r="C58" s="30">
        <v>7282</v>
      </c>
      <c r="D58" s="30">
        <v>6048</v>
      </c>
      <c r="E58" s="30">
        <v>6218</v>
      </c>
      <c r="F58" s="31"/>
      <c r="G58" s="31"/>
      <c r="H58" s="146">
        <v>2.283</v>
      </c>
      <c r="I58" s="146">
        <v>8.582</v>
      </c>
      <c r="J58" s="146">
        <v>6.394</v>
      </c>
      <c r="K58" s="32"/>
    </row>
    <row r="59" spans="1:11" s="42" customFormat="1" ht="11.25" customHeight="1">
      <c r="A59" s="36" t="s">
        <v>46</v>
      </c>
      <c r="B59" s="37"/>
      <c r="C59" s="38">
        <v>51067</v>
      </c>
      <c r="D59" s="38">
        <v>40071</v>
      </c>
      <c r="E59" s="38">
        <v>38406</v>
      </c>
      <c r="F59" s="39">
        <v>95.8448753462604</v>
      </c>
      <c r="G59" s="40"/>
      <c r="H59" s="147">
        <v>46.048</v>
      </c>
      <c r="I59" s="148">
        <v>45.745</v>
      </c>
      <c r="J59" s="148">
        <v>34.381</v>
      </c>
      <c r="K59" s="41">
        <v>75.15794075855285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88</v>
      </c>
      <c r="D61" s="30">
        <v>79</v>
      </c>
      <c r="E61" s="30">
        <v>80</v>
      </c>
      <c r="F61" s="31"/>
      <c r="G61" s="31"/>
      <c r="H61" s="146">
        <v>0.055</v>
      </c>
      <c r="I61" s="146">
        <v>0.03</v>
      </c>
      <c r="J61" s="146">
        <v>0.039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>
        <v>290</v>
      </c>
      <c r="D63" s="30">
        <v>299</v>
      </c>
      <c r="E63" s="30">
        <v>306</v>
      </c>
      <c r="F63" s="31"/>
      <c r="G63" s="31"/>
      <c r="H63" s="146">
        <v>0.179</v>
      </c>
      <c r="I63" s="146">
        <v>0.357</v>
      </c>
      <c r="J63" s="146">
        <v>0.364</v>
      </c>
      <c r="K63" s="32"/>
    </row>
    <row r="64" spans="1:11" s="42" customFormat="1" ht="11.25" customHeight="1">
      <c r="A64" s="36" t="s">
        <v>50</v>
      </c>
      <c r="B64" s="37"/>
      <c r="C64" s="38">
        <v>378</v>
      </c>
      <c r="D64" s="38">
        <v>378</v>
      </c>
      <c r="E64" s="38">
        <v>386</v>
      </c>
      <c r="F64" s="39">
        <v>102.11640211640211</v>
      </c>
      <c r="G64" s="40"/>
      <c r="H64" s="147">
        <v>0.23399999999999999</v>
      </c>
      <c r="I64" s="148">
        <v>0.387</v>
      </c>
      <c r="J64" s="148">
        <v>0.40299999999999997</v>
      </c>
      <c r="K64" s="41">
        <v>104.13436692506458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47</v>
      </c>
      <c r="D66" s="38">
        <v>95</v>
      </c>
      <c r="E66" s="38">
        <v>88</v>
      </c>
      <c r="F66" s="39">
        <v>92.63157894736842</v>
      </c>
      <c r="G66" s="40"/>
      <c r="H66" s="147">
        <v>0.029</v>
      </c>
      <c r="I66" s="148">
        <v>0.095</v>
      </c>
      <c r="J66" s="148">
        <v>0.09</v>
      </c>
      <c r="K66" s="41">
        <v>94.73684210526315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165</v>
      </c>
      <c r="D72" s="30">
        <v>115</v>
      </c>
      <c r="E72" s="30">
        <v>117</v>
      </c>
      <c r="F72" s="31"/>
      <c r="G72" s="31"/>
      <c r="H72" s="146">
        <v>0.119</v>
      </c>
      <c r="I72" s="146">
        <v>0.115</v>
      </c>
      <c r="J72" s="146">
        <v>0.108</v>
      </c>
      <c r="K72" s="32"/>
    </row>
    <row r="73" spans="1:11" s="33" customFormat="1" ht="11.25" customHeight="1">
      <c r="A73" s="35" t="s">
        <v>56</v>
      </c>
      <c r="B73" s="29"/>
      <c r="C73" s="30">
        <v>42</v>
      </c>
      <c r="D73" s="30">
        <v>105</v>
      </c>
      <c r="E73" s="30">
        <v>109</v>
      </c>
      <c r="F73" s="31"/>
      <c r="G73" s="31"/>
      <c r="H73" s="146">
        <v>0.042</v>
      </c>
      <c r="I73" s="146">
        <v>0.077</v>
      </c>
      <c r="J73" s="146">
        <v>0.11</v>
      </c>
      <c r="K73" s="32"/>
    </row>
    <row r="74" spans="1:11" s="33" customFormat="1" ht="11.25" customHeight="1">
      <c r="A74" s="35" t="s">
        <v>57</v>
      </c>
      <c r="B74" s="29"/>
      <c r="C74" s="30">
        <v>30</v>
      </c>
      <c r="D74" s="30">
        <v>36</v>
      </c>
      <c r="E74" s="30">
        <v>120</v>
      </c>
      <c r="F74" s="31"/>
      <c r="G74" s="31"/>
      <c r="H74" s="146">
        <v>0.021</v>
      </c>
      <c r="I74" s="146">
        <v>0.072</v>
      </c>
      <c r="J74" s="146">
        <v>0.15</v>
      </c>
      <c r="K74" s="32"/>
    </row>
    <row r="75" spans="1:11" s="33" customFormat="1" ht="11.25" customHeight="1">
      <c r="A75" s="35" t="s">
        <v>58</v>
      </c>
      <c r="B75" s="29"/>
      <c r="C75" s="30">
        <v>432</v>
      </c>
      <c r="D75" s="30">
        <v>836</v>
      </c>
      <c r="E75" s="30">
        <v>862</v>
      </c>
      <c r="F75" s="31"/>
      <c r="G75" s="31"/>
      <c r="H75" s="146">
        <v>0.151</v>
      </c>
      <c r="I75" s="146">
        <v>0.29</v>
      </c>
      <c r="J75" s="146">
        <v>0.507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>
        <v>27</v>
      </c>
      <c r="D77" s="30">
        <v>86</v>
      </c>
      <c r="E77" s="30">
        <v>87</v>
      </c>
      <c r="F77" s="31"/>
      <c r="G77" s="31"/>
      <c r="H77" s="146">
        <v>0.012</v>
      </c>
      <c r="I77" s="146">
        <v>0.052</v>
      </c>
      <c r="J77" s="146">
        <v>0.039</v>
      </c>
      <c r="K77" s="32"/>
    </row>
    <row r="78" spans="1:11" s="33" customFormat="1" ht="11.25" customHeight="1">
      <c r="A78" s="35" t="s">
        <v>61</v>
      </c>
      <c r="B78" s="29"/>
      <c r="C78" s="30">
        <v>205</v>
      </c>
      <c r="D78" s="30">
        <v>75</v>
      </c>
      <c r="E78" s="30">
        <v>75</v>
      </c>
      <c r="F78" s="31"/>
      <c r="G78" s="31"/>
      <c r="H78" s="146">
        <v>0.224</v>
      </c>
      <c r="I78" s="146">
        <v>0.088</v>
      </c>
      <c r="J78" s="146">
        <v>0.092</v>
      </c>
      <c r="K78" s="32"/>
    </row>
    <row r="79" spans="1:11" s="33" customFormat="1" ht="11.25" customHeight="1">
      <c r="A79" s="35" t="s">
        <v>62</v>
      </c>
      <c r="B79" s="29"/>
      <c r="C79" s="30">
        <v>23</v>
      </c>
      <c r="D79" s="30">
        <v>7</v>
      </c>
      <c r="E79" s="30">
        <v>7</v>
      </c>
      <c r="F79" s="31"/>
      <c r="G79" s="31"/>
      <c r="H79" s="146">
        <v>0.026</v>
      </c>
      <c r="I79" s="146">
        <v>0.012</v>
      </c>
      <c r="J79" s="146">
        <v>0.01</v>
      </c>
      <c r="K79" s="32"/>
    </row>
    <row r="80" spans="1:11" s="42" customFormat="1" ht="11.25" customHeight="1">
      <c r="A80" s="43" t="s">
        <v>63</v>
      </c>
      <c r="B80" s="37"/>
      <c r="C80" s="38">
        <v>924</v>
      </c>
      <c r="D80" s="38">
        <v>1260</v>
      </c>
      <c r="E80" s="38">
        <v>1377</v>
      </c>
      <c r="F80" s="39">
        <v>109.28571428571429</v>
      </c>
      <c r="G80" s="40"/>
      <c r="H80" s="147">
        <v>0.595</v>
      </c>
      <c r="I80" s="148">
        <v>0.7060000000000001</v>
      </c>
      <c r="J80" s="148">
        <v>1.016</v>
      </c>
      <c r="K80" s="41">
        <v>143.9093484419263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65659</v>
      </c>
      <c r="D87" s="53">
        <v>55468</v>
      </c>
      <c r="E87" s="53">
        <v>54941</v>
      </c>
      <c r="F87" s="54">
        <f>IF(D87&gt;0,100*E87/D87,0)</f>
        <v>99.049902646571</v>
      </c>
      <c r="G87" s="40"/>
      <c r="H87" s="151">
        <v>54.86900000000001</v>
      </c>
      <c r="I87" s="152">
        <v>63.546</v>
      </c>
      <c r="J87" s="152">
        <v>52.99</v>
      </c>
      <c r="K87" s="54">
        <f>IF(I87&gt;0,100*J87/I87,0)</f>
        <v>83.38841154439304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</v>
      </c>
      <c r="D9" s="30">
        <v>25</v>
      </c>
      <c r="E9" s="30">
        <v>27</v>
      </c>
      <c r="F9" s="31"/>
      <c r="G9" s="31"/>
      <c r="H9" s="146">
        <v>0.445</v>
      </c>
      <c r="I9" s="146">
        <v>0.399</v>
      </c>
      <c r="J9" s="146">
        <v>0.429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>
        <v>36</v>
      </c>
      <c r="D12" s="30">
        <v>31</v>
      </c>
      <c r="E12" s="30">
        <v>35</v>
      </c>
      <c r="F12" s="31"/>
      <c r="G12" s="31"/>
      <c r="H12" s="146">
        <v>0.567</v>
      </c>
      <c r="I12" s="146">
        <v>0.465</v>
      </c>
      <c r="J12" s="146">
        <v>0.525</v>
      </c>
      <c r="K12" s="32"/>
    </row>
    <row r="13" spans="1:11" s="42" customFormat="1" ht="11.25" customHeight="1">
      <c r="A13" s="36" t="s">
        <v>11</v>
      </c>
      <c r="B13" s="37"/>
      <c r="C13" s="38">
        <v>63</v>
      </c>
      <c r="D13" s="38">
        <v>56</v>
      </c>
      <c r="E13" s="38">
        <v>62</v>
      </c>
      <c r="F13" s="39">
        <v>110.71428571428571</v>
      </c>
      <c r="G13" s="40"/>
      <c r="H13" s="147">
        <v>1.012</v>
      </c>
      <c r="I13" s="148">
        <v>0.8640000000000001</v>
      </c>
      <c r="J13" s="148">
        <v>0.954</v>
      </c>
      <c r="K13" s="41">
        <v>110.41666666666664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10</v>
      </c>
      <c r="E34" s="30">
        <v>9</v>
      </c>
      <c r="F34" s="31"/>
      <c r="G34" s="31"/>
      <c r="H34" s="146">
        <v>0.2</v>
      </c>
      <c r="I34" s="146">
        <v>0.2</v>
      </c>
      <c r="J34" s="146">
        <v>0.18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2</v>
      </c>
      <c r="F36" s="31"/>
      <c r="G36" s="31"/>
      <c r="H36" s="146"/>
      <c r="I36" s="146"/>
      <c r="J36" s="146">
        <v>0.05</v>
      </c>
      <c r="K36" s="32"/>
    </row>
    <row r="37" spans="1:11" s="42" customFormat="1" ht="11.25" customHeight="1">
      <c r="A37" s="36" t="s">
        <v>28</v>
      </c>
      <c r="B37" s="37"/>
      <c r="C37" s="38">
        <v>10</v>
      </c>
      <c r="D37" s="38">
        <v>10</v>
      </c>
      <c r="E37" s="38">
        <v>11</v>
      </c>
      <c r="F37" s="39">
        <v>110</v>
      </c>
      <c r="G37" s="40"/>
      <c r="H37" s="147">
        <v>0.2</v>
      </c>
      <c r="I37" s="148">
        <v>0.2</v>
      </c>
      <c r="J37" s="148">
        <v>0.22999999999999998</v>
      </c>
      <c r="K37" s="41">
        <v>115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232</v>
      </c>
      <c r="D39" s="38">
        <v>235</v>
      </c>
      <c r="E39" s="38">
        <v>220</v>
      </c>
      <c r="F39" s="39">
        <v>93.61702127659575</v>
      </c>
      <c r="G39" s="40"/>
      <c r="H39" s="147">
        <v>4.663</v>
      </c>
      <c r="I39" s="148">
        <v>6.1</v>
      </c>
      <c r="J39" s="148">
        <v>4</v>
      </c>
      <c r="K39" s="41">
        <v>65.57377049180329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1050</v>
      </c>
      <c r="D66" s="38">
        <v>940</v>
      </c>
      <c r="E66" s="38">
        <v>950</v>
      </c>
      <c r="F66" s="39">
        <v>101.06382978723404</v>
      </c>
      <c r="G66" s="40"/>
      <c r="H66" s="147">
        <v>33.285</v>
      </c>
      <c r="I66" s="148">
        <v>23.97</v>
      </c>
      <c r="J66" s="148">
        <v>31.825</v>
      </c>
      <c r="K66" s="41">
        <v>132.77012932832707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44</v>
      </c>
      <c r="D72" s="30">
        <v>47</v>
      </c>
      <c r="E72" s="30">
        <v>39</v>
      </c>
      <c r="F72" s="31"/>
      <c r="G72" s="31"/>
      <c r="H72" s="146">
        <v>0.93</v>
      </c>
      <c r="I72" s="146">
        <v>1</v>
      </c>
      <c r="J72" s="146">
        <v>0.813</v>
      </c>
      <c r="K72" s="32"/>
    </row>
    <row r="73" spans="1:11" s="33" customFormat="1" ht="11.25" customHeight="1">
      <c r="A73" s="35" t="s">
        <v>56</v>
      </c>
      <c r="B73" s="29"/>
      <c r="C73" s="30">
        <v>500</v>
      </c>
      <c r="D73" s="30">
        <v>550</v>
      </c>
      <c r="E73" s="30">
        <v>540</v>
      </c>
      <c r="F73" s="31"/>
      <c r="G73" s="31"/>
      <c r="H73" s="146">
        <v>12</v>
      </c>
      <c r="I73" s="146">
        <v>9.6</v>
      </c>
      <c r="J73" s="146">
        <v>12.96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>
        <v>89</v>
      </c>
      <c r="D75" s="30">
        <v>89</v>
      </c>
      <c r="E75" s="30">
        <v>70</v>
      </c>
      <c r="F75" s="31"/>
      <c r="G75" s="31"/>
      <c r="H75" s="146">
        <v>3.768</v>
      </c>
      <c r="I75" s="146">
        <v>3.524</v>
      </c>
      <c r="J75" s="146">
        <v>2.968</v>
      </c>
      <c r="K75" s="32"/>
    </row>
    <row r="76" spans="1:11" s="33" customFormat="1" ht="11.25" customHeight="1">
      <c r="A76" s="35" t="s">
        <v>59</v>
      </c>
      <c r="B76" s="29"/>
      <c r="C76" s="30">
        <v>30</v>
      </c>
      <c r="D76" s="30">
        <v>30</v>
      </c>
      <c r="E76" s="30">
        <v>30</v>
      </c>
      <c r="F76" s="31"/>
      <c r="G76" s="31"/>
      <c r="H76" s="146">
        <v>0.96</v>
      </c>
      <c r="I76" s="146">
        <v>0.75</v>
      </c>
      <c r="J76" s="146">
        <v>0.75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>
        <v>320</v>
      </c>
      <c r="D78" s="30">
        <v>270</v>
      </c>
      <c r="E78" s="30">
        <v>205</v>
      </c>
      <c r="F78" s="31"/>
      <c r="G78" s="31"/>
      <c r="H78" s="146">
        <v>8.576</v>
      </c>
      <c r="I78" s="146">
        <v>7.29</v>
      </c>
      <c r="J78" s="146">
        <v>5.535</v>
      </c>
      <c r="K78" s="32"/>
    </row>
    <row r="79" spans="1:11" s="33" customFormat="1" ht="11.25" customHeight="1">
      <c r="A79" s="35" t="s">
        <v>62</v>
      </c>
      <c r="B79" s="29"/>
      <c r="C79" s="30">
        <v>134</v>
      </c>
      <c r="D79" s="30">
        <v>158</v>
      </c>
      <c r="E79" s="30">
        <v>116</v>
      </c>
      <c r="F79" s="31"/>
      <c r="G79" s="31"/>
      <c r="H79" s="146">
        <v>3.618</v>
      </c>
      <c r="I79" s="146">
        <v>2.693</v>
      </c>
      <c r="J79" s="146">
        <v>2.088</v>
      </c>
      <c r="K79" s="32"/>
    </row>
    <row r="80" spans="1:11" s="42" customFormat="1" ht="11.25" customHeight="1">
      <c r="A80" s="43" t="s">
        <v>63</v>
      </c>
      <c r="B80" s="37"/>
      <c r="C80" s="38">
        <v>1117</v>
      </c>
      <c r="D80" s="38">
        <v>1144</v>
      </c>
      <c r="E80" s="38">
        <v>1000</v>
      </c>
      <c r="F80" s="39">
        <v>87.41258741258741</v>
      </c>
      <c r="G80" s="40"/>
      <c r="H80" s="147">
        <v>29.852</v>
      </c>
      <c r="I80" s="148">
        <v>24.857</v>
      </c>
      <c r="J80" s="148">
        <v>25.114</v>
      </c>
      <c r="K80" s="41">
        <v>101.03391398801143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573</v>
      </c>
      <c r="D82" s="30">
        <v>573</v>
      </c>
      <c r="E82" s="30">
        <v>651</v>
      </c>
      <c r="F82" s="31"/>
      <c r="G82" s="31"/>
      <c r="H82" s="146">
        <v>11.004</v>
      </c>
      <c r="I82" s="146">
        <v>18.562</v>
      </c>
      <c r="J82" s="146">
        <v>13.237</v>
      </c>
      <c r="K82" s="32"/>
    </row>
    <row r="83" spans="1:11" s="33" customFormat="1" ht="11.25" customHeight="1">
      <c r="A83" s="35" t="s">
        <v>65</v>
      </c>
      <c r="B83" s="29"/>
      <c r="C83" s="30">
        <v>872</v>
      </c>
      <c r="D83" s="30">
        <v>650</v>
      </c>
      <c r="E83" s="30">
        <v>850</v>
      </c>
      <c r="F83" s="31"/>
      <c r="G83" s="31"/>
      <c r="H83" s="146">
        <v>12.078</v>
      </c>
      <c r="I83" s="146">
        <v>12</v>
      </c>
      <c r="J83" s="146">
        <v>15.7</v>
      </c>
      <c r="K83" s="32"/>
    </row>
    <row r="84" spans="1:11" s="42" customFormat="1" ht="11.25" customHeight="1">
      <c r="A84" s="36" t="s">
        <v>66</v>
      </c>
      <c r="B84" s="37"/>
      <c r="C84" s="38">
        <v>1445</v>
      </c>
      <c r="D84" s="38">
        <v>1223</v>
      </c>
      <c r="E84" s="38">
        <v>1501</v>
      </c>
      <c r="F84" s="39">
        <v>122.73098937040065</v>
      </c>
      <c r="G84" s="40"/>
      <c r="H84" s="147">
        <v>23.082</v>
      </c>
      <c r="I84" s="148">
        <v>30.562</v>
      </c>
      <c r="J84" s="148">
        <v>28.936999999999998</v>
      </c>
      <c r="K84" s="41">
        <v>94.68293959819383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3917</v>
      </c>
      <c r="D87" s="53">
        <v>3608</v>
      </c>
      <c r="E87" s="53">
        <v>3744</v>
      </c>
      <c r="F87" s="54">
        <f>IF(D87&gt;0,100*E87/D87,0)</f>
        <v>103.76940133037694</v>
      </c>
      <c r="G87" s="40"/>
      <c r="H87" s="151">
        <v>92.094</v>
      </c>
      <c r="I87" s="152">
        <v>86.553</v>
      </c>
      <c r="J87" s="152">
        <v>91.06</v>
      </c>
      <c r="K87" s="54">
        <f>IF(I87&gt;0,100*J87/I87,0)</f>
        <v>105.20721407692398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94" zoomScaleSheetLayoutView="94" zoomScalePageLayoutView="0" workbookViewId="0" topLeftCell="A49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505</v>
      </c>
      <c r="D9" s="30">
        <v>549</v>
      </c>
      <c r="E9" s="30">
        <v>505</v>
      </c>
      <c r="F9" s="31"/>
      <c r="G9" s="31"/>
      <c r="H9" s="146">
        <v>9.6</v>
      </c>
      <c r="I9" s="146">
        <v>8.235</v>
      </c>
      <c r="J9" s="146">
        <v>0.505</v>
      </c>
      <c r="K9" s="32"/>
    </row>
    <row r="10" spans="1:11" s="33" customFormat="1" ht="11.25" customHeight="1">
      <c r="A10" s="35" t="s">
        <v>8</v>
      </c>
      <c r="B10" s="29"/>
      <c r="C10" s="30">
        <v>80</v>
      </c>
      <c r="D10" s="30">
        <v>98</v>
      </c>
      <c r="E10" s="30">
        <v>90</v>
      </c>
      <c r="F10" s="31"/>
      <c r="G10" s="31"/>
      <c r="H10" s="146">
        <v>1.259</v>
      </c>
      <c r="I10" s="146">
        <v>1.739</v>
      </c>
      <c r="J10" s="146">
        <v>1.597</v>
      </c>
      <c r="K10" s="32"/>
    </row>
    <row r="11" spans="1:11" s="33" customFormat="1" ht="11.25" customHeight="1">
      <c r="A11" s="28" t="s">
        <v>9</v>
      </c>
      <c r="B11" s="29"/>
      <c r="C11" s="30">
        <v>88</v>
      </c>
      <c r="D11" s="30">
        <v>450</v>
      </c>
      <c r="E11" s="30">
        <v>90</v>
      </c>
      <c r="F11" s="31"/>
      <c r="G11" s="31"/>
      <c r="H11" s="146">
        <v>1.778</v>
      </c>
      <c r="I11" s="146">
        <v>6.5</v>
      </c>
      <c r="J11" s="146">
        <v>1.305</v>
      </c>
      <c r="K11" s="32"/>
    </row>
    <row r="12" spans="1:11" s="33" customFormat="1" ht="11.25" customHeight="1">
      <c r="A12" s="35" t="s">
        <v>10</v>
      </c>
      <c r="B12" s="29"/>
      <c r="C12" s="30">
        <v>685</v>
      </c>
      <c r="D12" s="30">
        <v>765</v>
      </c>
      <c r="E12" s="30">
        <v>702</v>
      </c>
      <c r="F12" s="31"/>
      <c r="G12" s="31"/>
      <c r="H12" s="146">
        <v>11.871</v>
      </c>
      <c r="I12" s="146">
        <v>14.088</v>
      </c>
      <c r="J12" s="146">
        <v>12.928</v>
      </c>
      <c r="K12" s="32"/>
    </row>
    <row r="13" spans="1:11" s="42" customFormat="1" ht="11.25" customHeight="1">
      <c r="A13" s="36" t="s">
        <v>11</v>
      </c>
      <c r="B13" s="37"/>
      <c r="C13" s="38">
        <v>1358</v>
      </c>
      <c r="D13" s="38">
        <v>1862</v>
      </c>
      <c r="E13" s="38">
        <v>1387</v>
      </c>
      <c r="F13" s="39">
        <v>74.48979591836735</v>
      </c>
      <c r="G13" s="40"/>
      <c r="H13" s="147">
        <v>24.508000000000003</v>
      </c>
      <c r="I13" s="148">
        <v>30.561999999999998</v>
      </c>
      <c r="J13" s="148">
        <v>16.335</v>
      </c>
      <c r="K13" s="41">
        <v>53.44872717754074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>
        <v>25</v>
      </c>
      <c r="D20" s="30">
        <v>25</v>
      </c>
      <c r="E20" s="30">
        <v>25</v>
      </c>
      <c r="F20" s="31"/>
      <c r="G20" s="31"/>
      <c r="H20" s="146">
        <v>0.517</v>
      </c>
      <c r="I20" s="146">
        <v>0.517</v>
      </c>
      <c r="J20" s="146">
        <v>0.55</v>
      </c>
      <c r="K20" s="32"/>
    </row>
    <row r="21" spans="1:11" s="33" customFormat="1" ht="11.25" customHeight="1">
      <c r="A21" s="35" t="s">
        <v>16</v>
      </c>
      <c r="B21" s="29"/>
      <c r="C21" s="30">
        <v>80</v>
      </c>
      <c r="D21" s="30">
        <v>80</v>
      </c>
      <c r="E21" s="30">
        <v>80</v>
      </c>
      <c r="F21" s="31"/>
      <c r="G21" s="31"/>
      <c r="H21" s="146">
        <v>1.76</v>
      </c>
      <c r="I21" s="146">
        <v>1.76</v>
      </c>
      <c r="J21" s="146">
        <v>1.76</v>
      </c>
      <c r="K21" s="32"/>
    </row>
    <row r="22" spans="1:11" s="42" customFormat="1" ht="11.25" customHeight="1">
      <c r="A22" s="36" t="s">
        <v>17</v>
      </c>
      <c r="B22" s="37"/>
      <c r="C22" s="38">
        <v>105</v>
      </c>
      <c r="D22" s="38">
        <v>105</v>
      </c>
      <c r="E22" s="38">
        <v>105</v>
      </c>
      <c r="F22" s="39">
        <v>100</v>
      </c>
      <c r="G22" s="40"/>
      <c r="H22" s="147">
        <v>2.277</v>
      </c>
      <c r="I22" s="148">
        <v>2.277</v>
      </c>
      <c r="J22" s="148">
        <v>2.31</v>
      </c>
      <c r="K22" s="41">
        <v>101.44927536231883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62</v>
      </c>
      <c r="D28" s="30"/>
      <c r="E28" s="30">
        <v>1</v>
      </c>
      <c r="F28" s="31"/>
      <c r="G28" s="31"/>
      <c r="H28" s="146">
        <v>1.355</v>
      </c>
      <c r="I28" s="146"/>
      <c r="J28" s="146">
        <v>0.045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>
        <v>62</v>
      </c>
      <c r="D31" s="38"/>
      <c r="E31" s="38">
        <v>1</v>
      </c>
      <c r="F31" s="39"/>
      <c r="G31" s="40"/>
      <c r="H31" s="147">
        <v>1.355</v>
      </c>
      <c r="I31" s="148"/>
      <c r="J31" s="148">
        <v>0.045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105</v>
      </c>
      <c r="D33" s="30">
        <v>85</v>
      </c>
      <c r="E33" s="30">
        <v>100</v>
      </c>
      <c r="F33" s="31"/>
      <c r="G33" s="31"/>
      <c r="H33" s="146">
        <v>2.198</v>
      </c>
      <c r="I33" s="146">
        <v>1.76</v>
      </c>
      <c r="J33" s="146">
        <v>2.4</v>
      </c>
      <c r="K33" s="32"/>
    </row>
    <row r="34" spans="1:11" s="33" customFormat="1" ht="11.25" customHeight="1">
      <c r="A34" s="35" t="s">
        <v>25</v>
      </c>
      <c r="B34" s="29"/>
      <c r="C34" s="30">
        <v>12</v>
      </c>
      <c r="D34" s="30">
        <v>12</v>
      </c>
      <c r="E34" s="30">
        <v>11</v>
      </c>
      <c r="F34" s="31"/>
      <c r="G34" s="31"/>
      <c r="H34" s="146">
        <v>0.272</v>
      </c>
      <c r="I34" s="146">
        <v>0.275</v>
      </c>
      <c r="J34" s="146">
        <v>0.264</v>
      </c>
      <c r="K34" s="32"/>
    </row>
    <row r="35" spans="1:11" s="33" customFormat="1" ht="11.25" customHeight="1">
      <c r="A35" s="35" t="s">
        <v>26</v>
      </c>
      <c r="B35" s="29"/>
      <c r="C35" s="30"/>
      <c r="D35" s="30">
        <v>5</v>
      </c>
      <c r="E35" s="30">
        <v>5</v>
      </c>
      <c r="F35" s="31"/>
      <c r="G35" s="31"/>
      <c r="H35" s="146"/>
      <c r="I35" s="146">
        <v>0.09</v>
      </c>
      <c r="J35" s="146">
        <v>0.09</v>
      </c>
      <c r="K35" s="32"/>
    </row>
    <row r="36" spans="1:11" s="33" customFormat="1" ht="11.25" customHeight="1">
      <c r="A36" s="35" t="s">
        <v>27</v>
      </c>
      <c r="B36" s="29"/>
      <c r="C36" s="30">
        <v>23</v>
      </c>
      <c r="D36" s="30">
        <v>23</v>
      </c>
      <c r="E36" s="30">
        <v>16</v>
      </c>
      <c r="F36" s="31"/>
      <c r="G36" s="31"/>
      <c r="H36" s="146">
        <v>0.575</v>
      </c>
      <c r="I36" s="146">
        <v>0.575</v>
      </c>
      <c r="J36" s="146">
        <v>0.4</v>
      </c>
      <c r="K36" s="32"/>
    </row>
    <row r="37" spans="1:11" s="42" customFormat="1" ht="11.25" customHeight="1">
      <c r="A37" s="36" t="s">
        <v>28</v>
      </c>
      <c r="B37" s="37"/>
      <c r="C37" s="38">
        <v>140</v>
      </c>
      <c r="D37" s="38">
        <v>125</v>
      </c>
      <c r="E37" s="38">
        <v>132</v>
      </c>
      <c r="F37" s="39">
        <v>105.6</v>
      </c>
      <c r="G37" s="40"/>
      <c r="H37" s="147">
        <v>3.045</v>
      </c>
      <c r="I37" s="148">
        <v>2.7</v>
      </c>
      <c r="J37" s="148">
        <v>3.1539999999999995</v>
      </c>
      <c r="K37" s="41">
        <v>116.81481481481478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1320</v>
      </c>
      <c r="D39" s="38">
        <v>1300</v>
      </c>
      <c r="E39" s="38">
        <v>1200</v>
      </c>
      <c r="F39" s="39">
        <v>92.3076923076923</v>
      </c>
      <c r="G39" s="40"/>
      <c r="H39" s="147">
        <v>47.025</v>
      </c>
      <c r="I39" s="148">
        <v>45.5</v>
      </c>
      <c r="J39" s="148">
        <v>40</v>
      </c>
      <c r="K39" s="41">
        <v>87.91208791208791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6</v>
      </c>
      <c r="D41" s="30">
        <v>6</v>
      </c>
      <c r="E41" s="30">
        <v>5</v>
      </c>
      <c r="F41" s="31"/>
      <c r="G41" s="31"/>
      <c r="H41" s="146">
        <v>0.183</v>
      </c>
      <c r="I41" s="146">
        <v>0.185</v>
      </c>
      <c r="J41" s="146">
        <v>0.151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6</v>
      </c>
      <c r="D50" s="38">
        <v>6</v>
      </c>
      <c r="E50" s="38">
        <v>5</v>
      </c>
      <c r="F50" s="39">
        <v>83.33333333333333</v>
      </c>
      <c r="G50" s="40"/>
      <c r="H50" s="147">
        <v>0.183</v>
      </c>
      <c r="I50" s="148">
        <v>0.185</v>
      </c>
      <c r="J50" s="148">
        <v>0.151</v>
      </c>
      <c r="K50" s="41">
        <v>81.62162162162161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>
        <v>10</v>
      </c>
      <c r="D55" s="30">
        <v>8</v>
      </c>
      <c r="E55" s="30">
        <v>10</v>
      </c>
      <c r="F55" s="31"/>
      <c r="G55" s="31"/>
      <c r="H55" s="146">
        <v>0.3</v>
      </c>
      <c r="I55" s="146">
        <v>0.24</v>
      </c>
      <c r="J55" s="146">
        <v>0.3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145</v>
      </c>
      <c r="D58" s="30"/>
      <c r="E58" s="30">
        <v>94</v>
      </c>
      <c r="F58" s="31"/>
      <c r="G58" s="31"/>
      <c r="H58" s="146">
        <v>4.64</v>
      </c>
      <c r="I58" s="146"/>
      <c r="J58" s="146">
        <v>3.29</v>
      </c>
      <c r="K58" s="32"/>
    </row>
    <row r="59" spans="1:11" s="42" customFormat="1" ht="11.25" customHeight="1">
      <c r="A59" s="36" t="s">
        <v>46</v>
      </c>
      <c r="B59" s="37"/>
      <c r="C59" s="38">
        <v>155</v>
      </c>
      <c r="D59" s="38">
        <v>8</v>
      </c>
      <c r="E59" s="38">
        <v>104</v>
      </c>
      <c r="F59" s="39">
        <v>1300</v>
      </c>
      <c r="G59" s="40"/>
      <c r="H59" s="147">
        <v>4.9399999999999995</v>
      </c>
      <c r="I59" s="148">
        <v>0.24</v>
      </c>
      <c r="J59" s="148">
        <v>3.59</v>
      </c>
      <c r="K59" s="41">
        <v>1495.8333333333335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210</v>
      </c>
      <c r="D61" s="30">
        <v>210</v>
      </c>
      <c r="E61" s="30">
        <v>200</v>
      </c>
      <c r="F61" s="31"/>
      <c r="G61" s="31"/>
      <c r="H61" s="146">
        <v>5.25</v>
      </c>
      <c r="I61" s="146">
        <v>5.25</v>
      </c>
      <c r="J61" s="146">
        <v>6.3</v>
      </c>
      <c r="K61" s="32"/>
    </row>
    <row r="62" spans="1:11" s="33" customFormat="1" ht="11.25" customHeight="1">
      <c r="A62" s="35" t="s">
        <v>48</v>
      </c>
      <c r="B62" s="29"/>
      <c r="C62" s="30">
        <v>176</v>
      </c>
      <c r="D62" s="30">
        <v>176</v>
      </c>
      <c r="E62" s="30">
        <v>228</v>
      </c>
      <c r="F62" s="31"/>
      <c r="G62" s="31"/>
      <c r="H62" s="146">
        <v>5.914</v>
      </c>
      <c r="I62" s="146">
        <v>5.632</v>
      </c>
      <c r="J62" s="146">
        <v>7.296</v>
      </c>
      <c r="K62" s="32"/>
    </row>
    <row r="63" spans="1:11" s="33" customFormat="1" ht="11.25" customHeight="1">
      <c r="A63" s="35" t="s">
        <v>49</v>
      </c>
      <c r="B63" s="29"/>
      <c r="C63" s="30">
        <v>918</v>
      </c>
      <c r="D63" s="30">
        <v>918</v>
      </c>
      <c r="E63" s="30">
        <v>918</v>
      </c>
      <c r="F63" s="31"/>
      <c r="G63" s="31"/>
      <c r="H63" s="146">
        <v>31.274</v>
      </c>
      <c r="I63" s="146">
        <v>31.6</v>
      </c>
      <c r="J63" s="146">
        <v>39.151</v>
      </c>
      <c r="K63" s="32"/>
    </row>
    <row r="64" spans="1:11" s="42" customFormat="1" ht="11.25" customHeight="1">
      <c r="A64" s="36" t="s">
        <v>50</v>
      </c>
      <c r="B64" s="37"/>
      <c r="C64" s="38">
        <v>1304</v>
      </c>
      <c r="D64" s="38">
        <v>1304</v>
      </c>
      <c r="E64" s="38">
        <v>1346</v>
      </c>
      <c r="F64" s="39">
        <v>103.22085889570552</v>
      </c>
      <c r="G64" s="40"/>
      <c r="H64" s="147">
        <v>42.438</v>
      </c>
      <c r="I64" s="148">
        <v>42.482</v>
      </c>
      <c r="J64" s="148">
        <v>52.747</v>
      </c>
      <c r="K64" s="41">
        <v>124.16317499176121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2308</v>
      </c>
      <c r="D66" s="38">
        <v>2590</v>
      </c>
      <c r="E66" s="38">
        <v>3130</v>
      </c>
      <c r="F66" s="39">
        <v>120.84942084942085</v>
      </c>
      <c r="G66" s="40"/>
      <c r="H66" s="147">
        <v>95.782</v>
      </c>
      <c r="I66" s="148">
        <v>78.995</v>
      </c>
      <c r="J66" s="148">
        <v>117.375</v>
      </c>
      <c r="K66" s="41">
        <v>148.58535350338627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314</v>
      </c>
      <c r="D72" s="30">
        <v>283</v>
      </c>
      <c r="E72" s="30">
        <v>236</v>
      </c>
      <c r="F72" s="31"/>
      <c r="G72" s="31"/>
      <c r="H72" s="146">
        <v>12.365</v>
      </c>
      <c r="I72" s="146">
        <v>7.465</v>
      </c>
      <c r="J72" s="146">
        <v>7.368</v>
      </c>
      <c r="K72" s="32"/>
    </row>
    <row r="73" spans="1:11" s="33" customFormat="1" ht="11.25" customHeight="1">
      <c r="A73" s="35" t="s">
        <v>56</v>
      </c>
      <c r="B73" s="29"/>
      <c r="C73" s="30">
        <v>948</v>
      </c>
      <c r="D73" s="30">
        <v>948</v>
      </c>
      <c r="E73" s="30">
        <v>1100</v>
      </c>
      <c r="F73" s="31"/>
      <c r="G73" s="31"/>
      <c r="H73" s="146">
        <v>23.7</v>
      </c>
      <c r="I73" s="146">
        <v>23.7</v>
      </c>
      <c r="J73" s="146">
        <v>27.5</v>
      </c>
      <c r="K73" s="32"/>
    </row>
    <row r="74" spans="1:11" s="33" customFormat="1" ht="11.25" customHeight="1">
      <c r="A74" s="35" t="s">
        <v>57</v>
      </c>
      <c r="B74" s="29"/>
      <c r="C74" s="30">
        <v>159</v>
      </c>
      <c r="D74" s="30">
        <v>91</v>
      </c>
      <c r="E74" s="30">
        <v>91</v>
      </c>
      <c r="F74" s="31"/>
      <c r="G74" s="31"/>
      <c r="H74" s="146">
        <v>5.565</v>
      </c>
      <c r="I74" s="146">
        <v>2.73</v>
      </c>
      <c r="J74" s="146">
        <v>2.9</v>
      </c>
      <c r="K74" s="32"/>
    </row>
    <row r="75" spans="1:11" s="33" customFormat="1" ht="11.25" customHeight="1">
      <c r="A75" s="35" t="s">
        <v>58</v>
      </c>
      <c r="B75" s="29"/>
      <c r="C75" s="30">
        <v>48</v>
      </c>
      <c r="D75" s="30">
        <v>48</v>
      </c>
      <c r="E75" s="30">
        <v>47</v>
      </c>
      <c r="F75" s="31"/>
      <c r="G75" s="31"/>
      <c r="H75" s="146">
        <v>0.816</v>
      </c>
      <c r="I75" s="146">
        <v>0.816</v>
      </c>
      <c r="J75" s="146">
        <v>0.799</v>
      </c>
      <c r="K75" s="32"/>
    </row>
    <row r="76" spans="1:11" s="33" customFormat="1" ht="11.25" customHeight="1">
      <c r="A76" s="35" t="s">
        <v>59</v>
      </c>
      <c r="B76" s="29"/>
      <c r="C76" s="30">
        <v>235</v>
      </c>
      <c r="D76" s="30">
        <v>230</v>
      </c>
      <c r="E76" s="30">
        <v>230</v>
      </c>
      <c r="F76" s="31"/>
      <c r="G76" s="31"/>
      <c r="H76" s="146">
        <v>8.225</v>
      </c>
      <c r="I76" s="146">
        <v>6.44</v>
      </c>
      <c r="J76" s="146">
        <v>6.5</v>
      </c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1</v>
      </c>
      <c r="E77" s="30">
        <v>1</v>
      </c>
      <c r="F77" s="31"/>
      <c r="G77" s="31"/>
      <c r="H77" s="146">
        <v>0.02</v>
      </c>
      <c r="I77" s="146">
        <v>0.02</v>
      </c>
      <c r="J77" s="146">
        <v>0.02</v>
      </c>
      <c r="K77" s="32"/>
    </row>
    <row r="78" spans="1:11" s="33" customFormat="1" ht="11.25" customHeight="1">
      <c r="A78" s="35" t="s">
        <v>61</v>
      </c>
      <c r="B78" s="29"/>
      <c r="C78" s="30">
        <v>285</v>
      </c>
      <c r="D78" s="30">
        <v>330</v>
      </c>
      <c r="E78" s="30">
        <v>75</v>
      </c>
      <c r="F78" s="31"/>
      <c r="G78" s="31"/>
      <c r="H78" s="146">
        <v>7.443</v>
      </c>
      <c r="I78" s="146">
        <v>9.24</v>
      </c>
      <c r="J78" s="146">
        <v>2.1</v>
      </c>
      <c r="K78" s="32"/>
    </row>
    <row r="79" spans="1:11" s="33" customFormat="1" ht="11.25" customHeight="1">
      <c r="A79" s="35" t="s">
        <v>62</v>
      </c>
      <c r="B79" s="29"/>
      <c r="C79" s="30">
        <v>3562</v>
      </c>
      <c r="D79" s="30">
        <v>4176</v>
      </c>
      <c r="E79" s="30">
        <v>3738</v>
      </c>
      <c r="F79" s="31"/>
      <c r="G79" s="31"/>
      <c r="H79" s="146">
        <v>124.67</v>
      </c>
      <c r="I79" s="146">
        <v>80.248</v>
      </c>
      <c r="J79" s="146">
        <v>130.83</v>
      </c>
      <c r="K79" s="32"/>
    </row>
    <row r="80" spans="1:11" s="42" customFormat="1" ht="11.25" customHeight="1">
      <c r="A80" s="43" t="s">
        <v>63</v>
      </c>
      <c r="B80" s="37"/>
      <c r="C80" s="38">
        <v>5552</v>
      </c>
      <c r="D80" s="38">
        <v>6107</v>
      </c>
      <c r="E80" s="38">
        <v>5518</v>
      </c>
      <c r="F80" s="39">
        <v>90.35532994923858</v>
      </c>
      <c r="G80" s="40"/>
      <c r="H80" s="147">
        <v>182.804</v>
      </c>
      <c r="I80" s="148">
        <v>130.659</v>
      </c>
      <c r="J80" s="148">
        <v>178.01700000000002</v>
      </c>
      <c r="K80" s="41">
        <v>136.2454939958212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405</v>
      </c>
      <c r="D82" s="30">
        <v>405</v>
      </c>
      <c r="E82" s="30">
        <v>680</v>
      </c>
      <c r="F82" s="31"/>
      <c r="G82" s="31"/>
      <c r="H82" s="146">
        <v>9.509</v>
      </c>
      <c r="I82" s="146">
        <v>9.509</v>
      </c>
      <c r="J82" s="146">
        <v>16.145</v>
      </c>
      <c r="K82" s="32"/>
    </row>
    <row r="83" spans="1:11" s="33" customFormat="1" ht="11.25" customHeight="1">
      <c r="A83" s="35" t="s">
        <v>65</v>
      </c>
      <c r="B83" s="29"/>
      <c r="C83" s="30">
        <v>1718</v>
      </c>
      <c r="D83" s="30">
        <v>1400</v>
      </c>
      <c r="E83" s="30">
        <v>1650</v>
      </c>
      <c r="F83" s="31"/>
      <c r="G83" s="31"/>
      <c r="H83" s="146">
        <v>21.508</v>
      </c>
      <c r="I83" s="146">
        <v>25.6</v>
      </c>
      <c r="J83" s="146">
        <v>30.2</v>
      </c>
      <c r="K83" s="32"/>
    </row>
    <row r="84" spans="1:11" s="42" customFormat="1" ht="11.25" customHeight="1">
      <c r="A84" s="36" t="s">
        <v>66</v>
      </c>
      <c r="B84" s="37"/>
      <c r="C84" s="38">
        <v>2123</v>
      </c>
      <c r="D84" s="38">
        <v>1805</v>
      </c>
      <c r="E84" s="38">
        <v>2330</v>
      </c>
      <c r="F84" s="39">
        <v>129.08587257617728</v>
      </c>
      <c r="G84" s="40"/>
      <c r="H84" s="147">
        <v>31.017</v>
      </c>
      <c r="I84" s="148">
        <v>35.109</v>
      </c>
      <c r="J84" s="148">
        <v>46.345</v>
      </c>
      <c r="K84" s="41">
        <v>132.00319006522543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14433</v>
      </c>
      <c r="D87" s="53">
        <v>15212</v>
      </c>
      <c r="E87" s="53">
        <v>15258</v>
      </c>
      <c r="F87" s="54">
        <f>IF(D87&gt;0,100*E87/D87,0)</f>
        <v>100.30239284775178</v>
      </c>
      <c r="G87" s="40"/>
      <c r="H87" s="151">
        <v>435.37399999999997</v>
      </c>
      <c r="I87" s="152">
        <v>368.709</v>
      </c>
      <c r="J87" s="152">
        <v>460.0690000000001</v>
      </c>
      <c r="K87" s="54">
        <f>IF(I87&gt;0,100*J87/I87,0)</f>
        <v>124.77834823668532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4571</v>
      </c>
      <c r="D9" s="30">
        <v>4472</v>
      </c>
      <c r="E9" s="30">
        <v>4151</v>
      </c>
      <c r="F9" s="31"/>
      <c r="G9" s="31"/>
      <c r="H9" s="146">
        <v>72.871</v>
      </c>
      <c r="I9" s="146">
        <v>103.572</v>
      </c>
      <c r="J9" s="146"/>
      <c r="K9" s="32"/>
    </row>
    <row r="10" spans="1:11" s="33" customFormat="1" ht="11.25" customHeight="1">
      <c r="A10" s="35" t="s">
        <v>8</v>
      </c>
      <c r="B10" s="29"/>
      <c r="C10" s="30">
        <v>3081</v>
      </c>
      <c r="D10" s="30">
        <v>3058</v>
      </c>
      <c r="E10" s="30">
        <v>3507</v>
      </c>
      <c r="F10" s="31"/>
      <c r="G10" s="31"/>
      <c r="H10" s="146">
        <v>49.358</v>
      </c>
      <c r="I10" s="146">
        <v>61.919</v>
      </c>
      <c r="J10" s="146"/>
      <c r="K10" s="32"/>
    </row>
    <row r="11" spans="1:11" s="33" customFormat="1" ht="11.25" customHeight="1">
      <c r="A11" s="28" t="s">
        <v>9</v>
      </c>
      <c r="B11" s="29"/>
      <c r="C11" s="30">
        <v>5552</v>
      </c>
      <c r="D11" s="30">
        <v>4600</v>
      </c>
      <c r="E11" s="30">
        <v>6076</v>
      </c>
      <c r="F11" s="31"/>
      <c r="G11" s="31"/>
      <c r="H11" s="146">
        <v>178.609</v>
      </c>
      <c r="I11" s="146">
        <v>111.762</v>
      </c>
      <c r="J11" s="146"/>
      <c r="K11" s="32"/>
    </row>
    <row r="12" spans="1:11" s="33" customFormat="1" ht="11.25" customHeight="1">
      <c r="A12" s="35" t="s">
        <v>10</v>
      </c>
      <c r="B12" s="29"/>
      <c r="C12" s="30">
        <v>2108</v>
      </c>
      <c r="D12" s="30">
        <v>2337</v>
      </c>
      <c r="E12" s="30">
        <v>1979</v>
      </c>
      <c r="F12" s="31"/>
      <c r="G12" s="31"/>
      <c r="H12" s="146">
        <v>39.04</v>
      </c>
      <c r="I12" s="146">
        <v>44.8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15312</v>
      </c>
      <c r="D13" s="38">
        <v>14467</v>
      </c>
      <c r="E13" s="38">
        <v>15713</v>
      </c>
      <c r="F13" s="39">
        <v>108.61270477638764</v>
      </c>
      <c r="G13" s="40"/>
      <c r="H13" s="147">
        <v>339.878</v>
      </c>
      <c r="I13" s="148">
        <v>322.053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540</v>
      </c>
      <c r="D15" s="38">
        <v>540</v>
      </c>
      <c r="E15" s="38">
        <v>402</v>
      </c>
      <c r="F15" s="39">
        <v>74.44444444444444</v>
      </c>
      <c r="G15" s="40"/>
      <c r="H15" s="147">
        <v>10.26</v>
      </c>
      <c r="I15" s="148">
        <v>8.1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425</v>
      </c>
      <c r="D19" s="30">
        <v>402</v>
      </c>
      <c r="E19" s="30">
        <v>352</v>
      </c>
      <c r="F19" s="31"/>
      <c r="G19" s="31"/>
      <c r="H19" s="146">
        <v>21.428</v>
      </c>
      <c r="I19" s="146">
        <v>18.09</v>
      </c>
      <c r="J19" s="146"/>
      <c r="K19" s="32"/>
    </row>
    <row r="20" spans="1:11" s="33" customFormat="1" ht="11.25" customHeight="1">
      <c r="A20" s="35" t="s">
        <v>15</v>
      </c>
      <c r="B20" s="29"/>
      <c r="C20" s="30">
        <v>140</v>
      </c>
      <c r="D20" s="30">
        <v>140</v>
      </c>
      <c r="E20" s="30">
        <v>140</v>
      </c>
      <c r="F20" s="31"/>
      <c r="G20" s="31"/>
      <c r="H20" s="146">
        <v>3.22</v>
      </c>
      <c r="I20" s="146">
        <v>3.15</v>
      </c>
      <c r="J20" s="146"/>
      <c r="K20" s="32"/>
    </row>
    <row r="21" spans="1:11" s="33" customFormat="1" ht="11.25" customHeight="1">
      <c r="A21" s="35" t="s">
        <v>16</v>
      </c>
      <c r="B21" s="29"/>
      <c r="C21" s="30">
        <v>120</v>
      </c>
      <c r="D21" s="30">
        <v>120</v>
      </c>
      <c r="E21" s="30">
        <v>120</v>
      </c>
      <c r="F21" s="31"/>
      <c r="G21" s="31"/>
      <c r="H21" s="146">
        <v>3</v>
      </c>
      <c r="I21" s="146">
        <v>3.06</v>
      </c>
      <c r="J21" s="146"/>
      <c r="K21" s="32"/>
    </row>
    <row r="22" spans="1:11" s="42" customFormat="1" ht="11.25" customHeight="1">
      <c r="A22" s="36" t="s">
        <v>17</v>
      </c>
      <c r="B22" s="37"/>
      <c r="C22" s="38">
        <v>685</v>
      </c>
      <c r="D22" s="38">
        <v>662</v>
      </c>
      <c r="E22" s="38">
        <v>612</v>
      </c>
      <c r="F22" s="39">
        <v>92.44712990936556</v>
      </c>
      <c r="G22" s="40"/>
      <c r="H22" s="147">
        <v>27.648</v>
      </c>
      <c r="I22" s="148">
        <v>24.299999999999997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259</v>
      </c>
      <c r="D24" s="38">
        <v>184</v>
      </c>
      <c r="E24" s="38">
        <v>202</v>
      </c>
      <c r="F24" s="39">
        <v>109.78260869565217</v>
      </c>
      <c r="G24" s="40"/>
      <c r="H24" s="147">
        <v>9.045</v>
      </c>
      <c r="I24" s="148">
        <v>6.66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775</v>
      </c>
      <c r="D26" s="38">
        <v>650</v>
      </c>
      <c r="E26" s="38">
        <v>650</v>
      </c>
      <c r="F26" s="39">
        <v>100</v>
      </c>
      <c r="G26" s="40"/>
      <c r="H26" s="147">
        <v>32.881</v>
      </c>
      <c r="I26" s="148">
        <v>27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>
        <v>39</v>
      </c>
      <c r="E28" s="30">
        <v>45</v>
      </c>
      <c r="F28" s="31"/>
      <c r="G28" s="31"/>
      <c r="H28" s="146"/>
      <c r="I28" s="146">
        <v>1.127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5</v>
      </c>
      <c r="D29" s="30">
        <v>3</v>
      </c>
      <c r="E29" s="30">
        <v>3</v>
      </c>
      <c r="F29" s="31"/>
      <c r="G29" s="31"/>
      <c r="H29" s="146">
        <v>0.15</v>
      </c>
      <c r="I29" s="146">
        <v>0.084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196</v>
      </c>
      <c r="D30" s="30">
        <v>182</v>
      </c>
      <c r="E30" s="30">
        <v>195</v>
      </c>
      <c r="F30" s="31"/>
      <c r="G30" s="31"/>
      <c r="H30" s="146">
        <v>6.611</v>
      </c>
      <c r="I30" s="146">
        <v>6.37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201</v>
      </c>
      <c r="D31" s="38">
        <v>224</v>
      </c>
      <c r="E31" s="38">
        <v>243</v>
      </c>
      <c r="F31" s="39">
        <v>108.48214285714286</v>
      </c>
      <c r="G31" s="40"/>
      <c r="H31" s="147">
        <v>6.761</v>
      </c>
      <c r="I31" s="148">
        <v>7.581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169</v>
      </c>
      <c r="D33" s="30">
        <v>135</v>
      </c>
      <c r="E33" s="30">
        <v>150</v>
      </c>
      <c r="F33" s="31"/>
      <c r="G33" s="31"/>
      <c r="H33" s="146">
        <v>3.287</v>
      </c>
      <c r="I33" s="146">
        <v>2.625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184</v>
      </c>
      <c r="D34" s="30">
        <v>180</v>
      </c>
      <c r="E34" s="30">
        <v>170</v>
      </c>
      <c r="F34" s="31"/>
      <c r="G34" s="31"/>
      <c r="H34" s="146">
        <v>4.766</v>
      </c>
      <c r="I34" s="146">
        <v>4.7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248</v>
      </c>
      <c r="D35" s="30">
        <v>250</v>
      </c>
      <c r="E35" s="30">
        <v>240</v>
      </c>
      <c r="F35" s="31"/>
      <c r="G35" s="31"/>
      <c r="H35" s="146">
        <v>5.115</v>
      </c>
      <c r="I35" s="146">
        <v>4.8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101</v>
      </c>
      <c r="D36" s="30">
        <v>101</v>
      </c>
      <c r="E36" s="30">
        <v>85</v>
      </c>
      <c r="F36" s="31"/>
      <c r="G36" s="31"/>
      <c r="H36" s="146">
        <v>2.881</v>
      </c>
      <c r="I36" s="146">
        <v>2.881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702</v>
      </c>
      <c r="D37" s="38">
        <v>666</v>
      </c>
      <c r="E37" s="38">
        <v>645</v>
      </c>
      <c r="F37" s="39">
        <v>96.84684684684684</v>
      </c>
      <c r="G37" s="40"/>
      <c r="H37" s="147">
        <v>16.049</v>
      </c>
      <c r="I37" s="148">
        <v>15.006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380</v>
      </c>
      <c r="D41" s="30">
        <v>356</v>
      </c>
      <c r="E41" s="30">
        <v>293</v>
      </c>
      <c r="F41" s="31"/>
      <c r="G41" s="31"/>
      <c r="H41" s="146">
        <v>17.1</v>
      </c>
      <c r="I41" s="146">
        <v>15.36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774</v>
      </c>
      <c r="D42" s="30">
        <v>795</v>
      </c>
      <c r="E42" s="30">
        <v>748</v>
      </c>
      <c r="F42" s="31"/>
      <c r="G42" s="31"/>
      <c r="H42" s="146">
        <v>29.412</v>
      </c>
      <c r="I42" s="146">
        <v>30.608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60</v>
      </c>
      <c r="D43" s="30">
        <v>25</v>
      </c>
      <c r="E43" s="30">
        <v>30</v>
      </c>
      <c r="F43" s="31"/>
      <c r="G43" s="31"/>
      <c r="H43" s="146">
        <v>1.8</v>
      </c>
      <c r="I43" s="146">
        <v>0.8</v>
      </c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>
        <v>2100</v>
      </c>
      <c r="D45" s="30">
        <v>2038</v>
      </c>
      <c r="E45" s="30">
        <v>1800</v>
      </c>
      <c r="F45" s="31"/>
      <c r="G45" s="31"/>
      <c r="H45" s="146">
        <v>100.8</v>
      </c>
      <c r="I45" s="146">
        <v>81.52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398</v>
      </c>
      <c r="D46" s="30">
        <v>400</v>
      </c>
      <c r="E46" s="30">
        <v>400</v>
      </c>
      <c r="F46" s="31"/>
      <c r="G46" s="31"/>
      <c r="H46" s="146">
        <v>13.93</v>
      </c>
      <c r="I46" s="146">
        <v>18</v>
      </c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>
        <v>2820</v>
      </c>
      <c r="D48" s="30">
        <v>2600</v>
      </c>
      <c r="E48" s="30">
        <v>2500</v>
      </c>
      <c r="F48" s="31"/>
      <c r="G48" s="31"/>
      <c r="H48" s="146">
        <v>132.54</v>
      </c>
      <c r="I48" s="146">
        <v>104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445</v>
      </c>
      <c r="D49" s="30">
        <v>381</v>
      </c>
      <c r="E49" s="30">
        <v>375</v>
      </c>
      <c r="F49" s="31"/>
      <c r="G49" s="31"/>
      <c r="H49" s="146">
        <v>20.025</v>
      </c>
      <c r="I49" s="146">
        <v>16.002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6977</v>
      </c>
      <c r="D50" s="38">
        <v>6595</v>
      </c>
      <c r="E50" s="38">
        <v>6146</v>
      </c>
      <c r="F50" s="39">
        <v>93.1918119787718</v>
      </c>
      <c r="G50" s="40"/>
      <c r="H50" s="147">
        <v>315.60699999999997</v>
      </c>
      <c r="I50" s="148">
        <v>266.29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96</v>
      </c>
      <c r="D52" s="38">
        <v>66</v>
      </c>
      <c r="E52" s="38">
        <v>66</v>
      </c>
      <c r="F52" s="39">
        <v>100</v>
      </c>
      <c r="G52" s="40"/>
      <c r="H52" s="147">
        <v>2.743</v>
      </c>
      <c r="I52" s="148">
        <v>1.891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1200</v>
      </c>
      <c r="D54" s="30">
        <v>1100</v>
      </c>
      <c r="E54" s="30">
        <v>1000</v>
      </c>
      <c r="F54" s="31"/>
      <c r="G54" s="31"/>
      <c r="H54" s="146">
        <v>37.2</v>
      </c>
      <c r="I54" s="146">
        <v>35.75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136</v>
      </c>
      <c r="D55" s="30">
        <v>115</v>
      </c>
      <c r="E55" s="30">
        <v>120</v>
      </c>
      <c r="F55" s="31"/>
      <c r="G55" s="31"/>
      <c r="H55" s="146">
        <v>4.08</v>
      </c>
      <c r="I55" s="146">
        <v>3.45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100</v>
      </c>
      <c r="D56" s="30">
        <v>79.37</v>
      </c>
      <c r="E56" s="30">
        <v>80</v>
      </c>
      <c r="F56" s="31"/>
      <c r="G56" s="31"/>
      <c r="H56" s="146">
        <v>1.248</v>
      </c>
      <c r="I56" s="146">
        <v>1.082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59</v>
      </c>
      <c r="D57" s="30">
        <v>40</v>
      </c>
      <c r="E57" s="30">
        <v>40</v>
      </c>
      <c r="F57" s="31"/>
      <c r="G57" s="31"/>
      <c r="H57" s="146">
        <v>1.254</v>
      </c>
      <c r="I57" s="146">
        <v>0.96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137</v>
      </c>
      <c r="D58" s="30">
        <v>203</v>
      </c>
      <c r="E58" s="30">
        <v>158</v>
      </c>
      <c r="F58" s="31"/>
      <c r="G58" s="31"/>
      <c r="H58" s="146">
        <v>4.11</v>
      </c>
      <c r="I58" s="146">
        <v>7.917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1632</v>
      </c>
      <c r="D59" s="38">
        <v>1537.37</v>
      </c>
      <c r="E59" s="38">
        <v>1398</v>
      </c>
      <c r="F59" s="39">
        <v>90.93451804054978</v>
      </c>
      <c r="G59" s="40"/>
      <c r="H59" s="147">
        <v>47.891999999999996</v>
      </c>
      <c r="I59" s="148">
        <v>49.159000000000006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390</v>
      </c>
      <c r="D61" s="30">
        <v>390</v>
      </c>
      <c r="E61" s="30">
        <v>310</v>
      </c>
      <c r="F61" s="31"/>
      <c r="G61" s="31"/>
      <c r="H61" s="146">
        <v>8.873</v>
      </c>
      <c r="I61" s="146">
        <v>8.58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97</v>
      </c>
      <c r="D62" s="30">
        <v>97</v>
      </c>
      <c r="E62" s="30">
        <v>109</v>
      </c>
      <c r="F62" s="31"/>
      <c r="G62" s="31"/>
      <c r="H62" s="146">
        <v>2.059</v>
      </c>
      <c r="I62" s="146">
        <v>2.073</v>
      </c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>
        <v>487</v>
      </c>
      <c r="D64" s="38">
        <v>487</v>
      </c>
      <c r="E64" s="38">
        <v>419</v>
      </c>
      <c r="F64" s="39">
        <v>86.03696098562628</v>
      </c>
      <c r="G64" s="40"/>
      <c r="H64" s="147">
        <v>10.931999999999999</v>
      </c>
      <c r="I64" s="148">
        <v>10.653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913</v>
      </c>
      <c r="D66" s="38">
        <v>925</v>
      </c>
      <c r="E66" s="38">
        <v>925</v>
      </c>
      <c r="F66" s="39">
        <v>100</v>
      </c>
      <c r="G66" s="40"/>
      <c r="H66" s="147">
        <v>30.247</v>
      </c>
      <c r="I66" s="148">
        <v>31.24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615</v>
      </c>
      <c r="D68" s="30">
        <v>405</v>
      </c>
      <c r="E68" s="30">
        <v>500</v>
      </c>
      <c r="F68" s="31"/>
      <c r="G68" s="31"/>
      <c r="H68" s="146">
        <v>20.357</v>
      </c>
      <c r="I68" s="146">
        <v>15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154</v>
      </c>
      <c r="D69" s="30">
        <v>160</v>
      </c>
      <c r="E69" s="30">
        <v>150</v>
      </c>
      <c r="F69" s="31"/>
      <c r="G69" s="31"/>
      <c r="H69" s="146">
        <v>5.39</v>
      </c>
      <c r="I69" s="146">
        <v>6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769</v>
      </c>
      <c r="D70" s="38">
        <v>565</v>
      </c>
      <c r="E70" s="38">
        <v>650</v>
      </c>
      <c r="F70" s="39">
        <v>115.04424778761062</v>
      </c>
      <c r="G70" s="40"/>
      <c r="H70" s="147">
        <v>25.747</v>
      </c>
      <c r="I70" s="148">
        <v>21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210</v>
      </c>
      <c r="D72" s="30">
        <v>167</v>
      </c>
      <c r="E72" s="30">
        <v>167</v>
      </c>
      <c r="F72" s="31"/>
      <c r="G72" s="31"/>
      <c r="H72" s="146">
        <v>5.239</v>
      </c>
      <c r="I72" s="146">
        <v>3.828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97</v>
      </c>
      <c r="D73" s="30">
        <v>97</v>
      </c>
      <c r="E73" s="30">
        <v>120</v>
      </c>
      <c r="F73" s="31"/>
      <c r="G73" s="31"/>
      <c r="H73" s="146">
        <v>4.85</v>
      </c>
      <c r="I73" s="146">
        <v>3.85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541</v>
      </c>
      <c r="D74" s="30">
        <v>306</v>
      </c>
      <c r="E74" s="30">
        <v>320</v>
      </c>
      <c r="F74" s="31"/>
      <c r="G74" s="31"/>
      <c r="H74" s="146">
        <v>21.64</v>
      </c>
      <c r="I74" s="146">
        <v>10.71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495</v>
      </c>
      <c r="D75" s="30">
        <v>45</v>
      </c>
      <c r="E75" s="30">
        <v>484</v>
      </c>
      <c r="F75" s="31"/>
      <c r="G75" s="31"/>
      <c r="H75" s="146">
        <v>10.476</v>
      </c>
      <c r="I75" s="146">
        <v>1.967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120</v>
      </c>
      <c r="D76" s="30">
        <v>120</v>
      </c>
      <c r="E76" s="30">
        <v>120</v>
      </c>
      <c r="F76" s="31"/>
      <c r="G76" s="31"/>
      <c r="H76" s="146">
        <v>3.6</v>
      </c>
      <c r="I76" s="146">
        <v>3.36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94</v>
      </c>
      <c r="D77" s="30">
        <v>40</v>
      </c>
      <c r="E77" s="30">
        <v>66</v>
      </c>
      <c r="F77" s="31"/>
      <c r="G77" s="31"/>
      <c r="H77" s="146">
        <v>1.992</v>
      </c>
      <c r="I77" s="146">
        <v>0.848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420</v>
      </c>
      <c r="D78" s="30">
        <v>360</v>
      </c>
      <c r="E78" s="30">
        <v>380</v>
      </c>
      <c r="F78" s="31"/>
      <c r="G78" s="31"/>
      <c r="H78" s="146">
        <v>12.05</v>
      </c>
      <c r="I78" s="146">
        <v>10.8</v>
      </c>
      <c r="J78" s="146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>
        <v>180</v>
      </c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63</v>
      </c>
      <c r="B80" s="37"/>
      <c r="C80" s="38">
        <v>1977</v>
      </c>
      <c r="D80" s="38">
        <v>1135</v>
      </c>
      <c r="E80" s="38">
        <v>1837</v>
      </c>
      <c r="F80" s="39">
        <v>161.8502202643172</v>
      </c>
      <c r="G80" s="40"/>
      <c r="H80" s="147">
        <v>59.846999999999994</v>
      </c>
      <c r="I80" s="148">
        <v>35.363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245</v>
      </c>
      <c r="D82" s="30">
        <v>245</v>
      </c>
      <c r="E82" s="30">
        <v>69</v>
      </c>
      <c r="F82" s="31"/>
      <c r="G82" s="31"/>
      <c r="H82" s="146">
        <v>5.646</v>
      </c>
      <c r="I82" s="146">
        <v>5.646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63</v>
      </c>
      <c r="D83" s="30">
        <v>60</v>
      </c>
      <c r="E83" s="30">
        <v>60</v>
      </c>
      <c r="F83" s="31"/>
      <c r="G83" s="31"/>
      <c r="H83" s="146">
        <v>0.988</v>
      </c>
      <c r="I83" s="146">
        <v>0.94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308</v>
      </c>
      <c r="D84" s="38">
        <v>305</v>
      </c>
      <c r="E84" s="38">
        <v>129</v>
      </c>
      <c r="F84" s="39">
        <v>42.295081967213115</v>
      </c>
      <c r="G84" s="40"/>
      <c r="H84" s="147">
        <v>6.634</v>
      </c>
      <c r="I84" s="148">
        <v>6.586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31633</v>
      </c>
      <c r="D87" s="53">
        <v>29008.37</v>
      </c>
      <c r="E87" s="53">
        <v>30037</v>
      </c>
      <c r="F87" s="54">
        <f>IF(D87&gt;0,100*E87/D87,0)</f>
        <v>103.54597655780039</v>
      </c>
      <c r="G87" s="40"/>
      <c r="H87" s="151">
        <v>942.1709999999998</v>
      </c>
      <c r="I87" s="152">
        <v>832.8820000000001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99" zoomScaleSheetLayoutView="9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46</v>
      </c>
      <c r="D9" s="30">
        <v>45</v>
      </c>
      <c r="E9" s="30">
        <v>45</v>
      </c>
      <c r="F9" s="31"/>
      <c r="G9" s="31"/>
      <c r="H9" s="146">
        <v>0.65</v>
      </c>
      <c r="I9" s="146">
        <v>0.675</v>
      </c>
      <c r="J9" s="146"/>
      <c r="K9" s="32"/>
    </row>
    <row r="10" spans="1:11" s="33" customFormat="1" ht="11.25" customHeight="1">
      <c r="A10" s="35" t="s">
        <v>8</v>
      </c>
      <c r="B10" s="29"/>
      <c r="C10" s="30">
        <v>544</v>
      </c>
      <c r="D10" s="30">
        <v>567</v>
      </c>
      <c r="E10" s="30">
        <v>567</v>
      </c>
      <c r="F10" s="31"/>
      <c r="G10" s="31"/>
      <c r="H10" s="146">
        <v>6.8</v>
      </c>
      <c r="I10" s="146">
        <v>10.081</v>
      </c>
      <c r="J10" s="146"/>
      <c r="K10" s="32"/>
    </row>
    <row r="11" spans="1:11" s="33" customFormat="1" ht="11.25" customHeight="1">
      <c r="A11" s="28" t="s">
        <v>9</v>
      </c>
      <c r="B11" s="29"/>
      <c r="C11" s="30">
        <v>617</v>
      </c>
      <c r="D11" s="30">
        <v>200</v>
      </c>
      <c r="E11" s="30">
        <v>200</v>
      </c>
      <c r="F11" s="31"/>
      <c r="G11" s="31"/>
      <c r="H11" s="146">
        <v>10.069</v>
      </c>
      <c r="I11" s="146">
        <v>3.93</v>
      </c>
      <c r="J11" s="146"/>
      <c r="K11" s="32"/>
    </row>
    <row r="12" spans="1:11" s="33" customFormat="1" ht="11.25" customHeight="1">
      <c r="A12" s="35" t="s">
        <v>10</v>
      </c>
      <c r="B12" s="29"/>
      <c r="C12" s="30">
        <v>21</v>
      </c>
      <c r="D12" s="30">
        <v>24</v>
      </c>
      <c r="E12" s="30">
        <v>24</v>
      </c>
      <c r="F12" s="31"/>
      <c r="G12" s="31"/>
      <c r="H12" s="146">
        <v>0.253</v>
      </c>
      <c r="I12" s="146">
        <v>0.315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1228</v>
      </c>
      <c r="D13" s="38">
        <v>836</v>
      </c>
      <c r="E13" s="38">
        <v>836</v>
      </c>
      <c r="F13" s="39">
        <v>100</v>
      </c>
      <c r="G13" s="40"/>
      <c r="H13" s="147">
        <v>17.772000000000002</v>
      </c>
      <c r="I13" s="148">
        <v>15.001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120</v>
      </c>
      <c r="D17" s="38">
        <v>114</v>
      </c>
      <c r="E17" s="38">
        <v>116</v>
      </c>
      <c r="F17" s="39">
        <v>101.75438596491227</v>
      </c>
      <c r="G17" s="40"/>
      <c r="H17" s="147">
        <v>3</v>
      </c>
      <c r="I17" s="148">
        <v>3.186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914</v>
      </c>
      <c r="D19" s="30">
        <v>853</v>
      </c>
      <c r="E19" s="30">
        <v>883</v>
      </c>
      <c r="F19" s="31"/>
      <c r="G19" s="31"/>
      <c r="H19" s="146">
        <v>37.98</v>
      </c>
      <c r="I19" s="146">
        <v>29.173</v>
      </c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>
        <v>10</v>
      </c>
      <c r="F21" s="31"/>
      <c r="G21" s="31"/>
      <c r="H21" s="146">
        <v>0.23</v>
      </c>
      <c r="I21" s="146">
        <v>0.24</v>
      </c>
      <c r="J21" s="146"/>
      <c r="K21" s="32"/>
    </row>
    <row r="22" spans="1:11" s="42" customFormat="1" ht="11.25" customHeight="1">
      <c r="A22" s="36" t="s">
        <v>17</v>
      </c>
      <c r="B22" s="37"/>
      <c r="C22" s="38">
        <v>924</v>
      </c>
      <c r="D22" s="38">
        <v>863</v>
      </c>
      <c r="E22" s="38">
        <v>893</v>
      </c>
      <c r="F22" s="39">
        <v>103.47624565469293</v>
      </c>
      <c r="G22" s="40"/>
      <c r="H22" s="147">
        <v>38.209999999999994</v>
      </c>
      <c r="I22" s="148">
        <v>29.412999999999997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183</v>
      </c>
      <c r="D24" s="38">
        <v>169</v>
      </c>
      <c r="E24" s="38">
        <v>174</v>
      </c>
      <c r="F24" s="39">
        <v>102.9585798816568</v>
      </c>
      <c r="G24" s="40"/>
      <c r="H24" s="147">
        <v>4.311</v>
      </c>
      <c r="I24" s="148">
        <v>3.54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367</v>
      </c>
      <c r="D26" s="38">
        <v>350</v>
      </c>
      <c r="E26" s="38">
        <v>325</v>
      </c>
      <c r="F26" s="39">
        <v>92.85714285714286</v>
      </c>
      <c r="G26" s="40"/>
      <c r="H26" s="147">
        <v>17.097</v>
      </c>
      <c r="I26" s="148">
        <v>15.6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>
        <v>232</v>
      </c>
      <c r="D29" s="30">
        <v>212</v>
      </c>
      <c r="E29" s="30">
        <v>174</v>
      </c>
      <c r="F29" s="31"/>
      <c r="G29" s="31"/>
      <c r="H29" s="146">
        <v>4.966</v>
      </c>
      <c r="I29" s="146">
        <v>4.69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69</v>
      </c>
      <c r="D30" s="30">
        <v>70</v>
      </c>
      <c r="E30" s="30">
        <v>85</v>
      </c>
      <c r="F30" s="31"/>
      <c r="G30" s="31"/>
      <c r="H30" s="146">
        <v>2.414</v>
      </c>
      <c r="I30" s="146">
        <v>2.205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301</v>
      </c>
      <c r="D31" s="38">
        <v>282</v>
      </c>
      <c r="E31" s="38">
        <v>259</v>
      </c>
      <c r="F31" s="39">
        <v>91.84397163120568</v>
      </c>
      <c r="G31" s="40"/>
      <c r="H31" s="147">
        <v>7.380000000000001</v>
      </c>
      <c r="I31" s="148">
        <v>6.8950000000000005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52</v>
      </c>
      <c r="D33" s="30">
        <v>40</v>
      </c>
      <c r="E33" s="30">
        <v>35</v>
      </c>
      <c r="F33" s="31"/>
      <c r="G33" s="31"/>
      <c r="H33" s="146">
        <v>1.248</v>
      </c>
      <c r="I33" s="146">
        <v>0.96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14</v>
      </c>
      <c r="E34" s="30">
        <v>16</v>
      </c>
      <c r="F34" s="31"/>
      <c r="G34" s="31"/>
      <c r="H34" s="146">
        <v>0.277</v>
      </c>
      <c r="I34" s="146">
        <v>0.275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11</v>
      </c>
      <c r="D35" s="30">
        <v>10</v>
      </c>
      <c r="E35" s="30">
        <v>10</v>
      </c>
      <c r="F35" s="31"/>
      <c r="G35" s="31"/>
      <c r="H35" s="146">
        <v>0.213</v>
      </c>
      <c r="I35" s="146">
        <v>0.19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>
        <v>1</v>
      </c>
      <c r="E36" s="30"/>
      <c r="F36" s="31"/>
      <c r="G36" s="31"/>
      <c r="H36" s="146">
        <v>0.03</v>
      </c>
      <c r="I36" s="146">
        <v>0.038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78</v>
      </c>
      <c r="D37" s="38">
        <v>65</v>
      </c>
      <c r="E37" s="38">
        <v>61</v>
      </c>
      <c r="F37" s="39">
        <v>93.84615384615384</v>
      </c>
      <c r="G37" s="40"/>
      <c r="H37" s="147">
        <v>1.768</v>
      </c>
      <c r="I37" s="148">
        <v>1.4629999999999999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305</v>
      </c>
      <c r="D39" s="38">
        <v>300</v>
      </c>
      <c r="E39" s="38">
        <v>275</v>
      </c>
      <c r="F39" s="39">
        <v>91.66666666666667</v>
      </c>
      <c r="G39" s="40"/>
      <c r="H39" s="147">
        <v>9.851</v>
      </c>
      <c r="I39" s="148">
        <v>9.75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1174</v>
      </c>
      <c r="D41" s="30">
        <v>1117</v>
      </c>
      <c r="E41" s="30">
        <v>1041</v>
      </c>
      <c r="F41" s="31"/>
      <c r="G41" s="31"/>
      <c r="H41" s="146">
        <v>57.526</v>
      </c>
      <c r="I41" s="146">
        <v>57.316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1647</v>
      </c>
      <c r="D42" s="30">
        <v>1594</v>
      </c>
      <c r="E42" s="30">
        <v>1566</v>
      </c>
      <c r="F42" s="31"/>
      <c r="G42" s="31"/>
      <c r="H42" s="146">
        <v>62.33</v>
      </c>
      <c r="I42" s="146">
        <v>61.297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1446</v>
      </c>
      <c r="D43" s="30">
        <v>1436</v>
      </c>
      <c r="E43" s="30">
        <v>1479</v>
      </c>
      <c r="F43" s="31"/>
      <c r="G43" s="31"/>
      <c r="H43" s="146">
        <v>65.07</v>
      </c>
      <c r="I43" s="146">
        <v>57.44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883</v>
      </c>
      <c r="D44" s="30">
        <v>825</v>
      </c>
      <c r="E44" s="30">
        <v>859</v>
      </c>
      <c r="F44" s="31"/>
      <c r="G44" s="31"/>
      <c r="H44" s="146">
        <v>30.905</v>
      </c>
      <c r="I44" s="146">
        <v>26.99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2800</v>
      </c>
      <c r="D45" s="30">
        <v>2500</v>
      </c>
      <c r="E45" s="30">
        <v>2605</v>
      </c>
      <c r="F45" s="31"/>
      <c r="G45" s="31"/>
      <c r="H45" s="146">
        <v>126</v>
      </c>
      <c r="I45" s="146">
        <v>112.5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1730</v>
      </c>
      <c r="D46" s="30">
        <v>1685</v>
      </c>
      <c r="E46" s="30">
        <v>1658</v>
      </c>
      <c r="F46" s="31"/>
      <c r="G46" s="31"/>
      <c r="H46" s="146">
        <v>69.2</v>
      </c>
      <c r="I46" s="146">
        <v>67.4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405</v>
      </c>
      <c r="D47" s="30">
        <v>477</v>
      </c>
      <c r="E47" s="30">
        <v>354</v>
      </c>
      <c r="F47" s="31"/>
      <c r="G47" s="31"/>
      <c r="H47" s="146">
        <v>18.833</v>
      </c>
      <c r="I47" s="146">
        <v>19.08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2765</v>
      </c>
      <c r="D48" s="30">
        <v>2542</v>
      </c>
      <c r="E48" s="30">
        <v>2622</v>
      </c>
      <c r="F48" s="31"/>
      <c r="G48" s="31"/>
      <c r="H48" s="146">
        <v>116.13</v>
      </c>
      <c r="I48" s="146">
        <v>114.21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600</v>
      </c>
      <c r="D49" s="30">
        <v>573</v>
      </c>
      <c r="E49" s="30">
        <v>580</v>
      </c>
      <c r="F49" s="31"/>
      <c r="G49" s="31"/>
      <c r="H49" s="146">
        <v>25.8</v>
      </c>
      <c r="I49" s="146">
        <v>27.504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13450</v>
      </c>
      <c r="D50" s="38">
        <v>12749</v>
      </c>
      <c r="E50" s="38">
        <v>12764</v>
      </c>
      <c r="F50" s="39">
        <v>100.11765628676758</v>
      </c>
      <c r="G50" s="40"/>
      <c r="H50" s="147">
        <v>571.794</v>
      </c>
      <c r="I50" s="148">
        <v>543.737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41</v>
      </c>
      <c r="D52" s="38">
        <v>30</v>
      </c>
      <c r="E52" s="38">
        <v>30</v>
      </c>
      <c r="F52" s="39">
        <v>100</v>
      </c>
      <c r="G52" s="40"/>
      <c r="H52" s="147">
        <v>1.317</v>
      </c>
      <c r="I52" s="148">
        <v>0.77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344</v>
      </c>
      <c r="D54" s="30">
        <v>358</v>
      </c>
      <c r="E54" s="30">
        <v>450</v>
      </c>
      <c r="F54" s="31"/>
      <c r="G54" s="31"/>
      <c r="H54" s="146">
        <v>9.976</v>
      </c>
      <c r="I54" s="146">
        <v>11.098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281</v>
      </c>
      <c r="D55" s="30">
        <v>225</v>
      </c>
      <c r="E55" s="30">
        <v>167</v>
      </c>
      <c r="F55" s="31"/>
      <c r="G55" s="31"/>
      <c r="H55" s="146">
        <v>8.43</v>
      </c>
      <c r="I55" s="146">
        <v>6.78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102</v>
      </c>
      <c r="D56" s="30"/>
      <c r="E56" s="30"/>
      <c r="F56" s="31"/>
      <c r="G56" s="31"/>
      <c r="H56" s="146">
        <v>1.365</v>
      </c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102</v>
      </c>
      <c r="D58" s="30">
        <v>102</v>
      </c>
      <c r="E58" s="30">
        <v>91</v>
      </c>
      <c r="F58" s="31"/>
      <c r="G58" s="31"/>
      <c r="H58" s="146">
        <v>3.57</v>
      </c>
      <c r="I58" s="146">
        <v>3.876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829</v>
      </c>
      <c r="D59" s="38">
        <v>685</v>
      </c>
      <c r="E59" s="38">
        <v>708</v>
      </c>
      <c r="F59" s="39">
        <v>103.35766423357664</v>
      </c>
      <c r="G59" s="40"/>
      <c r="H59" s="147">
        <v>23.340999999999998</v>
      </c>
      <c r="I59" s="148">
        <v>21.754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220</v>
      </c>
      <c r="D61" s="30">
        <v>200</v>
      </c>
      <c r="E61" s="30">
        <v>200</v>
      </c>
      <c r="F61" s="31"/>
      <c r="G61" s="31"/>
      <c r="H61" s="146">
        <v>5.28</v>
      </c>
      <c r="I61" s="146">
        <v>5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101</v>
      </c>
      <c r="D62" s="30">
        <v>107</v>
      </c>
      <c r="E62" s="30">
        <v>107</v>
      </c>
      <c r="F62" s="31"/>
      <c r="G62" s="31"/>
      <c r="H62" s="146">
        <v>1.321</v>
      </c>
      <c r="I62" s="146">
        <v>1.31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84</v>
      </c>
      <c r="D63" s="30">
        <v>78</v>
      </c>
      <c r="E63" s="30">
        <v>78</v>
      </c>
      <c r="F63" s="31"/>
      <c r="G63" s="31"/>
      <c r="H63" s="146">
        <v>1.134</v>
      </c>
      <c r="I63" s="146">
        <v>1.134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405</v>
      </c>
      <c r="D64" s="38">
        <v>385</v>
      </c>
      <c r="E64" s="38">
        <v>385</v>
      </c>
      <c r="F64" s="39">
        <v>100</v>
      </c>
      <c r="G64" s="40"/>
      <c r="H64" s="147">
        <v>7.734999999999999</v>
      </c>
      <c r="I64" s="148">
        <v>7.444000000000001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321</v>
      </c>
      <c r="D66" s="38">
        <v>390</v>
      </c>
      <c r="E66" s="38">
        <v>420</v>
      </c>
      <c r="F66" s="39">
        <v>107.6923076923077</v>
      </c>
      <c r="G66" s="40"/>
      <c r="H66" s="147">
        <v>9.309</v>
      </c>
      <c r="I66" s="148">
        <v>12.09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65</v>
      </c>
      <c r="D72" s="30">
        <v>108</v>
      </c>
      <c r="E72" s="30">
        <v>108</v>
      </c>
      <c r="F72" s="31"/>
      <c r="G72" s="31"/>
      <c r="H72" s="146">
        <v>1.524</v>
      </c>
      <c r="I72" s="146">
        <v>2.556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375</v>
      </c>
      <c r="D73" s="30">
        <v>375</v>
      </c>
      <c r="E73" s="30">
        <v>300</v>
      </c>
      <c r="F73" s="31"/>
      <c r="G73" s="31"/>
      <c r="H73" s="146">
        <v>9.15</v>
      </c>
      <c r="I73" s="146">
        <v>7.32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115</v>
      </c>
      <c r="D74" s="30">
        <v>60</v>
      </c>
      <c r="E74" s="30">
        <v>60</v>
      </c>
      <c r="F74" s="31"/>
      <c r="G74" s="31"/>
      <c r="H74" s="146">
        <v>4.025</v>
      </c>
      <c r="I74" s="146">
        <v>1.8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26</v>
      </c>
      <c r="D75" s="30">
        <v>26</v>
      </c>
      <c r="E75" s="30">
        <v>27</v>
      </c>
      <c r="F75" s="31"/>
      <c r="G75" s="31"/>
      <c r="H75" s="146">
        <v>0.667</v>
      </c>
      <c r="I75" s="146">
        <v>0.988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70</v>
      </c>
      <c r="D76" s="30">
        <v>70</v>
      </c>
      <c r="E76" s="30">
        <v>70</v>
      </c>
      <c r="F76" s="31"/>
      <c r="G76" s="31"/>
      <c r="H76" s="146">
        <v>2.1</v>
      </c>
      <c r="I76" s="146">
        <v>2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45</v>
      </c>
      <c r="D77" s="30">
        <v>19</v>
      </c>
      <c r="E77" s="30">
        <v>17</v>
      </c>
      <c r="F77" s="31"/>
      <c r="G77" s="31"/>
      <c r="H77" s="146">
        <v>0.878</v>
      </c>
      <c r="I77" s="146">
        <v>0.418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180</v>
      </c>
      <c r="D78" s="30">
        <v>200</v>
      </c>
      <c r="E78" s="30">
        <v>200</v>
      </c>
      <c r="F78" s="31"/>
      <c r="G78" s="31"/>
      <c r="H78" s="146">
        <v>4.343</v>
      </c>
      <c r="I78" s="146">
        <v>5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757</v>
      </c>
      <c r="D79" s="30">
        <v>655</v>
      </c>
      <c r="E79" s="30">
        <v>360</v>
      </c>
      <c r="F79" s="31"/>
      <c r="G79" s="31"/>
      <c r="H79" s="146">
        <v>22.786</v>
      </c>
      <c r="I79" s="146">
        <v>13.1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1633</v>
      </c>
      <c r="D80" s="38">
        <v>1513</v>
      </c>
      <c r="E80" s="38">
        <v>1142</v>
      </c>
      <c r="F80" s="39">
        <v>75.47918043621944</v>
      </c>
      <c r="G80" s="40"/>
      <c r="H80" s="147">
        <v>45.473</v>
      </c>
      <c r="I80" s="148">
        <v>33.182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221</v>
      </c>
      <c r="D82" s="30">
        <v>221</v>
      </c>
      <c r="E82" s="30">
        <v>243</v>
      </c>
      <c r="F82" s="31"/>
      <c r="G82" s="31"/>
      <c r="H82" s="146">
        <v>4.325</v>
      </c>
      <c r="I82" s="146">
        <v>4.325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489</v>
      </c>
      <c r="D83" s="30">
        <v>440</v>
      </c>
      <c r="E83" s="30">
        <v>470</v>
      </c>
      <c r="F83" s="31"/>
      <c r="G83" s="31"/>
      <c r="H83" s="146">
        <v>7.148</v>
      </c>
      <c r="I83" s="146">
        <v>6.6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710</v>
      </c>
      <c r="D84" s="38">
        <v>661</v>
      </c>
      <c r="E84" s="38">
        <v>713</v>
      </c>
      <c r="F84" s="39">
        <v>107.86686838124055</v>
      </c>
      <c r="G84" s="40"/>
      <c r="H84" s="147">
        <v>11.472999999999999</v>
      </c>
      <c r="I84" s="148">
        <v>10.925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20895</v>
      </c>
      <c r="D87" s="53">
        <v>19392</v>
      </c>
      <c r="E87" s="53">
        <v>19101</v>
      </c>
      <c r="F87" s="54">
        <f>IF(D87&gt;0,100*E87/D87,0)</f>
        <v>98.49938118811882</v>
      </c>
      <c r="G87" s="40"/>
      <c r="H87" s="151">
        <v>769.8309999999999</v>
      </c>
      <c r="I87" s="152">
        <v>714.7499999999999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98" zoomScaleSheetLayoutView="98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5149</v>
      </c>
      <c r="D9" s="30">
        <v>5091</v>
      </c>
      <c r="E9" s="30">
        <v>4728</v>
      </c>
      <c r="F9" s="31"/>
      <c r="G9" s="31"/>
      <c r="H9" s="146">
        <v>83.566</v>
      </c>
      <c r="I9" s="146">
        <v>112.881</v>
      </c>
      <c r="J9" s="146"/>
      <c r="K9" s="32"/>
    </row>
    <row r="10" spans="1:11" s="33" customFormat="1" ht="11.25" customHeight="1">
      <c r="A10" s="35" t="s">
        <v>8</v>
      </c>
      <c r="B10" s="29"/>
      <c r="C10" s="30">
        <v>3705</v>
      </c>
      <c r="D10" s="30">
        <v>3723</v>
      </c>
      <c r="E10" s="30">
        <v>4164</v>
      </c>
      <c r="F10" s="31"/>
      <c r="G10" s="31"/>
      <c r="H10" s="146">
        <v>57.417</v>
      </c>
      <c r="I10" s="146">
        <v>73.73899999999999</v>
      </c>
      <c r="J10" s="146"/>
      <c r="K10" s="32"/>
    </row>
    <row r="11" spans="1:11" s="33" customFormat="1" ht="11.25" customHeight="1">
      <c r="A11" s="28" t="s">
        <v>9</v>
      </c>
      <c r="B11" s="29"/>
      <c r="C11" s="30">
        <v>6257</v>
      </c>
      <c r="D11" s="30">
        <v>5250</v>
      </c>
      <c r="E11" s="30">
        <v>6366</v>
      </c>
      <c r="F11" s="31"/>
      <c r="G11" s="31"/>
      <c r="H11" s="146">
        <v>190.456</v>
      </c>
      <c r="I11" s="146">
        <v>122.192</v>
      </c>
      <c r="J11" s="146"/>
      <c r="K11" s="32"/>
    </row>
    <row r="12" spans="1:11" s="33" customFormat="1" ht="11.25" customHeight="1">
      <c r="A12" s="35" t="s">
        <v>10</v>
      </c>
      <c r="B12" s="29"/>
      <c r="C12" s="30">
        <v>2850</v>
      </c>
      <c r="D12" s="30">
        <v>3157</v>
      </c>
      <c r="E12" s="30">
        <v>2740</v>
      </c>
      <c r="F12" s="31"/>
      <c r="G12" s="31"/>
      <c r="H12" s="146">
        <v>51.731</v>
      </c>
      <c r="I12" s="146">
        <v>59.668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17961</v>
      </c>
      <c r="D13" s="38">
        <v>17221</v>
      </c>
      <c r="E13" s="38">
        <v>17998</v>
      </c>
      <c r="F13" s="39">
        <v>104.51193310493002</v>
      </c>
      <c r="G13" s="40"/>
      <c r="H13" s="147">
        <v>383.16999999999996</v>
      </c>
      <c r="I13" s="148">
        <v>368.48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540</v>
      </c>
      <c r="D15" s="38">
        <v>540</v>
      </c>
      <c r="E15" s="38">
        <v>402</v>
      </c>
      <c r="F15" s="39">
        <v>74.44444444444444</v>
      </c>
      <c r="G15" s="40"/>
      <c r="H15" s="147">
        <v>10.26</v>
      </c>
      <c r="I15" s="148">
        <v>8.1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120</v>
      </c>
      <c r="D17" s="38">
        <v>114</v>
      </c>
      <c r="E17" s="38">
        <v>116</v>
      </c>
      <c r="F17" s="39">
        <v>101.75438596491227</v>
      </c>
      <c r="G17" s="40"/>
      <c r="H17" s="147">
        <v>3</v>
      </c>
      <c r="I17" s="148">
        <v>3.186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1339</v>
      </c>
      <c r="D19" s="30">
        <v>1255</v>
      </c>
      <c r="E19" s="30">
        <v>1235</v>
      </c>
      <c r="F19" s="31"/>
      <c r="G19" s="31"/>
      <c r="H19" s="146">
        <v>59.408</v>
      </c>
      <c r="I19" s="146">
        <v>47.263</v>
      </c>
      <c r="J19" s="146"/>
      <c r="K19" s="32"/>
    </row>
    <row r="20" spans="1:11" s="33" customFormat="1" ht="11.25" customHeight="1">
      <c r="A20" s="35" t="s">
        <v>15</v>
      </c>
      <c r="B20" s="29"/>
      <c r="C20" s="30">
        <v>165</v>
      </c>
      <c r="D20" s="30">
        <v>165</v>
      </c>
      <c r="E20" s="30">
        <v>165</v>
      </c>
      <c r="F20" s="31"/>
      <c r="G20" s="31"/>
      <c r="H20" s="146">
        <v>3.737</v>
      </c>
      <c r="I20" s="146">
        <v>3.667</v>
      </c>
      <c r="J20" s="146"/>
      <c r="K20" s="32"/>
    </row>
    <row r="21" spans="1:11" s="33" customFormat="1" ht="11.25" customHeight="1">
      <c r="A21" s="35" t="s">
        <v>16</v>
      </c>
      <c r="B21" s="29"/>
      <c r="C21" s="30">
        <v>210</v>
      </c>
      <c r="D21" s="30">
        <v>210</v>
      </c>
      <c r="E21" s="30">
        <v>210</v>
      </c>
      <c r="F21" s="31"/>
      <c r="G21" s="31"/>
      <c r="H21" s="146">
        <v>4.99</v>
      </c>
      <c r="I21" s="146">
        <v>5.0600000000000005</v>
      </c>
      <c r="J21" s="146"/>
      <c r="K21" s="32"/>
    </row>
    <row r="22" spans="1:11" s="42" customFormat="1" ht="11.25" customHeight="1">
      <c r="A22" s="36" t="s">
        <v>17</v>
      </c>
      <c r="B22" s="37"/>
      <c r="C22" s="38">
        <v>1714</v>
      </c>
      <c r="D22" s="38">
        <v>1630</v>
      </c>
      <c r="E22" s="38">
        <v>1610</v>
      </c>
      <c r="F22" s="39">
        <v>98.77300613496932</v>
      </c>
      <c r="G22" s="40"/>
      <c r="H22" s="147">
        <v>68.135</v>
      </c>
      <c r="I22" s="148">
        <v>55.99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442</v>
      </c>
      <c r="D24" s="38">
        <v>353</v>
      </c>
      <c r="E24" s="38">
        <v>376</v>
      </c>
      <c r="F24" s="39">
        <v>106.51558073654391</v>
      </c>
      <c r="G24" s="40"/>
      <c r="H24" s="147">
        <v>13.356</v>
      </c>
      <c r="I24" s="148">
        <v>10.2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1142</v>
      </c>
      <c r="D26" s="38">
        <v>1000</v>
      </c>
      <c r="E26" s="38">
        <v>975</v>
      </c>
      <c r="F26" s="39">
        <v>97.5</v>
      </c>
      <c r="G26" s="40"/>
      <c r="H26" s="147">
        <v>49.978</v>
      </c>
      <c r="I26" s="148">
        <v>42.6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62</v>
      </c>
      <c r="D28" s="30">
        <v>39</v>
      </c>
      <c r="E28" s="30">
        <v>46</v>
      </c>
      <c r="F28" s="31"/>
      <c r="G28" s="31"/>
      <c r="H28" s="146">
        <v>1.355</v>
      </c>
      <c r="I28" s="146">
        <v>1.127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237</v>
      </c>
      <c r="D29" s="30">
        <v>215</v>
      </c>
      <c r="E29" s="30">
        <v>177</v>
      </c>
      <c r="F29" s="31"/>
      <c r="G29" s="31"/>
      <c r="H29" s="146">
        <v>5.116</v>
      </c>
      <c r="I29" s="146">
        <v>4.774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265</v>
      </c>
      <c r="D30" s="30">
        <v>252</v>
      </c>
      <c r="E30" s="30">
        <v>280</v>
      </c>
      <c r="F30" s="31"/>
      <c r="G30" s="31"/>
      <c r="H30" s="146">
        <v>9.025</v>
      </c>
      <c r="I30" s="146">
        <v>8.575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564</v>
      </c>
      <c r="D31" s="38">
        <v>506</v>
      </c>
      <c r="E31" s="38">
        <v>503</v>
      </c>
      <c r="F31" s="39">
        <f>IF(D31&gt;0,100*E31/D31,0)</f>
        <v>99.40711462450592</v>
      </c>
      <c r="G31" s="40"/>
      <c r="H31" s="147">
        <v>15.496</v>
      </c>
      <c r="I31" s="148">
        <v>14.475999999999999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326</v>
      </c>
      <c r="D33" s="30">
        <v>260</v>
      </c>
      <c r="E33" s="30">
        <v>285</v>
      </c>
      <c r="F33" s="31"/>
      <c r="G33" s="31"/>
      <c r="H33" s="146">
        <v>6.733</v>
      </c>
      <c r="I33" s="146">
        <v>5.345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220</v>
      </c>
      <c r="D34" s="30">
        <v>216</v>
      </c>
      <c r="E34" s="30">
        <v>206</v>
      </c>
      <c r="F34" s="31"/>
      <c r="G34" s="31"/>
      <c r="H34" s="146">
        <v>5.515</v>
      </c>
      <c r="I34" s="146">
        <v>5.45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259</v>
      </c>
      <c r="D35" s="30">
        <v>265</v>
      </c>
      <c r="E35" s="30">
        <v>255</v>
      </c>
      <c r="F35" s="31"/>
      <c r="G35" s="31"/>
      <c r="H35" s="146">
        <v>5.328</v>
      </c>
      <c r="I35" s="146">
        <v>5.08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125</v>
      </c>
      <c r="D36" s="30">
        <v>125</v>
      </c>
      <c r="E36" s="30">
        <v>103</v>
      </c>
      <c r="F36" s="31"/>
      <c r="G36" s="31"/>
      <c r="H36" s="146">
        <v>3.486</v>
      </c>
      <c r="I36" s="146">
        <v>3.494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930</v>
      </c>
      <c r="D37" s="38">
        <v>866</v>
      </c>
      <c r="E37" s="38">
        <v>849</v>
      </c>
      <c r="F37" s="39">
        <v>98.03695150115473</v>
      </c>
      <c r="G37" s="40"/>
      <c r="H37" s="147">
        <v>21.062</v>
      </c>
      <c r="I37" s="148">
        <v>19.369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1857</v>
      </c>
      <c r="D39" s="38">
        <v>1835</v>
      </c>
      <c r="E39" s="38">
        <v>1695</v>
      </c>
      <c r="F39" s="39">
        <v>92.37057220708446</v>
      </c>
      <c r="G39" s="40"/>
      <c r="H39" s="147">
        <v>61.539</v>
      </c>
      <c r="I39" s="148">
        <v>61.35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1560</v>
      </c>
      <c r="D41" s="30">
        <v>1479</v>
      </c>
      <c r="E41" s="30">
        <v>1339</v>
      </c>
      <c r="F41" s="31"/>
      <c r="G41" s="31"/>
      <c r="H41" s="146">
        <v>74.809</v>
      </c>
      <c r="I41" s="146">
        <v>72.861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2421</v>
      </c>
      <c r="D42" s="30">
        <v>2389</v>
      </c>
      <c r="E42" s="30">
        <v>2314</v>
      </c>
      <c r="F42" s="31"/>
      <c r="G42" s="31"/>
      <c r="H42" s="146">
        <v>91.742</v>
      </c>
      <c r="I42" s="146">
        <v>91.905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1506</v>
      </c>
      <c r="D43" s="30">
        <v>1461</v>
      </c>
      <c r="E43" s="30">
        <v>1509</v>
      </c>
      <c r="F43" s="31"/>
      <c r="G43" s="31"/>
      <c r="H43" s="146">
        <v>66.87</v>
      </c>
      <c r="I43" s="146">
        <v>58.24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883</v>
      </c>
      <c r="D44" s="30">
        <v>825</v>
      </c>
      <c r="E44" s="30">
        <v>859</v>
      </c>
      <c r="F44" s="31"/>
      <c r="G44" s="31"/>
      <c r="H44" s="146">
        <v>30.905</v>
      </c>
      <c r="I44" s="146">
        <v>26.99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4900</v>
      </c>
      <c r="D45" s="30">
        <v>4538</v>
      </c>
      <c r="E45" s="30">
        <v>4405</v>
      </c>
      <c r="F45" s="31"/>
      <c r="G45" s="31"/>
      <c r="H45" s="146">
        <v>226.8</v>
      </c>
      <c r="I45" s="146">
        <v>194.02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2128</v>
      </c>
      <c r="D46" s="30">
        <v>2085</v>
      </c>
      <c r="E46" s="30">
        <v>2058</v>
      </c>
      <c r="F46" s="31"/>
      <c r="G46" s="31"/>
      <c r="H46" s="146">
        <v>83.13</v>
      </c>
      <c r="I46" s="146">
        <v>85.4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405</v>
      </c>
      <c r="D47" s="30">
        <v>477</v>
      </c>
      <c r="E47" s="30">
        <v>354</v>
      </c>
      <c r="F47" s="31"/>
      <c r="G47" s="31"/>
      <c r="H47" s="146">
        <v>18.833</v>
      </c>
      <c r="I47" s="146">
        <v>19.08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5585</v>
      </c>
      <c r="D48" s="30">
        <v>5142</v>
      </c>
      <c r="E48" s="30">
        <v>5122</v>
      </c>
      <c r="F48" s="31"/>
      <c r="G48" s="31"/>
      <c r="H48" s="146">
        <v>248.67</v>
      </c>
      <c r="I48" s="146">
        <v>218.21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1045</v>
      </c>
      <c r="D49" s="30">
        <v>954</v>
      </c>
      <c r="E49" s="30">
        <v>955</v>
      </c>
      <c r="F49" s="31"/>
      <c r="G49" s="31"/>
      <c r="H49" s="146">
        <v>45.825</v>
      </c>
      <c r="I49" s="146">
        <v>43.506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20433</v>
      </c>
      <c r="D50" s="38">
        <v>19350</v>
      </c>
      <c r="E50" s="38">
        <v>18915</v>
      </c>
      <c r="F50" s="39">
        <v>97.75193798449612</v>
      </c>
      <c r="G50" s="40"/>
      <c r="H50" s="147">
        <v>887.5840000000001</v>
      </c>
      <c r="I50" s="148">
        <v>810.2120000000001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137</v>
      </c>
      <c r="D52" s="38">
        <v>96</v>
      </c>
      <c r="E52" s="38">
        <v>96</v>
      </c>
      <c r="F52" s="39">
        <v>100</v>
      </c>
      <c r="G52" s="40"/>
      <c r="H52" s="147">
        <v>4.06</v>
      </c>
      <c r="I52" s="148">
        <v>2.661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1544</v>
      </c>
      <c r="D54" s="30">
        <v>1458</v>
      </c>
      <c r="E54" s="30">
        <v>1450</v>
      </c>
      <c r="F54" s="31"/>
      <c r="G54" s="31"/>
      <c r="H54" s="146">
        <v>47.176</v>
      </c>
      <c r="I54" s="146">
        <v>46.848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427</v>
      </c>
      <c r="D55" s="30">
        <v>348</v>
      </c>
      <c r="E55" s="30">
        <v>297</v>
      </c>
      <c r="F55" s="31"/>
      <c r="G55" s="31"/>
      <c r="H55" s="146">
        <v>12.81</v>
      </c>
      <c r="I55" s="146">
        <v>10.47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202</v>
      </c>
      <c r="D56" s="30">
        <v>79.37</v>
      </c>
      <c r="E56" s="30">
        <v>80</v>
      </c>
      <c r="F56" s="31"/>
      <c r="G56" s="31"/>
      <c r="H56" s="146">
        <v>2.613</v>
      </c>
      <c r="I56" s="146">
        <v>1.082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59</v>
      </c>
      <c r="D57" s="30">
        <v>40</v>
      </c>
      <c r="E57" s="30">
        <v>40</v>
      </c>
      <c r="F57" s="31"/>
      <c r="G57" s="31"/>
      <c r="H57" s="146">
        <v>1.254</v>
      </c>
      <c r="I57" s="146">
        <v>0.96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384</v>
      </c>
      <c r="D58" s="30">
        <v>305</v>
      </c>
      <c r="E58" s="30">
        <v>343</v>
      </c>
      <c r="F58" s="31"/>
      <c r="G58" s="31"/>
      <c r="H58" s="146">
        <v>12.32</v>
      </c>
      <c r="I58" s="146">
        <v>11.793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2616</v>
      </c>
      <c r="D59" s="38">
        <v>2230.37</v>
      </c>
      <c r="E59" s="38">
        <v>2210</v>
      </c>
      <c r="F59" s="39">
        <v>99.08669861951157</v>
      </c>
      <c r="G59" s="40"/>
      <c r="H59" s="147">
        <v>76.173</v>
      </c>
      <c r="I59" s="148">
        <v>71.15299999999999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820</v>
      </c>
      <c r="D61" s="30">
        <v>800</v>
      </c>
      <c r="E61" s="30">
        <v>710</v>
      </c>
      <c r="F61" s="31"/>
      <c r="G61" s="31"/>
      <c r="H61" s="146">
        <v>19.403</v>
      </c>
      <c r="I61" s="146">
        <v>18.83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374</v>
      </c>
      <c r="D62" s="30">
        <v>380</v>
      </c>
      <c r="E62" s="30">
        <v>444</v>
      </c>
      <c r="F62" s="31"/>
      <c r="G62" s="31"/>
      <c r="H62" s="146">
        <v>9.294</v>
      </c>
      <c r="I62" s="146">
        <v>9.015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1002</v>
      </c>
      <c r="D63" s="30">
        <v>996</v>
      </c>
      <c r="E63" s="30">
        <v>996</v>
      </c>
      <c r="F63" s="31"/>
      <c r="G63" s="31"/>
      <c r="H63" s="146">
        <v>32.408</v>
      </c>
      <c r="I63" s="146">
        <v>32.734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2196</v>
      </c>
      <c r="D64" s="38">
        <v>2176</v>
      </c>
      <c r="E64" s="38">
        <v>2150</v>
      </c>
      <c r="F64" s="39">
        <v>98.80514705882354</v>
      </c>
      <c r="G64" s="40"/>
      <c r="H64" s="147">
        <v>61.105000000000004</v>
      </c>
      <c r="I64" s="148">
        <v>60.579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4592</v>
      </c>
      <c r="D66" s="38">
        <v>4845</v>
      </c>
      <c r="E66" s="38">
        <v>5425</v>
      </c>
      <c r="F66" s="39">
        <v>111.97110423116615</v>
      </c>
      <c r="G66" s="40"/>
      <c r="H66" s="147">
        <v>168.623</v>
      </c>
      <c r="I66" s="148">
        <v>146.295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615</v>
      </c>
      <c r="D68" s="30">
        <v>405</v>
      </c>
      <c r="E68" s="30">
        <v>500</v>
      </c>
      <c r="F68" s="31"/>
      <c r="G68" s="31"/>
      <c r="H68" s="146">
        <v>20.357</v>
      </c>
      <c r="I68" s="146">
        <v>15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154</v>
      </c>
      <c r="D69" s="30">
        <v>160</v>
      </c>
      <c r="E69" s="30">
        <v>150</v>
      </c>
      <c r="F69" s="31"/>
      <c r="G69" s="31"/>
      <c r="H69" s="146">
        <v>5.39</v>
      </c>
      <c r="I69" s="146">
        <v>6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769</v>
      </c>
      <c r="D70" s="38">
        <v>565</v>
      </c>
      <c r="E70" s="38">
        <v>650</v>
      </c>
      <c r="F70" s="39">
        <v>115.04424778761062</v>
      </c>
      <c r="G70" s="40"/>
      <c r="H70" s="147">
        <v>25.747</v>
      </c>
      <c r="I70" s="148">
        <v>21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633</v>
      </c>
      <c r="D72" s="30">
        <v>605</v>
      </c>
      <c r="E72" s="30">
        <v>550</v>
      </c>
      <c r="F72" s="31"/>
      <c r="G72" s="31"/>
      <c r="H72" s="146">
        <v>20.058</v>
      </c>
      <c r="I72" s="146">
        <v>14.849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1920</v>
      </c>
      <c r="D73" s="30">
        <v>1970</v>
      </c>
      <c r="E73" s="30">
        <v>2060</v>
      </c>
      <c r="F73" s="31"/>
      <c r="G73" s="31"/>
      <c r="H73" s="146">
        <v>49.7</v>
      </c>
      <c r="I73" s="146">
        <v>44.47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815</v>
      </c>
      <c r="D74" s="30">
        <v>457</v>
      </c>
      <c r="E74" s="30">
        <v>471</v>
      </c>
      <c r="F74" s="31"/>
      <c r="G74" s="31"/>
      <c r="H74" s="146">
        <v>31.23</v>
      </c>
      <c r="I74" s="146">
        <v>15.24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658</v>
      </c>
      <c r="D75" s="30">
        <v>208</v>
      </c>
      <c r="E75" s="30">
        <v>628</v>
      </c>
      <c r="F75" s="31"/>
      <c r="G75" s="31"/>
      <c r="H75" s="146">
        <v>15.727</v>
      </c>
      <c r="I75" s="146">
        <v>7.295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455</v>
      </c>
      <c r="D76" s="30">
        <v>450</v>
      </c>
      <c r="E76" s="30">
        <v>450</v>
      </c>
      <c r="F76" s="31"/>
      <c r="G76" s="31"/>
      <c r="H76" s="146">
        <v>14.885</v>
      </c>
      <c r="I76" s="146">
        <v>12.55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140</v>
      </c>
      <c r="D77" s="30">
        <v>60</v>
      </c>
      <c r="E77" s="30">
        <v>84</v>
      </c>
      <c r="F77" s="31"/>
      <c r="G77" s="31"/>
      <c r="H77" s="146">
        <v>2.89</v>
      </c>
      <c r="I77" s="146">
        <v>1.286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1205</v>
      </c>
      <c r="D78" s="30">
        <v>1160</v>
      </c>
      <c r="E78" s="30">
        <v>860</v>
      </c>
      <c r="F78" s="31"/>
      <c r="G78" s="31"/>
      <c r="H78" s="146">
        <v>32.412</v>
      </c>
      <c r="I78" s="146">
        <v>32.33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4453</v>
      </c>
      <c r="D79" s="30">
        <v>4989</v>
      </c>
      <c r="E79" s="30">
        <v>4394</v>
      </c>
      <c r="F79" s="31"/>
      <c r="G79" s="31"/>
      <c r="H79" s="146">
        <v>151.074</v>
      </c>
      <c r="I79" s="146">
        <v>96.041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10279</v>
      </c>
      <c r="D80" s="38">
        <v>9899</v>
      </c>
      <c r="E80" s="38">
        <v>9497</v>
      </c>
      <c r="F80" s="39">
        <v>95.93898373573089</v>
      </c>
      <c r="G80" s="40"/>
      <c r="H80" s="147">
        <v>317.976</v>
      </c>
      <c r="I80" s="148">
        <v>224.06099999999998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1444</v>
      </c>
      <c r="D82" s="30">
        <v>1444</v>
      </c>
      <c r="E82" s="30">
        <v>1643</v>
      </c>
      <c r="F82" s="31"/>
      <c r="G82" s="31"/>
      <c r="H82" s="146">
        <v>30.484</v>
      </c>
      <c r="I82" s="146">
        <v>38.042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3142</v>
      </c>
      <c r="D83" s="30">
        <v>2550</v>
      </c>
      <c r="E83" s="30">
        <v>3030</v>
      </c>
      <c r="F83" s="31"/>
      <c r="G83" s="31"/>
      <c r="H83" s="146">
        <v>41.722</v>
      </c>
      <c r="I83" s="146">
        <v>45.14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4586</v>
      </c>
      <c r="D84" s="38">
        <v>3994</v>
      </c>
      <c r="E84" s="38">
        <v>4673</v>
      </c>
      <c r="F84" s="39">
        <v>117.0005007511267</v>
      </c>
      <c r="G84" s="40"/>
      <c r="H84" s="147">
        <v>72.206</v>
      </c>
      <c r="I84" s="148">
        <v>83.182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70878</v>
      </c>
      <c r="D87" s="53">
        <v>67220.37</v>
      </c>
      <c r="E87" s="53">
        <v>68140</v>
      </c>
      <c r="F87" s="54">
        <f>IF(D87&gt;0,100*E87/D87,0)</f>
        <v>101.3680823238551</v>
      </c>
      <c r="G87" s="40"/>
      <c r="H87" s="151">
        <v>2239.4700000000003</v>
      </c>
      <c r="I87" s="152">
        <v>2002.8940000000002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1579</v>
      </c>
      <c r="D19" s="30">
        <v>1600</v>
      </c>
      <c r="E19" s="30">
        <v>1420</v>
      </c>
      <c r="F19" s="31"/>
      <c r="G19" s="31"/>
      <c r="H19" s="146">
        <v>164.218</v>
      </c>
      <c r="I19" s="146">
        <v>111.2</v>
      </c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1579</v>
      </c>
      <c r="D22" s="38">
        <v>1600</v>
      </c>
      <c r="E22" s="38">
        <v>1420</v>
      </c>
      <c r="F22" s="39">
        <v>88.75</v>
      </c>
      <c r="G22" s="40"/>
      <c r="H22" s="147">
        <v>164.218</v>
      </c>
      <c r="I22" s="148">
        <v>111.2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471</v>
      </c>
      <c r="D24" s="38">
        <v>500</v>
      </c>
      <c r="E24" s="38">
        <v>360</v>
      </c>
      <c r="F24" s="39">
        <v>72</v>
      </c>
      <c r="G24" s="40"/>
      <c r="H24" s="147">
        <v>43.902</v>
      </c>
      <c r="I24" s="148">
        <v>39.866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1306</v>
      </c>
      <c r="D26" s="38">
        <v>1345</v>
      </c>
      <c r="E26" s="38">
        <v>940</v>
      </c>
      <c r="F26" s="39">
        <v>69.88847583643123</v>
      </c>
      <c r="G26" s="40"/>
      <c r="H26" s="147">
        <v>130.389</v>
      </c>
      <c r="I26" s="148">
        <v>111.668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1962</v>
      </c>
      <c r="D41" s="30">
        <v>1907</v>
      </c>
      <c r="E41" s="30">
        <v>1855</v>
      </c>
      <c r="F41" s="31"/>
      <c r="G41" s="31"/>
      <c r="H41" s="146">
        <v>193.744</v>
      </c>
      <c r="I41" s="146">
        <v>160.199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1833</v>
      </c>
      <c r="D42" s="30">
        <v>1881</v>
      </c>
      <c r="E42" s="30">
        <v>1587</v>
      </c>
      <c r="F42" s="31"/>
      <c r="G42" s="31"/>
      <c r="H42" s="146">
        <v>161.832</v>
      </c>
      <c r="I42" s="146">
        <v>149.935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6246</v>
      </c>
      <c r="D43" s="30">
        <v>5708</v>
      </c>
      <c r="E43" s="30">
        <v>4504</v>
      </c>
      <c r="F43" s="31"/>
      <c r="G43" s="31"/>
      <c r="H43" s="146">
        <v>500.929</v>
      </c>
      <c r="I43" s="146">
        <v>372.379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1619</v>
      </c>
      <c r="D44" s="30">
        <v>1836</v>
      </c>
      <c r="E44" s="30">
        <v>2004</v>
      </c>
      <c r="F44" s="31"/>
      <c r="G44" s="31"/>
      <c r="H44" s="146">
        <v>110.552</v>
      </c>
      <c r="I44" s="146">
        <v>142.867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2117</v>
      </c>
      <c r="D45" s="30">
        <v>1856</v>
      </c>
      <c r="E45" s="30">
        <v>1429</v>
      </c>
      <c r="F45" s="31"/>
      <c r="G45" s="31"/>
      <c r="H45" s="146">
        <v>195.922</v>
      </c>
      <c r="I45" s="146">
        <v>151.318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1330</v>
      </c>
      <c r="D46" s="30">
        <v>1264</v>
      </c>
      <c r="E46" s="30">
        <v>1238</v>
      </c>
      <c r="F46" s="31"/>
      <c r="G46" s="31"/>
      <c r="H46" s="146">
        <v>121.066</v>
      </c>
      <c r="I46" s="146">
        <v>99.94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231</v>
      </c>
      <c r="D47" s="30">
        <v>243</v>
      </c>
      <c r="E47" s="30">
        <v>229</v>
      </c>
      <c r="F47" s="31"/>
      <c r="G47" s="31"/>
      <c r="H47" s="146">
        <v>20.432</v>
      </c>
      <c r="I47" s="146">
        <v>20.164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7824</v>
      </c>
      <c r="D48" s="30">
        <v>7284</v>
      </c>
      <c r="E48" s="30">
        <v>6833</v>
      </c>
      <c r="F48" s="31"/>
      <c r="G48" s="31"/>
      <c r="H48" s="146">
        <v>752.176</v>
      </c>
      <c r="I48" s="146">
        <v>620.604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2582</v>
      </c>
      <c r="D49" s="30">
        <v>2227</v>
      </c>
      <c r="E49" s="30">
        <v>1852</v>
      </c>
      <c r="F49" s="31"/>
      <c r="G49" s="31"/>
      <c r="H49" s="146">
        <v>242.305</v>
      </c>
      <c r="I49" s="146">
        <v>190.729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25744</v>
      </c>
      <c r="D50" s="38">
        <v>24206</v>
      </c>
      <c r="E50" s="38">
        <v>21531</v>
      </c>
      <c r="F50" s="39">
        <v>88.94902090390812</v>
      </c>
      <c r="G50" s="40"/>
      <c r="H50" s="147">
        <v>2298.958</v>
      </c>
      <c r="I50" s="148">
        <v>1908.135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/>
      <c r="I66" s="148"/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/>
      <c r="I73" s="146"/>
      <c r="J73" s="146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/>
      <c r="I80" s="148"/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29100</v>
      </c>
      <c r="D87" s="53">
        <v>27651</v>
      </c>
      <c r="E87" s="53">
        <v>24251</v>
      </c>
      <c r="F87" s="54">
        <f>IF(D87&gt;0,100*E87/D87,0)</f>
        <v>87.7038805106506</v>
      </c>
      <c r="G87" s="40"/>
      <c r="H87" s="151">
        <v>2637.467</v>
      </c>
      <c r="I87" s="152">
        <v>2170.869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44"/>
  <sheetViews>
    <sheetView showZeros="0" view="pageBreakPreview" zoomScale="89" zoomScaleSheetLayoutView="89" zoomScalePageLayoutView="0" workbookViewId="0" topLeftCell="A1">
      <selection activeCell="A5" sqref="A5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9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9.75">
      <c r="A2" s="66" t="s">
        <v>124</v>
      </c>
      <c r="B2" s="67"/>
      <c r="C2" s="67"/>
      <c r="D2" s="67"/>
      <c r="E2" s="67"/>
      <c r="F2" s="67"/>
      <c r="G2" s="67"/>
      <c r="H2" s="67"/>
      <c r="J2" s="68" t="s">
        <v>125</v>
      </c>
      <c r="M2" s="68" t="s">
        <v>131</v>
      </c>
      <c r="O2" s="66" t="s">
        <v>124</v>
      </c>
      <c r="P2" s="67"/>
      <c r="Q2" s="67"/>
      <c r="R2" s="67"/>
      <c r="S2" s="67"/>
      <c r="T2" s="67"/>
      <c r="U2" s="67"/>
      <c r="V2" s="67"/>
      <c r="X2" s="68" t="s">
        <v>125</v>
      </c>
      <c r="AA2" s="68" t="s">
        <v>131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0.5" thickBot="1">
      <c r="A4" s="69"/>
      <c r="B4" s="70"/>
      <c r="C4" s="71"/>
      <c r="D4" s="185" t="s">
        <v>126</v>
      </c>
      <c r="E4" s="186"/>
      <c r="F4" s="186"/>
      <c r="G4" s="186"/>
      <c r="H4" s="187"/>
      <c r="J4" s="185" t="s">
        <v>127</v>
      </c>
      <c r="K4" s="186"/>
      <c r="L4" s="186"/>
      <c r="M4" s="186"/>
      <c r="N4" s="187"/>
      <c r="O4" s="69"/>
      <c r="P4" s="70"/>
      <c r="Q4" s="71"/>
      <c r="R4" s="185" t="s">
        <v>126</v>
      </c>
      <c r="S4" s="186"/>
      <c r="T4" s="186"/>
      <c r="U4" s="186"/>
      <c r="V4" s="187"/>
      <c r="X4" s="185" t="s">
        <v>127</v>
      </c>
      <c r="Y4" s="186"/>
      <c r="Z4" s="186"/>
      <c r="AA4" s="186"/>
      <c r="AB4" s="187"/>
    </row>
    <row r="5" spans="1:28" s="68" customFormat="1" ht="9.75">
      <c r="A5" s="72" t="s">
        <v>128</v>
      </c>
      <c r="B5" s="73"/>
      <c r="C5" s="71"/>
      <c r="D5" s="69"/>
      <c r="E5" s="74" t="s">
        <v>338</v>
      </c>
      <c r="F5" s="74" t="s">
        <v>129</v>
      </c>
      <c r="G5" s="74" t="s">
        <v>130</v>
      </c>
      <c r="H5" s="75">
        <f>G6</f>
        <v>2019</v>
      </c>
      <c r="J5" s="69"/>
      <c r="K5" s="74" t="s">
        <v>338</v>
      </c>
      <c r="L5" s="74" t="s">
        <v>129</v>
      </c>
      <c r="M5" s="74" t="s">
        <v>130</v>
      </c>
      <c r="N5" s="75">
        <f>M6</f>
        <v>2019</v>
      </c>
      <c r="O5" s="72" t="s">
        <v>128</v>
      </c>
      <c r="P5" s="73"/>
      <c r="Q5" s="71"/>
      <c r="R5" s="69"/>
      <c r="S5" s="74" t="s">
        <v>338</v>
      </c>
      <c r="T5" s="74" t="s">
        <v>129</v>
      </c>
      <c r="U5" s="74" t="s">
        <v>130</v>
      </c>
      <c r="V5" s="75">
        <f>U6</f>
        <v>2019</v>
      </c>
      <c r="X5" s="69"/>
      <c r="Y5" s="74" t="s">
        <v>338</v>
      </c>
      <c r="Z5" s="74" t="s">
        <v>129</v>
      </c>
      <c r="AA5" s="74" t="s">
        <v>130</v>
      </c>
      <c r="AB5" s="75">
        <f>AA6</f>
        <v>2019</v>
      </c>
    </row>
    <row r="6" spans="1:28" s="68" customFormat="1" ht="23.25" customHeight="1" thickBot="1">
      <c r="A6" s="76"/>
      <c r="B6" s="77"/>
      <c r="C6" s="78"/>
      <c r="D6" s="79" t="s">
        <v>337</v>
      </c>
      <c r="E6" s="80">
        <f>G6-2</f>
        <v>2017</v>
      </c>
      <c r="F6" s="80">
        <f>G6-1</f>
        <v>2018</v>
      </c>
      <c r="G6" s="80">
        <v>2019</v>
      </c>
      <c r="H6" s="81" t="str">
        <f>CONCATENATE(F6,"=100")</f>
        <v>2018=100</v>
      </c>
      <c r="I6" s="82"/>
      <c r="J6" s="79" t="s">
        <v>337</v>
      </c>
      <c r="K6" s="80">
        <f>M6-2</f>
        <v>2017</v>
      </c>
      <c r="L6" s="80">
        <f>M6-1</f>
        <v>2018</v>
      </c>
      <c r="M6" s="80">
        <v>2019</v>
      </c>
      <c r="N6" s="81" t="str">
        <f>CONCATENATE(L6,"=100")</f>
        <v>2018=100</v>
      </c>
      <c r="O6" s="76"/>
      <c r="P6" s="77"/>
      <c r="Q6" s="78"/>
      <c r="R6" s="79" t="s">
        <v>337</v>
      </c>
      <c r="S6" s="80">
        <f>U6-2</f>
        <v>2017</v>
      </c>
      <c r="T6" s="80">
        <f>U6-1</f>
        <v>2018</v>
      </c>
      <c r="U6" s="80">
        <v>2019</v>
      </c>
      <c r="V6" s="81" t="str">
        <f>CONCATENATE(T6,"=100")</f>
        <v>2018=100</v>
      </c>
      <c r="W6" s="82"/>
      <c r="X6" s="79" t="s">
        <v>337</v>
      </c>
      <c r="Y6" s="80">
        <f>AA6-2</f>
        <v>2017</v>
      </c>
      <c r="Z6" s="80">
        <f>AA6-1</f>
        <v>2018</v>
      </c>
      <c r="AA6" s="80">
        <v>2019</v>
      </c>
      <c r="AB6" s="81" t="str">
        <f>CONCATENATE(Z6,"=100")</f>
        <v>2018=100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0.75" customHeight="1">
      <c r="A8" s="83"/>
      <c r="B8" s="83"/>
      <c r="C8" s="83"/>
      <c r="D8" s="84"/>
      <c r="E8" s="85"/>
      <c r="F8" s="85"/>
      <c r="G8" s="85"/>
      <c r="H8" s="85"/>
      <c r="I8" s="86"/>
      <c r="J8" s="86"/>
      <c r="K8" s="87"/>
      <c r="L8" s="87"/>
      <c r="M8" s="87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134</v>
      </c>
      <c r="B9" s="83"/>
      <c r="C9" s="83"/>
      <c r="D9" s="100"/>
      <c r="E9" s="85"/>
      <c r="F9" s="85"/>
      <c r="G9" s="85"/>
      <c r="H9" s="85">
        <f aca="true" t="shared" si="0" ref="H9:H22">IF(AND(F9&gt;0,G9&gt;0),G9*100/F9,"")</f>
      </c>
      <c r="I9" s="86"/>
      <c r="J9" s="101"/>
      <c r="K9" s="87"/>
      <c r="L9" s="87"/>
      <c r="M9" s="87"/>
      <c r="N9" s="87">
        <f aca="true" t="shared" si="1" ref="N9:N22">IF(AND(L9&gt;0,M9&gt;0),M9*100/L9,"")</f>
      </c>
      <c r="O9" s="83" t="s">
        <v>132</v>
      </c>
      <c r="P9" s="83"/>
      <c r="Q9" s="83"/>
      <c r="R9" s="100"/>
      <c r="S9" s="85"/>
      <c r="T9" s="85"/>
      <c r="U9" s="85"/>
      <c r="V9" s="85">
        <f aca="true" t="shared" si="2" ref="V9:V18">IF(AND(T9&gt;0,U9&gt;0),U9*100/T9,"")</f>
      </c>
      <c r="W9" s="86"/>
      <c r="X9" s="101"/>
      <c r="Y9" s="87"/>
      <c r="Z9" s="87"/>
      <c r="AA9" s="87"/>
      <c r="AB9" s="88">
        <f aca="true" t="shared" si="3" ref="AB9:AB18">IF(AND(Z9&gt;0,AA9&gt;0),AA9*100/Z9,"")</f>
      </c>
    </row>
    <row r="10" spans="1:28" s="89" customFormat="1" ht="11.25" customHeight="1">
      <c r="A10" s="83" t="s">
        <v>135</v>
      </c>
      <c r="B10" s="85"/>
      <c r="C10" s="85"/>
      <c r="D10" s="100">
        <v>3</v>
      </c>
      <c r="E10" s="91">
        <v>1641.635</v>
      </c>
      <c r="F10" s="91">
        <v>1689.437</v>
      </c>
      <c r="G10" s="91">
        <v>1644.058</v>
      </c>
      <c r="H10" s="91">
        <f t="shared" si="0"/>
        <v>97.31395725321512</v>
      </c>
      <c r="I10" s="87"/>
      <c r="J10" s="101">
        <v>4</v>
      </c>
      <c r="K10" s="88">
        <v>3763.4610000000002</v>
      </c>
      <c r="L10" s="88">
        <v>6718.903</v>
      </c>
      <c r="M10" s="88">
        <v>5443.058</v>
      </c>
      <c r="N10" s="87">
        <f t="shared" si="1"/>
        <v>81.01111148650308</v>
      </c>
      <c r="O10" s="83" t="s">
        <v>305</v>
      </c>
      <c r="P10" s="85"/>
      <c r="Q10" s="85"/>
      <c r="R10" s="100">
        <v>3</v>
      </c>
      <c r="S10" s="91">
        <v>6.774</v>
      </c>
      <c r="T10" s="91">
        <v>6.7338000000000005</v>
      </c>
      <c r="U10" s="91">
        <v>5.83</v>
      </c>
      <c r="V10" s="91">
        <f t="shared" si="2"/>
        <v>86.57815794944904</v>
      </c>
      <c r="W10" s="87"/>
      <c r="X10" s="101">
        <v>3</v>
      </c>
      <c r="Y10" s="88">
        <v>59.209999999999994</v>
      </c>
      <c r="Z10" s="88">
        <v>57.63799999999999</v>
      </c>
      <c r="AA10" s="88">
        <v>48.370000000000005</v>
      </c>
      <c r="AB10" s="88">
        <f t="shared" si="3"/>
        <v>83.92033033762449</v>
      </c>
    </row>
    <row r="11" spans="1:28" s="89" customFormat="1" ht="11.25" customHeight="1">
      <c r="A11" s="83" t="s">
        <v>136</v>
      </c>
      <c r="B11" s="85"/>
      <c r="C11" s="85"/>
      <c r="D11" s="100">
        <v>3</v>
      </c>
      <c r="E11" s="91">
        <v>417.589</v>
      </c>
      <c r="F11" s="91">
        <v>373.76234</v>
      </c>
      <c r="G11" s="91">
        <v>332.273</v>
      </c>
      <c r="H11" s="91">
        <f t="shared" si="0"/>
        <v>88.89953974496201</v>
      </c>
      <c r="I11" s="87"/>
      <c r="J11" s="101">
        <v>4</v>
      </c>
      <c r="K11" s="88">
        <v>1061.648</v>
      </c>
      <c r="L11" s="88">
        <v>1322.2620000000002</v>
      </c>
      <c r="M11" s="88">
        <v>916.279</v>
      </c>
      <c r="N11" s="87">
        <f t="shared" si="1"/>
        <v>69.29632705167356</v>
      </c>
      <c r="O11" s="83" t="s">
        <v>306</v>
      </c>
      <c r="P11" s="85"/>
      <c r="Q11" s="85"/>
      <c r="R11" s="100">
        <v>4</v>
      </c>
      <c r="S11" s="87">
        <v>40.2</v>
      </c>
      <c r="T11" s="87">
        <v>40.2</v>
      </c>
      <c r="U11" s="87">
        <v>36.199999999999996</v>
      </c>
      <c r="V11" s="91">
        <f t="shared" si="2"/>
        <v>90.04975124378107</v>
      </c>
      <c r="W11" s="87"/>
      <c r="X11" s="101">
        <v>12</v>
      </c>
      <c r="Y11" s="88">
        <v>9.159</v>
      </c>
      <c r="Z11" s="88">
        <v>9.703999999999999</v>
      </c>
      <c r="AA11" s="88">
        <v>0</v>
      </c>
      <c r="AB11" s="88">
        <f t="shared" si="3"/>
      </c>
    </row>
    <row r="12" spans="1:28" ht="11.25">
      <c r="A12" s="83" t="s">
        <v>137</v>
      </c>
      <c r="B12" s="85"/>
      <c r="C12" s="85"/>
      <c r="D12" s="100">
        <v>3</v>
      </c>
      <c r="E12" s="91">
        <v>2059.224</v>
      </c>
      <c r="F12" s="91">
        <v>2063.19934</v>
      </c>
      <c r="G12" s="91">
        <v>1976.331</v>
      </c>
      <c r="H12" s="91">
        <f t="shared" si="0"/>
        <v>95.78962932394111</v>
      </c>
      <c r="I12" s="87"/>
      <c r="J12" s="101">
        <v>4</v>
      </c>
      <c r="K12" s="88">
        <v>4825.109</v>
      </c>
      <c r="L12" s="88">
        <v>8041.164999999999</v>
      </c>
      <c r="M12" s="88">
        <v>6359.3369999999995</v>
      </c>
      <c r="N12" s="87">
        <f t="shared" si="1"/>
        <v>79.08477192048665</v>
      </c>
      <c r="O12" s="83" t="s">
        <v>187</v>
      </c>
      <c r="P12" s="85"/>
      <c r="Q12" s="85"/>
      <c r="R12" s="100">
        <v>10</v>
      </c>
      <c r="S12" s="91">
        <v>2.199</v>
      </c>
      <c r="T12" s="91">
        <v>2.289</v>
      </c>
      <c r="U12" s="91">
        <v>2.325</v>
      </c>
      <c r="V12" s="91">
        <f t="shared" si="2"/>
        <v>101.5727391874181</v>
      </c>
      <c r="W12" s="87"/>
      <c r="X12" s="101">
        <v>3</v>
      </c>
      <c r="Y12" s="88">
        <v>59.587</v>
      </c>
      <c r="Z12" s="88">
        <v>58.20400000000001</v>
      </c>
      <c r="AA12" s="88">
        <v>66.987</v>
      </c>
      <c r="AB12" s="88">
        <f t="shared" si="3"/>
        <v>115.0900281767576</v>
      </c>
    </row>
    <row r="13" spans="1:28" s="68" customFormat="1" ht="11.25">
      <c r="A13" s="83" t="s">
        <v>138</v>
      </c>
      <c r="B13" s="85"/>
      <c r="C13" s="85"/>
      <c r="D13" s="100">
        <v>3</v>
      </c>
      <c r="E13" s="91">
        <v>404.589</v>
      </c>
      <c r="F13" s="91">
        <v>318.249</v>
      </c>
      <c r="G13" s="91">
        <v>282.027</v>
      </c>
      <c r="H13" s="91">
        <f t="shared" si="0"/>
        <v>88.61834601208486</v>
      </c>
      <c r="I13" s="87"/>
      <c r="J13" s="101">
        <v>4</v>
      </c>
      <c r="K13" s="88">
        <v>766.3630000000002</v>
      </c>
      <c r="L13" s="88">
        <v>936.664</v>
      </c>
      <c r="M13" s="88">
        <v>687.032</v>
      </c>
      <c r="N13" s="87">
        <f t="shared" si="1"/>
        <v>73.34882092191009</v>
      </c>
      <c r="O13" s="83" t="s">
        <v>188</v>
      </c>
      <c r="P13" s="85"/>
      <c r="Q13" s="85"/>
      <c r="R13" s="100">
        <v>3</v>
      </c>
      <c r="S13" s="91">
        <v>4.353</v>
      </c>
      <c r="T13" s="91">
        <v>4.504</v>
      </c>
      <c r="U13" s="91"/>
      <c r="V13" s="91">
        <f t="shared" si="2"/>
      </c>
      <c r="W13" s="87"/>
      <c r="X13" s="101">
        <v>4</v>
      </c>
      <c r="Y13" s="88">
        <v>78.802</v>
      </c>
      <c r="Z13" s="88">
        <v>75.85300000000001</v>
      </c>
      <c r="AA13" s="88"/>
      <c r="AB13" s="88">
        <f t="shared" si="3"/>
      </c>
    </row>
    <row r="14" spans="1:28" s="68" customFormat="1" ht="12" customHeight="1">
      <c r="A14" s="83" t="s">
        <v>139</v>
      </c>
      <c r="B14" s="85"/>
      <c r="C14" s="85"/>
      <c r="D14" s="100">
        <v>4</v>
      </c>
      <c r="E14" s="91">
        <v>2192.938</v>
      </c>
      <c r="F14" s="91">
        <v>2243.92</v>
      </c>
      <c r="G14" s="91">
        <v>2348.0465</v>
      </c>
      <c r="H14" s="91">
        <f t="shared" si="0"/>
        <v>104.64038379264858</v>
      </c>
      <c r="I14" s="87"/>
      <c r="J14" s="101">
        <v>4</v>
      </c>
      <c r="K14" s="88">
        <v>5019.581</v>
      </c>
      <c r="L14" s="88">
        <v>8057.229999999999</v>
      </c>
      <c r="M14" s="88">
        <v>6873.485999999999</v>
      </c>
      <c r="N14" s="87">
        <f t="shared" si="1"/>
        <v>85.30830074355579</v>
      </c>
      <c r="O14" s="83" t="s">
        <v>307</v>
      </c>
      <c r="P14" s="85"/>
      <c r="Q14" s="85"/>
      <c r="R14" s="100">
        <v>2</v>
      </c>
      <c r="S14" s="87">
        <v>44.974000000000004</v>
      </c>
      <c r="T14" s="87">
        <v>41.985</v>
      </c>
      <c r="U14" s="87">
        <v>44.4</v>
      </c>
      <c r="V14" s="91">
        <f t="shared" si="2"/>
        <v>105.75205430510897</v>
      </c>
      <c r="W14" s="87"/>
      <c r="X14" s="101">
        <v>4</v>
      </c>
      <c r="Y14" s="88">
        <v>144.05200000000002</v>
      </c>
      <c r="Z14" s="88">
        <v>144.117</v>
      </c>
      <c r="AA14" s="88">
        <v>146.081</v>
      </c>
      <c r="AB14" s="88">
        <f t="shared" si="3"/>
        <v>101.36278162881547</v>
      </c>
    </row>
    <row r="15" spans="1:28" s="68" customFormat="1" ht="11.25">
      <c r="A15" s="83" t="s">
        <v>140</v>
      </c>
      <c r="B15" s="85"/>
      <c r="C15" s="85"/>
      <c r="D15" s="100">
        <v>4</v>
      </c>
      <c r="E15" s="91">
        <v>2597.527</v>
      </c>
      <c r="F15" s="91">
        <v>2562.169</v>
      </c>
      <c r="G15" s="91">
        <v>2630.0735</v>
      </c>
      <c r="H15" s="91">
        <f t="shared" si="0"/>
        <v>102.6502740451547</v>
      </c>
      <c r="I15" s="87"/>
      <c r="J15" s="101">
        <v>4</v>
      </c>
      <c r="K15" s="88">
        <v>5785.9439999999995</v>
      </c>
      <c r="L15" s="88">
        <v>8993.894</v>
      </c>
      <c r="M15" s="88">
        <v>7560.517999999999</v>
      </c>
      <c r="N15" s="87">
        <f t="shared" si="1"/>
        <v>84.06278748671042</v>
      </c>
      <c r="O15" s="83" t="s">
        <v>308</v>
      </c>
      <c r="P15" s="85"/>
      <c r="Q15" s="85"/>
      <c r="R15" s="100">
        <v>3</v>
      </c>
      <c r="S15" s="87">
        <v>8.51</v>
      </c>
      <c r="T15" s="87">
        <v>8.518</v>
      </c>
      <c r="U15" s="87">
        <v>9.252</v>
      </c>
      <c r="V15" s="91">
        <f t="shared" si="2"/>
        <v>108.61704625498943</v>
      </c>
      <c r="W15" s="87"/>
      <c r="X15" s="101">
        <v>4</v>
      </c>
      <c r="Y15" s="88">
        <v>14.966</v>
      </c>
      <c r="Z15" s="88">
        <v>14.799</v>
      </c>
      <c r="AA15" s="88">
        <v>15.905999999999999</v>
      </c>
      <c r="AB15" s="88">
        <f t="shared" si="3"/>
        <v>107.48023515102372</v>
      </c>
    </row>
    <row r="16" spans="1:28" s="68" customFormat="1" ht="11.25">
      <c r="A16" s="83" t="s">
        <v>141</v>
      </c>
      <c r="B16" s="85"/>
      <c r="C16" s="85"/>
      <c r="D16" s="100">
        <v>3</v>
      </c>
      <c r="E16" s="91">
        <v>558.767</v>
      </c>
      <c r="F16" s="91">
        <v>553.549</v>
      </c>
      <c r="G16" s="91">
        <v>507.956</v>
      </c>
      <c r="H16" s="91">
        <f t="shared" si="0"/>
        <v>91.76351145065749</v>
      </c>
      <c r="I16" s="87"/>
      <c r="J16" s="101">
        <v>4</v>
      </c>
      <c r="K16" s="88">
        <v>843.2589999999999</v>
      </c>
      <c r="L16" s="88">
        <v>1485.773</v>
      </c>
      <c r="M16" s="88">
        <v>995.504</v>
      </c>
      <c r="N16" s="87">
        <f t="shared" si="1"/>
        <v>67.00242903862166</v>
      </c>
      <c r="O16" s="83" t="s">
        <v>189</v>
      </c>
      <c r="P16" s="85"/>
      <c r="Q16" s="85"/>
      <c r="R16" s="100">
        <v>2</v>
      </c>
      <c r="S16" s="91">
        <v>32.867</v>
      </c>
      <c r="T16" s="91">
        <v>34.859</v>
      </c>
      <c r="U16" s="91">
        <v>0</v>
      </c>
      <c r="V16" s="91">
        <f t="shared" si="2"/>
      </c>
      <c r="W16" s="87"/>
      <c r="X16" s="101">
        <v>3</v>
      </c>
      <c r="Y16" s="88">
        <v>541.448</v>
      </c>
      <c r="Z16" s="88">
        <v>564.861</v>
      </c>
      <c r="AA16" s="88">
        <v>0</v>
      </c>
      <c r="AB16" s="88">
        <f t="shared" si="3"/>
      </c>
    </row>
    <row r="17" spans="1:28" s="68" customFormat="1" ht="12" customHeight="1">
      <c r="A17" s="83" t="s">
        <v>142</v>
      </c>
      <c r="B17" s="85"/>
      <c r="C17" s="85"/>
      <c r="D17" s="100">
        <v>3</v>
      </c>
      <c r="E17" s="91">
        <v>108.08</v>
      </c>
      <c r="F17" s="91">
        <v>134.761</v>
      </c>
      <c r="G17" s="91">
        <v>141.068</v>
      </c>
      <c r="H17" s="91">
        <f t="shared" si="0"/>
        <v>104.68013742848451</v>
      </c>
      <c r="I17" s="87"/>
      <c r="J17" s="101">
        <v>4</v>
      </c>
      <c r="K17" s="88">
        <v>139.17799999999994</v>
      </c>
      <c r="L17" s="88">
        <v>384.31700000000006</v>
      </c>
      <c r="M17" s="88">
        <v>310.0580000000001</v>
      </c>
      <c r="N17" s="87">
        <f t="shared" si="1"/>
        <v>80.67766973618134</v>
      </c>
      <c r="O17" s="83" t="s">
        <v>190</v>
      </c>
      <c r="P17" s="85"/>
      <c r="Q17" s="85"/>
      <c r="R17" s="100">
        <v>3</v>
      </c>
      <c r="S17" s="91">
        <v>1.79</v>
      </c>
      <c r="T17" s="91">
        <v>1.689</v>
      </c>
      <c r="U17" s="91">
        <v>1.768</v>
      </c>
      <c r="V17" s="91">
        <f t="shared" si="2"/>
        <v>104.67732386027235</v>
      </c>
      <c r="W17" s="87"/>
      <c r="X17" s="101">
        <v>3</v>
      </c>
      <c r="Y17" s="88">
        <v>94.32000000000002</v>
      </c>
      <c r="Z17" s="88">
        <v>87.655</v>
      </c>
      <c r="AA17" s="88">
        <v>101.29399999999998</v>
      </c>
      <c r="AB17" s="88">
        <f t="shared" si="3"/>
        <v>115.55986538132449</v>
      </c>
    </row>
    <row r="18" spans="1:28" s="89" customFormat="1" ht="11.25" customHeight="1">
      <c r="A18" s="83" t="s">
        <v>143</v>
      </c>
      <c r="B18" s="85"/>
      <c r="C18" s="85"/>
      <c r="D18" s="100">
        <v>3</v>
      </c>
      <c r="E18" s="91">
        <v>195.884</v>
      </c>
      <c r="F18" s="91">
        <v>216.038</v>
      </c>
      <c r="G18" s="91">
        <v>226.279</v>
      </c>
      <c r="H18" s="91">
        <f t="shared" si="0"/>
        <v>104.74036974976624</v>
      </c>
      <c r="I18" s="87"/>
      <c r="J18" s="101">
        <v>4</v>
      </c>
      <c r="K18" s="88">
        <v>355.84</v>
      </c>
      <c r="L18" s="88">
        <v>664.447</v>
      </c>
      <c r="M18" s="88">
        <v>532.794</v>
      </c>
      <c r="N18" s="87">
        <f t="shared" si="1"/>
        <v>80.18607955186795</v>
      </c>
      <c r="O18" s="83" t="s">
        <v>191</v>
      </c>
      <c r="P18" s="85"/>
      <c r="Q18" s="85"/>
      <c r="R18" s="100">
        <v>3</v>
      </c>
      <c r="S18" s="91">
        <v>7.475</v>
      </c>
      <c r="T18" s="91">
        <v>7.526</v>
      </c>
      <c r="U18" s="91">
        <v>7.125</v>
      </c>
      <c r="V18" s="91">
        <f t="shared" si="2"/>
        <v>94.67180441137391</v>
      </c>
      <c r="W18" s="87"/>
      <c r="X18" s="101">
        <v>3</v>
      </c>
      <c r="Y18" s="88">
        <v>634.43</v>
      </c>
      <c r="Z18" s="88">
        <v>690.5910000000001</v>
      </c>
      <c r="AA18" s="88">
        <v>599.5830000000001</v>
      </c>
      <c r="AB18" s="88">
        <f t="shared" si="3"/>
        <v>86.8217222639739</v>
      </c>
    </row>
    <row r="19" spans="1:28" s="89" customFormat="1" ht="11.25" customHeight="1">
      <c r="A19" s="83" t="s">
        <v>292</v>
      </c>
      <c r="B19" s="85"/>
      <c r="C19" s="85"/>
      <c r="D19" s="100"/>
      <c r="E19" s="91">
        <f>E12+E15+E16+E17+E18</f>
        <v>5519.482</v>
      </c>
      <c r="F19" s="91">
        <f>F12+F15+F16+F17+F18</f>
        <v>5529.716340000001</v>
      </c>
      <c r="G19" s="91">
        <f>G12+G15+G16+G17+G18</f>
        <v>5481.7075</v>
      </c>
      <c r="H19" s="91">
        <f>IF(AND(F19&gt;0,G19&gt;0),G19*100/F19,"")</f>
        <v>99.13180284397733</v>
      </c>
      <c r="I19" s="87"/>
      <c r="J19" s="101"/>
      <c r="K19" s="91">
        <f>K12+K15+K16+K17+K18</f>
        <v>11949.33</v>
      </c>
      <c r="L19" s="91">
        <f>L12+L15+L16+L17+L18</f>
        <v>19569.596</v>
      </c>
      <c r="M19" s="91">
        <f>M12+M15+M16+M17+M18</f>
        <v>15758.211000000001</v>
      </c>
      <c r="N19" s="87">
        <f>IF(AND(L19&gt;0,M19&gt;0),M19*100/L19,"")</f>
        <v>80.52394643200606</v>
      </c>
      <c r="O19" s="83" t="s">
        <v>309</v>
      </c>
      <c r="P19" s="85"/>
      <c r="Q19" s="85"/>
      <c r="R19" s="100">
        <v>4</v>
      </c>
      <c r="S19" s="87">
        <v>3.5000000000000004</v>
      </c>
      <c r="T19" s="87">
        <v>4</v>
      </c>
      <c r="U19" s="87">
        <v>2.9000000000000004</v>
      </c>
      <c r="V19" s="91">
        <f aca="true" t="shared" si="4" ref="V19:V26">IF(AND(T19&gt;0,U19&gt;0),U19*100/T19,"")</f>
        <v>72.50000000000001</v>
      </c>
      <c r="W19" s="87"/>
      <c r="X19" s="101">
        <v>11</v>
      </c>
      <c r="Y19" s="88">
        <v>0.39399999999999996</v>
      </c>
      <c r="Z19" s="88">
        <v>0.40099999999999997</v>
      </c>
      <c r="AA19" s="88">
        <v>0</v>
      </c>
      <c r="AB19" s="88">
        <f aca="true" t="shared" si="5" ref="AB19:AB26">IF(AND(Z19&gt;0,AA19&gt;0),AA19*100/Z19,"")</f>
      </c>
    </row>
    <row r="20" spans="1:28" s="89" customFormat="1" ht="11.25" customHeight="1">
      <c r="A20" s="83" t="s">
        <v>144</v>
      </c>
      <c r="B20" s="85"/>
      <c r="C20" s="85"/>
      <c r="D20" s="100">
        <v>4</v>
      </c>
      <c r="E20" s="91">
        <v>333.628</v>
      </c>
      <c r="F20" s="91">
        <v>322.47138</v>
      </c>
      <c r="G20" s="91">
        <v>332.01338</v>
      </c>
      <c r="H20" s="91">
        <f t="shared" si="0"/>
        <v>102.95902228594673</v>
      </c>
      <c r="I20" s="87"/>
      <c r="J20" s="101">
        <v>1</v>
      </c>
      <c r="K20" s="88">
        <v>3775.645</v>
      </c>
      <c r="L20" s="88">
        <v>3799.2239999999997</v>
      </c>
      <c r="M20" s="88">
        <v>0</v>
      </c>
      <c r="N20" s="87">
        <f t="shared" si="1"/>
      </c>
      <c r="O20" s="83" t="s">
        <v>192</v>
      </c>
      <c r="P20" s="85"/>
      <c r="Q20" s="85"/>
      <c r="R20" s="100">
        <v>4</v>
      </c>
      <c r="S20" s="91">
        <v>3.58</v>
      </c>
      <c r="T20" s="91">
        <v>3.652</v>
      </c>
      <c r="U20" s="91">
        <v>3.703</v>
      </c>
      <c r="V20" s="91">
        <f t="shared" si="4"/>
        <v>101.39649507119387</v>
      </c>
      <c r="W20" s="87"/>
      <c r="X20" s="101">
        <v>4</v>
      </c>
      <c r="Y20" s="88">
        <v>225.91200000000003</v>
      </c>
      <c r="Z20" s="88">
        <v>234.04900000000004</v>
      </c>
      <c r="AA20" s="88">
        <v>242.119</v>
      </c>
      <c r="AB20" s="88">
        <f t="shared" si="5"/>
        <v>103.44799593247566</v>
      </c>
    </row>
    <row r="21" spans="1:28" s="89" customFormat="1" ht="11.25" customHeight="1">
      <c r="A21" s="83" t="s">
        <v>145</v>
      </c>
      <c r="B21" s="85"/>
      <c r="C21" s="85"/>
      <c r="D21" s="100">
        <v>4</v>
      </c>
      <c r="E21" s="91">
        <v>6.958</v>
      </c>
      <c r="F21" s="91">
        <v>6.3856</v>
      </c>
      <c r="G21" s="91">
        <v>5.463</v>
      </c>
      <c r="H21" s="91">
        <f t="shared" si="0"/>
        <v>85.55186670007517</v>
      </c>
      <c r="I21" s="87"/>
      <c r="J21" s="101">
        <v>12</v>
      </c>
      <c r="K21" s="88">
        <v>30.137999999999998</v>
      </c>
      <c r="L21" s="88">
        <v>31.037999999999997</v>
      </c>
      <c r="M21" s="88">
        <v>0</v>
      </c>
      <c r="N21" s="87">
        <f t="shared" si="1"/>
      </c>
      <c r="O21" s="83" t="s">
        <v>193</v>
      </c>
      <c r="P21" s="85"/>
      <c r="Q21" s="85"/>
      <c r="R21" s="100">
        <v>4</v>
      </c>
      <c r="S21" s="91">
        <v>3.739</v>
      </c>
      <c r="T21" s="91">
        <v>3.678</v>
      </c>
      <c r="U21" s="91">
        <v>3.584</v>
      </c>
      <c r="V21" s="91">
        <f t="shared" si="4"/>
        <v>97.44426318651442</v>
      </c>
      <c r="W21" s="87"/>
      <c r="X21" s="101">
        <v>11</v>
      </c>
      <c r="Y21" s="88">
        <v>115.10399999999998</v>
      </c>
      <c r="Z21" s="88">
        <v>123.719</v>
      </c>
      <c r="AA21" s="88">
        <v>0</v>
      </c>
      <c r="AB21" s="88">
        <f t="shared" si="5"/>
      </c>
    </row>
    <row r="22" spans="1:28" s="89" customFormat="1" ht="11.25" customHeight="1">
      <c r="A22" s="83" t="s">
        <v>296</v>
      </c>
      <c r="B22" s="85"/>
      <c r="C22" s="85"/>
      <c r="D22" s="100">
        <v>4</v>
      </c>
      <c r="E22" s="91">
        <v>107.604</v>
      </c>
      <c r="F22" s="91">
        <v>104.922</v>
      </c>
      <c r="G22" s="91">
        <v>103.275</v>
      </c>
      <c r="H22" s="91">
        <f t="shared" si="0"/>
        <v>98.43026248069995</v>
      </c>
      <c r="I22" s="87"/>
      <c r="J22" s="101">
        <v>11</v>
      </c>
      <c r="K22" s="88">
        <v>835.178</v>
      </c>
      <c r="L22" s="88">
        <v>843.923</v>
      </c>
      <c r="M22" s="88">
        <v>0</v>
      </c>
      <c r="N22" s="87">
        <f t="shared" si="1"/>
      </c>
      <c r="O22" s="83" t="s">
        <v>194</v>
      </c>
      <c r="P22" s="85"/>
      <c r="Q22" s="85"/>
      <c r="R22" s="100">
        <v>3</v>
      </c>
      <c r="S22" s="91">
        <v>11.218</v>
      </c>
      <c r="T22" s="91">
        <v>11.04</v>
      </c>
      <c r="U22" s="91">
        <v>11.435</v>
      </c>
      <c r="V22" s="91">
        <f t="shared" si="4"/>
        <v>103.57789855072464</v>
      </c>
      <c r="W22" s="87"/>
      <c r="X22" s="101">
        <v>4</v>
      </c>
      <c r="Y22" s="88">
        <v>587.1740000000001</v>
      </c>
      <c r="Z22" s="88">
        <v>585.157</v>
      </c>
      <c r="AA22" s="88"/>
      <c r="AB22" s="88">
        <f t="shared" si="5"/>
      </c>
    </row>
    <row r="23" spans="1:28" s="89" customFormat="1" ht="11.25" customHeight="1">
      <c r="A23" s="83"/>
      <c r="B23" s="85"/>
      <c r="C23" s="85"/>
      <c r="D23" s="100"/>
      <c r="E23" s="91"/>
      <c r="F23" s="91"/>
      <c r="G23" s="91"/>
      <c r="H23" s="91"/>
      <c r="I23" s="87"/>
      <c r="J23" s="101"/>
      <c r="K23" s="88"/>
      <c r="L23" s="88"/>
      <c r="M23" s="88"/>
      <c r="N23" s="87"/>
      <c r="O23" s="83" t="s">
        <v>195</v>
      </c>
      <c r="P23" s="85"/>
      <c r="Q23" s="85"/>
      <c r="R23" s="100">
        <v>3</v>
      </c>
      <c r="S23" s="91">
        <v>6.444</v>
      </c>
      <c r="T23" s="91">
        <v>6.205</v>
      </c>
      <c r="U23" s="91">
        <v>6.479</v>
      </c>
      <c r="V23" s="91">
        <f t="shared" si="4"/>
        <v>104.41579371474617</v>
      </c>
      <c r="W23" s="87"/>
      <c r="X23" s="101">
        <v>1</v>
      </c>
      <c r="Y23" s="88">
        <v>389.84399999999994</v>
      </c>
      <c r="Z23" s="88">
        <v>374.13199999999995</v>
      </c>
      <c r="AA23" s="88"/>
      <c r="AB23" s="88">
        <f t="shared" si="5"/>
      </c>
    </row>
    <row r="24" spans="1:28" s="89" customFormat="1" ht="11.25" customHeight="1">
      <c r="A24" s="83" t="s">
        <v>146</v>
      </c>
      <c r="B24" s="85"/>
      <c r="C24" s="85"/>
      <c r="D24" s="100"/>
      <c r="E24" s="91"/>
      <c r="F24" s="91"/>
      <c r="G24" s="91"/>
      <c r="H24" s="91"/>
      <c r="I24" s="87"/>
      <c r="J24" s="101"/>
      <c r="K24" s="88"/>
      <c r="L24" s="88"/>
      <c r="M24" s="88"/>
      <c r="N24" s="87"/>
      <c r="O24" s="83" t="s">
        <v>310</v>
      </c>
      <c r="P24" s="85"/>
      <c r="Q24" s="85"/>
      <c r="R24" s="100">
        <v>3</v>
      </c>
      <c r="S24" s="91">
        <v>6.551</v>
      </c>
      <c r="T24" s="91">
        <v>6.109</v>
      </c>
      <c r="U24" s="91">
        <v>5.795</v>
      </c>
      <c r="V24" s="91">
        <f t="shared" si="4"/>
        <v>94.86004256015714</v>
      </c>
      <c r="W24" s="87"/>
      <c r="X24" s="101">
        <v>12</v>
      </c>
      <c r="Y24" s="88">
        <v>76.741</v>
      </c>
      <c r="Z24" s="88">
        <v>81.466</v>
      </c>
      <c r="AA24" s="88">
        <v>80.42</v>
      </c>
      <c r="AB24" s="88">
        <f t="shared" si="5"/>
        <v>98.71602877273955</v>
      </c>
    </row>
    <row r="25" spans="1:28" s="89" customFormat="1" ht="11.25" customHeight="1">
      <c r="A25" s="83" t="s">
        <v>147</v>
      </c>
      <c r="B25" s="85"/>
      <c r="C25" s="85"/>
      <c r="D25" s="100">
        <v>4</v>
      </c>
      <c r="E25" s="91">
        <v>10.31</v>
      </c>
      <c r="F25" s="91">
        <v>9.524</v>
      </c>
      <c r="G25" s="91"/>
      <c r="H25" s="91">
        <f aca="true" t="shared" si="6" ref="H25:H32">IF(AND(F25&gt;0,G25&gt;0),G25*100/F25,"")</f>
      </c>
      <c r="I25" s="87"/>
      <c r="J25" s="101">
        <v>11</v>
      </c>
      <c r="K25" s="88">
        <v>19.675000000000004</v>
      </c>
      <c r="L25" s="88">
        <v>18.004999999999995</v>
      </c>
      <c r="M25" s="88">
        <v>0</v>
      </c>
      <c r="N25" s="87">
        <f aca="true" t="shared" si="7" ref="N25:N32">IF(AND(L25&gt;0,M25&gt;0),M25*100/L25,"")</f>
      </c>
      <c r="O25" s="83" t="s">
        <v>311</v>
      </c>
      <c r="P25" s="85"/>
      <c r="Q25" s="85"/>
      <c r="R25" s="100">
        <v>3</v>
      </c>
      <c r="S25" s="87">
        <v>27.900000000000002</v>
      </c>
      <c r="T25" s="87">
        <v>27.500000000000004</v>
      </c>
      <c r="U25" s="87">
        <v>23.7</v>
      </c>
      <c r="V25" s="91">
        <f t="shared" si="4"/>
        <v>86.18181818181817</v>
      </c>
      <c r="W25" s="87"/>
      <c r="X25" s="101">
        <v>12</v>
      </c>
      <c r="Y25" s="88">
        <v>5.710000000000001</v>
      </c>
      <c r="Z25" s="88">
        <v>4.252</v>
      </c>
      <c r="AA25" s="88">
        <v>3.976</v>
      </c>
      <c r="AB25" s="88">
        <f t="shared" si="5"/>
        <v>93.50893697083727</v>
      </c>
    </row>
    <row r="26" spans="1:28" s="89" customFormat="1" ht="11.25" customHeight="1">
      <c r="A26" s="83" t="s">
        <v>148</v>
      </c>
      <c r="B26" s="85"/>
      <c r="C26" s="85"/>
      <c r="D26" s="100">
        <v>2</v>
      </c>
      <c r="E26" s="91">
        <v>36.574</v>
      </c>
      <c r="F26" s="91">
        <v>24.477</v>
      </c>
      <c r="G26" s="91">
        <v>25.464</v>
      </c>
      <c r="H26" s="91">
        <f t="shared" si="6"/>
        <v>104.03235690648363</v>
      </c>
      <c r="I26" s="87"/>
      <c r="J26" s="101">
        <v>4</v>
      </c>
      <c r="K26" s="88">
        <v>48.468</v>
      </c>
      <c r="L26" s="88">
        <v>43.243</v>
      </c>
      <c r="M26" s="88">
        <v>35.759</v>
      </c>
      <c r="N26" s="87">
        <f t="shared" si="7"/>
        <v>82.69315264898366</v>
      </c>
      <c r="O26" s="83" t="s">
        <v>133</v>
      </c>
      <c r="P26" s="85"/>
      <c r="Q26" s="85"/>
      <c r="R26" s="100">
        <v>11</v>
      </c>
      <c r="S26" s="91">
        <v>3.089</v>
      </c>
      <c r="T26" s="91">
        <v>2.968</v>
      </c>
      <c r="U26" s="91">
        <v>2.689</v>
      </c>
      <c r="V26" s="91">
        <f t="shared" si="4"/>
        <v>90.59973045822102</v>
      </c>
      <c r="W26" s="87"/>
      <c r="X26" s="101">
        <v>3</v>
      </c>
      <c r="Y26" s="88">
        <v>95.24800000000002</v>
      </c>
      <c r="Z26" s="88">
        <v>95.75999999999999</v>
      </c>
      <c r="AA26" s="88">
        <v>80.826</v>
      </c>
      <c r="AB26" s="88">
        <f t="shared" si="5"/>
        <v>84.40476190476191</v>
      </c>
    </row>
    <row r="27" spans="1:28" s="89" customFormat="1" ht="11.25" customHeight="1">
      <c r="A27" s="83" t="s">
        <v>149</v>
      </c>
      <c r="B27" s="85"/>
      <c r="C27" s="85"/>
      <c r="D27" s="100">
        <v>4</v>
      </c>
      <c r="E27" s="91">
        <v>36.504</v>
      </c>
      <c r="F27" s="91">
        <v>43.98</v>
      </c>
      <c r="G27" s="91">
        <v>33.911</v>
      </c>
      <c r="H27" s="91">
        <f t="shared" si="6"/>
        <v>77.1055025011369</v>
      </c>
      <c r="I27" s="87"/>
      <c r="J27" s="101">
        <v>4</v>
      </c>
      <c r="K27" s="88">
        <v>24.357</v>
      </c>
      <c r="L27" s="88">
        <v>42.49</v>
      </c>
      <c r="M27" s="88">
        <v>36.447</v>
      </c>
      <c r="N27" s="87">
        <f t="shared" si="7"/>
        <v>85.77783007766534</v>
      </c>
      <c r="O27" s="83"/>
      <c r="P27" s="85"/>
      <c r="Q27" s="85"/>
      <c r="R27" s="100"/>
      <c r="S27" s="91"/>
      <c r="T27" s="91"/>
      <c r="U27" s="91"/>
      <c r="V27" s="91"/>
      <c r="W27" s="87"/>
      <c r="X27" s="101"/>
      <c r="Y27" s="88"/>
      <c r="Z27" s="88"/>
      <c r="AA27" s="88"/>
      <c r="AB27" s="88"/>
    </row>
    <row r="28" spans="1:28" s="89" customFormat="1" ht="11.25" customHeight="1">
      <c r="A28" s="83" t="s">
        <v>150</v>
      </c>
      <c r="B28" s="85"/>
      <c r="C28" s="85"/>
      <c r="D28" s="100">
        <v>4</v>
      </c>
      <c r="E28" s="91">
        <v>51.856</v>
      </c>
      <c r="F28" s="91">
        <v>69.727</v>
      </c>
      <c r="G28" s="91">
        <v>52.23</v>
      </c>
      <c r="H28" s="91">
        <f t="shared" si="6"/>
        <v>74.90642075523111</v>
      </c>
      <c r="I28" s="87"/>
      <c r="J28" s="101">
        <v>4</v>
      </c>
      <c r="K28" s="88">
        <v>56.498000000000005</v>
      </c>
      <c r="L28" s="88">
        <v>75.864</v>
      </c>
      <c r="M28" s="88">
        <v>63.074</v>
      </c>
      <c r="N28" s="87">
        <f t="shared" si="7"/>
        <v>83.14088368659706</v>
      </c>
      <c r="O28" s="83" t="s">
        <v>196</v>
      </c>
      <c r="P28" s="85"/>
      <c r="Q28" s="85"/>
      <c r="R28" s="100"/>
      <c r="S28" s="91"/>
      <c r="T28" s="91"/>
      <c r="U28" s="91"/>
      <c r="V28" s="91"/>
      <c r="W28" s="87"/>
      <c r="X28" s="101"/>
      <c r="Y28" s="88"/>
      <c r="Z28" s="88"/>
      <c r="AA28" s="88"/>
      <c r="AB28" s="88"/>
    </row>
    <row r="29" spans="1:28" s="89" customFormat="1" ht="12" customHeight="1">
      <c r="A29" s="83" t="s">
        <v>151</v>
      </c>
      <c r="B29" s="85"/>
      <c r="C29" s="85"/>
      <c r="D29" s="100">
        <v>4</v>
      </c>
      <c r="E29" s="91">
        <v>173.854</v>
      </c>
      <c r="F29" s="91">
        <v>148.618</v>
      </c>
      <c r="G29" s="91">
        <v>144.709</v>
      </c>
      <c r="H29" s="91">
        <f t="shared" si="6"/>
        <v>97.36976678464251</v>
      </c>
      <c r="I29" s="87"/>
      <c r="J29" s="101">
        <v>4</v>
      </c>
      <c r="K29" s="88">
        <v>186.406</v>
      </c>
      <c r="L29" s="88">
        <v>262.974</v>
      </c>
      <c r="M29" s="88">
        <v>223.029</v>
      </c>
      <c r="N29" s="87">
        <f t="shared" si="7"/>
        <v>84.81028542745672</v>
      </c>
      <c r="O29" s="83" t="s">
        <v>197</v>
      </c>
      <c r="P29" s="85"/>
      <c r="Q29" s="85"/>
      <c r="R29" s="100">
        <v>0</v>
      </c>
      <c r="S29" s="91">
        <v>0</v>
      </c>
      <c r="T29" s="91">
        <v>0</v>
      </c>
      <c r="U29" s="91">
        <v>0</v>
      </c>
      <c r="V29" s="91">
        <f aca="true" t="shared" si="8" ref="V29:V34">IF(AND(T29&gt;0,U29&gt;0),U29*100/T29,"")</f>
      </c>
      <c r="W29" s="87"/>
      <c r="X29" s="101">
        <v>2</v>
      </c>
      <c r="Y29" s="88">
        <v>3368.6779999999994</v>
      </c>
      <c r="Z29" s="88">
        <v>3849.6359999999995</v>
      </c>
      <c r="AA29" s="88">
        <v>0</v>
      </c>
      <c r="AB29" s="88">
        <f aca="true" t="shared" si="9" ref="AB29:AB35">IF(AND(Z29&gt;0,AA29&gt;0),AA29*100/Z29,"")</f>
      </c>
    </row>
    <row r="30" spans="1:28" s="89" customFormat="1" ht="11.25" customHeight="1">
      <c r="A30" s="83" t="s">
        <v>152</v>
      </c>
      <c r="B30" s="85"/>
      <c r="C30" s="85"/>
      <c r="D30" s="100">
        <v>2</v>
      </c>
      <c r="E30" s="91">
        <v>127.005</v>
      </c>
      <c r="F30" s="91">
        <v>102.043</v>
      </c>
      <c r="G30" s="91">
        <v>108.544</v>
      </c>
      <c r="H30" s="91">
        <f t="shared" si="6"/>
        <v>106.37084366394558</v>
      </c>
      <c r="I30" s="87"/>
      <c r="J30" s="101">
        <v>4</v>
      </c>
      <c r="K30" s="88">
        <v>72.231</v>
      </c>
      <c r="L30" s="88">
        <v>131.372</v>
      </c>
      <c r="M30" s="88">
        <v>120.77300000000002</v>
      </c>
      <c r="N30" s="87">
        <f t="shared" si="7"/>
        <v>91.93207076089274</v>
      </c>
      <c r="O30" s="83" t="s">
        <v>198</v>
      </c>
      <c r="P30" s="85"/>
      <c r="Q30" s="85"/>
      <c r="R30" s="100">
        <v>0</v>
      </c>
      <c r="S30" s="91">
        <v>0</v>
      </c>
      <c r="T30" s="91">
        <v>0</v>
      </c>
      <c r="U30" s="91">
        <v>0</v>
      </c>
      <c r="V30" s="91">
        <f t="shared" si="8"/>
      </c>
      <c r="W30" s="87"/>
      <c r="X30" s="101">
        <v>2</v>
      </c>
      <c r="Y30" s="88">
        <v>927.914</v>
      </c>
      <c r="Z30" s="88">
        <v>1127.066</v>
      </c>
      <c r="AA30" s="88">
        <v>0</v>
      </c>
      <c r="AB30" s="88">
        <f t="shared" si="9"/>
      </c>
    </row>
    <row r="31" spans="1:28" s="89" customFormat="1" ht="11.25" customHeight="1">
      <c r="A31" s="83" t="s">
        <v>153</v>
      </c>
      <c r="B31" s="85"/>
      <c r="C31" s="85"/>
      <c r="D31" s="100">
        <v>4</v>
      </c>
      <c r="E31" s="91">
        <v>3.614</v>
      </c>
      <c r="F31" s="91">
        <v>2.9954</v>
      </c>
      <c r="G31" s="91">
        <v>2.8134</v>
      </c>
      <c r="H31" s="91">
        <f t="shared" si="6"/>
        <v>93.92401682579957</v>
      </c>
      <c r="I31" s="87"/>
      <c r="J31" s="101">
        <v>4</v>
      </c>
      <c r="K31" s="88">
        <v>3.127</v>
      </c>
      <c r="L31" s="88">
        <v>3.2369999999999997</v>
      </c>
      <c r="M31" s="88"/>
      <c r="N31" s="87">
        <f t="shared" si="7"/>
      </c>
      <c r="O31" s="83" t="s">
        <v>199</v>
      </c>
      <c r="P31" s="85"/>
      <c r="Q31" s="85"/>
      <c r="R31" s="100">
        <v>0</v>
      </c>
      <c r="S31" s="91">
        <v>0</v>
      </c>
      <c r="T31" s="91">
        <v>0</v>
      </c>
      <c r="U31" s="91">
        <v>0</v>
      </c>
      <c r="V31" s="91">
        <f t="shared" si="8"/>
      </c>
      <c r="W31" s="87"/>
      <c r="X31" s="101">
        <v>4</v>
      </c>
      <c r="Y31" s="88">
        <v>78.032</v>
      </c>
      <c r="Z31" s="88">
        <v>79.833</v>
      </c>
      <c r="AA31" s="88">
        <v>0</v>
      </c>
      <c r="AB31" s="88">
        <f t="shared" si="9"/>
      </c>
    </row>
    <row r="32" spans="1:28" s="89" customFormat="1" ht="11.25" customHeight="1">
      <c r="A32" s="83" t="s">
        <v>154</v>
      </c>
      <c r="B32" s="85"/>
      <c r="C32" s="85"/>
      <c r="D32" s="100">
        <v>2</v>
      </c>
      <c r="E32" s="91">
        <v>65.659</v>
      </c>
      <c r="F32" s="91">
        <v>55.468</v>
      </c>
      <c r="G32" s="91">
        <v>54.941</v>
      </c>
      <c r="H32" s="91">
        <f t="shared" si="6"/>
        <v>99.049902646571</v>
      </c>
      <c r="I32" s="87"/>
      <c r="J32" s="101">
        <v>4</v>
      </c>
      <c r="K32" s="88">
        <v>54.86900000000001</v>
      </c>
      <c r="L32" s="88">
        <v>63.546</v>
      </c>
      <c r="M32" s="88">
        <v>52.99</v>
      </c>
      <c r="N32" s="87">
        <f t="shared" si="7"/>
        <v>83.38841154439304</v>
      </c>
      <c r="O32" s="83" t="s">
        <v>200</v>
      </c>
      <c r="P32" s="85"/>
      <c r="Q32" s="85"/>
      <c r="R32" s="100">
        <v>0</v>
      </c>
      <c r="S32" s="91">
        <v>0</v>
      </c>
      <c r="T32" s="91">
        <v>0</v>
      </c>
      <c r="U32" s="91">
        <v>0</v>
      </c>
      <c r="V32" s="91">
        <f t="shared" si="8"/>
      </c>
      <c r="W32" s="87"/>
      <c r="X32" s="101">
        <v>12</v>
      </c>
      <c r="Y32" s="88">
        <v>156.406</v>
      </c>
      <c r="Z32" s="88">
        <v>205.31</v>
      </c>
      <c r="AA32" s="88">
        <v>0</v>
      </c>
      <c r="AB32" s="88">
        <f t="shared" si="9"/>
      </c>
    </row>
    <row r="33" spans="1:28" s="89" customFormat="1" ht="11.25" customHeight="1">
      <c r="A33" s="83"/>
      <c r="B33" s="85"/>
      <c r="C33" s="85"/>
      <c r="D33" s="100"/>
      <c r="E33" s="91"/>
      <c r="F33" s="91"/>
      <c r="G33" s="91"/>
      <c r="H33" s="91"/>
      <c r="I33" s="87"/>
      <c r="J33" s="101"/>
      <c r="K33" s="88"/>
      <c r="L33" s="88"/>
      <c r="M33" s="88"/>
      <c r="N33" s="87"/>
      <c r="O33" s="83" t="s">
        <v>201</v>
      </c>
      <c r="P33" s="85"/>
      <c r="Q33" s="85"/>
      <c r="R33" s="100">
        <v>0</v>
      </c>
      <c r="S33" s="91">
        <v>0</v>
      </c>
      <c r="T33" s="91">
        <v>0</v>
      </c>
      <c r="U33" s="91">
        <v>0</v>
      </c>
      <c r="V33" s="91">
        <f t="shared" si="8"/>
      </c>
      <c r="W33" s="87"/>
      <c r="X33" s="101">
        <v>1</v>
      </c>
      <c r="Y33" s="88">
        <v>1272.5679999999998</v>
      </c>
      <c r="Z33" s="88">
        <v>1533.6019999999999</v>
      </c>
      <c r="AA33" s="88">
        <v>0</v>
      </c>
      <c r="AB33" s="88">
        <f t="shared" si="9"/>
      </c>
    </row>
    <row r="34" spans="1:28" s="89" customFormat="1" ht="11.25" customHeight="1">
      <c r="A34" s="83" t="s">
        <v>155</v>
      </c>
      <c r="B34" s="85"/>
      <c r="C34" s="85"/>
      <c r="D34" s="100"/>
      <c r="E34" s="91"/>
      <c r="F34" s="91"/>
      <c r="G34" s="91"/>
      <c r="H34" s="91"/>
      <c r="I34" s="87"/>
      <c r="J34" s="101"/>
      <c r="K34" s="88"/>
      <c r="L34" s="88"/>
      <c r="M34" s="88"/>
      <c r="N34" s="87"/>
      <c r="O34" s="83" t="s">
        <v>202</v>
      </c>
      <c r="P34" s="85"/>
      <c r="Q34" s="85"/>
      <c r="R34" s="100">
        <v>0</v>
      </c>
      <c r="S34" s="91">
        <v>0</v>
      </c>
      <c r="T34" s="91">
        <v>0</v>
      </c>
      <c r="U34" s="91">
        <v>0</v>
      </c>
      <c r="V34" s="91">
        <f t="shared" si="8"/>
      </c>
      <c r="W34" s="87"/>
      <c r="X34" s="101">
        <v>3</v>
      </c>
      <c r="Y34" s="88">
        <v>567.322</v>
      </c>
      <c r="Z34" s="88">
        <v>646.087</v>
      </c>
      <c r="AA34" s="88">
        <v>0</v>
      </c>
      <c r="AB34" s="88">
        <f t="shared" si="9"/>
      </c>
    </row>
    <row r="35" spans="1:28" s="89" customFormat="1" ht="11.25" customHeight="1">
      <c r="A35" s="83" t="s">
        <v>156</v>
      </c>
      <c r="B35" s="85"/>
      <c r="C35" s="85"/>
      <c r="D35" s="100">
        <v>4</v>
      </c>
      <c r="E35" s="91">
        <v>3.917</v>
      </c>
      <c r="F35" s="91">
        <v>3.608</v>
      </c>
      <c r="G35" s="91">
        <v>3.744</v>
      </c>
      <c r="H35" s="91">
        <f>IF(AND(F35&gt;0,G35&gt;0),G35*100/F35,"")</f>
        <v>103.76940133037695</v>
      </c>
      <c r="I35" s="87"/>
      <c r="J35" s="101">
        <v>4</v>
      </c>
      <c r="K35" s="88">
        <v>92.094</v>
      </c>
      <c r="L35" s="88">
        <v>86.553</v>
      </c>
      <c r="M35" s="88">
        <v>91.06</v>
      </c>
      <c r="N35" s="87">
        <f>IF(AND(L35&gt;0,M35&gt;0),M35*100/L35,"")</f>
        <v>105.20721407692398</v>
      </c>
      <c r="O35" s="83" t="s">
        <v>294</v>
      </c>
      <c r="Y35" s="88">
        <f>Y32+Y33+Y34</f>
        <v>1996.2959999999998</v>
      </c>
      <c r="Z35" s="88">
        <f>Z32+Z33+Z34</f>
        <v>2384.999</v>
      </c>
      <c r="AA35" s="88">
        <f>AA32+AA33+AA34</f>
        <v>0</v>
      </c>
      <c r="AB35" s="88">
        <f t="shared" si="9"/>
      </c>
    </row>
    <row r="36" spans="1:14" s="89" customFormat="1" ht="11.25" customHeight="1">
      <c r="A36" s="83" t="s">
        <v>157</v>
      </c>
      <c r="B36" s="85"/>
      <c r="C36" s="85"/>
      <c r="D36" s="100">
        <v>4</v>
      </c>
      <c r="E36" s="91">
        <v>14.433</v>
      </c>
      <c r="F36" s="91">
        <v>15.212</v>
      </c>
      <c r="G36" s="91">
        <v>15.258</v>
      </c>
      <c r="H36" s="91">
        <f>IF(AND(F36&gt;0,G36&gt;0),G36*100/F36,"")</f>
        <v>100.30239284775178</v>
      </c>
      <c r="I36" s="87"/>
      <c r="J36" s="101">
        <v>4</v>
      </c>
      <c r="K36" s="88">
        <v>435.37399999999997</v>
      </c>
      <c r="L36" s="88">
        <v>368.709</v>
      </c>
      <c r="M36" s="88">
        <v>460.0690000000001</v>
      </c>
      <c r="N36" s="87">
        <f>IF(AND(L36&gt;0,M36&gt;0),M36*100/L36,"")</f>
        <v>124.77834823668532</v>
      </c>
    </row>
    <row r="37" spans="1:28" s="89" customFormat="1" ht="11.25" customHeight="1">
      <c r="A37" s="83" t="s">
        <v>158</v>
      </c>
      <c r="B37" s="85"/>
      <c r="C37" s="85"/>
      <c r="D37" s="100">
        <v>4</v>
      </c>
      <c r="E37" s="91">
        <v>31.633</v>
      </c>
      <c r="F37" s="91">
        <v>29.00837</v>
      </c>
      <c r="G37" s="91">
        <v>30.037</v>
      </c>
      <c r="H37" s="91">
        <f>IF(AND(F37&gt;0,G37&gt;0),G37*100/F37,"")</f>
        <v>103.54597655780039</v>
      </c>
      <c r="I37" s="87"/>
      <c r="J37" s="101">
        <v>9</v>
      </c>
      <c r="K37" s="88">
        <v>942.1709999999998</v>
      </c>
      <c r="L37" s="88">
        <v>832.8820000000001</v>
      </c>
      <c r="M37" s="88">
        <v>0</v>
      </c>
      <c r="N37" s="87">
        <f>IF(AND(L37&gt;0,M37&gt;0),M37*100/L37,"")</f>
      </c>
      <c r="O37" s="83" t="s">
        <v>203</v>
      </c>
      <c r="P37" s="85"/>
      <c r="Q37" s="85"/>
      <c r="R37" s="100"/>
      <c r="S37" s="91"/>
      <c r="T37" s="91"/>
      <c r="U37" s="91"/>
      <c r="V37" s="91"/>
      <c r="W37" s="87"/>
      <c r="X37" s="101"/>
      <c r="Y37" s="88"/>
      <c r="Z37" s="88"/>
      <c r="AA37" s="88"/>
      <c r="AB37" s="88"/>
    </row>
    <row r="38" spans="1:28" s="89" customFormat="1" ht="11.25" customHeight="1">
      <c r="A38" s="83" t="s">
        <v>159</v>
      </c>
      <c r="B38" s="85"/>
      <c r="C38" s="85"/>
      <c r="D38" s="100">
        <v>4</v>
      </c>
      <c r="E38" s="91">
        <v>20.895</v>
      </c>
      <c r="F38" s="91">
        <v>19.392</v>
      </c>
      <c r="G38" s="91">
        <v>19.101</v>
      </c>
      <c r="H38" s="91">
        <f>IF(AND(F38&gt;0,G38&gt;0),G38*100/F38,"")</f>
        <v>98.4993811881188</v>
      </c>
      <c r="I38" s="87"/>
      <c r="J38" s="101">
        <v>12</v>
      </c>
      <c r="K38" s="88">
        <v>769.8309999999999</v>
      </c>
      <c r="L38" s="88">
        <v>714.7499999999999</v>
      </c>
      <c r="M38" s="88">
        <v>0</v>
      </c>
      <c r="N38" s="87">
        <f>IF(AND(L38&gt;0,M38&gt;0),M38*100/L38,"")</f>
      </c>
      <c r="O38" s="83" t="s">
        <v>204</v>
      </c>
      <c r="P38" s="85"/>
      <c r="Q38" s="85"/>
      <c r="R38" s="100">
        <v>0</v>
      </c>
      <c r="S38" s="91">
        <v>0</v>
      </c>
      <c r="T38" s="91">
        <v>0</v>
      </c>
      <c r="U38" s="91">
        <v>0</v>
      </c>
      <c r="V38" s="91">
        <f>IF(AND(T38&gt;0,U38&gt;0),U38*100/T38,"")</f>
      </c>
      <c r="W38" s="87"/>
      <c r="X38" s="101">
        <v>11</v>
      </c>
      <c r="Y38" s="88">
        <v>91.29199999999999</v>
      </c>
      <c r="Z38" s="88">
        <v>77.823</v>
      </c>
      <c r="AA38" s="88">
        <v>0</v>
      </c>
      <c r="AB38" s="88">
        <f aca="true" t="shared" si="10" ref="AB38:AB55">IF(AND(Z38&gt;0,AA38&gt;0),AA38*100/Z38,"")</f>
      </c>
    </row>
    <row r="39" spans="1:28" s="89" customFormat="1" ht="11.25" customHeight="1">
      <c r="A39" s="83" t="s">
        <v>160</v>
      </c>
      <c r="B39" s="85"/>
      <c r="C39" s="85"/>
      <c r="D39" s="100">
        <v>4</v>
      </c>
      <c r="E39" s="91">
        <v>70.878</v>
      </c>
      <c r="F39" s="91">
        <v>67.22036999999999</v>
      </c>
      <c r="G39" s="91">
        <v>68.14</v>
      </c>
      <c r="H39" s="91">
        <f>IF(AND(F39&gt;0,G39&gt;0),G39*100/F39,"")</f>
        <v>101.36808232385512</v>
      </c>
      <c r="I39" s="87"/>
      <c r="J39" s="101">
        <v>12</v>
      </c>
      <c r="K39" s="88">
        <v>2239.4700000000003</v>
      </c>
      <c r="L39" s="88">
        <v>2002.8940000000002</v>
      </c>
      <c r="M39" s="88">
        <v>0</v>
      </c>
      <c r="N39" s="87">
        <f>IF(AND(L39&gt;0,M39&gt;0),M39*100/L39,"")</f>
      </c>
      <c r="O39" s="83" t="s">
        <v>205</v>
      </c>
      <c r="P39" s="85"/>
      <c r="Q39" s="85"/>
      <c r="R39" s="100">
        <v>0</v>
      </c>
      <c r="S39" s="91">
        <v>0</v>
      </c>
      <c r="T39" s="91">
        <v>0</v>
      </c>
      <c r="U39" s="91">
        <v>0</v>
      </c>
      <c r="V39" s="91">
        <f>IF(AND(T39&gt;0,U39&gt;0),U39*100/T39,"")</f>
      </c>
      <c r="W39" s="87"/>
      <c r="X39" s="101">
        <v>11</v>
      </c>
      <c r="Y39" s="88">
        <v>495.742</v>
      </c>
      <c r="Z39" s="88">
        <v>515.5769999999999</v>
      </c>
      <c r="AA39" s="88">
        <v>0</v>
      </c>
      <c r="AB39" s="88">
        <f t="shared" si="10"/>
      </c>
    </row>
    <row r="40" spans="1:28" s="89" customFormat="1" ht="11.25" customHeight="1">
      <c r="A40" s="83"/>
      <c r="B40" s="85"/>
      <c r="C40" s="85"/>
      <c r="D40" s="100"/>
      <c r="E40" s="91"/>
      <c r="F40" s="91"/>
      <c r="G40" s="91"/>
      <c r="H40" s="91"/>
      <c r="I40" s="87"/>
      <c r="J40" s="101"/>
      <c r="K40" s="88"/>
      <c r="L40" s="88"/>
      <c r="M40" s="88"/>
      <c r="N40" s="87"/>
      <c r="O40" s="89" t="s">
        <v>295</v>
      </c>
      <c r="Y40" s="88">
        <f>SUM(Y38:Y39)</f>
        <v>587.034</v>
      </c>
      <c r="Z40" s="88">
        <f>SUM(Z38:Z39)</f>
        <v>593.3999999999999</v>
      </c>
      <c r="AA40" s="88">
        <f>SUM(AA38:AA39)</f>
        <v>0</v>
      </c>
      <c r="AB40" s="88">
        <f t="shared" si="10"/>
      </c>
    </row>
    <row r="41" spans="1:28" s="89" customFormat="1" ht="11.25" customHeight="1">
      <c r="A41" s="83" t="s">
        <v>161</v>
      </c>
      <c r="B41" s="85"/>
      <c r="C41" s="85"/>
      <c r="D41" s="100"/>
      <c r="E41" s="91"/>
      <c r="F41" s="91"/>
      <c r="G41" s="91"/>
      <c r="H41" s="91"/>
      <c r="I41" s="87"/>
      <c r="J41" s="101"/>
      <c r="K41" s="88"/>
      <c r="L41" s="88"/>
      <c r="M41" s="88"/>
      <c r="N41" s="87"/>
      <c r="O41" s="83" t="s">
        <v>206</v>
      </c>
      <c r="P41" s="85"/>
      <c r="Q41" s="85"/>
      <c r="R41" s="100">
        <v>0</v>
      </c>
      <c r="S41" s="91">
        <v>0</v>
      </c>
      <c r="T41" s="91">
        <v>0</v>
      </c>
      <c r="U41" s="91">
        <v>0</v>
      </c>
      <c r="V41" s="91">
        <f aca="true" t="shared" si="11" ref="V41:V55">IF(AND(T41&gt;0,U41&gt;0),U41*100/T41,"")</f>
      </c>
      <c r="W41" s="87"/>
      <c r="X41" s="101">
        <v>11</v>
      </c>
      <c r="Y41" s="88">
        <v>360.95699999999994</v>
      </c>
      <c r="Z41" s="88">
        <v>336.53700000000003</v>
      </c>
      <c r="AA41" s="88">
        <v>0</v>
      </c>
      <c r="AB41" s="88">
        <f t="shared" si="10"/>
      </c>
    </row>
    <row r="42" spans="1:28" s="89" customFormat="1" ht="11.25" customHeight="1">
      <c r="A42" s="83" t="s">
        <v>162</v>
      </c>
      <c r="B42" s="85"/>
      <c r="C42" s="85"/>
      <c r="D42" s="100">
        <v>3</v>
      </c>
      <c r="E42" s="91">
        <v>7.57</v>
      </c>
      <c r="F42" s="91">
        <v>7.69</v>
      </c>
      <c r="G42" s="91">
        <v>7.6817</v>
      </c>
      <c r="H42" s="91">
        <f aca="true" t="shared" si="12" ref="H42:H49">IF(AND(F42&gt;0,G42&gt;0),G42*100/F42,"")</f>
        <v>99.89206762028608</v>
      </c>
      <c r="I42" s="87"/>
      <c r="J42" s="101">
        <v>3</v>
      </c>
      <c r="K42" s="88">
        <v>655.243</v>
      </c>
      <c r="L42" s="88">
        <v>699.653</v>
      </c>
      <c r="M42" s="88">
        <v>744.73</v>
      </c>
      <c r="N42" s="87">
        <f aca="true" t="shared" si="13" ref="N42:N49">IF(AND(L42&gt;0,M42&gt;0),M42*100/L42,"")</f>
        <v>106.44276519932023</v>
      </c>
      <c r="O42" s="83" t="s">
        <v>207</v>
      </c>
      <c r="P42" s="85"/>
      <c r="Q42" s="85"/>
      <c r="R42" s="100">
        <v>0</v>
      </c>
      <c r="S42" s="91">
        <v>0</v>
      </c>
      <c r="T42" s="91">
        <v>0</v>
      </c>
      <c r="U42" s="91">
        <v>0</v>
      </c>
      <c r="V42" s="91">
        <f t="shared" si="11"/>
      </c>
      <c r="W42" s="87"/>
      <c r="X42" s="101">
        <v>4</v>
      </c>
      <c r="Y42" s="88">
        <v>162.872</v>
      </c>
      <c r="Z42" s="88">
        <v>183.895</v>
      </c>
      <c r="AA42" s="88">
        <v>146.365</v>
      </c>
      <c r="AB42" s="88">
        <f t="shared" si="10"/>
        <v>79.59161478017346</v>
      </c>
    </row>
    <row r="43" spans="1:28" s="89" customFormat="1" ht="11.25" customHeight="1">
      <c r="A43" s="83" t="s">
        <v>163</v>
      </c>
      <c r="B43" s="85"/>
      <c r="C43" s="85"/>
      <c r="D43" s="100">
        <v>4</v>
      </c>
      <c r="E43" s="91">
        <v>29.1</v>
      </c>
      <c r="F43" s="91">
        <v>27.651</v>
      </c>
      <c r="G43" s="91">
        <v>24.251</v>
      </c>
      <c r="H43" s="91">
        <f t="shared" si="12"/>
        <v>87.7038805106506</v>
      </c>
      <c r="I43" s="87"/>
      <c r="J43" s="101">
        <v>3</v>
      </c>
      <c r="K43" s="88">
        <v>2637.467</v>
      </c>
      <c r="L43" s="88">
        <v>2170.869</v>
      </c>
      <c r="M43" s="88">
        <v>0</v>
      </c>
      <c r="N43" s="87">
        <f t="shared" si="13"/>
      </c>
      <c r="O43" s="83" t="s">
        <v>208</v>
      </c>
      <c r="P43" s="85"/>
      <c r="Q43" s="85"/>
      <c r="R43" s="100">
        <v>0</v>
      </c>
      <c r="S43" s="91">
        <v>0</v>
      </c>
      <c r="T43" s="91">
        <v>0</v>
      </c>
      <c r="U43" s="91">
        <v>0</v>
      </c>
      <c r="V43" s="91">
        <f t="shared" si="11"/>
      </c>
      <c r="W43" s="87"/>
      <c r="X43" s="101">
        <v>3</v>
      </c>
      <c r="Y43" s="88">
        <v>114.43299999999999</v>
      </c>
      <c r="Z43" s="88">
        <v>110.16</v>
      </c>
      <c r="AA43" s="88">
        <v>106.05600000000001</v>
      </c>
      <c r="AB43" s="88">
        <f t="shared" si="10"/>
        <v>96.27450980392157</v>
      </c>
    </row>
    <row r="44" spans="1:28" s="89" customFormat="1" ht="11.25" customHeight="1">
      <c r="A44" s="83" t="s">
        <v>293</v>
      </c>
      <c r="B44" s="85"/>
      <c r="C44" s="85"/>
      <c r="D44" s="100"/>
      <c r="E44" s="91">
        <f>SUM(E42:E43)</f>
        <v>36.67</v>
      </c>
      <c r="F44" s="91">
        <f>SUM(F42:F43)</f>
        <v>35.341</v>
      </c>
      <c r="G44" s="91">
        <f>SUM(G42:G43)</f>
        <v>31.9327</v>
      </c>
      <c r="H44" s="91">
        <f t="shared" si="12"/>
        <v>90.35596049913697</v>
      </c>
      <c r="I44" s="87"/>
      <c r="J44" s="101"/>
      <c r="K44" s="91">
        <f>SUM(K42:K43)</f>
        <v>3292.71</v>
      </c>
      <c r="L44" s="91">
        <f>SUM(L42:L43)</f>
        <v>2870.522</v>
      </c>
      <c r="M44" s="91"/>
      <c r="N44" s="87">
        <f t="shared" si="13"/>
      </c>
      <c r="O44" s="83" t="s">
        <v>312</v>
      </c>
      <c r="P44" s="85"/>
      <c r="Q44" s="85"/>
      <c r="R44" s="100">
        <v>0</v>
      </c>
      <c r="S44" s="91">
        <v>0</v>
      </c>
      <c r="T44" s="91">
        <v>0</v>
      </c>
      <c r="U44" s="91">
        <v>0</v>
      </c>
      <c r="V44" s="91">
        <f t="shared" si="11"/>
      </c>
      <c r="W44" s="87"/>
      <c r="X44" s="101">
        <v>4</v>
      </c>
      <c r="Y44" s="88">
        <v>1081.1569999999997</v>
      </c>
      <c r="Z44" s="88">
        <v>941.3990000000001</v>
      </c>
      <c r="AA44" s="88">
        <v>976.4040000000001</v>
      </c>
      <c r="AB44" s="88">
        <f t="shared" si="10"/>
        <v>103.71840208030814</v>
      </c>
    </row>
    <row r="45" spans="1:28" s="89" customFormat="1" ht="11.25" customHeight="1">
      <c r="A45" s="83" t="s">
        <v>297</v>
      </c>
      <c r="B45" s="85"/>
      <c r="C45" s="85"/>
      <c r="D45" s="100">
        <v>4</v>
      </c>
      <c r="E45" s="91">
        <v>62.982</v>
      </c>
      <c r="F45" s="91">
        <v>65.82347999999999</v>
      </c>
      <c r="G45" s="91">
        <v>64.905</v>
      </c>
      <c r="H45" s="91">
        <f t="shared" si="12"/>
        <v>98.60463166031333</v>
      </c>
      <c r="I45" s="87"/>
      <c r="J45" s="101">
        <v>1</v>
      </c>
      <c r="K45" s="88">
        <v>198.547</v>
      </c>
      <c r="L45" s="88">
        <v>211.99599999999998</v>
      </c>
      <c r="M45" s="88">
        <v>0</v>
      </c>
      <c r="N45" s="87">
        <f t="shared" si="13"/>
      </c>
      <c r="O45" s="83" t="s">
        <v>209</v>
      </c>
      <c r="P45" s="85"/>
      <c r="Q45" s="85"/>
      <c r="R45" s="100">
        <v>0</v>
      </c>
      <c r="S45" s="91">
        <v>0</v>
      </c>
      <c r="T45" s="91">
        <v>0</v>
      </c>
      <c r="U45" s="91">
        <v>0</v>
      </c>
      <c r="V45" s="91">
        <f t="shared" si="11"/>
      </c>
      <c r="W45" s="87"/>
      <c r="X45" s="101">
        <v>3</v>
      </c>
      <c r="Y45" s="88">
        <v>172.32500000000002</v>
      </c>
      <c r="Z45" s="88">
        <v>147.71699999999998</v>
      </c>
      <c r="AA45" s="88">
        <v>151.72400000000002</v>
      </c>
      <c r="AB45" s="88">
        <f t="shared" si="10"/>
        <v>102.71261940061065</v>
      </c>
    </row>
    <row r="46" spans="1:28" s="89" customFormat="1" ht="11.25" customHeight="1">
      <c r="A46" s="83" t="s">
        <v>164</v>
      </c>
      <c r="B46" s="85"/>
      <c r="C46" s="85"/>
      <c r="D46" s="100">
        <v>4</v>
      </c>
      <c r="E46" s="91">
        <v>724.629</v>
      </c>
      <c r="F46" s="91">
        <v>688.382</v>
      </c>
      <c r="G46" s="91">
        <v>726.37</v>
      </c>
      <c r="H46" s="91">
        <f t="shared" si="12"/>
        <v>105.51844760612568</v>
      </c>
      <c r="I46" s="87"/>
      <c r="J46" s="101">
        <v>11</v>
      </c>
      <c r="K46" s="88">
        <v>841.74</v>
      </c>
      <c r="L46" s="88">
        <v>924.2410000000001</v>
      </c>
      <c r="M46" s="88">
        <v>0</v>
      </c>
      <c r="N46" s="87">
        <f t="shared" si="13"/>
      </c>
      <c r="O46" s="83" t="s">
        <v>210</v>
      </c>
      <c r="P46" s="85"/>
      <c r="Q46" s="85"/>
      <c r="R46" s="100">
        <v>0</v>
      </c>
      <c r="S46" s="91">
        <v>0</v>
      </c>
      <c r="T46" s="91">
        <v>0</v>
      </c>
      <c r="U46" s="91">
        <v>0</v>
      </c>
      <c r="V46" s="91">
        <f t="shared" si="11"/>
      </c>
      <c r="W46" s="87"/>
      <c r="X46" s="101">
        <v>2</v>
      </c>
      <c r="Y46" s="88">
        <v>421.313</v>
      </c>
      <c r="Z46" s="88">
        <v>387.515</v>
      </c>
      <c r="AA46" s="88">
        <v>390.515</v>
      </c>
      <c r="AB46" s="88">
        <f t="shared" si="10"/>
        <v>100.77416358076462</v>
      </c>
    </row>
    <row r="47" spans="1:28" s="89" customFormat="1" ht="11.25" customHeight="1">
      <c r="A47" s="83" t="s">
        <v>165</v>
      </c>
      <c r="B47" s="85"/>
      <c r="C47" s="85"/>
      <c r="D47" s="100">
        <v>11</v>
      </c>
      <c r="E47" s="91">
        <v>1.692</v>
      </c>
      <c r="F47" s="91">
        <v>1.413</v>
      </c>
      <c r="G47" s="91">
        <v>0</v>
      </c>
      <c r="H47" s="91">
        <f t="shared" si="12"/>
      </c>
      <c r="I47" s="87"/>
      <c r="J47" s="101">
        <v>11</v>
      </c>
      <c r="K47" s="88">
        <v>4.599</v>
      </c>
      <c r="L47" s="88">
        <v>4.253</v>
      </c>
      <c r="M47" s="88">
        <v>0</v>
      </c>
      <c r="N47" s="87">
        <f t="shared" si="13"/>
      </c>
      <c r="O47" s="83" t="s">
        <v>211</v>
      </c>
      <c r="P47" s="85"/>
      <c r="Q47" s="85"/>
      <c r="R47" s="100">
        <v>0</v>
      </c>
      <c r="S47" s="91">
        <v>0</v>
      </c>
      <c r="T47" s="91">
        <v>0</v>
      </c>
      <c r="U47" s="91">
        <v>0</v>
      </c>
      <c r="V47" s="91">
        <f t="shared" si="11"/>
      </c>
      <c r="W47" s="87"/>
      <c r="X47" s="101">
        <v>10</v>
      </c>
      <c r="Y47" s="88">
        <v>36.38</v>
      </c>
      <c r="Z47" s="88">
        <v>45.672000000000004</v>
      </c>
      <c r="AA47" s="88">
        <v>0</v>
      </c>
      <c r="AB47" s="88">
        <f t="shared" si="10"/>
      </c>
    </row>
    <row r="48" spans="1:28" s="89" customFormat="1" ht="11.25" customHeight="1">
      <c r="A48" s="83" t="s">
        <v>166</v>
      </c>
      <c r="B48" s="85"/>
      <c r="C48" s="85"/>
      <c r="D48" s="100">
        <v>2</v>
      </c>
      <c r="E48" s="91">
        <v>95.801</v>
      </c>
      <c r="F48" s="91">
        <v>86.781</v>
      </c>
      <c r="G48" s="91">
        <v>71.792</v>
      </c>
      <c r="H48" s="91">
        <f t="shared" si="12"/>
        <v>82.72778603611388</v>
      </c>
      <c r="I48" s="87"/>
      <c r="J48" s="101">
        <v>4</v>
      </c>
      <c r="K48" s="88">
        <v>153.665</v>
      </c>
      <c r="L48" s="88">
        <v>195.93</v>
      </c>
      <c r="M48" s="88">
        <v>157.985</v>
      </c>
      <c r="N48" s="87">
        <f t="shared" si="13"/>
        <v>80.63338947583321</v>
      </c>
      <c r="O48" s="83" t="s">
        <v>212</v>
      </c>
      <c r="P48" s="85"/>
      <c r="Q48" s="85"/>
      <c r="R48" s="100">
        <v>0</v>
      </c>
      <c r="S48" s="91">
        <v>0</v>
      </c>
      <c r="T48" s="91">
        <v>0</v>
      </c>
      <c r="U48" s="91">
        <v>0</v>
      </c>
      <c r="V48" s="91">
        <f t="shared" si="11"/>
      </c>
      <c r="W48" s="87"/>
      <c r="X48" s="101">
        <v>12</v>
      </c>
      <c r="Y48" s="88">
        <v>21.463</v>
      </c>
      <c r="Z48" s="88">
        <v>26.421000000000003</v>
      </c>
      <c r="AA48" s="88">
        <v>0</v>
      </c>
      <c r="AB48" s="88">
        <f t="shared" si="10"/>
      </c>
    </row>
    <row r="49" spans="1:28" s="89" customFormat="1" ht="11.25" customHeight="1">
      <c r="A49" s="83" t="s">
        <v>298</v>
      </c>
      <c r="B49" s="85"/>
      <c r="C49" s="85"/>
      <c r="D49" s="100">
        <v>10</v>
      </c>
      <c r="E49" s="91">
        <v>8.756</v>
      </c>
      <c r="F49" s="91">
        <v>8.431</v>
      </c>
      <c r="G49" s="91">
        <v>0</v>
      </c>
      <c r="H49" s="91">
        <f t="shared" si="12"/>
      </c>
      <c r="I49" s="87"/>
      <c r="J49" s="101">
        <v>11</v>
      </c>
      <c r="K49" s="88">
        <v>29.679000000000006</v>
      </c>
      <c r="L49" s="88">
        <v>27.594</v>
      </c>
      <c r="M49" s="88">
        <v>0</v>
      </c>
      <c r="N49" s="87">
        <f t="shared" si="13"/>
      </c>
      <c r="O49" s="83" t="s">
        <v>213</v>
      </c>
      <c r="P49" s="85"/>
      <c r="Q49" s="85"/>
      <c r="R49" s="100">
        <v>0</v>
      </c>
      <c r="S49" s="91">
        <v>0</v>
      </c>
      <c r="T49" s="91">
        <v>0</v>
      </c>
      <c r="U49" s="91">
        <v>0</v>
      </c>
      <c r="V49" s="91">
        <f t="shared" si="11"/>
      </c>
      <c r="W49" s="87"/>
      <c r="X49" s="101">
        <v>3</v>
      </c>
      <c r="Y49" s="88">
        <v>92.936</v>
      </c>
      <c r="Z49" s="88">
        <v>89.685</v>
      </c>
      <c r="AA49" s="88">
        <v>0</v>
      </c>
      <c r="AB49" s="88">
        <f t="shared" si="10"/>
      </c>
    </row>
    <row r="50" spans="1:28" s="89" customFormat="1" ht="11.25" customHeight="1">
      <c r="A50" s="83"/>
      <c r="B50" s="85"/>
      <c r="C50" s="85"/>
      <c r="D50" s="100"/>
      <c r="E50" s="91"/>
      <c r="F50" s="91"/>
      <c r="G50" s="91"/>
      <c r="H50" s="91"/>
      <c r="I50" s="87"/>
      <c r="J50" s="101"/>
      <c r="K50" s="88"/>
      <c r="L50" s="88"/>
      <c r="M50" s="88"/>
      <c r="N50" s="87"/>
      <c r="O50" s="83" t="s">
        <v>214</v>
      </c>
      <c r="P50" s="85"/>
      <c r="Q50" s="85"/>
      <c r="R50" s="100">
        <v>0</v>
      </c>
      <c r="S50" s="91">
        <v>0</v>
      </c>
      <c r="T50" s="91">
        <v>0</v>
      </c>
      <c r="U50" s="91">
        <v>0</v>
      </c>
      <c r="V50" s="91">
        <f t="shared" si="11"/>
      </c>
      <c r="W50" s="87"/>
      <c r="X50" s="101">
        <v>10</v>
      </c>
      <c r="Y50" s="88">
        <v>718.528</v>
      </c>
      <c r="Z50" s="88">
        <v>565.9250000000001</v>
      </c>
      <c r="AA50" s="88">
        <v>0</v>
      </c>
      <c r="AB50" s="88">
        <f t="shared" si="10"/>
      </c>
    </row>
    <row r="51" spans="1:28" s="89" customFormat="1" ht="11.25" customHeight="1">
      <c r="A51" s="83" t="s">
        <v>167</v>
      </c>
      <c r="B51" s="85"/>
      <c r="C51" s="85"/>
      <c r="D51" s="100"/>
      <c r="E51" s="91"/>
      <c r="F51" s="91"/>
      <c r="G51" s="91"/>
      <c r="H51" s="91"/>
      <c r="I51" s="87"/>
      <c r="J51" s="101"/>
      <c r="K51" s="88"/>
      <c r="L51" s="88"/>
      <c r="M51" s="88"/>
      <c r="N51" s="87"/>
      <c r="O51" s="83" t="s">
        <v>313</v>
      </c>
      <c r="P51" s="85"/>
      <c r="Q51" s="85"/>
      <c r="R51" s="100">
        <v>0</v>
      </c>
      <c r="S51" s="91">
        <v>0</v>
      </c>
      <c r="T51" s="91">
        <v>0</v>
      </c>
      <c r="U51" s="91">
        <v>0</v>
      </c>
      <c r="V51" s="91">
        <f t="shared" si="11"/>
      </c>
      <c r="W51" s="87"/>
      <c r="X51" s="101">
        <v>11</v>
      </c>
      <c r="Y51" s="88">
        <v>15.744</v>
      </c>
      <c r="Z51" s="88">
        <v>16.811</v>
      </c>
      <c r="AA51" s="88">
        <v>0</v>
      </c>
      <c r="AB51" s="88">
        <f t="shared" si="10"/>
      </c>
    </row>
    <row r="52" spans="1:28" s="89" customFormat="1" ht="11.25" customHeight="1">
      <c r="A52" s="83" t="s">
        <v>299</v>
      </c>
      <c r="B52" s="85"/>
      <c r="C52" s="85"/>
      <c r="D52" s="100">
        <v>11</v>
      </c>
      <c r="E52" s="91">
        <v>107.355</v>
      </c>
      <c r="F52" s="91">
        <v>107.417</v>
      </c>
      <c r="G52" s="91">
        <v>0</v>
      </c>
      <c r="H52" s="91">
        <f>IF(AND(F52&gt;0,G52&gt;0),G52*100/F52,"")</f>
      </c>
      <c r="I52" s="87"/>
      <c r="J52" s="101">
        <v>11</v>
      </c>
      <c r="K52" s="88">
        <v>3826.272</v>
      </c>
      <c r="L52" s="88">
        <v>4354.687999999999</v>
      </c>
      <c r="M52" s="88">
        <v>0</v>
      </c>
      <c r="N52" s="87">
        <f>IF(AND(L52&gt;0,M52&gt;0),M52*100/L52,"")</f>
      </c>
      <c r="O52" s="83" t="s">
        <v>215</v>
      </c>
      <c r="P52" s="85"/>
      <c r="Q52" s="85"/>
      <c r="R52" s="100">
        <v>0</v>
      </c>
      <c r="S52" s="91">
        <v>0</v>
      </c>
      <c r="T52" s="91">
        <v>0</v>
      </c>
      <c r="U52" s="91">
        <v>0</v>
      </c>
      <c r="V52" s="91">
        <f t="shared" si="11"/>
      </c>
      <c r="W52" s="87"/>
      <c r="X52" s="101">
        <v>12</v>
      </c>
      <c r="Y52" s="88">
        <v>156.22899999999998</v>
      </c>
      <c r="Z52" s="88">
        <v>158.31000000000003</v>
      </c>
      <c r="AA52" s="88">
        <v>0</v>
      </c>
      <c r="AB52" s="88">
        <f t="shared" si="10"/>
      </c>
    </row>
    <row r="53" spans="1:28" s="89" customFormat="1" ht="11.25" customHeight="1">
      <c r="A53" s="83" t="s">
        <v>300</v>
      </c>
      <c r="B53" s="85"/>
      <c r="C53" s="85"/>
      <c r="D53" s="100">
        <v>3</v>
      </c>
      <c r="E53" s="91">
        <v>266.025</v>
      </c>
      <c r="F53" s="91">
        <v>258.478</v>
      </c>
      <c r="G53" s="91">
        <v>264.54</v>
      </c>
      <c r="H53" s="91">
        <f>IF(AND(F53&gt;0,G53&gt;0),G53*100/F53,"")</f>
        <v>102.34526729547584</v>
      </c>
      <c r="I53" s="87"/>
      <c r="J53" s="101">
        <v>11</v>
      </c>
      <c r="K53" s="88">
        <v>8908.163</v>
      </c>
      <c r="L53" s="88">
        <v>10206.337</v>
      </c>
      <c r="M53" s="88">
        <v>0</v>
      </c>
      <c r="N53" s="87">
        <f>IF(AND(L53&gt;0,M53&gt;0),M53*100/L53,"")</f>
      </c>
      <c r="O53" s="83" t="s">
        <v>216</v>
      </c>
      <c r="P53" s="85"/>
      <c r="Q53" s="85"/>
      <c r="R53" s="100">
        <v>0</v>
      </c>
      <c r="S53" s="91">
        <v>0</v>
      </c>
      <c r="T53" s="91">
        <v>0</v>
      </c>
      <c r="U53" s="91">
        <v>0</v>
      </c>
      <c r="V53" s="91">
        <f t="shared" si="11"/>
      </c>
      <c r="W53" s="87"/>
      <c r="X53" s="101">
        <v>4</v>
      </c>
      <c r="Y53" s="88">
        <v>43.529</v>
      </c>
      <c r="Z53" s="88">
        <v>35.026</v>
      </c>
      <c r="AA53" s="88">
        <v>35.33899999999999</v>
      </c>
      <c r="AB53" s="88">
        <f t="shared" si="10"/>
        <v>100.89362188088845</v>
      </c>
    </row>
    <row r="54" spans="1:28" s="89" customFormat="1" ht="11.25" customHeight="1">
      <c r="A54" s="83" t="s">
        <v>301</v>
      </c>
      <c r="B54" s="85"/>
      <c r="C54" s="85"/>
      <c r="D54" s="100">
        <v>2</v>
      </c>
      <c r="E54" s="91">
        <v>118.119</v>
      </c>
      <c r="F54" s="91">
        <v>144.5435</v>
      </c>
      <c r="G54" s="91">
        <v>135.302</v>
      </c>
      <c r="H54" s="91">
        <f>IF(AND(F54&gt;0,G54&gt;0),G54*100/F54,"")</f>
        <v>93.60642297993337</v>
      </c>
      <c r="I54" s="87"/>
      <c r="J54" s="101">
        <v>11</v>
      </c>
      <c r="K54" s="88">
        <v>794.7910000000002</v>
      </c>
      <c r="L54" s="88">
        <v>2108.8619999999996</v>
      </c>
      <c r="M54" s="88">
        <v>0</v>
      </c>
      <c r="N54" s="87">
        <f>IF(AND(L54&gt;0,M54&gt;0),M54*100/L54,"")</f>
      </c>
      <c r="O54" s="83" t="s">
        <v>314</v>
      </c>
      <c r="P54" s="85"/>
      <c r="Q54" s="85"/>
      <c r="R54" s="100">
        <v>0</v>
      </c>
      <c r="S54" s="91">
        <v>0</v>
      </c>
      <c r="T54" s="91">
        <v>0</v>
      </c>
      <c r="U54" s="91">
        <v>0</v>
      </c>
      <c r="V54" s="91">
        <f t="shared" si="11"/>
      </c>
      <c r="W54" s="87"/>
      <c r="X54" s="101">
        <v>4</v>
      </c>
      <c r="Y54" s="88">
        <v>243.876</v>
      </c>
      <c r="Z54" s="88">
        <v>316.571</v>
      </c>
      <c r="AA54" s="88">
        <v>295.985</v>
      </c>
      <c r="AB54" s="88">
        <f t="shared" si="10"/>
        <v>93.49719336262639</v>
      </c>
    </row>
    <row r="55" spans="1:28" s="89" customFormat="1" ht="11.25" customHeight="1">
      <c r="A55" s="83"/>
      <c r="B55" s="85"/>
      <c r="C55" s="85"/>
      <c r="D55" s="100"/>
      <c r="E55" s="91"/>
      <c r="F55" s="91"/>
      <c r="G55" s="91"/>
      <c r="H55" s="91"/>
      <c r="I55" s="87"/>
      <c r="J55" s="101"/>
      <c r="K55" s="88"/>
      <c r="L55" s="88"/>
      <c r="M55" s="88"/>
      <c r="N55" s="87"/>
      <c r="O55" s="83" t="s">
        <v>315</v>
      </c>
      <c r="P55" s="85"/>
      <c r="Q55" s="85"/>
      <c r="R55" s="100">
        <v>0</v>
      </c>
      <c r="S55" s="91">
        <v>0</v>
      </c>
      <c r="T55" s="91">
        <v>0</v>
      </c>
      <c r="U55" s="91">
        <v>0</v>
      </c>
      <c r="V55" s="91">
        <f t="shared" si="11"/>
      </c>
      <c r="W55" s="87"/>
      <c r="X55" s="101">
        <v>11</v>
      </c>
      <c r="Y55" s="88">
        <v>10.487</v>
      </c>
      <c r="Z55" s="88">
        <v>4.942000000000001</v>
      </c>
      <c r="AA55" s="88">
        <v>0</v>
      </c>
      <c r="AB55" s="88">
        <f t="shared" si="10"/>
      </c>
    </row>
    <row r="56" spans="1:28" s="89" customFormat="1" ht="11.25" customHeight="1">
      <c r="A56" s="83" t="s">
        <v>132</v>
      </c>
      <c r="B56" s="85"/>
      <c r="C56" s="85"/>
      <c r="D56" s="100"/>
      <c r="E56" s="91"/>
      <c r="F56" s="91"/>
      <c r="G56" s="91"/>
      <c r="H56" s="91"/>
      <c r="I56" s="87"/>
      <c r="J56" s="101"/>
      <c r="K56" s="88"/>
      <c r="L56" s="88"/>
      <c r="M56" s="88"/>
      <c r="N56" s="87"/>
      <c r="P56" s="85"/>
      <c r="Q56" s="85"/>
      <c r="R56" s="100"/>
      <c r="S56" s="91"/>
      <c r="T56" s="91"/>
      <c r="U56" s="91"/>
      <c r="V56" s="91"/>
      <c r="W56" s="87"/>
      <c r="X56" s="101"/>
      <c r="Y56" s="88"/>
      <c r="Z56" s="88"/>
      <c r="AA56" s="88"/>
      <c r="AB56" s="88"/>
    </row>
    <row r="57" spans="1:28" s="89" customFormat="1" ht="11.25" customHeight="1">
      <c r="A57" s="83" t="s">
        <v>168</v>
      </c>
      <c r="B57" s="85"/>
      <c r="C57" s="85"/>
      <c r="D57" s="100">
        <v>11</v>
      </c>
      <c r="E57" s="91">
        <v>4.697</v>
      </c>
      <c r="F57" s="91">
        <v>5.159</v>
      </c>
      <c r="G57" s="91">
        <v>0</v>
      </c>
      <c r="H57" s="91">
        <f aca="true" t="shared" si="14" ref="H57:H78">IF(AND(F57&gt;0,G57&gt;0),G57*100/F57,"")</f>
      </c>
      <c r="I57" s="87"/>
      <c r="J57" s="101">
        <v>11</v>
      </c>
      <c r="K57" s="88">
        <v>166.96399999999997</v>
      </c>
      <c r="L57" s="88">
        <v>173.999</v>
      </c>
      <c r="M57" s="88">
        <v>0</v>
      </c>
      <c r="N57" s="87">
        <f aca="true" t="shared" si="15" ref="N57:N78">IF(AND(L57&gt;0,M57&gt;0),M57*100/L57,"")</f>
      </c>
      <c r="O57" s="83" t="s">
        <v>217</v>
      </c>
      <c r="P57" s="85"/>
      <c r="Q57" s="85"/>
      <c r="R57" s="100"/>
      <c r="S57" s="91"/>
      <c r="T57" s="91"/>
      <c r="U57" s="91"/>
      <c r="V57" s="91"/>
      <c r="W57" s="87"/>
      <c r="X57" s="101"/>
      <c r="Y57" s="88"/>
      <c r="Z57" s="88"/>
      <c r="AA57" s="88"/>
      <c r="AB57" s="88"/>
    </row>
    <row r="58" spans="1:28" s="89" customFormat="1" ht="11.25" customHeight="1">
      <c r="A58" s="83" t="s">
        <v>169</v>
      </c>
      <c r="B58" s="85"/>
      <c r="C58" s="85"/>
      <c r="D58" s="100">
        <v>7</v>
      </c>
      <c r="E58" s="91">
        <v>13.755</v>
      </c>
      <c r="F58" s="91">
        <v>13.857</v>
      </c>
      <c r="G58" s="91">
        <v>0</v>
      </c>
      <c r="H58" s="91">
        <f t="shared" si="14"/>
      </c>
      <c r="I58" s="87"/>
      <c r="J58" s="101">
        <v>4</v>
      </c>
      <c r="K58" s="88">
        <v>63.43300000000001</v>
      </c>
      <c r="L58" s="88">
        <v>66.00000000000001</v>
      </c>
      <c r="M58" s="88">
        <v>65.692</v>
      </c>
      <c r="N58" s="87">
        <f t="shared" si="15"/>
        <v>99.53333333333329</v>
      </c>
      <c r="O58" s="83" t="s">
        <v>218</v>
      </c>
      <c r="P58" s="85"/>
      <c r="Q58" s="85"/>
      <c r="R58" s="100">
        <v>0</v>
      </c>
      <c r="S58" s="91">
        <v>0</v>
      </c>
      <c r="T58" s="91">
        <v>0</v>
      </c>
      <c r="U58" s="91">
        <v>0</v>
      </c>
      <c r="V58" s="91">
        <f>IF(AND(T58&gt;0,U58&gt;0),U58*100/T58,"")</f>
      </c>
      <c r="W58" s="87"/>
      <c r="X58" s="101">
        <v>11</v>
      </c>
      <c r="Y58" s="88">
        <v>266.223</v>
      </c>
      <c r="Z58" s="88">
        <v>272.833</v>
      </c>
      <c r="AA58" s="88">
        <v>0</v>
      </c>
      <c r="AB58" s="88">
        <f>IF(AND(Z58&gt;0,AA58&gt;0),AA58*100/Z58,"")</f>
      </c>
    </row>
    <row r="59" spans="1:28" s="89" customFormat="1" ht="11.25" customHeight="1">
      <c r="A59" s="83" t="s">
        <v>170</v>
      </c>
      <c r="B59" s="85"/>
      <c r="C59" s="85"/>
      <c r="D59" s="100">
        <v>2</v>
      </c>
      <c r="E59" s="91">
        <v>34.508</v>
      </c>
      <c r="F59" s="91">
        <v>32.524</v>
      </c>
      <c r="G59" s="91">
        <v>33.115</v>
      </c>
      <c r="H59" s="91">
        <f t="shared" si="14"/>
        <v>101.8171196654778</v>
      </c>
      <c r="I59" s="87"/>
      <c r="J59" s="101">
        <v>1</v>
      </c>
      <c r="K59" s="88">
        <v>976.112</v>
      </c>
      <c r="L59" s="88">
        <v>944.577</v>
      </c>
      <c r="M59" s="88">
        <v>0</v>
      </c>
      <c r="N59" s="87">
        <f t="shared" si="15"/>
      </c>
      <c r="O59" s="83" t="s">
        <v>316</v>
      </c>
      <c r="P59" s="85"/>
      <c r="Q59" s="85"/>
      <c r="R59" s="100">
        <v>0</v>
      </c>
      <c r="S59" s="91">
        <v>0</v>
      </c>
      <c r="T59" s="91">
        <v>0</v>
      </c>
      <c r="U59" s="91">
        <v>0</v>
      </c>
      <c r="V59" s="91">
        <f>IF(AND(T59&gt;0,U59&gt;0),U59*100/T59,"")</f>
      </c>
      <c r="W59" s="87"/>
      <c r="X59" s="101">
        <v>3</v>
      </c>
      <c r="Y59" s="88">
        <v>4771.540000000001</v>
      </c>
      <c r="Z59" s="88">
        <v>6595.248</v>
      </c>
      <c r="AA59" s="88">
        <v>0</v>
      </c>
      <c r="AB59" s="88">
        <f>IF(AND(Z59&gt;0,AA59&gt;0),AA59*100/Z59,"")</f>
      </c>
    </row>
    <row r="60" spans="1:28" s="89" customFormat="1" ht="11.25" customHeight="1">
      <c r="A60" s="83" t="s">
        <v>171</v>
      </c>
      <c r="B60" s="85"/>
      <c r="C60" s="85"/>
      <c r="D60" s="100">
        <v>4</v>
      </c>
      <c r="E60" s="91">
        <v>20.026</v>
      </c>
      <c r="F60" s="91">
        <v>20.102</v>
      </c>
      <c r="G60" s="91">
        <v>20.672</v>
      </c>
      <c r="H60" s="91">
        <f t="shared" si="14"/>
        <v>102.83553875236296</v>
      </c>
      <c r="I60" s="87"/>
      <c r="J60" s="101">
        <v>11</v>
      </c>
      <c r="K60" s="88">
        <v>1113.1919999999998</v>
      </c>
      <c r="L60" s="88">
        <v>1077.4329999999998</v>
      </c>
      <c r="M60" s="88">
        <v>0</v>
      </c>
      <c r="N60" s="87">
        <f t="shared" si="15"/>
      </c>
      <c r="O60" s="83" t="s">
        <v>317</v>
      </c>
      <c r="P60" s="85"/>
      <c r="Q60" s="85"/>
      <c r="R60" s="100">
        <v>0</v>
      </c>
      <c r="S60" s="91">
        <v>0</v>
      </c>
      <c r="T60" s="91">
        <v>0</v>
      </c>
      <c r="U60" s="91">
        <v>0</v>
      </c>
      <c r="V60" s="91">
        <f>IF(AND(T60&gt;0,U60&gt;0),U60*100/T60,"")</f>
      </c>
      <c r="W60" s="87"/>
      <c r="X60" s="101">
        <v>3</v>
      </c>
      <c r="Y60" s="88">
        <v>35467.44700000001</v>
      </c>
      <c r="Z60" s="88">
        <v>50355.364</v>
      </c>
      <c r="AA60" s="88">
        <v>0</v>
      </c>
      <c r="AB60" s="88">
        <f>IF(AND(Z60&gt;0,AA60&gt;0),AA60*100/Z60,"")</f>
      </c>
    </row>
    <row r="61" spans="1:28" s="89" customFormat="1" ht="11.25" customHeight="1">
      <c r="A61" s="83" t="s">
        <v>172</v>
      </c>
      <c r="B61" s="85"/>
      <c r="C61" s="85"/>
      <c r="D61" s="100">
        <v>4</v>
      </c>
      <c r="E61" s="91">
        <v>20.473</v>
      </c>
      <c r="F61" s="91">
        <v>19.194</v>
      </c>
      <c r="G61" s="91">
        <v>18.907</v>
      </c>
      <c r="H61" s="91">
        <f t="shared" si="14"/>
        <v>98.50474106491613</v>
      </c>
      <c r="I61" s="87"/>
      <c r="J61" s="101">
        <v>11</v>
      </c>
      <c r="K61" s="88">
        <v>655.677</v>
      </c>
      <c r="L61" s="88">
        <v>683.439</v>
      </c>
      <c r="M61" s="88">
        <v>0</v>
      </c>
      <c r="N61" s="87">
        <f t="shared" si="15"/>
      </c>
      <c r="O61" s="83" t="s">
        <v>318</v>
      </c>
      <c r="P61" s="85"/>
      <c r="Q61" s="85"/>
      <c r="R61" s="100">
        <v>0</v>
      </c>
      <c r="S61" s="91">
        <v>0</v>
      </c>
      <c r="T61" s="91">
        <v>0</v>
      </c>
      <c r="U61" s="91">
        <v>0</v>
      </c>
      <c r="V61" s="91">
        <f>IF(AND(T61&gt;0,U61&gt;0),U61*100/T61,"")</f>
      </c>
      <c r="W61" s="87"/>
      <c r="X61" s="101">
        <v>11</v>
      </c>
      <c r="Y61" s="88">
        <v>1.098</v>
      </c>
      <c r="Z61" s="88">
        <v>0.9</v>
      </c>
      <c r="AA61" s="88">
        <v>0</v>
      </c>
      <c r="AB61" s="88">
        <f>IF(AND(Z61&gt;0,AA61&gt;0),AA61*100/Z61,"")</f>
      </c>
    </row>
    <row r="62" spans="1:28" s="89" customFormat="1" ht="11.25" customHeight="1">
      <c r="A62" s="83" t="s">
        <v>173</v>
      </c>
      <c r="B62" s="85"/>
      <c r="C62" s="85"/>
      <c r="D62" s="100">
        <v>2</v>
      </c>
      <c r="E62" s="91">
        <v>10.948</v>
      </c>
      <c r="F62" s="91">
        <v>10.688</v>
      </c>
      <c r="G62" s="91">
        <v>10.825</v>
      </c>
      <c r="H62" s="91">
        <f t="shared" si="14"/>
        <v>101.2818113772455</v>
      </c>
      <c r="I62" s="87"/>
      <c r="J62" s="101">
        <v>4</v>
      </c>
      <c r="K62" s="88">
        <v>995.5050000000001</v>
      </c>
      <c r="L62" s="88">
        <v>935.6329999999999</v>
      </c>
      <c r="M62" s="88">
        <v>946.1600000000001</v>
      </c>
      <c r="N62" s="87">
        <f t="shared" si="15"/>
        <v>101.12512064025107</v>
      </c>
      <c r="O62" s="83"/>
      <c r="P62" s="85"/>
      <c r="Q62" s="85"/>
      <c r="R62" s="100"/>
      <c r="S62" s="91"/>
      <c r="T62" s="91"/>
      <c r="U62" s="91"/>
      <c r="V62" s="91"/>
      <c r="W62" s="87"/>
      <c r="X62" s="101"/>
      <c r="Y62" s="88"/>
      <c r="Z62" s="88"/>
      <c r="AA62" s="88"/>
      <c r="AB62" s="88"/>
    </row>
    <row r="63" spans="1:28" s="89" customFormat="1" ht="11.25" customHeight="1">
      <c r="A63" s="83" t="s">
        <v>174</v>
      </c>
      <c r="B63" s="85"/>
      <c r="C63" s="85"/>
      <c r="D63" s="100">
        <v>4</v>
      </c>
      <c r="E63" s="91">
        <v>45.266</v>
      </c>
      <c r="F63" s="91">
        <v>40.48695</v>
      </c>
      <c r="G63" s="91">
        <v>40.503</v>
      </c>
      <c r="H63" s="91">
        <f t="shared" si="14"/>
        <v>100.03964240329292</v>
      </c>
      <c r="I63" s="87"/>
      <c r="J63" s="101">
        <v>9</v>
      </c>
      <c r="K63" s="88">
        <v>3664.9660000000003</v>
      </c>
      <c r="L63" s="88">
        <v>3383.344</v>
      </c>
      <c r="M63" s="88">
        <v>0</v>
      </c>
      <c r="N63" s="87">
        <f t="shared" si="15"/>
      </c>
      <c r="O63" s="83" t="s">
        <v>219</v>
      </c>
      <c r="P63" s="85"/>
      <c r="Q63" s="85"/>
      <c r="R63" s="100"/>
      <c r="S63" s="91"/>
      <c r="T63" s="91"/>
      <c r="U63" s="91"/>
      <c r="V63" s="91"/>
      <c r="W63" s="87"/>
      <c r="X63" s="101"/>
      <c r="Y63" s="88"/>
      <c r="Z63" s="88"/>
      <c r="AA63" s="88"/>
      <c r="AB63" s="88"/>
    </row>
    <row r="64" spans="1:28" s="89" customFormat="1" ht="11.25" customHeight="1">
      <c r="A64" s="83" t="s">
        <v>175</v>
      </c>
      <c r="B64" s="85"/>
      <c r="C64" s="85"/>
      <c r="D64" s="100">
        <v>12</v>
      </c>
      <c r="E64" s="91">
        <v>4.638</v>
      </c>
      <c r="F64" s="91">
        <v>4.747</v>
      </c>
      <c r="G64" s="91">
        <v>0</v>
      </c>
      <c r="H64" s="91">
        <f t="shared" si="14"/>
      </c>
      <c r="I64" s="87"/>
      <c r="J64" s="101">
        <v>12</v>
      </c>
      <c r="K64" s="88">
        <v>502.995</v>
      </c>
      <c r="L64" s="88">
        <v>400.485</v>
      </c>
      <c r="M64" s="88">
        <v>0</v>
      </c>
      <c r="N64" s="87">
        <f t="shared" si="15"/>
      </c>
      <c r="O64" s="83" t="s">
        <v>220</v>
      </c>
      <c r="P64" s="85"/>
      <c r="Q64" s="85"/>
      <c r="R64" s="100">
        <v>0</v>
      </c>
      <c r="S64" s="91">
        <v>0</v>
      </c>
      <c r="T64" s="91">
        <v>0</v>
      </c>
      <c r="U64" s="91">
        <v>0</v>
      </c>
      <c r="V64" s="91">
        <f>IF(AND(T64&gt;0,U64&gt;0),U64*100/T64,"")</f>
      </c>
      <c r="W64" s="87"/>
      <c r="X64" s="101">
        <v>11</v>
      </c>
      <c r="Y64" s="88">
        <v>567.788</v>
      </c>
      <c r="Z64" s="88">
        <v>601.869</v>
      </c>
      <c r="AA64" s="88">
        <v>0</v>
      </c>
      <c r="AB64" s="88">
        <f>IF(AND(Z64&gt;0,AA64&gt;0),AA64*100/Z64,"")</f>
      </c>
    </row>
    <row r="65" spans="1:28" s="89" customFormat="1" ht="11.25" customHeight="1">
      <c r="A65" s="83" t="s">
        <v>176</v>
      </c>
      <c r="B65" s="85"/>
      <c r="C65" s="85"/>
      <c r="D65" s="100">
        <v>12</v>
      </c>
      <c r="E65" s="91">
        <v>60.852</v>
      </c>
      <c r="F65" s="91">
        <v>55.921949999999995</v>
      </c>
      <c r="G65" s="91">
        <v>0</v>
      </c>
      <c r="H65" s="91">
        <f t="shared" si="14"/>
      </c>
      <c r="I65" s="87"/>
      <c r="J65" s="101">
        <v>12</v>
      </c>
      <c r="K65" s="88">
        <v>5163.465999999999</v>
      </c>
      <c r="L65" s="88">
        <v>4719.4619999999995</v>
      </c>
      <c r="M65" s="88">
        <v>0</v>
      </c>
      <c r="N65" s="87">
        <f t="shared" si="15"/>
      </c>
      <c r="O65" s="83" t="s">
        <v>221</v>
      </c>
      <c r="P65" s="85"/>
      <c r="Q65" s="85"/>
      <c r="R65" s="100">
        <v>0</v>
      </c>
      <c r="S65" s="91">
        <v>0</v>
      </c>
      <c r="T65" s="91">
        <v>0</v>
      </c>
      <c r="U65" s="91">
        <v>0</v>
      </c>
      <c r="V65" s="91">
        <f>IF(AND(T65&gt;0,U65&gt;0),U65*100/T65,"")</f>
      </c>
      <c r="W65" s="87"/>
      <c r="X65" s="101">
        <v>3</v>
      </c>
      <c r="Y65" s="88">
        <v>5915.236000000001</v>
      </c>
      <c r="Z65" s="88">
        <v>9137.775</v>
      </c>
      <c r="AA65" s="88">
        <v>0</v>
      </c>
      <c r="AB65" s="88">
        <f>IF(AND(Z65&gt;0,AA65&gt;0),AA65*100/Z65,"")</f>
      </c>
    </row>
    <row r="66" spans="1:28" s="89" customFormat="1" ht="11.25" customHeight="1">
      <c r="A66" s="83" t="s">
        <v>302</v>
      </c>
      <c r="B66" s="85"/>
      <c r="C66" s="85"/>
      <c r="D66" s="100">
        <v>4</v>
      </c>
      <c r="E66" s="91">
        <v>36.2017325</v>
      </c>
      <c r="F66" s="91">
        <v>34.188</v>
      </c>
      <c r="G66" s="91">
        <v>32.046</v>
      </c>
      <c r="H66" s="91">
        <f t="shared" si="14"/>
        <v>93.73464373464373</v>
      </c>
      <c r="I66" s="87"/>
      <c r="J66" s="101">
        <v>11</v>
      </c>
      <c r="K66" s="88">
        <v>3117.872</v>
      </c>
      <c r="L66" s="88">
        <v>2698.689</v>
      </c>
      <c r="M66" s="88">
        <v>0</v>
      </c>
      <c r="N66" s="87">
        <f t="shared" si="15"/>
      </c>
      <c r="O66" s="83" t="s">
        <v>222</v>
      </c>
      <c r="P66" s="85"/>
      <c r="Q66" s="85"/>
      <c r="R66" s="100">
        <v>0</v>
      </c>
      <c r="S66" s="91">
        <v>0</v>
      </c>
      <c r="T66" s="91">
        <v>0</v>
      </c>
      <c r="U66" s="91">
        <v>0</v>
      </c>
      <c r="V66" s="91">
        <f>IF(AND(T66&gt;0,U66&gt;0),U66*100/T66,"")</f>
      </c>
      <c r="W66" s="87"/>
      <c r="X66" s="101">
        <v>3</v>
      </c>
      <c r="Y66" s="88">
        <v>1223.446</v>
      </c>
      <c r="Z66" s="88">
        <v>1809.854</v>
      </c>
      <c r="AA66" s="88">
        <v>0</v>
      </c>
      <c r="AB66" s="88">
        <f>IF(AND(Z66&gt;0,AA66&gt;0),AA66*100/Z66,"")</f>
      </c>
    </row>
    <row r="67" spans="1:14" s="89" customFormat="1" ht="11.25" customHeight="1">
      <c r="A67" s="83" t="s">
        <v>303</v>
      </c>
      <c r="B67" s="85"/>
      <c r="C67" s="85"/>
      <c r="D67" s="100">
        <v>11</v>
      </c>
      <c r="E67" s="91">
        <v>20.319</v>
      </c>
      <c r="F67" s="91">
        <v>21.565</v>
      </c>
      <c r="G67" s="91">
        <v>0</v>
      </c>
      <c r="H67" s="91">
        <f t="shared" si="14"/>
      </c>
      <c r="I67" s="87"/>
      <c r="J67" s="101">
        <v>11</v>
      </c>
      <c r="K67" s="88">
        <v>1274.2640000000001</v>
      </c>
      <c r="L67" s="88">
        <v>1292.837</v>
      </c>
      <c r="M67" s="88">
        <v>0</v>
      </c>
      <c r="N67" s="87">
        <f t="shared" si="15"/>
      </c>
    </row>
    <row r="68" spans="1:28" s="89" customFormat="1" ht="11.25" customHeight="1">
      <c r="A68" s="83" t="s">
        <v>177</v>
      </c>
      <c r="B68" s="85"/>
      <c r="C68" s="85"/>
      <c r="D68" s="100">
        <v>4</v>
      </c>
      <c r="E68" s="91">
        <v>3.012</v>
      </c>
      <c r="F68" s="91">
        <v>2.79</v>
      </c>
      <c r="G68" s="91">
        <v>2.226</v>
      </c>
      <c r="H68" s="91">
        <f t="shared" si="14"/>
        <v>79.78494623655914</v>
      </c>
      <c r="I68" s="87"/>
      <c r="J68" s="101">
        <v>11</v>
      </c>
      <c r="K68" s="88">
        <v>123.078</v>
      </c>
      <c r="L68" s="88">
        <v>116.774</v>
      </c>
      <c r="M68" s="88">
        <v>0</v>
      </c>
      <c r="N68" s="87">
        <f t="shared" si="15"/>
      </c>
      <c r="O68" s="83"/>
      <c r="P68" s="85"/>
      <c r="Q68" s="85"/>
      <c r="R68" s="100"/>
      <c r="S68" s="91"/>
      <c r="T68" s="91"/>
      <c r="U68" s="91"/>
      <c r="V68" s="91"/>
      <c r="W68" s="87"/>
      <c r="X68" s="101"/>
      <c r="Y68" s="88"/>
      <c r="Z68" s="88"/>
      <c r="AA68" s="88"/>
      <c r="AB68" s="88"/>
    </row>
    <row r="69" spans="1:28" s="89" customFormat="1" ht="11.25" customHeight="1">
      <c r="A69" s="83" t="s">
        <v>178</v>
      </c>
      <c r="B69" s="85"/>
      <c r="C69" s="85"/>
      <c r="D69" s="100">
        <v>4</v>
      </c>
      <c r="E69" s="91">
        <v>6.819</v>
      </c>
      <c r="F69" s="91">
        <v>7.021199999999999</v>
      </c>
      <c r="G69" s="91">
        <v>7.048</v>
      </c>
      <c r="H69" s="91">
        <f t="shared" si="14"/>
        <v>100.38170113370934</v>
      </c>
      <c r="I69" s="87"/>
      <c r="J69" s="101">
        <v>4</v>
      </c>
      <c r="K69" s="88">
        <v>360.416</v>
      </c>
      <c r="L69" s="88">
        <v>345.348</v>
      </c>
      <c r="M69" s="88">
        <v>345.452</v>
      </c>
      <c r="N69" s="87">
        <f t="shared" si="15"/>
        <v>100.03011455111944</v>
      </c>
      <c r="O69" s="66" t="s">
        <v>124</v>
      </c>
      <c r="P69" s="67"/>
      <c r="Q69" s="67"/>
      <c r="R69" s="67"/>
      <c r="S69" s="67"/>
      <c r="T69" s="67"/>
      <c r="U69" s="67"/>
      <c r="V69" s="67"/>
      <c r="W69" s="68"/>
      <c r="X69" s="68" t="s">
        <v>125</v>
      </c>
      <c r="Y69" s="68"/>
      <c r="Z69" s="68"/>
      <c r="AA69" s="68" t="s">
        <v>131</v>
      </c>
      <c r="AB69" s="68"/>
    </row>
    <row r="70" spans="1:28" s="89" customFormat="1" ht="11.25" customHeight="1" thickBot="1">
      <c r="A70" s="83" t="s">
        <v>179</v>
      </c>
      <c r="B70" s="85"/>
      <c r="C70" s="85"/>
      <c r="D70" s="100">
        <v>1</v>
      </c>
      <c r="E70" s="91">
        <v>16.403</v>
      </c>
      <c r="F70" s="91">
        <v>15.814</v>
      </c>
      <c r="G70" s="91">
        <v>0</v>
      </c>
      <c r="H70" s="91">
        <f t="shared" si="14"/>
      </c>
      <c r="I70" s="87"/>
      <c r="J70" s="101">
        <v>3</v>
      </c>
      <c r="K70" s="88">
        <v>223.15000000000003</v>
      </c>
      <c r="L70" s="88">
        <v>213.986</v>
      </c>
      <c r="M70" s="88">
        <v>0</v>
      </c>
      <c r="N70" s="87">
        <f t="shared" si="15"/>
      </c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</row>
    <row r="71" spans="1:28" s="89" customFormat="1" ht="11.25" customHeight="1" thickBot="1">
      <c r="A71" s="83" t="s">
        <v>180</v>
      </c>
      <c r="B71" s="85"/>
      <c r="C71" s="85"/>
      <c r="D71" s="100">
        <v>1</v>
      </c>
      <c r="E71" s="91">
        <v>6.465</v>
      </c>
      <c r="F71" s="91">
        <v>7.722</v>
      </c>
      <c r="G71" s="91">
        <v>0</v>
      </c>
      <c r="H71" s="91">
        <f t="shared" si="14"/>
      </c>
      <c r="I71" s="87"/>
      <c r="J71" s="101">
        <v>1</v>
      </c>
      <c r="K71" s="88">
        <v>147.32999999999998</v>
      </c>
      <c r="L71" s="88">
        <v>185.46300000000002</v>
      </c>
      <c r="M71" s="88">
        <v>0</v>
      </c>
      <c r="N71" s="87">
        <f t="shared" si="15"/>
      </c>
      <c r="O71" s="69"/>
      <c r="P71" s="70"/>
      <c r="Q71" s="71"/>
      <c r="R71" s="185" t="s">
        <v>126</v>
      </c>
      <c r="S71" s="186"/>
      <c r="T71" s="186"/>
      <c r="U71" s="186"/>
      <c r="V71" s="187"/>
      <c r="W71" s="68"/>
      <c r="X71" s="185" t="s">
        <v>127</v>
      </c>
      <c r="Y71" s="186"/>
      <c r="Z71" s="186"/>
      <c r="AA71" s="186"/>
      <c r="AB71" s="187"/>
    </row>
    <row r="72" spans="1:28" s="89" customFormat="1" ht="11.25" customHeight="1">
      <c r="A72" s="83" t="s">
        <v>181</v>
      </c>
      <c r="B72" s="85"/>
      <c r="C72" s="85"/>
      <c r="D72" s="100">
        <v>1</v>
      </c>
      <c r="E72" s="91">
        <v>26.63</v>
      </c>
      <c r="F72" s="91">
        <v>26.332</v>
      </c>
      <c r="G72" s="91">
        <v>27.156</v>
      </c>
      <c r="H72" s="91">
        <f t="shared" si="14"/>
        <v>103.12927236822117</v>
      </c>
      <c r="I72" s="87"/>
      <c r="J72" s="101">
        <v>8</v>
      </c>
      <c r="K72" s="88">
        <v>274.71200000000005</v>
      </c>
      <c r="L72" s="88">
        <v>263.52000000000004</v>
      </c>
      <c r="M72" s="88">
        <v>0</v>
      </c>
      <c r="N72" s="87">
        <f t="shared" si="15"/>
      </c>
      <c r="O72" s="72" t="s">
        <v>128</v>
      </c>
      <c r="P72" s="73"/>
      <c r="Q72" s="71"/>
      <c r="R72" s="69"/>
      <c r="S72" s="74" t="s">
        <v>338</v>
      </c>
      <c r="T72" s="74" t="s">
        <v>338</v>
      </c>
      <c r="U72" s="74" t="s">
        <v>130</v>
      </c>
      <c r="V72" s="75">
        <f>U73</f>
        <v>2018</v>
      </c>
      <c r="W72" s="68"/>
      <c r="X72" s="69"/>
      <c r="Y72" s="74" t="s">
        <v>338</v>
      </c>
      <c r="Z72" s="74" t="s">
        <v>338</v>
      </c>
      <c r="AA72" s="74" t="s">
        <v>130</v>
      </c>
      <c r="AB72" s="75">
        <f>AA73</f>
        <v>2018</v>
      </c>
    </row>
    <row r="73" spans="1:28" s="89" customFormat="1" ht="11.25" customHeight="1" thickBot="1">
      <c r="A73" s="83" t="s">
        <v>182</v>
      </c>
      <c r="B73" s="85"/>
      <c r="C73" s="85"/>
      <c r="D73" s="100">
        <v>4</v>
      </c>
      <c r="E73" s="91">
        <v>4.145</v>
      </c>
      <c r="F73" s="91">
        <v>4.065</v>
      </c>
      <c r="G73" s="91">
        <v>3.915</v>
      </c>
      <c r="H73" s="91">
        <f t="shared" si="14"/>
        <v>96.30996309963099</v>
      </c>
      <c r="I73" s="87"/>
      <c r="J73" s="101">
        <v>4</v>
      </c>
      <c r="K73" s="88">
        <v>258.956</v>
      </c>
      <c r="L73" s="88">
        <v>208.465</v>
      </c>
      <c r="M73" s="88">
        <v>177.238</v>
      </c>
      <c r="N73" s="87">
        <f t="shared" si="15"/>
        <v>85.02050703955099</v>
      </c>
      <c r="O73" s="94"/>
      <c r="P73" s="95"/>
      <c r="Q73" s="71"/>
      <c r="R73" s="79" t="s">
        <v>337</v>
      </c>
      <c r="S73" s="96">
        <f>U73-2</f>
        <v>2016</v>
      </c>
      <c r="T73" s="96">
        <f>U73-1</f>
        <v>2017</v>
      </c>
      <c r="U73" s="96">
        <v>2018</v>
      </c>
      <c r="V73" s="81" t="str">
        <f>CONCATENATE(T73,"=100")</f>
        <v>2017=100</v>
      </c>
      <c r="W73" s="68"/>
      <c r="X73" s="79" t="s">
        <v>337</v>
      </c>
      <c r="Y73" s="96">
        <f>AA73-2</f>
        <v>2016</v>
      </c>
      <c r="Z73" s="96">
        <f>AA73-1</f>
        <v>2017</v>
      </c>
      <c r="AA73" s="96">
        <v>2018</v>
      </c>
      <c r="AB73" s="81" t="str">
        <f>CONCATENATE(Z73,"=100")</f>
        <v>2017=100</v>
      </c>
    </row>
    <row r="74" spans="1:28" s="89" customFormat="1" ht="11.25" customHeight="1">
      <c r="A74" s="83" t="s">
        <v>183</v>
      </c>
      <c r="B74" s="85"/>
      <c r="C74" s="85"/>
      <c r="D74" s="100">
        <v>4</v>
      </c>
      <c r="E74" s="91">
        <v>13.153</v>
      </c>
      <c r="F74" s="91">
        <v>12.949</v>
      </c>
      <c r="G74" s="91">
        <v>13.156</v>
      </c>
      <c r="H74" s="91">
        <f t="shared" si="14"/>
        <v>101.59857904085258</v>
      </c>
      <c r="I74" s="87"/>
      <c r="J74" s="101">
        <v>10</v>
      </c>
      <c r="K74" s="88">
        <v>697.047</v>
      </c>
      <c r="L74" s="88">
        <v>787.297</v>
      </c>
      <c r="M74" s="88">
        <v>0</v>
      </c>
      <c r="N74" s="87">
        <f t="shared" si="15"/>
      </c>
      <c r="O74" s="83"/>
      <c r="P74" s="83"/>
      <c r="Q74" s="83"/>
      <c r="R74" s="84"/>
      <c r="S74" s="85"/>
      <c r="T74" s="85"/>
      <c r="U74" s="85"/>
      <c r="V74" s="85">
        <f>IF(AND(T74&gt;0,U74&gt;0),U74*100/T74,"")</f>
      </c>
      <c r="W74" s="86"/>
      <c r="X74" s="86"/>
      <c r="Y74" s="87"/>
      <c r="Z74" s="87"/>
      <c r="AA74" s="87"/>
      <c r="AB74" s="88">
        <f>IF(AND(Z74&gt;0,AA74&gt;0),AA74*100/Z74,"")</f>
      </c>
    </row>
    <row r="75" spans="1:28" s="89" customFormat="1" ht="11.25" customHeight="1">
      <c r="A75" s="83" t="s">
        <v>184</v>
      </c>
      <c r="B75" s="85"/>
      <c r="C75" s="85"/>
      <c r="D75" s="100">
        <v>4</v>
      </c>
      <c r="E75" s="91">
        <v>7.464</v>
      </c>
      <c r="F75" s="91">
        <v>7.1365</v>
      </c>
      <c r="G75" s="91">
        <v>7.452</v>
      </c>
      <c r="H75" s="91">
        <f t="shared" si="14"/>
        <v>104.42093463182233</v>
      </c>
      <c r="I75" s="87"/>
      <c r="J75" s="101">
        <v>11</v>
      </c>
      <c r="K75" s="88">
        <v>403.331</v>
      </c>
      <c r="L75" s="88">
        <v>319.081</v>
      </c>
      <c r="M75" s="88">
        <v>0</v>
      </c>
      <c r="N75" s="87">
        <f t="shared" si="15"/>
      </c>
      <c r="O75" s="83" t="s">
        <v>196</v>
      </c>
      <c r="P75" s="83"/>
      <c r="Q75" s="83"/>
      <c r="R75" s="100"/>
      <c r="S75" s="85"/>
      <c r="T75" s="85"/>
      <c r="U75" s="85"/>
      <c r="V75" s="85">
        <f>IF(AND(T75&gt;0,U75&gt;0),U75*100/T75,"")</f>
      </c>
      <c r="W75" s="86"/>
      <c r="X75" s="101"/>
      <c r="Y75" s="87"/>
      <c r="Z75" s="87"/>
      <c r="AA75" s="87"/>
      <c r="AB75" s="88">
        <f>IF(AND(Z75&gt;0,AA75&gt;0),AA75*100/Z75,"")</f>
      </c>
    </row>
    <row r="76" spans="1:28" s="89" customFormat="1" ht="11.25" customHeight="1">
      <c r="A76" s="83" t="s">
        <v>185</v>
      </c>
      <c r="B76" s="85"/>
      <c r="C76" s="85"/>
      <c r="D76" s="100">
        <v>4</v>
      </c>
      <c r="E76" s="91">
        <v>24.762</v>
      </c>
      <c r="F76" s="91">
        <v>24.1505</v>
      </c>
      <c r="G76" s="91">
        <v>24.523</v>
      </c>
      <c r="H76" s="91">
        <f t="shared" si="14"/>
        <v>101.54241113020434</v>
      </c>
      <c r="I76" s="87"/>
      <c r="J76" s="101">
        <v>11</v>
      </c>
      <c r="K76" s="88">
        <v>1359.3460000000002</v>
      </c>
      <c r="L76" s="88">
        <v>1314.843</v>
      </c>
      <c r="M76" s="88">
        <v>0</v>
      </c>
      <c r="N76" s="87">
        <f t="shared" si="15"/>
      </c>
      <c r="O76" s="83" t="s">
        <v>199</v>
      </c>
      <c r="P76" s="85"/>
      <c r="Q76" s="85"/>
      <c r="R76" s="100">
        <v>0</v>
      </c>
      <c r="S76" s="91">
        <v>0</v>
      </c>
      <c r="T76" s="91">
        <v>0</v>
      </c>
      <c r="U76" s="91">
        <v>0</v>
      </c>
      <c r="V76" s="91">
        <f>IF(AND(T76&gt;0,U76&gt;0),U76*100/T76,"")</f>
      </c>
      <c r="W76" s="87"/>
      <c r="X76" s="101">
        <v>4</v>
      </c>
      <c r="Y76" s="88">
        <v>73.293</v>
      </c>
      <c r="Z76" s="88">
        <v>78.032</v>
      </c>
      <c r="AA76" s="88">
        <v>79.833</v>
      </c>
      <c r="AB76" s="88">
        <f>IF(AND(Z76&gt;0,AA76&gt;0),AA76*100/Z76,"")</f>
        <v>102.30802747590732</v>
      </c>
    </row>
    <row r="77" spans="1:14" s="89" customFormat="1" ht="11.25" customHeight="1">
      <c r="A77" s="83" t="s">
        <v>186</v>
      </c>
      <c r="B77" s="85"/>
      <c r="C77" s="85"/>
      <c r="D77" s="100">
        <v>11</v>
      </c>
      <c r="E77" s="91">
        <v>8.509</v>
      </c>
      <c r="F77" s="91">
        <v>8.253</v>
      </c>
      <c r="G77" s="91">
        <v>0</v>
      </c>
      <c r="H77" s="91">
        <f t="shared" si="14"/>
      </c>
      <c r="I77" s="87"/>
      <c r="J77" s="101">
        <v>11</v>
      </c>
      <c r="K77" s="88">
        <v>163.64899999999997</v>
      </c>
      <c r="L77" s="88">
        <v>147.46200000000002</v>
      </c>
      <c r="M77" s="88">
        <v>0</v>
      </c>
      <c r="N77" s="87">
        <f t="shared" si="15"/>
      </c>
    </row>
    <row r="78" spans="1:28" s="89" customFormat="1" ht="11.25" customHeight="1">
      <c r="A78" s="83" t="s">
        <v>304</v>
      </c>
      <c r="B78" s="85"/>
      <c r="C78" s="85"/>
      <c r="D78" s="100">
        <v>3</v>
      </c>
      <c r="E78" s="91">
        <v>14.263</v>
      </c>
      <c r="F78" s="91">
        <v>13.737</v>
      </c>
      <c r="G78" s="91">
        <v>15.53</v>
      </c>
      <c r="H78" s="91">
        <f t="shared" si="14"/>
        <v>113.05234039455485</v>
      </c>
      <c r="I78" s="87"/>
      <c r="J78" s="101">
        <v>3</v>
      </c>
      <c r="K78" s="88">
        <v>104.47200000000002</v>
      </c>
      <c r="L78" s="88">
        <v>87.43</v>
      </c>
      <c r="M78" s="88">
        <v>106.90900000000002</v>
      </c>
      <c r="N78" s="87">
        <f t="shared" si="15"/>
        <v>122.27953791604713</v>
      </c>
      <c r="O78" s="83"/>
      <c r="P78" s="85"/>
      <c r="Q78" s="85"/>
      <c r="R78" s="100"/>
      <c r="S78" s="91"/>
      <c r="T78" s="91"/>
      <c r="U78" s="91"/>
      <c r="V78" s="91"/>
      <c r="W78" s="87"/>
      <c r="X78" s="101"/>
      <c r="Y78" s="88"/>
      <c r="Z78" s="88"/>
      <c r="AA78" s="88"/>
      <c r="AB78" s="88"/>
    </row>
    <row r="79" spans="1:28" s="89" customFormat="1" ht="11.25" customHeight="1">
      <c r="A79" s="83"/>
      <c r="B79" s="85"/>
      <c r="C79" s="85"/>
      <c r="D79" s="100"/>
      <c r="E79" s="91"/>
      <c r="F79" s="91"/>
      <c r="G79" s="91"/>
      <c r="H79" s="91"/>
      <c r="I79" s="87"/>
      <c r="J79" s="101"/>
      <c r="K79" s="88"/>
      <c r="L79" s="88"/>
      <c r="M79" s="88"/>
      <c r="N79" s="87"/>
      <c r="O79" s="66" t="s">
        <v>124</v>
      </c>
      <c r="P79" s="67"/>
      <c r="Q79" s="67"/>
      <c r="R79" s="67"/>
      <c r="S79" s="67"/>
      <c r="T79" s="67"/>
      <c r="U79" s="67"/>
      <c r="V79" s="67"/>
      <c r="W79" s="68"/>
      <c r="X79" s="68" t="s">
        <v>125</v>
      </c>
      <c r="Y79" s="68"/>
      <c r="Z79" s="68"/>
      <c r="AA79" s="68" t="s">
        <v>131</v>
      </c>
      <c r="AB79" s="68"/>
    </row>
    <row r="80" spans="1:28" s="89" customFormat="1" ht="11.25" customHeight="1" thickBo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67"/>
      <c r="P80" s="67"/>
      <c r="Q80" s="67"/>
      <c r="R80" s="67"/>
      <c r="S80" s="67"/>
      <c r="T80" s="67"/>
      <c r="U80" s="67"/>
      <c r="V80" s="67"/>
      <c r="W80" s="68"/>
      <c r="X80" s="68"/>
      <c r="Y80" s="68"/>
      <c r="Z80" s="68"/>
      <c r="AA80" s="68"/>
      <c r="AB80" s="68"/>
    </row>
    <row r="81" spans="1:28" s="89" customFormat="1" ht="11.25" customHeight="1" thickBot="1">
      <c r="A81" s="183" t="s">
        <v>319</v>
      </c>
      <c r="B81" s="183"/>
      <c r="C81" s="183"/>
      <c r="D81" s="183"/>
      <c r="E81" s="183"/>
      <c r="F81" s="88"/>
      <c r="G81" s="88"/>
      <c r="H81" s="88"/>
      <c r="I81" s="86"/>
      <c r="J81" s="90"/>
      <c r="K81" s="88"/>
      <c r="L81" s="88"/>
      <c r="M81" s="88"/>
      <c r="N81" s="88"/>
      <c r="O81" s="69"/>
      <c r="P81" s="70"/>
      <c r="Q81" s="71"/>
      <c r="R81" s="185" t="s">
        <v>126</v>
      </c>
      <c r="S81" s="186"/>
      <c r="T81" s="186"/>
      <c r="U81" s="186"/>
      <c r="V81" s="187"/>
      <c r="W81" s="68"/>
      <c r="X81" s="185" t="s">
        <v>127</v>
      </c>
      <c r="Y81" s="186"/>
      <c r="Z81" s="186"/>
      <c r="AA81" s="186"/>
      <c r="AB81" s="187"/>
    </row>
    <row r="82" spans="1:28" s="89" customFormat="1" ht="11.25" customHeight="1">
      <c r="A82" s="183" t="s">
        <v>320</v>
      </c>
      <c r="B82" s="183"/>
      <c r="C82" s="183"/>
      <c r="D82" s="183"/>
      <c r="E82" s="183"/>
      <c r="F82" s="88"/>
      <c r="G82" s="88"/>
      <c r="H82" s="88"/>
      <c r="I82" s="86"/>
      <c r="J82" s="90"/>
      <c r="K82" s="88"/>
      <c r="L82" s="88"/>
      <c r="M82" s="88"/>
      <c r="N82" s="88"/>
      <c r="O82" s="72" t="s">
        <v>128</v>
      </c>
      <c r="P82" s="73"/>
      <c r="Q82" s="71"/>
      <c r="R82" s="69"/>
      <c r="S82" s="74" t="s">
        <v>129</v>
      </c>
      <c r="T82" s="74" t="s">
        <v>129</v>
      </c>
      <c r="U82" s="74" t="s">
        <v>130</v>
      </c>
      <c r="V82" s="75">
        <f>U83</f>
        <v>2020</v>
      </c>
      <c r="W82" s="68"/>
      <c r="X82" s="69"/>
      <c r="Y82" s="74" t="s">
        <v>129</v>
      </c>
      <c r="Z82" s="74" t="s">
        <v>129</v>
      </c>
      <c r="AA82" s="74" t="s">
        <v>130</v>
      </c>
      <c r="AB82" s="75">
        <f>AA83</f>
        <v>2020</v>
      </c>
    </row>
    <row r="83" spans="1:28" s="89" customFormat="1" ht="11.25" customHeight="1" thickBot="1">
      <c r="A83" s="183" t="s">
        <v>321</v>
      </c>
      <c r="B83" s="183"/>
      <c r="C83" s="183"/>
      <c r="D83" s="183"/>
      <c r="E83" s="183"/>
      <c r="F83" s="88"/>
      <c r="G83" s="88"/>
      <c r="H83" s="88"/>
      <c r="I83" s="86"/>
      <c r="J83" s="90"/>
      <c r="K83" s="88"/>
      <c r="L83" s="88"/>
      <c r="M83" s="88"/>
      <c r="N83" s="88"/>
      <c r="O83" s="94"/>
      <c r="P83" s="95"/>
      <c r="Q83" s="71"/>
      <c r="R83" s="79" t="s">
        <v>337</v>
      </c>
      <c r="S83" s="96">
        <f>U83-2</f>
        <v>2018</v>
      </c>
      <c r="T83" s="96">
        <f>U83-1</f>
        <v>2019</v>
      </c>
      <c r="U83" s="96">
        <v>2020</v>
      </c>
      <c r="V83" s="81" t="str">
        <f>CONCATENATE(T83,"=100")</f>
        <v>2019=100</v>
      </c>
      <c r="W83" s="68"/>
      <c r="X83" s="79" t="s">
        <v>337</v>
      </c>
      <c r="Y83" s="96">
        <f>AA83-2</f>
        <v>2018</v>
      </c>
      <c r="Z83" s="96">
        <f>AA83-1</f>
        <v>2019</v>
      </c>
      <c r="AA83" s="96">
        <v>2020</v>
      </c>
      <c r="AB83" s="81" t="str">
        <f>CONCATENATE(Z83,"=100")</f>
        <v>2019=100</v>
      </c>
    </row>
    <row r="84" spans="1:28" s="89" customFormat="1" ht="11.25" customHeight="1">
      <c r="A84" s="183" t="s">
        <v>322</v>
      </c>
      <c r="B84" s="183"/>
      <c r="C84" s="183"/>
      <c r="D84" s="183"/>
      <c r="E84" s="183"/>
      <c r="F84" s="88"/>
      <c r="G84" s="88"/>
      <c r="H84" s="88"/>
      <c r="I84" s="86"/>
      <c r="J84" s="90"/>
      <c r="K84" s="88"/>
      <c r="L84" s="88"/>
      <c r="M84" s="88"/>
      <c r="N84" s="88"/>
      <c r="O84" s="83"/>
      <c r="P84" s="83"/>
      <c r="Q84" s="83"/>
      <c r="R84" s="84"/>
      <c r="S84" s="85"/>
      <c r="T84" s="85"/>
      <c r="U84" s="85"/>
      <c r="V84" s="85">
        <f>IF(AND(T84&gt;0,U84&gt;0),U84*100/T84,"")</f>
      </c>
      <c r="W84" s="86"/>
      <c r="X84" s="86"/>
      <c r="Y84" s="87"/>
      <c r="Z84" s="87"/>
      <c r="AA84" s="87"/>
      <c r="AB84" s="88">
        <f>IF(AND(Z84&gt;0,AA84&gt;0),AA84*100/Z84,"")</f>
      </c>
    </row>
    <row r="85" spans="1:28" s="89" customFormat="1" ht="11.25" customHeight="1">
      <c r="A85" s="183" t="s">
        <v>323</v>
      </c>
      <c r="B85" s="183"/>
      <c r="C85" s="183"/>
      <c r="D85" s="183"/>
      <c r="E85" s="183"/>
      <c r="F85" s="88"/>
      <c r="G85" s="88"/>
      <c r="H85" s="88"/>
      <c r="I85" s="86"/>
      <c r="J85" s="90"/>
      <c r="K85" s="88"/>
      <c r="L85" s="88"/>
      <c r="M85" s="88"/>
      <c r="N85" s="88"/>
      <c r="O85" s="83" t="s">
        <v>132</v>
      </c>
      <c r="P85" s="83"/>
      <c r="Q85" s="83"/>
      <c r="R85" s="100"/>
      <c r="S85" s="85"/>
      <c r="T85" s="85"/>
      <c r="U85" s="85"/>
      <c r="V85" s="85">
        <f>IF(AND(T85&gt;0,U85&gt;0),U85*100/T85,"")</f>
      </c>
      <c r="W85" s="86"/>
      <c r="X85" s="101"/>
      <c r="Y85" s="87"/>
      <c r="Z85" s="87"/>
      <c r="AA85" s="87"/>
      <c r="AB85" s="88">
        <f>IF(AND(Z85&gt;0,AA85&gt;0),AA85*100/Z85,"")</f>
      </c>
    </row>
    <row r="86" spans="1:28" s="89" customFormat="1" ht="11.25" customHeight="1">
      <c r="A86" s="183" t="s">
        <v>324</v>
      </c>
      <c r="B86" s="183"/>
      <c r="C86" s="183"/>
      <c r="D86" s="183"/>
      <c r="E86" s="183"/>
      <c r="F86" s="88"/>
      <c r="G86" s="88"/>
      <c r="H86" s="88"/>
      <c r="I86" s="86"/>
      <c r="J86" s="90"/>
      <c r="K86" s="88"/>
      <c r="L86" s="88"/>
      <c r="M86" s="88"/>
      <c r="N86" s="88"/>
      <c r="O86" s="83" t="s">
        <v>133</v>
      </c>
      <c r="P86" s="85"/>
      <c r="Q86" s="85"/>
      <c r="R86" s="100">
        <v>4</v>
      </c>
      <c r="S86" s="91">
        <v>2.968</v>
      </c>
      <c r="T86" s="91">
        <v>2.689</v>
      </c>
      <c r="U86" s="91">
        <v>2.882</v>
      </c>
      <c r="V86" s="91">
        <f>IF(AND(T86&gt;0,U86&gt;0),U86*100/T86,"")</f>
        <v>107.17738936407586</v>
      </c>
      <c r="W86" s="87"/>
      <c r="X86" s="101">
        <v>3</v>
      </c>
      <c r="Y86" s="88">
        <v>95.75999999999999</v>
      </c>
      <c r="Z86" s="88">
        <v>80.826</v>
      </c>
      <c r="AA86" s="88">
        <v>0</v>
      </c>
      <c r="AB86" s="88">
        <f>IF(AND(Z86&gt;0,AA86&gt;0),AA86*100/Z86,"")</f>
      </c>
    </row>
    <row r="87" spans="1:14" s="89" customFormat="1" ht="11.25" customHeight="1">
      <c r="A87" s="183" t="s">
        <v>325</v>
      </c>
      <c r="B87" s="183"/>
      <c r="C87" s="183"/>
      <c r="D87" s="183"/>
      <c r="E87" s="183"/>
      <c r="F87" s="88"/>
      <c r="G87" s="88"/>
      <c r="H87" s="88">
        <f>IF(AND(F87&gt;0,G87&gt;0),G87*100/F87,"")</f>
      </c>
      <c r="I87" s="86"/>
      <c r="J87" s="90"/>
      <c r="K87" s="88"/>
      <c r="L87" s="88"/>
      <c r="M87" s="88"/>
      <c r="N87" s="88">
        <f>IF(AND(L87&gt;0,M87&gt;0),M87*100/L87,"")</f>
      </c>
    </row>
    <row r="88" spans="1:14" s="89" customFormat="1" ht="11.25" customHeight="1">
      <c r="A88" s="183" t="s">
        <v>326</v>
      </c>
      <c r="B88" s="183"/>
      <c r="C88" s="183"/>
      <c r="D88" s="183"/>
      <c r="E88" s="183"/>
      <c r="F88" s="88"/>
      <c r="G88" s="88"/>
      <c r="H88" s="88">
        <f>IF(AND(F88&gt;0,G88&gt;0),G88*100/F88,"")</f>
      </c>
      <c r="I88" s="86"/>
      <c r="J88" s="90"/>
      <c r="K88" s="88"/>
      <c r="L88" s="88"/>
      <c r="M88" s="88"/>
      <c r="N88" s="88">
        <f>IF(AND(L88&gt;0,M88&gt;0),M88*100/L88,"")</f>
      </c>
    </row>
    <row r="89" spans="1:8" s="89" customFormat="1" ht="11.25" customHeight="1">
      <c r="A89" s="184" t="s">
        <v>327</v>
      </c>
      <c r="B89" s="184"/>
      <c r="C89" s="184"/>
      <c r="D89" s="184"/>
      <c r="E89" s="184"/>
      <c r="F89" s="184"/>
      <c r="G89" s="184"/>
      <c r="H89" s="99"/>
    </row>
    <row r="90" spans="1:5" s="89" customFormat="1" ht="11.25" customHeight="1">
      <c r="A90" s="182" t="s">
        <v>328</v>
      </c>
      <c r="B90" s="182"/>
      <c r="C90" s="182"/>
      <c r="D90" s="182"/>
      <c r="E90" s="182"/>
    </row>
    <row r="91" spans="1:14" s="89" customFormat="1" ht="11.25" customHeight="1">
      <c r="A91" s="182" t="s">
        <v>329</v>
      </c>
      <c r="B91" s="182"/>
      <c r="C91" s="182"/>
      <c r="D91" s="182"/>
      <c r="E91" s="182"/>
      <c r="N91" s="158"/>
    </row>
    <row r="92" spans="1:14" s="89" customFormat="1" ht="12" customHeight="1">
      <c r="A92" s="184" t="s">
        <v>330</v>
      </c>
      <c r="B92" s="184"/>
      <c r="C92" s="184"/>
      <c r="D92" s="184"/>
      <c r="E92" s="184"/>
      <c r="F92" s="184"/>
      <c r="G92" s="184"/>
      <c r="N92" s="158"/>
    </row>
    <row r="93" spans="1:14" s="68" customFormat="1" ht="9.75">
      <c r="A93" s="182" t="s">
        <v>331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</row>
    <row r="94" spans="1:28" s="99" customFormat="1" ht="11.25" customHeight="1">
      <c r="A94" s="181" t="s">
        <v>332</v>
      </c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68" t="s">
        <v>336</v>
      </c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</row>
    <row r="95" spans="1:28" s="99" customFormat="1" ht="10.5" customHeight="1">
      <c r="A95" s="159" t="s">
        <v>333</v>
      </c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s="99" customFormat="1" ht="9.75">
      <c r="A96" s="182" t="s">
        <v>334</v>
      </c>
      <c r="B96" s="182"/>
      <c r="C96" s="182"/>
      <c r="D96" s="182"/>
      <c r="O96" s="89"/>
      <c r="P96" s="65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</row>
    <row r="97" spans="1:28" s="99" customFormat="1" ht="9.75">
      <c r="A97" s="182" t="s">
        <v>335</v>
      </c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O97" s="89"/>
      <c r="P97" s="65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</row>
    <row r="98" spans="1:28" s="99" customFormat="1" ht="11.25" customHeight="1">
      <c r="A98" s="89"/>
      <c r="B98" s="89"/>
      <c r="C98" s="89"/>
      <c r="D98" s="90"/>
      <c r="E98" s="87"/>
      <c r="F98" s="87"/>
      <c r="G98" s="87"/>
      <c r="H98" s="87"/>
      <c r="I98" s="86"/>
      <c r="J98" s="90"/>
      <c r="K98" s="87"/>
      <c r="L98" s="87"/>
      <c r="M98" s="87"/>
      <c r="N98" s="87"/>
      <c r="O98" s="89"/>
      <c r="P98" s="65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</row>
    <row r="99" spans="1:28" s="99" customFormat="1" ht="11.25" customHeight="1">
      <c r="A99" s="89"/>
      <c r="B99" s="89"/>
      <c r="C99" s="89"/>
      <c r="D99" s="90"/>
      <c r="E99" s="88"/>
      <c r="F99" s="88"/>
      <c r="G99" s="88"/>
      <c r="H99" s="88">
        <f aca="true" t="shared" si="16" ref="H99:H137">IF(AND(F99&gt;0,G99&gt;0),G99*100/F99,"")</f>
      </c>
      <c r="I99" s="86"/>
      <c r="J99" s="90"/>
      <c r="K99" s="88"/>
      <c r="L99" s="88"/>
      <c r="M99" s="88"/>
      <c r="N99" s="88">
        <f aca="true" t="shared" si="17" ref="N99:N137">IF(AND(L99&gt;0,M99&gt;0),M99*100/L99,"")</f>
      </c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</row>
    <row r="100" spans="1:28" s="99" customFormat="1" ht="11.25" customHeight="1">
      <c r="A100" s="89"/>
      <c r="B100" s="89"/>
      <c r="C100" s="89"/>
      <c r="D100" s="90"/>
      <c r="E100" s="88"/>
      <c r="F100" s="88"/>
      <c r="G100" s="88"/>
      <c r="H100" s="88">
        <f t="shared" si="16"/>
      </c>
      <c r="I100" s="86"/>
      <c r="J100" s="90"/>
      <c r="K100" s="88"/>
      <c r="L100" s="88"/>
      <c r="M100" s="88"/>
      <c r="N100" s="88">
        <f t="shared" si="17"/>
      </c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</row>
    <row r="101" spans="1:28" ht="11.25" customHeight="1">
      <c r="A101" s="89"/>
      <c r="B101" s="89"/>
      <c r="C101" s="89"/>
      <c r="D101" s="90"/>
      <c r="E101" s="88"/>
      <c r="F101" s="88"/>
      <c r="G101" s="88"/>
      <c r="H101" s="88">
        <f t="shared" si="16"/>
      </c>
      <c r="I101" s="86"/>
      <c r="J101" s="90"/>
      <c r="K101" s="88"/>
      <c r="L101" s="88"/>
      <c r="M101" s="88"/>
      <c r="N101" s="88">
        <f t="shared" si="17"/>
      </c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</row>
    <row r="102" spans="1:28" ht="11.25" customHeight="1">
      <c r="A102" s="89"/>
      <c r="B102" s="89"/>
      <c r="C102" s="89"/>
      <c r="D102" s="90"/>
      <c r="E102" s="88"/>
      <c r="F102" s="88"/>
      <c r="G102" s="88"/>
      <c r="H102" s="88">
        <f t="shared" si="16"/>
      </c>
      <c r="I102" s="86"/>
      <c r="J102" s="90"/>
      <c r="K102" s="88"/>
      <c r="L102" s="88"/>
      <c r="M102" s="88"/>
      <c r="N102" s="88">
        <f t="shared" si="17"/>
      </c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</row>
    <row r="103" spans="1:28" ht="11.25" customHeight="1">
      <c r="A103" s="89"/>
      <c r="B103" s="89"/>
      <c r="C103" s="89"/>
      <c r="D103" s="90"/>
      <c r="E103" s="88"/>
      <c r="F103" s="88"/>
      <c r="G103" s="88"/>
      <c r="H103" s="88">
        <f t="shared" si="16"/>
      </c>
      <c r="I103" s="86"/>
      <c r="J103" s="90"/>
      <c r="K103" s="88"/>
      <c r="L103" s="88"/>
      <c r="M103" s="88"/>
      <c r="N103" s="88">
        <f t="shared" si="17"/>
      </c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1:28" ht="11.25" customHeight="1">
      <c r="A104" s="89"/>
      <c r="B104" s="89"/>
      <c r="C104" s="89"/>
      <c r="D104" s="90"/>
      <c r="E104" s="88"/>
      <c r="F104" s="88"/>
      <c r="G104" s="88"/>
      <c r="H104" s="88">
        <f t="shared" si="16"/>
      </c>
      <c r="I104" s="86"/>
      <c r="J104" s="90"/>
      <c r="K104" s="88"/>
      <c r="L104" s="88"/>
      <c r="M104" s="88"/>
      <c r="N104" s="88">
        <f t="shared" si="17"/>
      </c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1:28" ht="11.25" customHeight="1">
      <c r="A105" s="89"/>
      <c r="B105" s="89"/>
      <c r="C105" s="89"/>
      <c r="D105" s="90"/>
      <c r="E105" s="88"/>
      <c r="F105" s="88"/>
      <c r="G105" s="88"/>
      <c r="H105" s="88">
        <f t="shared" si="16"/>
      </c>
      <c r="I105" s="86"/>
      <c r="J105" s="90"/>
      <c r="K105" s="88"/>
      <c r="L105" s="88"/>
      <c r="M105" s="88"/>
      <c r="N105" s="88">
        <f t="shared" si="17"/>
      </c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:28" ht="11.25" customHeight="1">
      <c r="A106" s="89"/>
      <c r="B106" s="89"/>
      <c r="C106" s="89"/>
      <c r="D106" s="90"/>
      <c r="E106" s="88"/>
      <c r="F106" s="88"/>
      <c r="G106" s="88"/>
      <c r="H106" s="88">
        <f t="shared" si="16"/>
      </c>
      <c r="I106" s="86"/>
      <c r="J106" s="90"/>
      <c r="K106" s="88"/>
      <c r="L106" s="88"/>
      <c r="M106" s="88"/>
      <c r="N106" s="88">
        <f t="shared" si="17"/>
      </c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:28" ht="11.25" customHeight="1">
      <c r="A107" s="89"/>
      <c r="B107" s="89"/>
      <c r="C107" s="89"/>
      <c r="D107" s="90"/>
      <c r="E107" s="88"/>
      <c r="F107" s="88"/>
      <c r="G107" s="88"/>
      <c r="H107" s="88">
        <f t="shared" si="16"/>
      </c>
      <c r="I107" s="86"/>
      <c r="J107" s="90"/>
      <c r="K107" s="88"/>
      <c r="L107" s="88"/>
      <c r="M107" s="88"/>
      <c r="N107" s="88">
        <f t="shared" si="17"/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:28" ht="11.25" customHeight="1">
      <c r="A108" s="89"/>
      <c r="B108" s="89"/>
      <c r="C108" s="89"/>
      <c r="D108" s="90"/>
      <c r="E108" s="88"/>
      <c r="F108" s="88"/>
      <c r="G108" s="88"/>
      <c r="H108" s="88">
        <f t="shared" si="16"/>
      </c>
      <c r="I108" s="86"/>
      <c r="J108" s="90"/>
      <c r="K108" s="88"/>
      <c r="L108" s="88"/>
      <c r="M108" s="88"/>
      <c r="N108" s="88">
        <f t="shared" si="17"/>
      </c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ht="11.25" customHeight="1">
      <c r="A109" s="89"/>
      <c r="B109" s="89"/>
      <c r="C109" s="89"/>
      <c r="D109" s="90"/>
      <c r="E109" s="88"/>
      <c r="F109" s="88"/>
      <c r="G109" s="88"/>
      <c r="H109" s="88">
        <f t="shared" si="16"/>
      </c>
      <c r="I109" s="86"/>
      <c r="J109" s="90"/>
      <c r="K109" s="88"/>
      <c r="L109" s="88"/>
      <c r="M109" s="88"/>
      <c r="N109" s="88">
        <f t="shared" si="17"/>
      </c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ht="11.25" customHeight="1">
      <c r="A110" s="89"/>
      <c r="B110" s="89"/>
      <c r="C110" s="89"/>
      <c r="D110" s="90"/>
      <c r="E110" s="88"/>
      <c r="F110" s="88"/>
      <c r="G110" s="88"/>
      <c r="H110" s="88">
        <f t="shared" si="16"/>
      </c>
      <c r="I110" s="86"/>
      <c r="J110" s="90"/>
      <c r="K110" s="88"/>
      <c r="L110" s="88"/>
      <c r="M110" s="88"/>
      <c r="N110" s="88">
        <f t="shared" si="17"/>
      </c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1.25" customHeight="1">
      <c r="A111" s="89"/>
      <c r="B111" s="89"/>
      <c r="C111" s="89"/>
      <c r="D111" s="90"/>
      <c r="E111" s="88"/>
      <c r="F111" s="88"/>
      <c r="G111" s="88"/>
      <c r="H111" s="88">
        <f t="shared" si="16"/>
      </c>
      <c r="I111" s="86"/>
      <c r="J111" s="90"/>
      <c r="K111" s="88"/>
      <c r="L111" s="88"/>
      <c r="M111" s="88"/>
      <c r="N111" s="88">
        <f t="shared" si="17"/>
      </c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1.25" customHeight="1">
      <c r="A112" s="89"/>
      <c r="B112" s="89"/>
      <c r="C112" s="89"/>
      <c r="D112" s="90"/>
      <c r="E112" s="88"/>
      <c r="F112" s="88"/>
      <c r="G112" s="88"/>
      <c r="H112" s="88">
        <f t="shared" si="16"/>
      </c>
      <c r="I112" s="86"/>
      <c r="J112" s="90"/>
      <c r="K112" s="88"/>
      <c r="L112" s="88"/>
      <c r="M112" s="88"/>
      <c r="N112" s="88">
        <f t="shared" si="17"/>
      </c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 s="89"/>
      <c r="B113" s="89"/>
      <c r="C113" s="89"/>
      <c r="D113" s="90"/>
      <c r="E113" s="88"/>
      <c r="F113" s="88"/>
      <c r="G113" s="88"/>
      <c r="H113" s="88">
        <f t="shared" si="16"/>
      </c>
      <c r="I113" s="86"/>
      <c r="J113" s="90"/>
      <c r="K113" s="88"/>
      <c r="L113" s="88"/>
      <c r="M113" s="88"/>
      <c r="N113" s="88">
        <f t="shared" si="17"/>
      </c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 s="89"/>
      <c r="B114" s="89"/>
      <c r="C114" s="89"/>
      <c r="D114" s="90"/>
      <c r="E114" s="88"/>
      <c r="F114" s="88"/>
      <c r="G114" s="88"/>
      <c r="H114" s="88">
        <f t="shared" si="16"/>
      </c>
      <c r="I114" s="86"/>
      <c r="J114" s="90"/>
      <c r="K114" s="88"/>
      <c r="L114" s="88"/>
      <c r="M114" s="88"/>
      <c r="N114" s="88">
        <f t="shared" si="17"/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9"/>
      <c r="B115" s="89"/>
      <c r="C115" s="89"/>
      <c r="D115" s="90"/>
      <c r="E115" s="88"/>
      <c r="F115" s="88"/>
      <c r="G115" s="88"/>
      <c r="H115" s="88">
        <f t="shared" si="16"/>
      </c>
      <c r="I115" s="86"/>
      <c r="J115" s="90"/>
      <c r="K115" s="88"/>
      <c r="L115" s="88"/>
      <c r="M115" s="88"/>
      <c r="N115" s="88">
        <f t="shared" si="17"/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0"/>
      <c r="E116" s="88"/>
      <c r="F116" s="88"/>
      <c r="G116" s="88"/>
      <c r="H116" s="88">
        <f t="shared" si="16"/>
      </c>
      <c r="I116" s="86"/>
      <c r="J116" s="90"/>
      <c r="K116" s="88"/>
      <c r="L116" s="88"/>
      <c r="M116" s="88"/>
      <c r="N116" s="88">
        <f t="shared" si="17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0"/>
      <c r="E117" s="88"/>
      <c r="F117" s="88"/>
      <c r="G117" s="88"/>
      <c r="H117" s="88">
        <f t="shared" si="16"/>
      </c>
      <c r="I117" s="86"/>
      <c r="J117" s="90"/>
      <c r="K117" s="88"/>
      <c r="L117" s="88"/>
      <c r="M117" s="88"/>
      <c r="N117" s="88">
        <f t="shared" si="17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0"/>
      <c r="E118" s="88"/>
      <c r="F118" s="88"/>
      <c r="G118" s="88"/>
      <c r="H118" s="88">
        <f t="shared" si="16"/>
      </c>
      <c r="I118" s="86"/>
      <c r="J118" s="90"/>
      <c r="K118" s="88"/>
      <c r="L118" s="88"/>
      <c r="M118" s="88"/>
      <c r="N118" s="88">
        <f t="shared" si="17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0"/>
      <c r="E119" s="88"/>
      <c r="F119" s="88"/>
      <c r="G119" s="88"/>
      <c r="H119" s="88">
        <f t="shared" si="16"/>
      </c>
      <c r="I119" s="86"/>
      <c r="J119" s="90"/>
      <c r="K119" s="88"/>
      <c r="L119" s="88"/>
      <c r="M119" s="88"/>
      <c r="N119" s="88">
        <f t="shared" si="17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0"/>
      <c r="E120" s="88"/>
      <c r="F120" s="88"/>
      <c r="G120" s="88"/>
      <c r="H120" s="88">
        <f t="shared" si="16"/>
      </c>
      <c r="I120" s="86"/>
      <c r="J120" s="90"/>
      <c r="K120" s="88"/>
      <c r="L120" s="88"/>
      <c r="M120" s="88"/>
      <c r="N120" s="88">
        <f t="shared" si="17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0"/>
      <c r="E121" s="88"/>
      <c r="F121" s="88"/>
      <c r="G121" s="88"/>
      <c r="H121" s="88">
        <f t="shared" si="16"/>
      </c>
      <c r="I121" s="86"/>
      <c r="J121" s="90"/>
      <c r="K121" s="88"/>
      <c r="L121" s="88"/>
      <c r="M121" s="88"/>
      <c r="N121" s="88">
        <f t="shared" si="17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9"/>
      <c r="B122" s="89"/>
      <c r="C122" s="89"/>
      <c r="D122" s="90"/>
      <c r="E122" s="88"/>
      <c r="F122" s="88"/>
      <c r="G122" s="88"/>
      <c r="H122" s="88">
        <f t="shared" si="16"/>
      </c>
      <c r="I122" s="86"/>
      <c r="J122" s="90"/>
      <c r="K122" s="88"/>
      <c r="L122" s="88"/>
      <c r="M122" s="88"/>
      <c r="N122" s="88">
        <f t="shared" si="17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0"/>
      <c r="E123" s="88"/>
      <c r="F123" s="88"/>
      <c r="G123" s="88"/>
      <c r="H123" s="88">
        <f t="shared" si="16"/>
      </c>
      <c r="I123" s="86"/>
      <c r="J123" s="90"/>
      <c r="K123" s="88"/>
      <c r="L123" s="88"/>
      <c r="M123" s="88"/>
      <c r="N123" s="88">
        <f t="shared" si="17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0"/>
      <c r="E124" s="88"/>
      <c r="F124" s="88"/>
      <c r="G124" s="88"/>
      <c r="H124" s="88">
        <f t="shared" si="16"/>
      </c>
      <c r="I124" s="86"/>
      <c r="J124" s="90"/>
      <c r="K124" s="88"/>
      <c r="L124" s="88"/>
      <c r="M124" s="88"/>
      <c r="N124" s="88">
        <f t="shared" si="17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0"/>
      <c r="E125" s="88"/>
      <c r="F125" s="88"/>
      <c r="G125" s="88"/>
      <c r="H125" s="88">
        <f t="shared" si="16"/>
      </c>
      <c r="I125" s="86"/>
      <c r="J125" s="90"/>
      <c r="K125" s="88"/>
      <c r="L125" s="88"/>
      <c r="M125" s="88"/>
      <c r="N125" s="88">
        <f t="shared" si="17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0"/>
      <c r="E126" s="88"/>
      <c r="F126" s="88"/>
      <c r="G126" s="88"/>
      <c r="H126" s="88">
        <f t="shared" si="16"/>
      </c>
      <c r="I126" s="86"/>
      <c r="J126" s="90"/>
      <c r="K126" s="88"/>
      <c r="L126" s="88"/>
      <c r="M126" s="88"/>
      <c r="N126" s="88">
        <f t="shared" si="17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0"/>
      <c r="E127" s="88"/>
      <c r="F127" s="88"/>
      <c r="G127" s="88"/>
      <c r="H127" s="88">
        <f t="shared" si="16"/>
      </c>
      <c r="I127" s="86"/>
      <c r="J127" s="90"/>
      <c r="K127" s="88"/>
      <c r="L127" s="88"/>
      <c r="M127" s="88"/>
      <c r="N127" s="88">
        <f t="shared" si="17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0"/>
      <c r="E128" s="88"/>
      <c r="F128" s="88"/>
      <c r="G128" s="88"/>
      <c r="H128" s="88">
        <f t="shared" si="16"/>
      </c>
      <c r="I128" s="86"/>
      <c r="J128" s="90"/>
      <c r="K128" s="88"/>
      <c r="L128" s="88"/>
      <c r="M128" s="88"/>
      <c r="N128" s="88">
        <f t="shared" si="17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9"/>
      <c r="B129" s="89"/>
      <c r="C129" s="89"/>
      <c r="D129" s="90"/>
      <c r="E129" s="88"/>
      <c r="F129" s="88"/>
      <c r="G129" s="88"/>
      <c r="H129" s="88">
        <f t="shared" si="16"/>
      </c>
      <c r="I129" s="86"/>
      <c r="J129" s="90"/>
      <c r="K129" s="88"/>
      <c r="L129" s="88"/>
      <c r="M129" s="88"/>
      <c r="N129" s="88">
        <f t="shared" si="17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9"/>
      <c r="B130" s="89"/>
      <c r="C130" s="89"/>
      <c r="D130" s="90"/>
      <c r="E130" s="88"/>
      <c r="F130" s="88"/>
      <c r="G130" s="88"/>
      <c r="H130" s="88">
        <f t="shared" si="16"/>
      </c>
      <c r="I130" s="86"/>
      <c r="J130" s="90"/>
      <c r="K130" s="88"/>
      <c r="L130" s="88"/>
      <c r="M130" s="88"/>
      <c r="N130" s="88">
        <f t="shared" si="17"/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 s="89"/>
      <c r="B131" s="89"/>
      <c r="C131" s="89"/>
      <c r="D131" s="90"/>
      <c r="E131" s="88"/>
      <c r="F131" s="88"/>
      <c r="G131" s="88"/>
      <c r="H131" s="88">
        <f t="shared" si="16"/>
      </c>
      <c r="I131" s="86"/>
      <c r="J131" s="90"/>
      <c r="K131" s="88"/>
      <c r="L131" s="88"/>
      <c r="M131" s="88"/>
      <c r="N131" s="88">
        <f t="shared" si="17"/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 s="89"/>
      <c r="B132" s="89"/>
      <c r="C132" s="89"/>
      <c r="D132" s="90"/>
      <c r="E132" s="88"/>
      <c r="F132" s="88"/>
      <c r="G132" s="88"/>
      <c r="H132" s="88">
        <f t="shared" si="16"/>
      </c>
      <c r="I132" s="86"/>
      <c r="J132" s="90"/>
      <c r="K132" s="88"/>
      <c r="L132" s="88"/>
      <c r="M132" s="88"/>
      <c r="N132" s="88">
        <f t="shared" si="17"/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1.25">
      <c r="A133" s="89"/>
      <c r="B133" s="89"/>
      <c r="C133" s="89"/>
      <c r="D133" s="90"/>
      <c r="E133" s="88"/>
      <c r="F133" s="88"/>
      <c r="G133" s="88"/>
      <c r="H133" s="88">
        <f t="shared" si="16"/>
      </c>
      <c r="I133" s="86"/>
      <c r="J133" s="90"/>
      <c r="K133" s="88"/>
      <c r="L133" s="88"/>
      <c r="M133" s="88"/>
      <c r="N133" s="88">
        <f t="shared" si="17"/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1.25">
      <c r="A134" s="89"/>
      <c r="B134" s="89"/>
      <c r="C134" s="89"/>
      <c r="D134" s="90"/>
      <c r="E134" s="88"/>
      <c r="F134" s="88"/>
      <c r="G134" s="88"/>
      <c r="H134" s="88">
        <f t="shared" si="16"/>
      </c>
      <c r="I134" s="86"/>
      <c r="J134" s="90"/>
      <c r="K134" s="88"/>
      <c r="L134" s="88"/>
      <c r="M134" s="88"/>
      <c r="N134" s="88">
        <f t="shared" si="17"/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1.25">
      <c r="A135" s="89"/>
      <c r="B135" s="89"/>
      <c r="C135" s="89"/>
      <c r="D135" s="90"/>
      <c r="E135" s="88"/>
      <c r="F135" s="88"/>
      <c r="G135" s="88"/>
      <c r="H135" s="88">
        <f t="shared" si="16"/>
      </c>
      <c r="I135" s="86"/>
      <c r="J135" s="90"/>
      <c r="K135" s="88"/>
      <c r="L135" s="88"/>
      <c r="M135" s="88"/>
      <c r="N135" s="88">
        <f t="shared" si="17"/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1.25">
      <c r="A136" s="89"/>
      <c r="B136" s="89"/>
      <c r="C136" s="89"/>
      <c r="D136" s="90"/>
      <c r="E136" s="88"/>
      <c r="F136" s="88"/>
      <c r="G136" s="88"/>
      <c r="H136" s="88">
        <f t="shared" si="16"/>
      </c>
      <c r="I136" s="86"/>
      <c r="J136" s="90"/>
      <c r="K136" s="88"/>
      <c r="L136" s="88"/>
      <c r="M136" s="88"/>
      <c r="N136" s="88">
        <f t="shared" si="17"/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1.25">
      <c r="A137" s="89"/>
      <c r="B137" s="89"/>
      <c r="C137" s="89"/>
      <c r="D137" s="90"/>
      <c r="E137" s="88"/>
      <c r="F137" s="88"/>
      <c r="G137" s="88"/>
      <c r="H137" s="88">
        <f t="shared" si="16"/>
      </c>
      <c r="I137" s="86"/>
      <c r="J137" s="90"/>
      <c r="K137" s="88"/>
      <c r="L137" s="88"/>
      <c r="M137" s="88"/>
      <c r="N137" s="88">
        <f t="shared" si="17"/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1.25">
      <c r="A138" s="89"/>
      <c r="B138" s="97"/>
      <c r="C138" s="89"/>
      <c r="D138" s="86"/>
      <c r="E138" s="88"/>
      <c r="F138" s="88"/>
      <c r="G138" s="88"/>
      <c r="H138" s="87"/>
      <c r="I138" s="86"/>
      <c r="J138" s="86"/>
      <c r="K138" s="98"/>
      <c r="L138" s="98"/>
      <c r="M138" s="98"/>
      <c r="N138" s="86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1.25">
      <c r="A139" s="89"/>
      <c r="B139" s="89"/>
      <c r="C139" s="89"/>
      <c r="D139" s="86"/>
      <c r="E139" s="87"/>
      <c r="F139" s="87"/>
      <c r="G139" s="87"/>
      <c r="H139" s="87"/>
      <c r="I139" s="86"/>
      <c r="J139" s="86"/>
      <c r="K139" s="86"/>
      <c r="L139" s="86"/>
      <c r="M139" s="86"/>
      <c r="N139" s="86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1.25">
      <c r="A140" s="92"/>
      <c r="B140" s="89"/>
      <c r="C140" s="89"/>
      <c r="D140" s="86"/>
      <c r="E140" s="87"/>
      <c r="F140" s="87"/>
      <c r="G140" s="87"/>
      <c r="H140" s="87"/>
      <c r="I140" s="86"/>
      <c r="J140" s="86"/>
      <c r="K140" s="86"/>
      <c r="L140" s="86"/>
      <c r="M140" s="86"/>
      <c r="N140" s="86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1:28" ht="11.25">
      <c r="A141" s="92"/>
      <c r="B141" s="89"/>
      <c r="C141" s="89"/>
      <c r="D141" s="86"/>
      <c r="E141" s="87"/>
      <c r="F141" s="87"/>
      <c r="G141" s="87"/>
      <c r="H141" s="87"/>
      <c r="I141" s="86"/>
      <c r="J141" s="86"/>
      <c r="K141" s="86"/>
      <c r="L141" s="86"/>
      <c r="M141" s="86"/>
      <c r="N141" s="86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1:28" ht="11.25">
      <c r="A142" s="92"/>
      <c r="B142" s="89"/>
      <c r="C142" s="89"/>
      <c r="D142" s="86"/>
      <c r="E142" s="87"/>
      <c r="F142" s="87"/>
      <c r="G142" s="87"/>
      <c r="H142" s="87"/>
      <c r="I142" s="86"/>
      <c r="J142" s="86"/>
      <c r="K142" s="86"/>
      <c r="L142" s="86"/>
      <c r="M142" s="86"/>
      <c r="N142" s="86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1:28" ht="11.25">
      <c r="A143" s="92"/>
      <c r="B143" s="89"/>
      <c r="C143" s="89"/>
      <c r="D143" s="86"/>
      <c r="E143" s="87"/>
      <c r="F143" s="87"/>
      <c r="G143" s="87"/>
      <c r="H143" s="87"/>
      <c r="I143" s="86"/>
      <c r="J143" s="86"/>
      <c r="K143" s="86"/>
      <c r="L143" s="86"/>
      <c r="M143" s="86"/>
      <c r="N143" s="86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</row>
    <row r="144" ht="11.25">
      <c r="N144" s="93"/>
    </row>
  </sheetData>
  <sheetProtection/>
  <mergeCells count="24">
    <mergeCell ref="R71:V71"/>
    <mergeCell ref="X71:AB71"/>
    <mergeCell ref="R81:V81"/>
    <mergeCell ref="X81:AB81"/>
    <mergeCell ref="D4:H4"/>
    <mergeCell ref="J4:N4"/>
    <mergeCell ref="R4:V4"/>
    <mergeCell ref="X4:AB4"/>
    <mergeCell ref="A81:E81"/>
    <mergeCell ref="A82:E82"/>
    <mergeCell ref="A83:E83"/>
    <mergeCell ref="A84:E84"/>
    <mergeCell ref="A85:E85"/>
    <mergeCell ref="A86:E86"/>
    <mergeCell ref="A93:N93"/>
    <mergeCell ref="A94:N94"/>
    <mergeCell ref="A96:D96"/>
    <mergeCell ref="A97:K97"/>
    <mergeCell ref="A87:E87"/>
    <mergeCell ref="A88:E88"/>
    <mergeCell ref="A89:G89"/>
    <mergeCell ref="A90:E90"/>
    <mergeCell ref="A91:E91"/>
    <mergeCell ref="A92:G92"/>
  </mergeCells>
  <printOptions horizontalCentered="1"/>
  <pageMargins left="0.7874015748031497" right="0.5905511811023623" top="0.1968503937007874" bottom="0.1968503937007874" header="0" footer="0.1968503937007874"/>
  <pageSetup firstPageNumber="7" useFirstPageNumber="1" horizontalDpi="600" verticalDpi="600" orientation="portrait" pageOrder="overThenDown" paperSize="9" scale="73" r:id="rId1"/>
  <headerFooter alignWithMargins="0">
    <oddFooter>&amp;C&amp;P</oddFooter>
  </headerFooter>
  <rowBreaks count="1" manualBreakCount="1">
    <brk id="97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5" zoomScaleSheetLayoutView="95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53</v>
      </c>
      <c r="D66" s="38">
        <v>50</v>
      </c>
      <c r="E66" s="38">
        <v>54</v>
      </c>
      <c r="F66" s="39">
        <v>108</v>
      </c>
      <c r="G66" s="40"/>
      <c r="H66" s="147">
        <v>0.134</v>
      </c>
      <c r="I66" s="148">
        <v>0.11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>
        <v>13533</v>
      </c>
      <c r="D73" s="30">
        <v>14485.48</v>
      </c>
      <c r="E73" s="30">
        <v>13610</v>
      </c>
      <c r="F73" s="31"/>
      <c r="G73" s="31"/>
      <c r="H73" s="146">
        <v>39.341</v>
      </c>
      <c r="I73" s="146">
        <v>38.963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4711</v>
      </c>
      <c r="D74" s="30">
        <v>4652</v>
      </c>
      <c r="E74" s="30">
        <v>4600</v>
      </c>
      <c r="F74" s="31"/>
      <c r="G74" s="31"/>
      <c r="H74" s="146">
        <v>13.723</v>
      </c>
      <c r="I74" s="146">
        <v>14.073</v>
      </c>
      <c r="J74" s="146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59</v>
      </c>
      <c r="B76" s="29"/>
      <c r="C76" s="30">
        <v>385</v>
      </c>
      <c r="D76" s="30">
        <v>390</v>
      </c>
      <c r="E76" s="30">
        <v>390</v>
      </c>
      <c r="F76" s="31"/>
      <c r="G76" s="31"/>
      <c r="H76" s="146">
        <v>0.657</v>
      </c>
      <c r="I76" s="146">
        <v>0.785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4656</v>
      </c>
      <c r="D77" s="30">
        <v>4587</v>
      </c>
      <c r="E77" s="30">
        <v>4592</v>
      </c>
      <c r="F77" s="31"/>
      <c r="G77" s="31"/>
      <c r="H77" s="146">
        <v>13.233</v>
      </c>
      <c r="I77" s="146">
        <v>12.258</v>
      </c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>
        <v>39644</v>
      </c>
      <c r="D79" s="30">
        <v>41659</v>
      </c>
      <c r="E79" s="30">
        <v>41659</v>
      </c>
      <c r="F79" s="31"/>
      <c r="G79" s="31"/>
      <c r="H79" s="146">
        <v>131.459</v>
      </c>
      <c r="I79" s="146">
        <v>145.807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62929</v>
      </c>
      <c r="D80" s="38">
        <v>65773.48</v>
      </c>
      <c r="E80" s="38">
        <v>64851</v>
      </c>
      <c r="F80" s="39">
        <v>98.59748944407382</v>
      </c>
      <c r="G80" s="40"/>
      <c r="H80" s="147">
        <v>198.413</v>
      </c>
      <c r="I80" s="148">
        <v>211.88599999999997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62982</v>
      </c>
      <c r="D87" s="53">
        <v>65823.48</v>
      </c>
      <c r="E87" s="53">
        <v>64905</v>
      </c>
      <c r="F87" s="54">
        <f>IF(D87&gt;0,100*E87/D87,0)</f>
        <v>98.60463166031332</v>
      </c>
      <c r="G87" s="40"/>
      <c r="H87" s="151">
        <v>198.547</v>
      </c>
      <c r="I87" s="152">
        <v>211.99599999999998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30</v>
      </c>
      <c r="D17" s="38">
        <v>33</v>
      </c>
      <c r="E17" s="38">
        <v>33</v>
      </c>
      <c r="F17" s="39">
        <v>100</v>
      </c>
      <c r="G17" s="40"/>
      <c r="H17" s="147">
        <v>0.039</v>
      </c>
      <c r="I17" s="148">
        <v>0.039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1382</v>
      </c>
      <c r="D19" s="30">
        <v>2660</v>
      </c>
      <c r="E19" s="30">
        <v>2912</v>
      </c>
      <c r="F19" s="31"/>
      <c r="G19" s="31"/>
      <c r="H19" s="146">
        <v>3.864</v>
      </c>
      <c r="I19" s="146">
        <v>7.155</v>
      </c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1382</v>
      </c>
      <c r="D22" s="38">
        <v>2660</v>
      </c>
      <c r="E22" s="38">
        <v>2912</v>
      </c>
      <c r="F22" s="39">
        <v>109.47368421052632</v>
      </c>
      <c r="G22" s="40"/>
      <c r="H22" s="147">
        <v>3.864</v>
      </c>
      <c r="I22" s="148">
        <v>7.155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3976</v>
      </c>
      <c r="D24" s="38">
        <v>4074</v>
      </c>
      <c r="E24" s="38">
        <v>4279</v>
      </c>
      <c r="F24" s="39">
        <v>105.03190967108493</v>
      </c>
      <c r="G24" s="40"/>
      <c r="H24" s="147">
        <v>8.138</v>
      </c>
      <c r="I24" s="148">
        <v>7.564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814</v>
      </c>
      <c r="D26" s="38">
        <v>700</v>
      </c>
      <c r="E26" s="38">
        <v>800</v>
      </c>
      <c r="F26" s="39">
        <v>114.28571428571429</v>
      </c>
      <c r="G26" s="40"/>
      <c r="H26" s="147">
        <v>1.576</v>
      </c>
      <c r="I26" s="148">
        <v>1.5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4336</v>
      </c>
      <c r="D28" s="30">
        <v>4058</v>
      </c>
      <c r="E28" s="30">
        <v>2462</v>
      </c>
      <c r="F28" s="31"/>
      <c r="G28" s="31"/>
      <c r="H28" s="146">
        <v>11.081</v>
      </c>
      <c r="I28" s="146">
        <v>12.601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3865</v>
      </c>
      <c r="D29" s="30">
        <v>5157</v>
      </c>
      <c r="E29" s="30">
        <v>5157</v>
      </c>
      <c r="F29" s="31"/>
      <c r="G29" s="31"/>
      <c r="H29" s="146">
        <v>3.092</v>
      </c>
      <c r="I29" s="146">
        <v>4.462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7280</v>
      </c>
      <c r="D30" s="30">
        <v>8464</v>
      </c>
      <c r="E30" s="30">
        <v>7281</v>
      </c>
      <c r="F30" s="31"/>
      <c r="G30" s="31"/>
      <c r="H30" s="146">
        <v>7.891</v>
      </c>
      <c r="I30" s="146">
        <v>11.717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15481</v>
      </c>
      <c r="D31" s="38">
        <v>17679</v>
      </c>
      <c r="E31" s="38">
        <v>14900</v>
      </c>
      <c r="F31" s="39">
        <v>84.2807851122801</v>
      </c>
      <c r="G31" s="40"/>
      <c r="H31" s="147">
        <v>22.064</v>
      </c>
      <c r="I31" s="148">
        <v>28.78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203</v>
      </c>
      <c r="D33" s="30">
        <v>76</v>
      </c>
      <c r="E33" s="30">
        <v>80</v>
      </c>
      <c r="F33" s="31"/>
      <c r="G33" s="31"/>
      <c r="H33" s="146">
        <v>0.419</v>
      </c>
      <c r="I33" s="146">
        <v>0.15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2005</v>
      </c>
      <c r="D34" s="30">
        <v>1500</v>
      </c>
      <c r="E34" s="30">
        <v>1450</v>
      </c>
      <c r="F34" s="31"/>
      <c r="G34" s="31"/>
      <c r="H34" s="146">
        <v>3.184</v>
      </c>
      <c r="I34" s="146">
        <v>2.45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888</v>
      </c>
      <c r="D35" s="30">
        <v>600</v>
      </c>
      <c r="E35" s="30">
        <v>500</v>
      </c>
      <c r="F35" s="31"/>
      <c r="G35" s="31"/>
      <c r="H35" s="146">
        <v>1.934</v>
      </c>
      <c r="I35" s="146">
        <v>1.2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12</v>
      </c>
      <c r="D36" s="30">
        <v>12</v>
      </c>
      <c r="E36" s="30">
        <v>11</v>
      </c>
      <c r="F36" s="31"/>
      <c r="G36" s="31"/>
      <c r="H36" s="146">
        <v>0.024</v>
      </c>
      <c r="I36" s="146">
        <v>0.024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3108</v>
      </c>
      <c r="D37" s="38">
        <v>2188</v>
      </c>
      <c r="E37" s="38">
        <v>2041</v>
      </c>
      <c r="F37" s="39">
        <v>93.28153564899452</v>
      </c>
      <c r="G37" s="40"/>
      <c r="H37" s="147">
        <v>5.561</v>
      </c>
      <c r="I37" s="148">
        <v>3.824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7</v>
      </c>
      <c r="D39" s="38">
        <v>7</v>
      </c>
      <c r="E39" s="38">
        <v>6</v>
      </c>
      <c r="F39" s="39">
        <v>85.71428571428571</v>
      </c>
      <c r="G39" s="40"/>
      <c r="H39" s="147">
        <v>0.01</v>
      </c>
      <c r="I39" s="148">
        <v>0.01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5129</v>
      </c>
      <c r="D41" s="30">
        <v>5676</v>
      </c>
      <c r="E41" s="30">
        <v>5689</v>
      </c>
      <c r="F41" s="31"/>
      <c r="G41" s="31"/>
      <c r="H41" s="146">
        <v>4.82</v>
      </c>
      <c r="I41" s="146">
        <v>5.962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59395</v>
      </c>
      <c r="D42" s="30">
        <v>65062</v>
      </c>
      <c r="E42" s="30">
        <v>68485</v>
      </c>
      <c r="F42" s="31"/>
      <c r="G42" s="31"/>
      <c r="H42" s="146">
        <v>65.46</v>
      </c>
      <c r="I42" s="146">
        <v>109.3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11364</v>
      </c>
      <c r="D43" s="30">
        <v>9353</v>
      </c>
      <c r="E43" s="30">
        <v>13308</v>
      </c>
      <c r="F43" s="31"/>
      <c r="G43" s="31"/>
      <c r="H43" s="146">
        <v>23.029</v>
      </c>
      <c r="I43" s="146">
        <v>21.584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39675</v>
      </c>
      <c r="D44" s="30">
        <v>38285</v>
      </c>
      <c r="E44" s="30">
        <v>49111</v>
      </c>
      <c r="F44" s="31"/>
      <c r="G44" s="31"/>
      <c r="H44" s="146">
        <v>34.531</v>
      </c>
      <c r="I44" s="146">
        <v>62.953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14680</v>
      </c>
      <c r="D45" s="30">
        <v>16090</v>
      </c>
      <c r="E45" s="30">
        <v>16738</v>
      </c>
      <c r="F45" s="31"/>
      <c r="G45" s="31"/>
      <c r="H45" s="146">
        <v>12.412</v>
      </c>
      <c r="I45" s="146">
        <v>18.582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28311</v>
      </c>
      <c r="D46" s="30">
        <v>28933</v>
      </c>
      <c r="E46" s="30">
        <v>29276</v>
      </c>
      <c r="F46" s="31"/>
      <c r="G46" s="31"/>
      <c r="H46" s="146">
        <v>29.101</v>
      </c>
      <c r="I46" s="146">
        <v>25.362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44751</v>
      </c>
      <c r="D47" s="30">
        <v>44322</v>
      </c>
      <c r="E47" s="30">
        <v>41666</v>
      </c>
      <c r="F47" s="31"/>
      <c r="G47" s="31"/>
      <c r="H47" s="146">
        <v>56.501</v>
      </c>
      <c r="I47" s="146">
        <v>56.314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40387</v>
      </c>
      <c r="D48" s="30">
        <v>45169</v>
      </c>
      <c r="E48" s="30">
        <v>49408</v>
      </c>
      <c r="F48" s="31"/>
      <c r="G48" s="31"/>
      <c r="H48" s="146">
        <v>25.073</v>
      </c>
      <c r="I48" s="146">
        <v>72.073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22408</v>
      </c>
      <c r="D49" s="30">
        <v>26263</v>
      </c>
      <c r="E49" s="30">
        <v>27604</v>
      </c>
      <c r="F49" s="31"/>
      <c r="G49" s="31"/>
      <c r="H49" s="146">
        <v>29.933</v>
      </c>
      <c r="I49" s="146">
        <v>37.369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266100</v>
      </c>
      <c r="D50" s="38">
        <v>279153</v>
      </c>
      <c r="E50" s="38">
        <v>301285</v>
      </c>
      <c r="F50" s="39">
        <v>107.92826872718545</v>
      </c>
      <c r="G50" s="40"/>
      <c r="H50" s="147">
        <v>280.86</v>
      </c>
      <c r="I50" s="148">
        <v>409.499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788</v>
      </c>
      <c r="D52" s="38">
        <v>1189</v>
      </c>
      <c r="E52" s="38">
        <v>1189</v>
      </c>
      <c r="F52" s="39">
        <v>100</v>
      </c>
      <c r="G52" s="40"/>
      <c r="H52" s="147">
        <v>0.786</v>
      </c>
      <c r="I52" s="148">
        <v>1.963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3313</v>
      </c>
      <c r="D54" s="30">
        <v>3519</v>
      </c>
      <c r="E54" s="30">
        <v>3350</v>
      </c>
      <c r="F54" s="31"/>
      <c r="G54" s="31"/>
      <c r="H54" s="146">
        <v>4.515</v>
      </c>
      <c r="I54" s="146">
        <v>5.169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897</v>
      </c>
      <c r="D55" s="30">
        <v>900</v>
      </c>
      <c r="E55" s="30">
        <v>906</v>
      </c>
      <c r="F55" s="31"/>
      <c r="G55" s="31"/>
      <c r="H55" s="146">
        <v>0.675</v>
      </c>
      <c r="I55" s="146">
        <v>0.72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138529</v>
      </c>
      <c r="D56" s="30">
        <v>133388</v>
      </c>
      <c r="E56" s="30">
        <v>141000</v>
      </c>
      <c r="F56" s="31"/>
      <c r="G56" s="31"/>
      <c r="H56" s="146">
        <v>89.12</v>
      </c>
      <c r="I56" s="146">
        <v>109.8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29548</v>
      </c>
      <c r="D57" s="30">
        <v>29320</v>
      </c>
      <c r="E57" s="30">
        <v>29320</v>
      </c>
      <c r="F57" s="31"/>
      <c r="G57" s="31"/>
      <c r="H57" s="146">
        <v>27.642</v>
      </c>
      <c r="I57" s="146">
        <v>33.785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1463</v>
      </c>
      <c r="D58" s="30">
        <v>1463</v>
      </c>
      <c r="E58" s="30">
        <v>1343</v>
      </c>
      <c r="F58" s="31"/>
      <c r="G58" s="31"/>
      <c r="H58" s="146">
        <v>0.804</v>
      </c>
      <c r="I58" s="146">
        <v>1.247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173750</v>
      </c>
      <c r="D59" s="38">
        <v>168590</v>
      </c>
      <c r="E59" s="38">
        <v>175919</v>
      </c>
      <c r="F59" s="39">
        <v>104.34723293196512</v>
      </c>
      <c r="G59" s="40"/>
      <c r="H59" s="147">
        <v>122.756</v>
      </c>
      <c r="I59" s="148">
        <v>150.721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416</v>
      </c>
      <c r="D61" s="30">
        <v>465</v>
      </c>
      <c r="E61" s="30">
        <v>450</v>
      </c>
      <c r="F61" s="31"/>
      <c r="G61" s="31"/>
      <c r="H61" s="146">
        <v>0.133</v>
      </c>
      <c r="I61" s="146">
        <v>0.257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15</v>
      </c>
      <c r="D62" s="30"/>
      <c r="E62" s="30"/>
      <c r="F62" s="31"/>
      <c r="G62" s="31"/>
      <c r="H62" s="146">
        <v>0.011</v>
      </c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>
        <v>571</v>
      </c>
      <c r="D63" s="30">
        <v>576</v>
      </c>
      <c r="E63" s="30">
        <v>582</v>
      </c>
      <c r="F63" s="31"/>
      <c r="G63" s="31"/>
      <c r="H63" s="146">
        <v>0.501</v>
      </c>
      <c r="I63" s="146">
        <v>0.537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1002</v>
      </c>
      <c r="D64" s="38">
        <v>1041</v>
      </c>
      <c r="E64" s="38">
        <v>1032</v>
      </c>
      <c r="F64" s="39">
        <f>IF(D64&gt;0,100*E64/D64,0)</f>
        <v>99.13544668587896</v>
      </c>
      <c r="G64" s="40"/>
      <c r="H64" s="147">
        <v>0.645</v>
      </c>
      <c r="I64" s="148">
        <v>0.794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15</v>
      </c>
      <c r="D66" s="38">
        <v>18</v>
      </c>
      <c r="E66" s="38">
        <v>14</v>
      </c>
      <c r="F66" s="39">
        <v>77.77777777777777</v>
      </c>
      <c r="G66" s="40"/>
      <c r="H66" s="147">
        <v>0.014</v>
      </c>
      <c r="I66" s="148">
        <v>0.017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15150</v>
      </c>
      <c r="D68" s="30">
        <v>10000</v>
      </c>
      <c r="E68" s="30">
        <v>9300</v>
      </c>
      <c r="F68" s="31"/>
      <c r="G68" s="31"/>
      <c r="H68" s="146">
        <v>15.619</v>
      </c>
      <c r="I68" s="146">
        <v>14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995</v>
      </c>
      <c r="D69" s="30">
        <v>600</v>
      </c>
      <c r="E69" s="30">
        <v>450</v>
      </c>
      <c r="F69" s="31"/>
      <c r="G69" s="31"/>
      <c r="H69" s="146">
        <v>3.196</v>
      </c>
      <c r="I69" s="146">
        <v>1.5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16145</v>
      </c>
      <c r="D70" s="38">
        <v>10600</v>
      </c>
      <c r="E70" s="38">
        <v>9750</v>
      </c>
      <c r="F70" s="39">
        <v>91.98113207547169</v>
      </c>
      <c r="G70" s="40"/>
      <c r="H70" s="147">
        <v>18.815</v>
      </c>
      <c r="I70" s="148">
        <v>15.5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2</v>
      </c>
      <c r="D72" s="30">
        <v>27</v>
      </c>
      <c r="E72" s="30">
        <v>28</v>
      </c>
      <c r="F72" s="31"/>
      <c r="G72" s="31"/>
      <c r="H72" s="146"/>
      <c r="I72" s="146">
        <v>0.022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64737</v>
      </c>
      <c r="D73" s="30">
        <v>56389</v>
      </c>
      <c r="E73" s="30">
        <v>56390</v>
      </c>
      <c r="F73" s="31"/>
      <c r="G73" s="31"/>
      <c r="H73" s="146">
        <v>100.98</v>
      </c>
      <c r="I73" s="146">
        <v>88.255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37107</v>
      </c>
      <c r="D74" s="30">
        <v>28387</v>
      </c>
      <c r="E74" s="30">
        <v>40000</v>
      </c>
      <c r="F74" s="31"/>
      <c r="G74" s="31"/>
      <c r="H74" s="146">
        <v>33.331</v>
      </c>
      <c r="I74" s="146">
        <v>39.589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1008</v>
      </c>
      <c r="D75" s="30">
        <v>1259</v>
      </c>
      <c r="E75" s="30">
        <v>1376</v>
      </c>
      <c r="F75" s="31"/>
      <c r="G75" s="31"/>
      <c r="H75" s="146">
        <v>0.406</v>
      </c>
      <c r="I75" s="146">
        <v>0.765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15773</v>
      </c>
      <c r="D76" s="30">
        <v>15136</v>
      </c>
      <c r="E76" s="30">
        <v>15136</v>
      </c>
      <c r="F76" s="31"/>
      <c r="G76" s="31"/>
      <c r="H76" s="146">
        <v>26.025</v>
      </c>
      <c r="I76" s="146">
        <v>27.245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700</v>
      </c>
      <c r="D77" s="30">
        <v>596</v>
      </c>
      <c r="E77" s="30">
        <v>624</v>
      </c>
      <c r="F77" s="31"/>
      <c r="G77" s="31"/>
      <c r="H77" s="146">
        <v>0.745</v>
      </c>
      <c r="I77" s="146">
        <v>0.65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1838</v>
      </c>
      <c r="D78" s="30">
        <v>1095</v>
      </c>
      <c r="E78" s="30">
        <v>1095</v>
      </c>
      <c r="F78" s="31"/>
      <c r="G78" s="31"/>
      <c r="H78" s="146">
        <v>1.67</v>
      </c>
      <c r="I78" s="146">
        <v>1.444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120866</v>
      </c>
      <c r="D79" s="30">
        <v>97561</v>
      </c>
      <c r="E79" s="30">
        <v>97561</v>
      </c>
      <c r="F79" s="31"/>
      <c r="G79" s="31"/>
      <c r="H79" s="146">
        <v>213.455</v>
      </c>
      <c r="I79" s="146">
        <v>138.905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242031</v>
      </c>
      <c r="D80" s="38">
        <v>200450</v>
      </c>
      <c r="E80" s="38">
        <v>212210</v>
      </c>
      <c r="F80" s="39">
        <v>105.86679970067348</v>
      </c>
      <c r="G80" s="40"/>
      <c r="H80" s="147">
        <v>376.612</v>
      </c>
      <c r="I80" s="148">
        <v>296.875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724629</v>
      </c>
      <c r="D87" s="53">
        <v>688382</v>
      </c>
      <c r="E87" s="53">
        <v>726370</v>
      </c>
      <c r="F87" s="54">
        <f>IF(D87&gt;0,100*E87/D87,0)</f>
        <v>105.51844760612566</v>
      </c>
      <c r="G87" s="40"/>
      <c r="H87" s="151">
        <v>841.74</v>
      </c>
      <c r="I87" s="152">
        <v>924.2410000000001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2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35</v>
      </c>
      <c r="E9" s="30"/>
      <c r="F9" s="31"/>
      <c r="G9" s="31"/>
      <c r="H9" s="146"/>
      <c r="I9" s="146">
        <v>0.123</v>
      </c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>
        <v>8</v>
      </c>
      <c r="E10" s="30"/>
      <c r="F10" s="31"/>
      <c r="G10" s="31"/>
      <c r="H10" s="146"/>
      <c r="I10" s="146">
        <v>0.028</v>
      </c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>
        <v>35</v>
      </c>
      <c r="E11" s="30"/>
      <c r="F11" s="31"/>
      <c r="G11" s="31"/>
      <c r="H11" s="146"/>
      <c r="I11" s="146">
        <v>0.123</v>
      </c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>
        <v>78</v>
      </c>
      <c r="E13" s="38"/>
      <c r="F13" s="39"/>
      <c r="G13" s="40"/>
      <c r="H13" s="147"/>
      <c r="I13" s="148">
        <v>0.274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17</v>
      </c>
      <c r="D17" s="38">
        <v>17</v>
      </c>
      <c r="E17" s="38">
        <v>17</v>
      </c>
      <c r="F17" s="39">
        <v>100</v>
      </c>
      <c r="G17" s="40"/>
      <c r="H17" s="147">
        <v>0.025</v>
      </c>
      <c r="I17" s="148">
        <v>0.024</v>
      </c>
      <c r="J17" s="148">
        <v>0.019</v>
      </c>
      <c r="K17" s="41">
        <f>IF(I17&gt;0,100*J17/I17,0)</f>
        <v>79.16666666666666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849</v>
      </c>
      <c r="D19" s="30">
        <v>1067</v>
      </c>
      <c r="E19" s="30">
        <v>1035</v>
      </c>
      <c r="F19" s="31"/>
      <c r="G19" s="31"/>
      <c r="H19" s="146">
        <v>2.207</v>
      </c>
      <c r="I19" s="146">
        <v>2.667</v>
      </c>
      <c r="J19" s="146">
        <v>2.835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849</v>
      </c>
      <c r="D22" s="38">
        <v>1067</v>
      </c>
      <c r="E22" s="38">
        <v>1035</v>
      </c>
      <c r="F22" s="39">
        <v>97.00093720712277</v>
      </c>
      <c r="G22" s="40"/>
      <c r="H22" s="147">
        <v>2.207</v>
      </c>
      <c r="I22" s="148">
        <v>2.667</v>
      </c>
      <c r="J22" s="148">
        <v>2.835</v>
      </c>
      <c r="K22" s="41">
        <v>106.2992125984252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5375</v>
      </c>
      <c r="D24" s="38">
        <v>6131</v>
      </c>
      <c r="E24" s="38">
        <v>5878</v>
      </c>
      <c r="F24" s="39">
        <v>95.8734301092807</v>
      </c>
      <c r="G24" s="40"/>
      <c r="H24" s="147">
        <v>12.414</v>
      </c>
      <c r="I24" s="148">
        <v>16.442</v>
      </c>
      <c r="J24" s="148">
        <v>14.45</v>
      </c>
      <c r="K24" s="41">
        <v>87.88468556136723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678</v>
      </c>
      <c r="D26" s="38">
        <v>1200</v>
      </c>
      <c r="E26" s="38">
        <v>1250</v>
      </c>
      <c r="F26" s="39">
        <v>104.16666666666667</v>
      </c>
      <c r="G26" s="40"/>
      <c r="H26" s="147">
        <v>1.166</v>
      </c>
      <c r="I26" s="148">
        <v>3</v>
      </c>
      <c r="J26" s="148">
        <v>3.5</v>
      </c>
      <c r="K26" s="41">
        <v>116.66666666666667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2723</v>
      </c>
      <c r="D28" s="30">
        <v>2116</v>
      </c>
      <c r="E28" s="30">
        <v>2300</v>
      </c>
      <c r="F28" s="31"/>
      <c r="G28" s="31"/>
      <c r="H28" s="146">
        <v>6.612</v>
      </c>
      <c r="I28" s="146">
        <v>6.028</v>
      </c>
      <c r="J28" s="146">
        <v>8.191</v>
      </c>
      <c r="K28" s="32"/>
    </row>
    <row r="29" spans="1:11" s="33" customFormat="1" ht="11.25" customHeight="1">
      <c r="A29" s="35" t="s">
        <v>21</v>
      </c>
      <c r="B29" s="29"/>
      <c r="C29" s="30">
        <v>94</v>
      </c>
      <c r="D29" s="30">
        <v>103</v>
      </c>
      <c r="E29" s="30">
        <v>103</v>
      </c>
      <c r="F29" s="31"/>
      <c r="G29" s="31"/>
      <c r="H29" s="146">
        <v>0.157</v>
      </c>
      <c r="I29" s="146">
        <v>0.195</v>
      </c>
      <c r="J29" s="146">
        <v>0.231</v>
      </c>
      <c r="K29" s="32"/>
    </row>
    <row r="30" spans="1:11" s="33" customFormat="1" ht="11.25" customHeight="1">
      <c r="A30" s="35" t="s">
        <v>22</v>
      </c>
      <c r="B30" s="29"/>
      <c r="C30" s="30">
        <v>1414</v>
      </c>
      <c r="D30" s="30">
        <v>2257</v>
      </c>
      <c r="E30" s="30">
        <v>2870</v>
      </c>
      <c r="F30" s="31"/>
      <c r="G30" s="31"/>
      <c r="H30" s="146">
        <v>2.513</v>
      </c>
      <c r="I30" s="146">
        <v>4.12</v>
      </c>
      <c r="J30" s="146">
        <v>5.292</v>
      </c>
      <c r="K30" s="32"/>
    </row>
    <row r="31" spans="1:11" s="42" customFormat="1" ht="11.25" customHeight="1">
      <c r="A31" s="43" t="s">
        <v>23</v>
      </c>
      <c r="B31" s="37"/>
      <c r="C31" s="38">
        <v>4231</v>
      </c>
      <c r="D31" s="38">
        <v>4476</v>
      </c>
      <c r="E31" s="38">
        <v>5273</v>
      </c>
      <c r="F31" s="39">
        <v>117.80607685433422</v>
      </c>
      <c r="G31" s="40"/>
      <c r="H31" s="147">
        <v>9.282</v>
      </c>
      <c r="I31" s="148">
        <v>10.343</v>
      </c>
      <c r="J31" s="148">
        <v>13.714</v>
      </c>
      <c r="K31" s="41">
        <v>132.59209126945763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3790</v>
      </c>
      <c r="D33" s="30">
        <v>4300</v>
      </c>
      <c r="E33" s="30">
        <v>4000</v>
      </c>
      <c r="F33" s="31"/>
      <c r="G33" s="31"/>
      <c r="H33" s="146">
        <v>7.292</v>
      </c>
      <c r="I33" s="146">
        <v>8.2</v>
      </c>
      <c r="J33" s="146">
        <v>7.85</v>
      </c>
      <c r="K33" s="32"/>
    </row>
    <row r="34" spans="1:11" s="33" customFormat="1" ht="11.25" customHeight="1">
      <c r="A34" s="35" t="s">
        <v>25</v>
      </c>
      <c r="B34" s="29"/>
      <c r="C34" s="30">
        <v>3682</v>
      </c>
      <c r="D34" s="30">
        <v>6180</v>
      </c>
      <c r="E34" s="30">
        <v>3700</v>
      </c>
      <c r="F34" s="31"/>
      <c r="G34" s="31"/>
      <c r="H34" s="146">
        <v>10.716</v>
      </c>
      <c r="I34" s="146">
        <v>17.3</v>
      </c>
      <c r="J34" s="146">
        <v>15</v>
      </c>
      <c r="K34" s="32"/>
    </row>
    <row r="35" spans="1:11" s="33" customFormat="1" ht="11.25" customHeight="1">
      <c r="A35" s="35" t="s">
        <v>26</v>
      </c>
      <c r="B35" s="29"/>
      <c r="C35" s="30">
        <v>2702</v>
      </c>
      <c r="D35" s="30">
        <v>3500</v>
      </c>
      <c r="E35" s="30">
        <v>3000</v>
      </c>
      <c r="F35" s="31"/>
      <c r="G35" s="31"/>
      <c r="H35" s="146">
        <v>6.599</v>
      </c>
      <c r="I35" s="146">
        <v>9.1</v>
      </c>
      <c r="J35" s="146">
        <v>6.9</v>
      </c>
      <c r="K35" s="32"/>
    </row>
    <row r="36" spans="1:11" s="33" customFormat="1" ht="11.25" customHeight="1">
      <c r="A36" s="35" t="s">
        <v>27</v>
      </c>
      <c r="B36" s="29"/>
      <c r="C36" s="30">
        <v>463</v>
      </c>
      <c r="D36" s="30">
        <v>463</v>
      </c>
      <c r="E36" s="30">
        <v>356</v>
      </c>
      <c r="F36" s="31"/>
      <c r="G36" s="31"/>
      <c r="H36" s="146">
        <v>1.509</v>
      </c>
      <c r="I36" s="146">
        <v>1.509</v>
      </c>
      <c r="J36" s="146">
        <v>0.334</v>
      </c>
      <c r="K36" s="32"/>
    </row>
    <row r="37" spans="1:11" s="42" customFormat="1" ht="11.25" customHeight="1">
      <c r="A37" s="36" t="s">
        <v>28</v>
      </c>
      <c r="B37" s="37"/>
      <c r="C37" s="38">
        <v>10637</v>
      </c>
      <c r="D37" s="38">
        <v>14443</v>
      </c>
      <c r="E37" s="38">
        <v>11056</v>
      </c>
      <c r="F37" s="39">
        <v>76.54919338087655</v>
      </c>
      <c r="G37" s="40"/>
      <c r="H37" s="147">
        <v>26.116</v>
      </c>
      <c r="I37" s="148">
        <v>36.109</v>
      </c>
      <c r="J37" s="148">
        <v>30.084</v>
      </c>
      <c r="K37" s="41">
        <v>83.31440915007339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2892</v>
      </c>
      <c r="D41" s="30">
        <v>1099</v>
      </c>
      <c r="E41" s="30">
        <v>1352</v>
      </c>
      <c r="F41" s="31"/>
      <c r="G41" s="31"/>
      <c r="H41" s="146">
        <v>1.787</v>
      </c>
      <c r="I41" s="146">
        <v>2.029</v>
      </c>
      <c r="J41" s="146">
        <v>2.138</v>
      </c>
      <c r="K41" s="32"/>
    </row>
    <row r="42" spans="1:11" s="33" customFormat="1" ht="11.25" customHeight="1">
      <c r="A42" s="35" t="s">
        <v>31</v>
      </c>
      <c r="B42" s="29"/>
      <c r="C42" s="30">
        <v>2974</v>
      </c>
      <c r="D42" s="30">
        <v>2565</v>
      </c>
      <c r="E42" s="30">
        <v>2754</v>
      </c>
      <c r="F42" s="31"/>
      <c r="G42" s="31"/>
      <c r="H42" s="146">
        <v>3.014</v>
      </c>
      <c r="I42" s="146">
        <v>6.665</v>
      </c>
      <c r="J42" s="146">
        <v>4.952</v>
      </c>
      <c r="K42" s="32"/>
    </row>
    <row r="43" spans="1:11" s="33" customFormat="1" ht="11.25" customHeight="1">
      <c r="A43" s="35" t="s">
        <v>32</v>
      </c>
      <c r="B43" s="29"/>
      <c r="C43" s="30">
        <v>2313</v>
      </c>
      <c r="D43" s="30">
        <v>1500</v>
      </c>
      <c r="E43" s="30">
        <v>1987</v>
      </c>
      <c r="F43" s="31"/>
      <c r="G43" s="31"/>
      <c r="H43" s="146">
        <v>2.151</v>
      </c>
      <c r="I43" s="146">
        <v>3.742</v>
      </c>
      <c r="J43" s="146">
        <v>5.034</v>
      </c>
      <c r="K43" s="32"/>
    </row>
    <row r="44" spans="1:11" s="33" customFormat="1" ht="11.25" customHeight="1">
      <c r="A44" s="35" t="s">
        <v>33</v>
      </c>
      <c r="B44" s="29"/>
      <c r="C44" s="30">
        <v>1189</v>
      </c>
      <c r="D44" s="30">
        <v>326</v>
      </c>
      <c r="E44" s="30">
        <v>1000</v>
      </c>
      <c r="F44" s="31"/>
      <c r="G44" s="31"/>
      <c r="H44" s="146">
        <v>0.813</v>
      </c>
      <c r="I44" s="146">
        <v>0.702</v>
      </c>
      <c r="J44" s="146">
        <v>1.833</v>
      </c>
      <c r="K44" s="32"/>
    </row>
    <row r="45" spans="1:11" s="33" customFormat="1" ht="11.25" customHeight="1">
      <c r="A45" s="35" t="s">
        <v>34</v>
      </c>
      <c r="B45" s="29"/>
      <c r="C45" s="30">
        <v>6982</v>
      </c>
      <c r="D45" s="30">
        <v>2183</v>
      </c>
      <c r="E45" s="30">
        <v>2431</v>
      </c>
      <c r="F45" s="31"/>
      <c r="G45" s="31"/>
      <c r="H45" s="146">
        <v>6.624</v>
      </c>
      <c r="I45" s="146">
        <v>4.429</v>
      </c>
      <c r="J45" s="146">
        <v>4.254</v>
      </c>
      <c r="K45" s="32"/>
    </row>
    <row r="46" spans="1:11" s="33" customFormat="1" ht="11.25" customHeight="1">
      <c r="A46" s="35" t="s">
        <v>35</v>
      </c>
      <c r="B46" s="29"/>
      <c r="C46" s="30">
        <v>2842</v>
      </c>
      <c r="D46" s="30">
        <v>2203</v>
      </c>
      <c r="E46" s="30">
        <v>1723</v>
      </c>
      <c r="F46" s="31"/>
      <c r="G46" s="31"/>
      <c r="H46" s="146">
        <v>0.858</v>
      </c>
      <c r="I46" s="146">
        <v>3.519</v>
      </c>
      <c r="J46" s="146">
        <v>2.24</v>
      </c>
      <c r="K46" s="32"/>
    </row>
    <row r="47" spans="1:11" s="33" customFormat="1" ht="11.25" customHeight="1">
      <c r="A47" s="35" t="s">
        <v>36</v>
      </c>
      <c r="B47" s="29"/>
      <c r="C47" s="30">
        <v>1775</v>
      </c>
      <c r="D47" s="30">
        <v>1158</v>
      </c>
      <c r="E47" s="30">
        <v>1131</v>
      </c>
      <c r="F47" s="31"/>
      <c r="G47" s="31"/>
      <c r="H47" s="146">
        <v>1.088</v>
      </c>
      <c r="I47" s="146">
        <v>2.276</v>
      </c>
      <c r="J47" s="146">
        <v>2.287</v>
      </c>
      <c r="K47" s="32"/>
    </row>
    <row r="48" spans="1:11" s="33" customFormat="1" ht="11.25" customHeight="1">
      <c r="A48" s="35" t="s">
        <v>37</v>
      </c>
      <c r="B48" s="29"/>
      <c r="C48" s="30">
        <v>7582</v>
      </c>
      <c r="D48" s="30">
        <v>5819</v>
      </c>
      <c r="E48" s="30">
        <v>6193</v>
      </c>
      <c r="F48" s="31"/>
      <c r="G48" s="31"/>
      <c r="H48" s="146">
        <v>10.94</v>
      </c>
      <c r="I48" s="146">
        <v>18.455</v>
      </c>
      <c r="J48" s="146">
        <v>14.513</v>
      </c>
      <c r="K48" s="32"/>
    </row>
    <row r="49" spans="1:11" s="33" customFormat="1" ht="11.25" customHeight="1">
      <c r="A49" s="35" t="s">
        <v>38</v>
      </c>
      <c r="B49" s="29"/>
      <c r="C49" s="30">
        <v>9704</v>
      </c>
      <c r="D49" s="30">
        <v>7320</v>
      </c>
      <c r="E49" s="30">
        <v>3891</v>
      </c>
      <c r="F49" s="31"/>
      <c r="G49" s="31"/>
      <c r="H49" s="146">
        <v>12.205</v>
      </c>
      <c r="I49" s="146">
        <v>10.095</v>
      </c>
      <c r="J49" s="146">
        <v>7.782</v>
      </c>
      <c r="K49" s="32"/>
    </row>
    <row r="50" spans="1:11" s="42" customFormat="1" ht="11.25" customHeight="1">
      <c r="A50" s="43" t="s">
        <v>39</v>
      </c>
      <c r="B50" s="37"/>
      <c r="C50" s="38">
        <v>38253</v>
      </c>
      <c r="D50" s="38">
        <v>24173</v>
      </c>
      <c r="E50" s="38">
        <v>22462</v>
      </c>
      <c r="F50" s="39">
        <v>92.92185496214785</v>
      </c>
      <c r="G50" s="40"/>
      <c r="H50" s="147">
        <v>39.48</v>
      </c>
      <c r="I50" s="148">
        <v>51.91199999999999</v>
      </c>
      <c r="J50" s="148">
        <v>45.033</v>
      </c>
      <c r="K50" s="41">
        <v>86.74872861766067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1311</v>
      </c>
      <c r="D52" s="38">
        <v>831</v>
      </c>
      <c r="E52" s="38">
        <v>831</v>
      </c>
      <c r="F52" s="39">
        <v>100</v>
      </c>
      <c r="G52" s="40"/>
      <c r="H52" s="147">
        <v>1.355</v>
      </c>
      <c r="I52" s="148">
        <v>1.328</v>
      </c>
      <c r="J52" s="148">
        <v>1.328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2001</v>
      </c>
      <c r="D54" s="30">
        <v>2458</v>
      </c>
      <c r="E54" s="30">
        <v>2310</v>
      </c>
      <c r="F54" s="31"/>
      <c r="G54" s="31"/>
      <c r="H54" s="146">
        <v>5.03</v>
      </c>
      <c r="I54" s="146">
        <v>6.867</v>
      </c>
      <c r="J54" s="146">
        <v>6.216</v>
      </c>
      <c r="K54" s="32"/>
    </row>
    <row r="55" spans="1:11" s="33" customFormat="1" ht="11.25" customHeight="1">
      <c r="A55" s="35" t="s">
        <v>42</v>
      </c>
      <c r="B55" s="29"/>
      <c r="C55" s="30">
        <v>259</v>
      </c>
      <c r="D55" s="30">
        <v>600</v>
      </c>
      <c r="E55" s="30">
        <v>598</v>
      </c>
      <c r="F55" s="31"/>
      <c r="G55" s="31"/>
      <c r="H55" s="146">
        <v>0.363</v>
      </c>
      <c r="I55" s="146">
        <v>0.87</v>
      </c>
      <c r="J55" s="146">
        <v>1.7</v>
      </c>
      <c r="K55" s="32"/>
    </row>
    <row r="56" spans="1:11" s="33" customFormat="1" ht="11.25" customHeight="1">
      <c r="A56" s="35" t="s">
        <v>43</v>
      </c>
      <c r="B56" s="29"/>
      <c r="C56" s="30">
        <v>980</v>
      </c>
      <c r="D56" s="30">
        <v>941</v>
      </c>
      <c r="E56" s="30">
        <v>1195</v>
      </c>
      <c r="F56" s="31"/>
      <c r="G56" s="31"/>
      <c r="H56" s="146">
        <v>1.227</v>
      </c>
      <c r="I56" s="146">
        <v>1.411</v>
      </c>
      <c r="J56" s="146">
        <v>1.075</v>
      </c>
      <c r="K56" s="32"/>
    </row>
    <row r="57" spans="1:11" s="33" customFormat="1" ht="11.25" customHeight="1">
      <c r="A57" s="35" t="s">
        <v>44</v>
      </c>
      <c r="B57" s="29"/>
      <c r="C57" s="30">
        <v>5445</v>
      </c>
      <c r="D57" s="30">
        <v>4228</v>
      </c>
      <c r="E57" s="30">
        <v>4228</v>
      </c>
      <c r="F57" s="31"/>
      <c r="G57" s="31"/>
      <c r="H57" s="146">
        <v>9.186</v>
      </c>
      <c r="I57" s="146">
        <v>6.755</v>
      </c>
      <c r="J57" s="146">
        <v>9.457</v>
      </c>
      <c r="K57" s="32"/>
    </row>
    <row r="58" spans="1:11" s="33" customFormat="1" ht="11.25" customHeight="1">
      <c r="A58" s="35" t="s">
        <v>45</v>
      </c>
      <c r="B58" s="29"/>
      <c r="C58" s="30">
        <v>3198</v>
      </c>
      <c r="D58" s="30">
        <v>3955</v>
      </c>
      <c r="E58" s="30">
        <v>4120</v>
      </c>
      <c r="F58" s="31"/>
      <c r="G58" s="31"/>
      <c r="H58" s="146">
        <v>8.577</v>
      </c>
      <c r="I58" s="146">
        <v>13.566</v>
      </c>
      <c r="J58" s="146">
        <v>14.538</v>
      </c>
      <c r="K58" s="32"/>
    </row>
    <row r="59" spans="1:11" s="42" customFormat="1" ht="11.25" customHeight="1">
      <c r="A59" s="36" t="s">
        <v>46</v>
      </c>
      <c r="B59" s="37"/>
      <c r="C59" s="38">
        <v>11883</v>
      </c>
      <c r="D59" s="38">
        <v>12182</v>
      </c>
      <c r="E59" s="38">
        <v>12451</v>
      </c>
      <c r="F59" s="39">
        <v>102.20817599737317</v>
      </c>
      <c r="G59" s="40"/>
      <c r="H59" s="147">
        <v>24.383000000000003</v>
      </c>
      <c r="I59" s="148">
        <v>29.469</v>
      </c>
      <c r="J59" s="148">
        <v>32.986000000000004</v>
      </c>
      <c r="K59" s="41">
        <v>111.93457531643422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/>
      <c r="I66" s="148"/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>
        <v>2320</v>
      </c>
      <c r="E68" s="30">
        <v>1600</v>
      </c>
      <c r="F68" s="31"/>
      <c r="G68" s="31"/>
      <c r="H68" s="146">
        <v>3.083</v>
      </c>
      <c r="I68" s="146">
        <v>4</v>
      </c>
      <c r="J68" s="146">
        <v>2.3</v>
      </c>
      <c r="K68" s="32"/>
    </row>
    <row r="69" spans="1:11" s="33" customFormat="1" ht="11.25" customHeight="1">
      <c r="A69" s="35" t="s">
        <v>53</v>
      </c>
      <c r="B69" s="29"/>
      <c r="C69" s="30">
        <v>1742</v>
      </c>
      <c r="D69" s="30">
        <v>200</v>
      </c>
      <c r="E69" s="30">
        <v>10</v>
      </c>
      <c r="F69" s="31"/>
      <c r="G69" s="31"/>
      <c r="H69" s="146">
        <v>0.133</v>
      </c>
      <c r="I69" s="146">
        <v>0.5</v>
      </c>
      <c r="J69" s="146">
        <v>0.02</v>
      </c>
      <c r="K69" s="32"/>
    </row>
    <row r="70" spans="1:11" s="42" customFormat="1" ht="11.25" customHeight="1">
      <c r="A70" s="36" t="s">
        <v>54</v>
      </c>
      <c r="B70" s="37"/>
      <c r="C70" s="38">
        <v>1742</v>
      </c>
      <c r="D70" s="38">
        <v>2520</v>
      </c>
      <c r="E70" s="38">
        <v>1610</v>
      </c>
      <c r="F70" s="39">
        <v>63.888888888888886</v>
      </c>
      <c r="G70" s="40"/>
      <c r="H70" s="147">
        <v>3.216</v>
      </c>
      <c r="I70" s="148">
        <v>4.5</v>
      </c>
      <c r="J70" s="148">
        <v>2.32</v>
      </c>
      <c r="K70" s="41">
        <v>51.55555555555555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>
        <v>1266</v>
      </c>
      <c r="D73" s="30">
        <v>445</v>
      </c>
      <c r="E73" s="30">
        <v>466</v>
      </c>
      <c r="F73" s="31"/>
      <c r="G73" s="31"/>
      <c r="H73" s="146">
        <v>1.37</v>
      </c>
      <c r="I73" s="146">
        <v>0.859</v>
      </c>
      <c r="J73" s="146">
        <v>0.504</v>
      </c>
      <c r="K73" s="32"/>
    </row>
    <row r="74" spans="1:11" s="33" customFormat="1" ht="11.25" customHeight="1">
      <c r="A74" s="35" t="s">
        <v>57</v>
      </c>
      <c r="B74" s="29"/>
      <c r="C74" s="30">
        <v>4666</v>
      </c>
      <c r="D74" s="30">
        <v>4574</v>
      </c>
      <c r="E74" s="30">
        <v>4000</v>
      </c>
      <c r="F74" s="31"/>
      <c r="G74" s="31"/>
      <c r="H74" s="146">
        <v>4.973</v>
      </c>
      <c r="I74" s="146">
        <v>10.063</v>
      </c>
      <c r="J74" s="146">
        <v>4.8</v>
      </c>
      <c r="K74" s="32"/>
    </row>
    <row r="75" spans="1:11" s="33" customFormat="1" ht="11.25" customHeight="1">
      <c r="A75" s="35" t="s">
        <v>58</v>
      </c>
      <c r="B75" s="29"/>
      <c r="C75" s="30">
        <v>65</v>
      </c>
      <c r="D75" s="30">
        <v>28</v>
      </c>
      <c r="E75" s="30">
        <v>28</v>
      </c>
      <c r="F75" s="31"/>
      <c r="G75" s="31"/>
      <c r="H75" s="146">
        <v>0.03</v>
      </c>
      <c r="I75" s="146">
        <v>0.013</v>
      </c>
      <c r="J75" s="146">
        <v>0.016</v>
      </c>
      <c r="K75" s="32"/>
    </row>
    <row r="76" spans="1:11" s="33" customFormat="1" ht="11.25" customHeight="1">
      <c r="A76" s="35" t="s">
        <v>59</v>
      </c>
      <c r="B76" s="29"/>
      <c r="C76" s="30">
        <v>786</v>
      </c>
      <c r="D76" s="30">
        <v>400</v>
      </c>
      <c r="E76" s="30">
        <v>400</v>
      </c>
      <c r="F76" s="31"/>
      <c r="G76" s="31"/>
      <c r="H76" s="146">
        <v>2.271</v>
      </c>
      <c r="I76" s="146">
        <v>0.806</v>
      </c>
      <c r="J76" s="146">
        <v>0.806</v>
      </c>
      <c r="K76" s="32"/>
    </row>
    <row r="77" spans="1:11" s="33" customFormat="1" ht="11.25" customHeight="1">
      <c r="A77" s="35" t="s">
        <v>60</v>
      </c>
      <c r="B77" s="29"/>
      <c r="C77" s="30">
        <v>49</v>
      </c>
      <c r="D77" s="30">
        <v>103</v>
      </c>
      <c r="E77" s="30">
        <v>96</v>
      </c>
      <c r="F77" s="31"/>
      <c r="G77" s="31"/>
      <c r="H77" s="146">
        <v>0.061</v>
      </c>
      <c r="I77" s="146">
        <v>0.155</v>
      </c>
      <c r="J77" s="146">
        <v>0.145</v>
      </c>
      <c r="K77" s="32"/>
    </row>
    <row r="78" spans="1:11" s="33" customFormat="1" ht="11.25" customHeight="1">
      <c r="A78" s="35" t="s">
        <v>61</v>
      </c>
      <c r="B78" s="29"/>
      <c r="C78" s="30">
        <v>735</v>
      </c>
      <c r="D78" s="30">
        <v>855</v>
      </c>
      <c r="E78" s="30">
        <v>855</v>
      </c>
      <c r="F78" s="31"/>
      <c r="G78" s="31"/>
      <c r="H78" s="146">
        <v>0.758</v>
      </c>
      <c r="I78" s="146">
        <v>0.613</v>
      </c>
      <c r="J78" s="146">
        <v>0.945</v>
      </c>
      <c r="K78" s="32"/>
    </row>
    <row r="79" spans="1:11" s="33" customFormat="1" ht="11.25" customHeight="1">
      <c r="A79" s="35" t="s">
        <v>62</v>
      </c>
      <c r="B79" s="29"/>
      <c r="C79" s="30">
        <v>13258</v>
      </c>
      <c r="D79" s="30">
        <v>13258</v>
      </c>
      <c r="E79" s="30">
        <v>4084</v>
      </c>
      <c r="F79" s="31"/>
      <c r="G79" s="31"/>
      <c r="H79" s="146">
        <v>24.558</v>
      </c>
      <c r="I79" s="146">
        <v>27.353</v>
      </c>
      <c r="J79" s="146">
        <v>4.5</v>
      </c>
      <c r="K79" s="32"/>
    </row>
    <row r="80" spans="1:11" s="42" customFormat="1" ht="11.25" customHeight="1">
      <c r="A80" s="43" t="s">
        <v>63</v>
      </c>
      <c r="B80" s="37"/>
      <c r="C80" s="38">
        <v>20825</v>
      </c>
      <c r="D80" s="38">
        <v>19663</v>
      </c>
      <c r="E80" s="38">
        <v>9929</v>
      </c>
      <c r="F80" s="39">
        <v>50.4958551594365</v>
      </c>
      <c r="G80" s="40"/>
      <c r="H80" s="147">
        <v>34.021</v>
      </c>
      <c r="I80" s="148">
        <v>39.862</v>
      </c>
      <c r="J80" s="148">
        <v>11.716000000000001</v>
      </c>
      <c r="K80" s="41">
        <v>29.391400331142442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95801</v>
      </c>
      <c r="D87" s="53">
        <v>86781</v>
      </c>
      <c r="E87" s="53">
        <v>71792</v>
      </c>
      <c r="F87" s="54">
        <f>IF(D87&gt;0,100*E87/D87,0)</f>
        <v>82.7277860361139</v>
      </c>
      <c r="G87" s="40"/>
      <c r="H87" s="151">
        <v>153.665</v>
      </c>
      <c r="I87" s="152">
        <v>195.93</v>
      </c>
      <c r="J87" s="152">
        <v>157.985</v>
      </c>
      <c r="K87" s="54">
        <f>IF(I87&gt;0,100*J87/I87,0)</f>
        <v>80.63338947583321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/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46">
        <v>0.003</v>
      </c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/>
      <c r="E22" s="38"/>
      <c r="F22" s="39"/>
      <c r="G22" s="40"/>
      <c r="H22" s="147">
        <v>0.003</v>
      </c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1788</v>
      </c>
      <c r="D24" s="38">
        <v>1686</v>
      </c>
      <c r="E24" s="38"/>
      <c r="F24" s="39"/>
      <c r="G24" s="40"/>
      <c r="H24" s="147">
        <v>6</v>
      </c>
      <c r="I24" s="148">
        <v>6.724</v>
      </c>
      <c r="J24" s="148">
        <v>7</v>
      </c>
      <c r="K24" s="41">
        <v>104.1046995835812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95</v>
      </c>
      <c r="D26" s="38">
        <v>65</v>
      </c>
      <c r="E26" s="38"/>
      <c r="F26" s="39"/>
      <c r="G26" s="40"/>
      <c r="H26" s="147">
        <v>0.336</v>
      </c>
      <c r="I26" s="148">
        <v>0.32</v>
      </c>
      <c r="J26" s="148">
        <v>0.39</v>
      </c>
      <c r="K26" s="41">
        <v>121.875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6</v>
      </c>
      <c r="E28" s="30"/>
      <c r="F28" s="31"/>
      <c r="G28" s="31"/>
      <c r="H28" s="146">
        <v>0.012</v>
      </c>
      <c r="I28" s="146">
        <v>0.023</v>
      </c>
      <c r="J28" s="146">
        <v>0.025</v>
      </c>
      <c r="K28" s="32"/>
    </row>
    <row r="29" spans="1:11" s="33" customFormat="1" ht="11.25" customHeight="1">
      <c r="A29" s="35" t="s">
        <v>21</v>
      </c>
      <c r="B29" s="29"/>
      <c r="C29" s="30">
        <v>13</v>
      </c>
      <c r="D29" s="30">
        <v>13</v>
      </c>
      <c r="E29" s="30"/>
      <c r="F29" s="31"/>
      <c r="G29" s="31"/>
      <c r="H29" s="146">
        <v>0.041</v>
      </c>
      <c r="I29" s="146">
        <v>0.045</v>
      </c>
      <c r="J29" s="146">
        <v>0.032</v>
      </c>
      <c r="K29" s="32"/>
    </row>
    <row r="30" spans="1:11" s="33" customFormat="1" ht="11.25" customHeight="1">
      <c r="A30" s="35" t="s">
        <v>22</v>
      </c>
      <c r="B30" s="29"/>
      <c r="C30" s="30">
        <v>53</v>
      </c>
      <c r="D30" s="30">
        <v>41</v>
      </c>
      <c r="E30" s="30"/>
      <c r="F30" s="31"/>
      <c r="G30" s="31"/>
      <c r="H30" s="146">
        <v>0.251</v>
      </c>
      <c r="I30" s="146">
        <v>0.245</v>
      </c>
      <c r="J30" s="146">
        <v>0.294</v>
      </c>
      <c r="K30" s="32"/>
    </row>
    <row r="31" spans="1:11" s="42" customFormat="1" ht="11.25" customHeight="1">
      <c r="A31" s="43" t="s">
        <v>23</v>
      </c>
      <c r="B31" s="37"/>
      <c r="C31" s="38">
        <v>69</v>
      </c>
      <c r="D31" s="38">
        <v>60</v>
      </c>
      <c r="E31" s="38"/>
      <c r="F31" s="39"/>
      <c r="G31" s="40"/>
      <c r="H31" s="147">
        <v>0.304</v>
      </c>
      <c r="I31" s="148">
        <v>0.313</v>
      </c>
      <c r="J31" s="148">
        <v>0.351</v>
      </c>
      <c r="K31" s="41">
        <v>112.14057507987219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2</v>
      </c>
      <c r="D33" s="30">
        <v>2</v>
      </c>
      <c r="E33" s="30"/>
      <c r="F33" s="31"/>
      <c r="G33" s="31"/>
      <c r="H33" s="146">
        <v>0.013</v>
      </c>
      <c r="I33" s="146">
        <v>0.013</v>
      </c>
      <c r="J33" s="146">
        <v>0.016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>
        <v>0.006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>
        <v>1</v>
      </c>
      <c r="E36" s="30"/>
      <c r="F36" s="31"/>
      <c r="G36" s="31"/>
      <c r="H36" s="146">
        <v>0.006</v>
      </c>
      <c r="I36" s="146">
        <v>0.006</v>
      </c>
      <c r="J36" s="146">
        <v>0.013</v>
      </c>
      <c r="K36" s="32"/>
    </row>
    <row r="37" spans="1:11" s="42" customFormat="1" ht="11.25" customHeight="1">
      <c r="A37" s="36" t="s">
        <v>28</v>
      </c>
      <c r="B37" s="37"/>
      <c r="C37" s="38">
        <v>3</v>
      </c>
      <c r="D37" s="38">
        <v>3</v>
      </c>
      <c r="E37" s="38"/>
      <c r="F37" s="39"/>
      <c r="G37" s="40"/>
      <c r="H37" s="147">
        <v>0.019</v>
      </c>
      <c r="I37" s="148">
        <v>0.019</v>
      </c>
      <c r="J37" s="148">
        <v>0.034999999999999996</v>
      </c>
      <c r="K37" s="41">
        <v>184.21052631578945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5</v>
      </c>
      <c r="D39" s="38">
        <v>4</v>
      </c>
      <c r="E39" s="38"/>
      <c r="F39" s="39"/>
      <c r="G39" s="40"/>
      <c r="H39" s="147">
        <v>0.018</v>
      </c>
      <c r="I39" s="148">
        <v>0.015</v>
      </c>
      <c r="J39" s="148">
        <v>0.02</v>
      </c>
      <c r="K39" s="41">
        <v>133.33333333333334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9</v>
      </c>
      <c r="D41" s="30">
        <v>15</v>
      </c>
      <c r="E41" s="30"/>
      <c r="F41" s="31"/>
      <c r="G41" s="31"/>
      <c r="H41" s="146">
        <v>0.05</v>
      </c>
      <c r="I41" s="146">
        <v>0.059</v>
      </c>
      <c r="J41" s="146">
        <v>0.208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3</v>
      </c>
      <c r="E46" s="30"/>
      <c r="F46" s="31"/>
      <c r="G46" s="31"/>
      <c r="H46" s="146">
        <v>0.03</v>
      </c>
      <c r="I46" s="146">
        <v>0.011</v>
      </c>
      <c r="J46" s="146">
        <v>0.008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>
        <v>55</v>
      </c>
      <c r="D48" s="30">
        <v>55</v>
      </c>
      <c r="E48" s="30"/>
      <c r="F48" s="31"/>
      <c r="G48" s="31"/>
      <c r="H48" s="146">
        <v>0.275</v>
      </c>
      <c r="I48" s="146">
        <v>0.22</v>
      </c>
      <c r="J48" s="146">
        <v>0.3</v>
      </c>
      <c r="K48" s="32"/>
    </row>
    <row r="49" spans="1:11" s="33" customFormat="1" ht="11.25" customHeight="1">
      <c r="A49" s="35" t="s">
        <v>38</v>
      </c>
      <c r="B49" s="29"/>
      <c r="C49" s="30">
        <v>31</v>
      </c>
      <c r="D49" s="30">
        <v>31</v>
      </c>
      <c r="E49" s="30"/>
      <c r="F49" s="31"/>
      <c r="G49" s="31"/>
      <c r="H49" s="146">
        <v>0.065</v>
      </c>
      <c r="I49" s="146">
        <v>0.093</v>
      </c>
      <c r="J49" s="146">
        <v>0.09</v>
      </c>
      <c r="K49" s="32"/>
    </row>
    <row r="50" spans="1:11" s="42" customFormat="1" ht="11.25" customHeight="1">
      <c r="A50" s="43" t="s">
        <v>39</v>
      </c>
      <c r="B50" s="37"/>
      <c r="C50" s="38">
        <v>98</v>
      </c>
      <c r="D50" s="38">
        <v>104</v>
      </c>
      <c r="E50" s="38"/>
      <c r="F50" s="39"/>
      <c r="G50" s="40"/>
      <c r="H50" s="147">
        <v>0.42000000000000004</v>
      </c>
      <c r="I50" s="148">
        <v>0.383</v>
      </c>
      <c r="J50" s="148">
        <v>0.606</v>
      </c>
      <c r="K50" s="41">
        <v>158.22454308093995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65</v>
      </c>
      <c r="D52" s="38">
        <v>65</v>
      </c>
      <c r="E52" s="38"/>
      <c r="F52" s="39"/>
      <c r="G52" s="40"/>
      <c r="H52" s="147">
        <v>0.479</v>
      </c>
      <c r="I52" s="148">
        <v>0.479</v>
      </c>
      <c r="J52" s="148">
        <v>0.479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>
        <v>16</v>
      </c>
      <c r="E54" s="30"/>
      <c r="F54" s="31"/>
      <c r="G54" s="31"/>
      <c r="H54" s="146"/>
      <c r="I54" s="146">
        <v>0.104</v>
      </c>
      <c r="J54" s="146">
        <v>0.098</v>
      </c>
      <c r="K54" s="32"/>
    </row>
    <row r="55" spans="1:11" s="33" customFormat="1" ht="11.25" customHeight="1">
      <c r="A55" s="35" t="s">
        <v>42</v>
      </c>
      <c r="B55" s="29"/>
      <c r="C55" s="30">
        <v>81</v>
      </c>
      <c r="D55" s="30">
        <v>93</v>
      </c>
      <c r="E55" s="30"/>
      <c r="F55" s="31"/>
      <c r="G55" s="31"/>
      <c r="H55" s="146">
        <v>0.405</v>
      </c>
      <c r="I55" s="146">
        <v>0.465</v>
      </c>
      <c r="J55" s="146">
        <v>0.465</v>
      </c>
      <c r="K55" s="32"/>
    </row>
    <row r="56" spans="1:11" s="33" customFormat="1" ht="11.25" customHeight="1">
      <c r="A56" s="35" t="s">
        <v>43</v>
      </c>
      <c r="B56" s="29"/>
      <c r="C56" s="30">
        <v>13</v>
      </c>
      <c r="D56" s="30">
        <v>2</v>
      </c>
      <c r="E56" s="30"/>
      <c r="F56" s="31"/>
      <c r="G56" s="31"/>
      <c r="H56" s="146">
        <v>0.06</v>
      </c>
      <c r="I56" s="146">
        <v>0.012</v>
      </c>
      <c r="J56" s="146">
        <v>0.048</v>
      </c>
      <c r="K56" s="32"/>
    </row>
    <row r="57" spans="1:11" s="33" customFormat="1" ht="11.25" customHeight="1">
      <c r="A57" s="35" t="s">
        <v>44</v>
      </c>
      <c r="B57" s="29"/>
      <c r="C57" s="30">
        <v>979</v>
      </c>
      <c r="D57" s="30">
        <v>1141</v>
      </c>
      <c r="E57" s="30"/>
      <c r="F57" s="31"/>
      <c r="G57" s="31"/>
      <c r="H57" s="146">
        <v>6.121</v>
      </c>
      <c r="I57" s="146">
        <v>5.134</v>
      </c>
      <c r="J57" s="146">
        <v>4.564</v>
      </c>
      <c r="K57" s="32"/>
    </row>
    <row r="58" spans="1:11" s="33" customFormat="1" ht="11.25" customHeight="1">
      <c r="A58" s="35" t="s">
        <v>45</v>
      </c>
      <c r="B58" s="29"/>
      <c r="C58" s="30">
        <v>60</v>
      </c>
      <c r="D58" s="30">
        <v>62</v>
      </c>
      <c r="E58" s="30"/>
      <c r="F58" s="31"/>
      <c r="G58" s="31"/>
      <c r="H58" s="146">
        <v>0.375</v>
      </c>
      <c r="I58" s="146">
        <v>0.254</v>
      </c>
      <c r="J58" s="146">
        <v>0.406</v>
      </c>
      <c r="K58" s="32"/>
    </row>
    <row r="59" spans="1:11" s="42" customFormat="1" ht="11.25" customHeight="1">
      <c r="A59" s="36" t="s">
        <v>46</v>
      </c>
      <c r="B59" s="37"/>
      <c r="C59" s="38">
        <v>1133</v>
      </c>
      <c r="D59" s="38">
        <v>1314</v>
      </c>
      <c r="E59" s="38"/>
      <c r="F59" s="39"/>
      <c r="G59" s="40"/>
      <c r="H59" s="147">
        <v>6.961</v>
      </c>
      <c r="I59" s="148">
        <v>5.969000000000001</v>
      </c>
      <c r="J59" s="148">
        <v>5.5809999999999995</v>
      </c>
      <c r="K59" s="41">
        <v>93.49974870162502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12</v>
      </c>
      <c r="D61" s="30"/>
      <c r="E61" s="30"/>
      <c r="F61" s="31"/>
      <c r="G61" s="31"/>
      <c r="H61" s="146">
        <v>0.06</v>
      </c>
      <c r="I61" s="146">
        <v>0.06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2</v>
      </c>
      <c r="D62" s="30">
        <v>2</v>
      </c>
      <c r="E62" s="30"/>
      <c r="F62" s="31"/>
      <c r="G62" s="31"/>
      <c r="H62" s="146">
        <v>0.006</v>
      </c>
      <c r="I62" s="146">
        <v>0.006</v>
      </c>
      <c r="J62" s="146">
        <v>0.006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>
        <v>14</v>
      </c>
      <c r="D64" s="38">
        <v>2</v>
      </c>
      <c r="E64" s="38"/>
      <c r="F64" s="39"/>
      <c r="G64" s="40"/>
      <c r="H64" s="147">
        <v>0.066</v>
      </c>
      <c r="I64" s="148">
        <v>0.066</v>
      </c>
      <c r="J64" s="148">
        <v>0.006</v>
      </c>
      <c r="K64" s="41">
        <v>9.09090909090909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6</v>
      </c>
      <c r="D66" s="38">
        <v>14</v>
      </c>
      <c r="E66" s="38"/>
      <c r="F66" s="39"/>
      <c r="G66" s="40"/>
      <c r="H66" s="147">
        <v>0.031</v>
      </c>
      <c r="I66" s="148">
        <v>0.068</v>
      </c>
      <c r="J66" s="148">
        <v>0.022</v>
      </c>
      <c r="K66" s="41">
        <v>32.35294117647058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437</v>
      </c>
      <c r="D68" s="30">
        <v>480</v>
      </c>
      <c r="E68" s="30"/>
      <c r="F68" s="31"/>
      <c r="G68" s="31"/>
      <c r="H68" s="146">
        <v>2.482</v>
      </c>
      <c r="I68" s="146">
        <v>3.25</v>
      </c>
      <c r="J68" s="146">
        <v>2.5</v>
      </c>
      <c r="K68" s="32"/>
    </row>
    <row r="69" spans="1:11" s="33" customFormat="1" ht="11.25" customHeight="1">
      <c r="A69" s="35" t="s">
        <v>53</v>
      </c>
      <c r="B69" s="29"/>
      <c r="C69" s="30">
        <v>453</v>
      </c>
      <c r="D69" s="30">
        <v>480</v>
      </c>
      <c r="E69" s="30"/>
      <c r="F69" s="31"/>
      <c r="G69" s="31"/>
      <c r="H69" s="146">
        <v>2.546</v>
      </c>
      <c r="I69" s="146">
        <v>3.2</v>
      </c>
      <c r="J69" s="146">
        <v>2.5</v>
      </c>
      <c r="K69" s="32"/>
    </row>
    <row r="70" spans="1:11" s="42" customFormat="1" ht="11.25" customHeight="1">
      <c r="A70" s="36" t="s">
        <v>54</v>
      </c>
      <c r="B70" s="37"/>
      <c r="C70" s="38">
        <v>890</v>
      </c>
      <c r="D70" s="38">
        <v>960</v>
      </c>
      <c r="E70" s="38"/>
      <c r="F70" s="39"/>
      <c r="G70" s="40"/>
      <c r="H70" s="147">
        <v>5.0280000000000005</v>
      </c>
      <c r="I70" s="148">
        <v>6.45</v>
      </c>
      <c r="J70" s="148">
        <v>5</v>
      </c>
      <c r="K70" s="41">
        <v>77.51937984496124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50</v>
      </c>
      <c r="D72" s="30">
        <v>50</v>
      </c>
      <c r="E72" s="30"/>
      <c r="F72" s="31"/>
      <c r="G72" s="31"/>
      <c r="H72" s="146">
        <v>0.327</v>
      </c>
      <c r="I72" s="146">
        <v>0.327</v>
      </c>
      <c r="J72" s="146">
        <v>0.457</v>
      </c>
      <c r="K72" s="32"/>
    </row>
    <row r="73" spans="1:11" s="33" customFormat="1" ht="11.25" customHeight="1">
      <c r="A73" s="35" t="s">
        <v>56</v>
      </c>
      <c r="B73" s="29"/>
      <c r="C73" s="30">
        <v>372</v>
      </c>
      <c r="D73" s="30">
        <v>372</v>
      </c>
      <c r="E73" s="30"/>
      <c r="F73" s="31"/>
      <c r="G73" s="31"/>
      <c r="H73" s="146">
        <v>0.971</v>
      </c>
      <c r="I73" s="146">
        <v>0.971</v>
      </c>
      <c r="J73" s="146">
        <v>0.983</v>
      </c>
      <c r="K73" s="32"/>
    </row>
    <row r="74" spans="1:11" s="33" customFormat="1" ht="11.25" customHeight="1">
      <c r="A74" s="35" t="s">
        <v>57</v>
      </c>
      <c r="B74" s="29"/>
      <c r="C74" s="30">
        <v>322</v>
      </c>
      <c r="D74" s="30">
        <v>305</v>
      </c>
      <c r="E74" s="30"/>
      <c r="F74" s="31"/>
      <c r="G74" s="31"/>
      <c r="H74" s="146">
        <v>1.434</v>
      </c>
      <c r="I74" s="146">
        <v>1.373</v>
      </c>
      <c r="J74" s="146">
        <v>1.35</v>
      </c>
      <c r="K74" s="32"/>
    </row>
    <row r="75" spans="1:11" s="33" customFormat="1" ht="11.25" customHeight="1">
      <c r="A75" s="35" t="s">
        <v>58</v>
      </c>
      <c r="B75" s="29"/>
      <c r="C75" s="30">
        <v>6675</v>
      </c>
      <c r="D75" s="30">
        <v>6675</v>
      </c>
      <c r="E75" s="30"/>
      <c r="F75" s="31"/>
      <c r="G75" s="31"/>
      <c r="H75" s="146">
        <v>32.507</v>
      </c>
      <c r="I75" s="146">
        <v>32.505</v>
      </c>
      <c r="J75" s="146">
        <v>32.806</v>
      </c>
      <c r="K75" s="32"/>
    </row>
    <row r="76" spans="1:11" s="33" customFormat="1" ht="11.25" customHeight="1">
      <c r="A76" s="35" t="s">
        <v>59</v>
      </c>
      <c r="B76" s="29"/>
      <c r="C76" s="30">
        <v>45</v>
      </c>
      <c r="D76" s="30">
        <v>63</v>
      </c>
      <c r="E76" s="30"/>
      <c r="F76" s="31"/>
      <c r="G76" s="31"/>
      <c r="H76" s="146">
        <v>0.36</v>
      </c>
      <c r="I76" s="146">
        <v>0.072</v>
      </c>
      <c r="J76" s="146">
        <v>0.075</v>
      </c>
      <c r="K76" s="32"/>
    </row>
    <row r="77" spans="1:11" s="33" customFormat="1" ht="11.25" customHeight="1">
      <c r="A77" s="35" t="s">
        <v>60</v>
      </c>
      <c r="B77" s="29"/>
      <c r="C77" s="30">
        <v>622</v>
      </c>
      <c r="D77" s="30">
        <v>612</v>
      </c>
      <c r="E77" s="30"/>
      <c r="F77" s="31"/>
      <c r="G77" s="31"/>
      <c r="H77" s="146">
        <v>2.081</v>
      </c>
      <c r="I77" s="146">
        <v>2.448</v>
      </c>
      <c r="J77" s="146">
        <v>2.416</v>
      </c>
      <c r="K77" s="32"/>
    </row>
    <row r="78" spans="1:11" s="33" customFormat="1" ht="11.25" customHeight="1">
      <c r="A78" s="35" t="s">
        <v>61</v>
      </c>
      <c r="B78" s="29"/>
      <c r="C78" s="30">
        <v>782</v>
      </c>
      <c r="D78" s="30">
        <v>782</v>
      </c>
      <c r="E78" s="30"/>
      <c r="F78" s="31"/>
      <c r="G78" s="31"/>
      <c r="H78" s="146">
        <v>3.548</v>
      </c>
      <c r="I78" s="146">
        <v>4.145</v>
      </c>
      <c r="J78" s="146">
        <v>4.434</v>
      </c>
      <c r="K78" s="32"/>
    </row>
    <row r="79" spans="1:11" s="33" customFormat="1" ht="11.25" customHeight="1">
      <c r="A79" s="35" t="s">
        <v>62</v>
      </c>
      <c r="B79" s="29"/>
      <c r="C79" s="30">
        <v>720</v>
      </c>
      <c r="D79" s="30">
        <v>721</v>
      </c>
      <c r="E79" s="30"/>
      <c r="F79" s="31"/>
      <c r="G79" s="31"/>
      <c r="H79" s="146">
        <v>2.54</v>
      </c>
      <c r="I79" s="146">
        <v>3.353</v>
      </c>
      <c r="J79" s="146">
        <v>3.681</v>
      </c>
      <c r="K79" s="32"/>
    </row>
    <row r="80" spans="1:11" s="42" customFormat="1" ht="11.25" customHeight="1">
      <c r="A80" s="43" t="s">
        <v>63</v>
      </c>
      <c r="B80" s="37"/>
      <c r="C80" s="38">
        <v>9588</v>
      </c>
      <c r="D80" s="38">
        <v>9580</v>
      </c>
      <c r="E80" s="38"/>
      <c r="F80" s="39"/>
      <c r="G80" s="40"/>
      <c r="H80" s="147">
        <v>43.768</v>
      </c>
      <c r="I80" s="148">
        <v>45.19400000000001</v>
      </c>
      <c r="J80" s="148">
        <v>46.20199999999999</v>
      </c>
      <c r="K80" s="41">
        <v>102.23038456432265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13755</v>
      </c>
      <c r="D87" s="53">
        <v>13857</v>
      </c>
      <c r="E87" s="53"/>
      <c r="F87" s="54"/>
      <c r="G87" s="40"/>
      <c r="H87" s="151">
        <v>63.43300000000001</v>
      </c>
      <c r="I87" s="152">
        <v>66.00000000000001</v>
      </c>
      <c r="J87" s="152">
        <v>65.692</v>
      </c>
      <c r="K87" s="54">
        <f>IF(I87&gt;0,100*J87/I87,0)</f>
        <v>99.53333333333329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102" zoomScaleSheetLayoutView="10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3</v>
      </c>
      <c r="D26" s="38">
        <v>2</v>
      </c>
      <c r="E26" s="38">
        <v>3</v>
      </c>
      <c r="F26" s="39">
        <v>150</v>
      </c>
      <c r="G26" s="40"/>
      <c r="H26" s="147">
        <v>0.066</v>
      </c>
      <c r="I26" s="148">
        <v>0.03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/>
      <c r="E28" s="30"/>
      <c r="F28" s="31"/>
      <c r="G28" s="31"/>
      <c r="H28" s="146">
        <v>0.05</v>
      </c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/>
      <c r="E29" s="30"/>
      <c r="F29" s="31"/>
      <c r="G29" s="31"/>
      <c r="H29" s="146">
        <v>0.04</v>
      </c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16</v>
      </c>
      <c r="D30" s="30">
        <v>11</v>
      </c>
      <c r="E30" s="30">
        <v>9</v>
      </c>
      <c r="F30" s="31"/>
      <c r="G30" s="31"/>
      <c r="H30" s="146">
        <v>0.744</v>
      </c>
      <c r="I30" s="146">
        <v>0.44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18</v>
      </c>
      <c r="D31" s="38">
        <v>11</v>
      </c>
      <c r="E31" s="38">
        <v>9</v>
      </c>
      <c r="F31" s="39">
        <v>81.81818181818181</v>
      </c>
      <c r="G31" s="40"/>
      <c r="H31" s="147">
        <v>0.834</v>
      </c>
      <c r="I31" s="148">
        <v>0.44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14</v>
      </c>
      <c r="D33" s="30">
        <v>20</v>
      </c>
      <c r="E33" s="30">
        <v>20</v>
      </c>
      <c r="F33" s="31"/>
      <c r="G33" s="31"/>
      <c r="H33" s="146">
        <v>0.451</v>
      </c>
      <c r="I33" s="146">
        <v>0.64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>
        <v>6</v>
      </c>
      <c r="F34" s="31"/>
      <c r="G34" s="31"/>
      <c r="H34" s="146">
        <v>0.39</v>
      </c>
      <c r="I34" s="146">
        <v>0.39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16</v>
      </c>
      <c r="D35" s="30">
        <v>15</v>
      </c>
      <c r="E35" s="30">
        <v>20</v>
      </c>
      <c r="F35" s="31"/>
      <c r="G35" s="31"/>
      <c r="H35" s="146">
        <v>0.351</v>
      </c>
      <c r="I35" s="146">
        <v>0.3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227</v>
      </c>
      <c r="D36" s="30">
        <v>227</v>
      </c>
      <c r="E36" s="30">
        <v>229</v>
      </c>
      <c r="F36" s="31"/>
      <c r="G36" s="31"/>
      <c r="H36" s="146">
        <v>6.81</v>
      </c>
      <c r="I36" s="146">
        <v>6.81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270</v>
      </c>
      <c r="D37" s="38">
        <v>275</v>
      </c>
      <c r="E37" s="38">
        <v>275</v>
      </c>
      <c r="F37" s="39">
        <v>100</v>
      </c>
      <c r="G37" s="40"/>
      <c r="H37" s="147">
        <v>8.001999999999999</v>
      </c>
      <c r="I37" s="148">
        <v>8.14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340</v>
      </c>
      <c r="D39" s="38">
        <v>300</v>
      </c>
      <c r="E39" s="38">
        <v>290</v>
      </c>
      <c r="F39" s="39">
        <v>96.66666666666667</v>
      </c>
      <c r="G39" s="40"/>
      <c r="H39" s="147">
        <v>11.499</v>
      </c>
      <c r="I39" s="148">
        <v>10.14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26</v>
      </c>
      <c r="D41" s="30">
        <v>23</v>
      </c>
      <c r="E41" s="30">
        <v>20</v>
      </c>
      <c r="F41" s="31"/>
      <c r="G41" s="31"/>
      <c r="H41" s="146">
        <v>0.305</v>
      </c>
      <c r="I41" s="146">
        <v>0.328</v>
      </c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1</v>
      </c>
      <c r="E43" s="30">
        <v>1</v>
      </c>
      <c r="F43" s="31"/>
      <c r="G43" s="31"/>
      <c r="H43" s="146">
        <v>0.036</v>
      </c>
      <c r="I43" s="146">
        <v>0.026</v>
      </c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>
        <v>6</v>
      </c>
      <c r="D45" s="30">
        <v>2</v>
      </c>
      <c r="E45" s="30">
        <v>2</v>
      </c>
      <c r="F45" s="31"/>
      <c r="G45" s="31"/>
      <c r="H45" s="146">
        <v>0.15</v>
      </c>
      <c r="I45" s="146">
        <v>0.048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12</v>
      </c>
      <c r="D46" s="30">
        <v>10</v>
      </c>
      <c r="E46" s="30">
        <v>7</v>
      </c>
      <c r="F46" s="31"/>
      <c r="G46" s="31"/>
      <c r="H46" s="146">
        <v>0.36</v>
      </c>
      <c r="I46" s="146">
        <v>0.28</v>
      </c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>
        <v>1</v>
      </c>
      <c r="E48" s="30">
        <v>1</v>
      </c>
      <c r="F48" s="31"/>
      <c r="G48" s="31"/>
      <c r="H48" s="146">
        <v>0.061</v>
      </c>
      <c r="I48" s="146">
        <v>0.061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3</v>
      </c>
      <c r="D49" s="30">
        <v>21</v>
      </c>
      <c r="E49" s="30">
        <v>20</v>
      </c>
      <c r="F49" s="31"/>
      <c r="G49" s="31"/>
      <c r="H49" s="146">
        <v>0.045</v>
      </c>
      <c r="I49" s="146">
        <v>0.84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49</v>
      </c>
      <c r="D50" s="38">
        <v>58</v>
      </c>
      <c r="E50" s="38">
        <v>51</v>
      </c>
      <c r="F50" s="39">
        <v>87.93103448275862</v>
      </c>
      <c r="G50" s="40"/>
      <c r="H50" s="147">
        <v>0.957</v>
      </c>
      <c r="I50" s="148">
        <v>1.5830000000000002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30</v>
      </c>
      <c r="D52" s="38">
        <v>30</v>
      </c>
      <c r="E52" s="38">
        <v>30</v>
      </c>
      <c r="F52" s="39">
        <v>100</v>
      </c>
      <c r="G52" s="40"/>
      <c r="H52" s="147">
        <v>1.11</v>
      </c>
      <c r="I52" s="148">
        <v>1.11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125</v>
      </c>
      <c r="D54" s="30">
        <v>46</v>
      </c>
      <c r="E54" s="30">
        <v>50</v>
      </c>
      <c r="F54" s="31"/>
      <c r="G54" s="31"/>
      <c r="H54" s="146">
        <v>5.125</v>
      </c>
      <c r="I54" s="146">
        <v>2.07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2515</v>
      </c>
      <c r="D55" s="30">
        <v>2250</v>
      </c>
      <c r="E55" s="30">
        <v>2200</v>
      </c>
      <c r="F55" s="31"/>
      <c r="G55" s="31"/>
      <c r="H55" s="146">
        <v>100.6</v>
      </c>
      <c r="I55" s="146">
        <v>168.75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3</v>
      </c>
      <c r="D56" s="30">
        <v>16</v>
      </c>
      <c r="E56" s="30">
        <v>15</v>
      </c>
      <c r="F56" s="31"/>
      <c r="G56" s="31"/>
      <c r="H56" s="146">
        <v>0.126</v>
      </c>
      <c r="I56" s="146">
        <v>0.737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3</v>
      </c>
      <c r="E57" s="30">
        <v>3</v>
      </c>
      <c r="F57" s="31"/>
      <c r="G57" s="31"/>
      <c r="H57" s="146">
        <v>0.052</v>
      </c>
      <c r="I57" s="146">
        <v>0.06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314</v>
      </c>
      <c r="D58" s="30">
        <v>205</v>
      </c>
      <c r="E58" s="30">
        <v>264</v>
      </c>
      <c r="F58" s="31"/>
      <c r="G58" s="31"/>
      <c r="H58" s="146">
        <v>7.756</v>
      </c>
      <c r="I58" s="146">
        <v>6.816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2961</v>
      </c>
      <c r="D59" s="38">
        <v>2520</v>
      </c>
      <c r="E59" s="38">
        <v>2532</v>
      </c>
      <c r="F59" s="39">
        <v>100.47619047619048</v>
      </c>
      <c r="G59" s="40"/>
      <c r="H59" s="147">
        <v>113.659</v>
      </c>
      <c r="I59" s="148">
        <v>178.433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275</v>
      </c>
      <c r="D61" s="30">
        <v>275</v>
      </c>
      <c r="E61" s="30">
        <v>275</v>
      </c>
      <c r="F61" s="31"/>
      <c r="G61" s="31"/>
      <c r="H61" s="146">
        <v>14.575</v>
      </c>
      <c r="I61" s="146">
        <v>15.125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497</v>
      </c>
      <c r="D62" s="30">
        <v>458</v>
      </c>
      <c r="E62" s="30">
        <v>461</v>
      </c>
      <c r="F62" s="31"/>
      <c r="G62" s="31"/>
      <c r="H62" s="146">
        <v>11.734</v>
      </c>
      <c r="I62" s="146">
        <v>10.761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956</v>
      </c>
      <c r="D63" s="30">
        <v>833</v>
      </c>
      <c r="E63" s="30">
        <v>814</v>
      </c>
      <c r="F63" s="31"/>
      <c r="G63" s="31"/>
      <c r="H63" s="146">
        <v>48.682</v>
      </c>
      <c r="I63" s="146">
        <v>45.995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1728</v>
      </c>
      <c r="D64" s="38">
        <v>1566</v>
      </c>
      <c r="E64" s="38">
        <v>1550</v>
      </c>
      <c r="F64" s="39">
        <v>98.97828863346105</v>
      </c>
      <c r="G64" s="40"/>
      <c r="H64" s="147">
        <v>74.991</v>
      </c>
      <c r="I64" s="148">
        <v>71.881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2758</v>
      </c>
      <c r="D66" s="38">
        <v>2508</v>
      </c>
      <c r="E66" s="38">
        <v>2950</v>
      </c>
      <c r="F66" s="39">
        <v>117.62360446570973</v>
      </c>
      <c r="G66" s="40"/>
      <c r="H66" s="147">
        <v>217.199</v>
      </c>
      <c r="I66" s="148">
        <v>157.892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199</v>
      </c>
      <c r="D68" s="30">
        <v>190</v>
      </c>
      <c r="E68" s="30">
        <v>140</v>
      </c>
      <c r="F68" s="31"/>
      <c r="G68" s="31"/>
      <c r="H68" s="146">
        <v>8.569</v>
      </c>
      <c r="I68" s="146">
        <v>8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94</v>
      </c>
      <c r="D69" s="30">
        <v>90</v>
      </c>
      <c r="E69" s="30">
        <v>90</v>
      </c>
      <c r="F69" s="31"/>
      <c r="G69" s="31"/>
      <c r="H69" s="146">
        <v>4.166</v>
      </c>
      <c r="I69" s="146">
        <v>3.5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293</v>
      </c>
      <c r="D70" s="38">
        <v>280</v>
      </c>
      <c r="E70" s="38">
        <v>230</v>
      </c>
      <c r="F70" s="39">
        <v>82.14285714285714</v>
      </c>
      <c r="G70" s="40"/>
      <c r="H70" s="147">
        <v>12.735000000000001</v>
      </c>
      <c r="I70" s="148">
        <v>11.5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8940</v>
      </c>
      <c r="D72" s="30">
        <v>9860</v>
      </c>
      <c r="E72" s="30">
        <v>10100</v>
      </c>
      <c r="F72" s="31"/>
      <c r="G72" s="31"/>
      <c r="H72" s="146">
        <v>558.223</v>
      </c>
      <c r="I72" s="146">
        <v>512.742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167</v>
      </c>
      <c r="D73" s="30">
        <v>167</v>
      </c>
      <c r="E73" s="30">
        <v>179</v>
      </c>
      <c r="F73" s="31"/>
      <c r="G73" s="31"/>
      <c r="H73" s="146">
        <v>6.4</v>
      </c>
      <c r="I73" s="146">
        <v>6.4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426</v>
      </c>
      <c r="D74" s="30">
        <v>429</v>
      </c>
      <c r="E74" s="30">
        <v>430</v>
      </c>
      <c r="F74" s="31"/>
      <c r="G74" s="31"/>
      <c r="H74" s="146">
        <v>11.07</v>
      </c>
      <c r="I74" s="146">
        <v>13.6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358</v>
      </c>
      <c r="D75" s="30">
        <v>358</v>
      </c>
      <c r="E75" s="30">
        <v>351</v>
      </c>
      <c r="F75" s="31"/>
      <c r="G75" s="31"/>
      <c r="H75" s="146">
        <v>16.92</v>
      </c>
      <c r="I75" s="146">
        <v>16.92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190</v>
      </c>
      <c r="D76" s="30">
        <v>190</v>
      </c>
      <c r="E76" s="30">
        <v>190</v>
      </c>
      <c r="F76" s="31"/>
      <c r="G76" s="31"/>
      <c r="H76" s="146">
        <v>6.514</v>
      </c>
      <c r="I76" s="146">
        <v>6.4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46</v>
      </c>
      <c r="D77" s="30">
        <v>38</v>
      </c>
      <c r="E77" s="30">
        <v>25</v>
      </c>
      <c r="F77" s="31"/>
      <c r="G77" s="31"/>
      <c r="H77" s="146">
        <v>1.03</v>
      </c>
      <c r="I77" s="146">
        <v>0.836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108</v>
      </c>
      <c r="D78" s="30">
        <v>150</v>
      </c>
      <c r="E78" s="30">
        <v>130</v>
      </c>
      <c r="F78" s="31"/>
      <c r="G78" s="31"/>
      <c r="H78" s="146">
        <v>4.161</v>
      </c>
      <c r="I78" s="146">
        <v>5.78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1010</v>
      </c>
      <c r="D79" s="30">
        <v>1029</v>
      </c>
      <c r="E79" s="30">
        <v>1029</v>
      </c>
      <c r="F79" s="31"/>
      <c r="G79" s="31"/>
      <c r="H79" s="146">
        <v>55.937</v>
      </c>
      <c r="I79" s="146">
        <v>61.74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11245</v>
      </c>
      <c r="D80" s="38">
        <v>12221</v>
      </c>
      <c r="E80" s="38">
        <v>12434</v>
      </c>
      <c r="F80" s="39">
        <v>101.74290156288356</v>
      </c>
      <c r="G80" s="40"/>
      <c r="H80" s="147">
        <v>660.2549999999999</v>
      </c>
      <c r="I80" s="148">
        <v>624.4179999999999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233</v>
      </c>
      <c r="D82" s="30">
        <v>233</v>
      </c>
      <c r="E82" s="30">
        <v>228</v>
      </c>
      <c r="F82" s="31"/>
      <c r="G82" s="31"/>
      <c r="H82" s="146">
        <v>8.466</v>
      </c>
      <c r="I82" s="146">
        <v>8.466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98</v>
      </c>
      <c r="D83" s="30">
        <v>98</v>
      </c>
      <c r="E83" s="30">
        <v>90</v>
      </c>
      <c r="F83" s="31"/>
      <c r="G83" s="31"/>
      <c r="H83" s="146">
        <v>3.419</v>
      </c>
      <c r="I83" s="146">
        <v>3.4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331</v>
      </c>
      <c r="D84" s="38">
        <v>331</v>
      </c>
      <c r="E84" s="38">
        <v>318</v>
      </c>
      <c r="F84" s="39">
        <v>96.07250755287009</v>
      </c>
      <c r="G84" s="40"/>
      <c r="H84" s="147">
        <v>11.885</v>
      </c>
      <c r="I84" s="148">
        <v>11.866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20026</v>
      </c>
      <c r="D87" s="53">
        <v>20102</v>
      </c>
      <c r="E87" s="53">
        <v>20672</v>
      </c>
      <c r="F87" s="54">
        <f>IF(D87&gt;0,100*E87/D87,0)</f>
        <v>102.83553875236295</v>
      </c>
      <c r="G87" s="40"/>
      <c r="H87" s="151">
        <v>1113.1919999999998</v>
      </c>
      <c r="I87" s="152">
        <v>1077.4329999999998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6</v>
      </c>
      <c r="D24" s="38">
        <v>6</v>
      </c>
      <c r="E24" s="38">
        <v>3</v>
      </c>
      <c r="F24" s="39">
        <v>50</v>
      </c>
      <c r="G24" s="40"/>
      <c r="H24" s="147">
        <v>0.2</v>
      </c>
      <c r="I24" s="148">
        <v>0.198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9</v>
      </c>
      <c r="D26" s="38">
        <v>8</v>
      </c>
      <c r="E26" s="38">
        <v>7</v>
      </c>
      <c r="F26" s="39">
        <v>87.5</v>
      </c>
      <c r="G26" s="40"/>
      <c r="H26" s="147">
        <v>0.18</v>
      </c>
      <c r="I26" s="148">
        <v>0.12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5</v>
      </c>
      <c r="D28" s="30">
        <v>4</v>
      </c>
      <c r="E28" s="30">
        <v>2</v>
      </c>
      <c r="F28" s="31"/>
      <c r="G28" s="31"/>
      <c r="H28" s="146">
        <v>0.15</v>
      </c>
      <c r="I28" s="146">
        <v>0.12</v>
      </c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27</v>
      </c>
      <c r="D30" s="30">
        <v>10</v>
      </c>
      <c r="E30" s="30">
        <v>8</v>
      </c>
      <c r="F30" s="31"/>
      <c r="G30" s="31"/>
      <c r="H30" s="146">
        <v>0.792</v>
      </c>
      <c r="I30" s="146">
        <v>0.3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32</v>
      </c>
      <c r="D31" s="38">
        <v>14</v>
      </c>
      <c r="E31" s="38">
        <v>10</v>
      </c>
      <c r="F31" s="39">
        <v>71.42857142857143</v>
      </c>
      <c r="G31" s="40"/>
      <c r="H31" s="147">
        <v>0.9420000000000001</v>
      </c>
      <c r="I31" s="148">
        <v>0.42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63</v>
      </c>
      <c r="D33" s="30">
        <v>60</v>
      </c>
      <c r="E33" s="30">
        <v>60</v>
      </c>
      <c r="F33" s="31"/>
      <c r="G33" s="31"/>
      <c r="H33" s="146">
        <v>1.121</v>
      </c>
      <c r="I33" s="146">
        <v>0.8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60</v>
      </c>
      <c r="E34" s="30">
        <v>9</v>
      </c>
      <c r="F34" s="31"/>
      <c r="G34" s="31"/>
      <c r="H34" s="146">
        <v>0.274</v>
      </c>
      <c r="I34" s="146">
        <v>1.1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62</v>
      </c>
      <c r="D35" s="30">
        <v>60</v>
      </c>
      <c r="E35" s="30">
        <v>65</v>
      </c>
      <c r="F35" s="31"/>
      <c r="G35" s="31"/>
      <c r="H35" s="146">
        <v>1.142</v>
      </c>
      <c r="I35" s="146">
        <v>1.1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125</v>
      </c>
      <c r="D36" s="30">
        <v>125</v>
      </c>
      <c r="E36" s="30">
        <v>117</v>
      </c>
      <c r="F36" s="31"/>
      <c r="G36" s="31"/>
      <c r="H36" s="146">
        <v>2.497</v>
      </c>
      <c r="I36" s="146">
        <v>2.497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263</v>
      </c>
      <c r="D37" s="38">
        <v>305</v>
      </c>
      <c r="E37" s="38">
        <v>251</v>
      </c>
      <c r="F37" s="39">
        <v>82.29508196721312</v>
      </c>
      <c r="G37" s="40"/>
      <c r="H37" s="147">
        <v>5.034</v>
      </c>
      <c r="I37" s="148">
        <v>5.497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234</v>
      </c>
      <c r="D39" s="38">
        <v>230</v>
      </c>
      <c r="E39" s="38">
        <v>220</v>
      </c>
      <c r="F39" s="39">
        <v>95.65217391304348</v>
      </c>
      <c r="G39" s="40"/>
      <c r="H39" s="147">
        <v>5.633</v>
      </c>
      <c r="I39" s="148">
        <v>5.53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23</v>
      </c>
      <c r="D41" s="30">
        <v>20</v>
      </c>
      <c r="E41" s="30">
        <v>18</v>
      </c>
      <c r="F41" s="31"/>
      <c r="G41" s="31"/>
      <c r="H41" s="146">
        <v>0.24</v>
      </c>
      <c r="I41" s="146">
        <v>0.231</v>
      </c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>
        <v>1</v>
      </c>
      <c r="E43" s="30"/>
      <c r="F43" s="31"/>
      <c r="G43" s="31"/>
      <c r="H43" s="146"/>
      <c r="I43" s="146">
        <v>0.024</v>
      </c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>
        <v>7</v>
      </c>
      <c r="D45" s="30">
        <v>4</v>
      </c>
      <c r="E45" s="30">
        <v>4</v>
      </c>
      <c r="F45" s="31"/>
      <c r="G45" s="31"/>
      <c r="H45" s="146">
        <v>0.168</v>
      </c>
      <c r="I45" s="146">
        <v>0.1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25</v>
      </c>
      <c r="D46" s="30">
        <v>26</v>
      </c>
      <c r="E46" s="30">
        <v>18</v>
      </c>
      <c r="F46" s="31"/>
      <c r="G46" s="31"/>
      <c r="H46" s="146">
        <v>0.75</v>
      </c>
      <c r="I46" s="146">
        <v>0.78</v>
      </c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>
        <v>10</v>
      </c>
      <c r="D48" s="30">
        <v>18</v>
      </c>
      <c r="E48" s="30">
        <v>15</v>
      </c>
      <c r="F48" s="31"/>
      <c r="G48" s="31"/>
      <c r="H48" s="146">
        <v>0.23</v>
      </c>
      <c r="I48" s="146">
        <v>0.414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25</v>
      </c>
      <c r="D49" s="30">
        <v>38</v>
      </c>
      <c r="E49" s="30">
        <v>30</v>
      </c>
      <c r="F49" s="31"/>
      <c r="G49" s="31"/>
      <c r="H49" s="146">
        <v>0.303</v>
      </c>
      <c r="I49" s="146">
        <v>1.14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90</v>
      </c>
      <c r="D50" s="38">
        <v>107</v>
      </c>
      <c r="E50" s="38">
        <v>85</v>
      </c>
      <c r="F50" s="39">
        <v>79.4392523364486</v>
      </c>
      <c r="G50" s="40"/>
      <c r="H50" s="147">
        <v>1.6909999999999998</v>
      </c>
      <c r="I50" s="148">
        <v>2.689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450</v>
      </c>
      <c r="D52" s="38">
        <v>450</v>
      </c>
      <c r="E52" s="38">
        <v>450</v>
      </c>
      <c r="F52" s="39">
        <v>100</v>
      </c>
      <c r="G52" s="40"/>
      <c r="H52" s="147">
        <v>7.598</v>
      </c>
      <c r="I52" s="148">
        <v>7.598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425</v>
      </c>
      <c r="D54" s="30">
        <v>301</v>
      </c>
      <c r="E54" s="30">
        <v>320</v>
      </c>
      <c r="F54" s="31"/>
      <c r="G54" s="31"/>
      <c r="H54" s="146">
        <v>16.038</v>
      </c>
      <c r="I54" s="146">
        <v>11.834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5800</v>
      </c>
      <c r="D55" s="30">
        <v>4935</v>
      </c>
      <c r="E55" s="30">
        <v>4900</v>
      </c>
      <c r="F55" s="31"/>
      <c r="G55" s="31"/>
      <c r="H55" s="146">
        <v>174</v>
      </c>
      <c r="I55" s="146">
        <v>197.4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132</v>
      </c>
      <c r="D56" s="30">
        <v>112</v>
      </c>
      <c r="E56" s="30">
        <v>105</v>
      </c>
      <c r="F56" s="31"/>
      <c r="G56" s="31"/>
      <c r="H56" s="146">
        <v>1.995</v>
      </c>
      <c r="I56" s="146">
        <v>3.36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30</v>
      </c>
      <c r="D57" s="30">
        <v>38</v>
      </c>
      <c r="E57" s="30">
        <v>38</v>
      </c>
      <c r="F57" s="31"/>
      <c r="G57" s="31"/>
      <c r="H57" s="146">
        <v>0.49</v>
      </c>
      <c r="I57" s="146">
        <v>0.57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702</v>
      </c>
      <c r="D58" s="30">
        <v>656</v>
      </c>
      <c r="E58" s="30">
        <v>698</v>
      </c>
      <c r="F58" s="31"/>
      <c r="G58" s="31"/>
      <c r="H58" s="146">
        <v>9.858</v>
      </c>
      <c r="I58" s="146">
        <v>31.16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7089</v>
      </c>
      <c r="D59" s="38">
        <v>6042</v>
      </c>
      <c r="E59" s="38">
        <v>6061</v>
      </c>
      <c r="F59" s="39">
        <v>100.31446540880503</v>
      </c>
      <c r="G59" s="40"/>
      <c r="H59" s="147">
        <v>202.38100000000003</v>
      </c>
      <c r="I59" s="148">
        <v>244.324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1183</v>
      </c>
      <c r="D61" s="30">
        <v>880</v>
      </c>
      <c r="E61" s="30">
        <v>1050</v>
      </c>
      <c r="F61" s="31"/>
      <c r="G61" s="31"/>
      <c r="H61" s="146">
        <v>34.366</v>
      </c>
      <c r="I61" s="146">
        <v>26.4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323</v>
      </c>
      <c r="D62" s="30">
        <v>313</v>
      </c>
      <c r="E62" s="30">
        <v>305</v>
      </c>
      <c r="F62" s="31"/>
      <c r="G62" s="31"/>
      <c r="H62" s="146">
        <v>7.401</v>
      </c>
      <c r="I62" s="146">
        <v>6.871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114</v>
      </c>
      <c r="D63" s="30">
        <v>106</v>
      </c>
      <c r="E63" s="30">
        <v>106</v>
      </c>
      <c r="F63" s="31"/>
      <c r="G63" s="31"/>
      <c r="H63" s="146">
        <v>4.104</v>
      </c>
      <c r="I63" s="146">
        <v>3.816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1620</v>
      </c>
      <c r="D64" s="38">
        <v>1299</v>
      </c>
      <c r="E64" s="38">
        <v>1461</v>
      </c>
      <c r="F64" s="39">
        <v>112.47113163972287</v>
      </c>
      <c r="G64" s="40"/>
      <c r="H64" s="147">
        <v>45.870999999999995</v>
      </c>
      <c r="I64" s="148">
        <v>37.087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5738</v>
      </c>
      <c r="D66" s="38">
        <v>5977</v>
      </c>
      <c r="E66" s="38">
        <v>5466</v>
      </c>
      <c r="F66" s="39">
        <v>91.45056048184708</v>
      </c>
      <c r="G66" s="40"/>
      <c r="H66" s="147">
        <v>213.638</v>
      </c>
      <c r="I66" s="148">
        <v>219.706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631</v>
      </c>
      <c r="D68" s="30">
        <v>580</v>
      </c>
      <c r="E68" s="30">
        <v>500</v>
      </c>
      <c r="F68" s="31"/>
      <c r="G68" s="31"/>
      <c r="H68" s="146">
        <v>21.985</v>
      </c>
      <c r="I68" s="146">
        <v>19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74</v>
      </c>
      <c r="D69" s="30">
        <v>90</v>
      </c>
      <c r="E69" s="30">
        <v>80</v>
      </c>
      <c r="F69" s="31"/>
      <c r="G69" s="31"/>
      <c r="H69" s="146">
        <v>2.616</v>
      </c>
      <c r="I69" s="146">
        <v>3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705</v>
      </c>
      <c r="D70" s="38">
        <v>670</v>
      </c>
      <c r="E70" s="38">
        <v>580</v>
      </c>
      <c r="F70" s="39">
        <v>86.56716417910448</v>
      </c>
      <c r="G70" s="40"/>
      <c r="H70" s="147">
        <v>24.601</v>
      </c>
      <c r="I70" s="148">
        <v>22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2220</v>
      </c>
      <c r="D72" s="30">
        <v>2290</v>
      </c>
      <c r="E72" s="30">
        <v>2401</v>
      </c>
      <c r="F72" s="31"/>
      <c r="G72" s="31"/>
      <c r="H72" s="146">
        <v>93.527</v>
      </c>
      <c r="I72" s="146">
        <v>91.656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320</v>
      </c>
      <c r="D73" s="30">
        <v>320</v>
      </c>
      <c r="E73" s="30">
        <v>446</v>
      </c>
      <c r="F73" s="31"/>
      <c r="G73" s="31"/>
      <c r="H73" s="146">
        <v>6.1</v>
      </c>
      <c r="I73" s="146">
        <v>6.1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317</v>
      </c>
      <c r="D74" s="30">
        <v>175</v>
      </c>
      <c r="E74" s="30">
        <v>200</v>
      </c>
      <c r="F74" s="31"/>
      <c r="G74" s="31"/>
      <c r="H74" s="146">
        <v>6.668</v>
      </c>
      <c r="I74" s="146">
        <v>4.002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228</v>
      </c>
      <c r="D75" s="30">
        <v>228</v>
      </c>
      <c r="E75" s="30">
        <v>212</v>
      </c>
      <c r="F75" s="31"/>
      <c r="G75" s="31"/>
      <c r="H75" s="146">
        <v>7.353</v>
      </c>
      <c r="I75" s="146">
        <v>7.532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160</v>
      </c>
      <c r="D76" s="30">
        <v>160</v>
      </c>
      <c r="E76" s="30">
        <v>160</v>
      </c>
      <c r="F76" s="31"/>
      <c r="G76" s="31"/>
      <c r="H76" s="146">
        <v>4.816</v>
      </c>
      <c r="I76" s="146">
        <v>4.824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86</v>
      </c>
      <c r="D77" s="30">
        <v>78</v>
      </c>
      <c r="E77" s="30">
        <v>43</v>
      </c>
      <c r="F77" s="31"/>
      <c r="G77" s="31"/>
      <c r="H77" s="146">
        <v>1.412</v>
      </c>
      <c r="I77" s="146">
        <v>1.281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482</v>
      </c>
      <c r="D78" s="30">
        <v>482</v>
      </c>
      <c r="E78" s="30">
        <v>500</v>
      </c>
      <c r="F78" s="31"/>
      <c r="G78" s="31"/>
      <c r="H78" s="146">
        <v>12.045</v>
      </c>
      <c r="I78" s="146">
        <v>12.1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235</v>
      </c>
      <c r="D79" s="30">
        <v>164</v>
      </c>
      <c r="E79" s="30">
        <v>164</v>
      </c>
      <c r="F79" s="31"/>
      <c r="G79" s="31"/>
      <c r="H79" s="146">
        <v>10.942</v>
      </c>
      <c r="I79" s="146">
        <v>5.74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4048</v>
      </c>
      <c r="D80" s="38">
        <v>3897</v>
      </c>
      <c r="E80" s="38">
        <v>4126</v>
      </c>
      <c r="F80" s="39">
        <v>105.8763151141904</v>
      </c>
      <c r="G80" s="40"/>
      <c r="H80" s="147">
        <v>142.863</v>
      </c>
      <c r="I80" s="148">
        <v>133.23499999999999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149</v>
      </c>
      <c r="D82" s="30">
        <v>149</v>
      </c>
      <c r="E82" s="30">
        <v>142</v>
      </c>
      <c r="F82" s="31"/>
      <c r="G82" s="31"/>
      <c r="H82" s="146">
        <v>3.735</v>
      </c>
      <c r="I82" s="146">
        <v>3.735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40</v>
      </c>
      <c r="D83" s="30">
        <v>40</v>
      </c>
      <c r="E83" s="30">
        <v>45</v>
      </c>
      <c r="F83" s="31"/>
      <c r="G83" s="31"/>
      <c r="H83" s="146">
        <v>1.31</v>
      </c>
      <c r="I83" s="146">
        <v>1.3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189</v>
      </c>
      <c r="D84" s="38">
        <v>189</v>
      </c>
      <c r="E84" s="38">
        <v>187</v>
      </c>
      <c r="F84" s="39">
        <v>98.94179894179894</v>
      </c>
      <c r="G84" s="40"/>
      <c r="H84" s="147">
        <v>5.045</v>
      </c>
      <c r="I84" s="148">
        <v>5.035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20473</v>
      </c>
      <c r="D87" s="53">
        <v>19194</v>
      </c>
      <c r="E87" s="53">
        <v>18907</v>
      </c>
      <c r="F87" s="54">
        <f>IF(D87&gt;0,100*E87/D87,0)</f>
        <v>98.50474106491612</v>
      </c>
      <c r="G87" s="40"/>
      <c r="H87" s="151">
        <v>655.677</v>
      </c>
      <c r="I87" s="152">
        <v>683.439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8" zoomScaleSheetLayoutView="98" zoomScalePageLayoutView="0" workbookViewId="0" topLeftCell="A58">
      <selection activeCell="F87" sqref="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2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130</v>
      </c>
      <c r="D9" s="30">
        <v>8</v>
      </c>
      <c r="E9" s="30">
        <v>12</v>
      </c>
      <c r="F9" s="31"/>
      <c r="G9" s="31"/>
      <c r="H9" s="146">
        <v>1.524</v>
      </c>
      <c r="I9" s="146">
        <v>0.565</v>
      </c>
      <c r="J9" s="146">
        <v>0.84</v>
      </c>
      <c r="K9" s="32"/>
    </row>
    <row r="10" spans="1:11" s="33" customFormat="1" ht="11.25" customHeight="1">
      <c r="A10" s="35" t="s">
        <v>8</v>
      </c>
      <c r="B10" s="29"/>
      <c r="C10" s="30">
        <v>4</v>
      </c>
      <c r="D10" s="30">
        <v>4</v>
      </c>
      <c r="E10" s="30">
        <v>5</v>
      </c>
      <c r="F10" s="31"/>
      <c r="G10" s="31"/>
      <c r="H10" s="146">
        <v>0.344</v>
      </c>
      <c r="I10" s="146">
        <v>0.32</v>
      </c>
      <c r="J10" s="146">
        <v>0.35</v>
      </c>
      <c r="K10" s="32"/>
    </row>
    <row r="11" spans="1:11" s="33" customFormat="1" ht="11.25" customHeight="1">
      <c r="A11" s="28" t="s">
        <v>9</v>
      </c>
      <c r="B11" s="29"/>
      <c r="C11" s="30">
        <v>4</v>
      </c>
      <c r="D11" s="30">
        <v>4</v>
      </c>
      <c r="E11" s="30">
        <v>4</v>
      </c>
      <c r="F11" s="31"/>
      <c r="G11" s="31"/>
      <c r="H11" s="146">
        <v>0.372</v>
      </c>
      <c r="I11" s="146">
        <v>0.352</v>
      </c>
      <c r="J11" s="146">
        <v>0.28</v>
      </c>
      <c r="K11" s="32"/>
    </row>
    <row r="12" spans="1:11" s="33" customFormat="1" ht="11.25" customHeight="1">
      <c r="A12" s="35" t="s">
        <v>10</v>
      </c>
      <c r="B12" s="29"/>
      <c r="C12" s="30">
        <v>14</v>
      </c>
      <c r="D12" s="30">
        <v>10</v>
      </c>
      <c r="E12" s="30">
        <v>10</v>
      </c>
      <c r="F12" s="31"/>
      <c r="G12" s="31"/>
      <c r="H12" s="146">
        <v>1.38</v>
      </c>
      <c r="I12" s="146">
        <v>0.925</v>
      </c>
      <c r="J12" s="146">
        <v>0.949</v>
      </c>
      <c r="K12" s="32"/>
    </row>
    <row r="13" spans="1:11" s="42" customFormat="1" ht="11.25" customHeight="1">
      <c r="A13" s="36" t="s">
        <v>11</v>
      </c>
      <c r="B13" s="37"/>
      <c r="C13" s="38">
        <v>152</v>
      </c>
      <c r="D13" s="38">
        <v>26</v>
      </c>
      <c r="E13" s="38">
        <v>31</v>
      </c>
      <c r="F13" s="39">
        <v>119.23076923076923</v>
      </c>
      <c r="G13" s="40"/>
      <c r="H13" s="147">
        <v>3.6199999999999997</v>
      </c>
      <c r="I13" s="148">
        <v>2.162</v>
      </c>
      <c r="J13" s="148">
        <v>2.419</v>
      </c>
      <c r="K13" s="41">
        <f>IF(I13&gt;0,100*J13/I13,0)</f>
        <v>111.88714153561517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>
        <v>10</v>
      </c>
      <c r="E17" s="38">
        <v>2</v>
      </c>
      <c r="F17" s="39">
        <v>20</v>
      </c>
      <c r="G17" s="40"/>
      <c r="H17" s="147"/>
      <c r="I17" s="148">
        <v>0.35</v>
      </c>
      <c r="J17" s="148">
        <v>0.071</v>
      </c>
      <c r="K17" s="41">
        <v>20.285714285714285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46">
        <v>0.05</v>
      </c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>
        <v>5</v>
      </c>
      <c r="D20" s="30"/>
      <c r="E20" s="30"/>
      <c r="F20" s="31"/>
      <c r="G20" s="31"/>
      <c r="H20" s="146">
        <v>0.276</v>
      </c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6</v>
      </c>
      <c r="D22" s="38"/>
      <c r="E22" s="38"/>
      <c r="F22" s="39"/>
      <c r="G22" s="40"/>
      <c r="H22" s="147">
        <v>0.326</v>
      </c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>
        <v>1</v>
      </c>
      <c r="F28" s="31"/>
      <c r="G28" s="31"/>
      <c r="H28" s="146">
        <v>0.166</v>
      </c>
      <c r="I28" s="146">
        <v>0.15</v>
      </c>
      <c r="J28" s="146">
        <v>0.14</v>
      </c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2</v>
      </c>
      <c r="F29" s="31"/>
      <c r="G29" s="31"/>
      <c r="H29" s="146">
        <v>0.138</v>
      </c>
      <c r="I29" s="146">
        <v>0.17</v>
      </c>
      <c r="J29" s="146">
        <v>0.18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>
        <v>3</v>
      </c>
      <c r="D31" s="38">
        <v>3</v>
      </c>
      <c r="E31" s="38">
        <v>3</v>
      </c>
      <c r="F31" s="39">
        <v>100</v>
      </c>
      <c r="G31" s="40"/>
      <c r="H31" s="147">
        <v>0.30400000000000005</v>
      </c>
      <c r="I31" s="148">
        <v>0.32</v>
      </c>
      <c r="J31" s="148">
        <v>0.32</v>
      </c>
      <c r="K31" s="41"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46">
        <v>1.602</v>
      </c>
      <c r="I33" s="146">
        <v>1.6</v>
      </c>
      <c r="J33" s="146">
        <v>1.5</v>
      </c>
      <c r="K33" s="32"/>
    </row>
    <row r="34" spans="1:11" s="33" customFormat="1" ht="11.25" customHeight="1">
      <c r="A34" s="35" t="s">
        <v>25</v>
      </c>
      <c r="B34" s="29"/>
      <c r="C34" s="30">
        <v>20</v>
      </c>
      <c r="D34" s="30">
        <v>25</v>
      </c>
      <c r="E34" s="30">
        <v>27</v>
      </c>
      <c r="F34" s="31"/>
      <c r="G34" s="31"/>
      <c r="H34" s="146">
        <v>0.659</v>
      </c>
      <c r="I34" s="146">
        <v>0.75</v>
      </c>
      <c r="J34" s="146">
        <v>1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>
        <v>8</v>
      </c>
      <c r="D36" s="30">
        <v>8</v>
      </c>
      <c r="E36" s="30">
        <v>7</v>
      </c>
      <c r="F36" s="31"/>
      <c r="G36" s="31"/>
      <c r="H36" s="146">
        <v>0.334</v>
      </c>
      <c r="I36" s="146">
        <v>0.334</v>
      </c>
      <c r="J36" s="146">
        <v>0.233</v>
      </c>
      <c r="K36" s="32"/>
    </row>
    <row r="37" spans="1:11" s="42" customFormat="1" ht="11.25" customHeight="1">
      <c r="A37" s="36" t="s">
        <v>28</v>
      </c>
      <c r="B37" s="37"/>
      <c r="C37" s="38">
        <v>58</v>
      </c>
      <c r="D37" s="38">
        <v>63</v>
      </c>
      <c r="E37" s="38">
        <v>64</v>
      </c>
      <c r="F37" s="39">
        <v>101.58730158730158</v>
      </c>
      <c r="G37" s="40"/>
      <c r="H37" s="147">
        <v>2.595</v>
      </c>
      <c r="I37" s="148">
        <v>2.684</v>
      </c>
      <c r="J37" s="148">
        <v>2.733</v>
      </c>
      <c r="K37" s="41">
        <v>101.82563338301043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85</v>
      </c>
      <c r="D39" s="38">
        <v>85</v>
      </c>
      <c r="E39" s="38">
        <v>80</v>
      </c>
      <c r="F39" s="39">
        <v>94.11764705882354</v>
      </c>
      <c r="G39" s="40"/>
      <c r="H39" s="147">
        <v>2.463</v>
      </c>
      <c r="I39" s="148">
        <v>2.4</v>
      </c>
      <c r="J39" s="148">
        <v>1.93</v>
      </c>
      <c r="K39" s="41">
        <v>80.41666666666667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47">
        <v>0.093</v>
      </c>
      <c r="I52" s="148">
        <v>0.093</v>
      </c>
      <c r="J52" s="148">
        <v>0.093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142</v>
      </c>
      <c r="D61" s="30">
        <v>140</v>
      </c>
      <c r="E61" s="30">
        <v>145</v>
      </c>
      <c r="F61" s="31"/>
      <c r="G61" s="31"/>
      <c r="H61" s="146">
        <v>12.78</v>
      </c>
      <c r="I61" s="146">
        <v>12.6</v>
      </c>
      <c r="J61" s="146">
        <v>17.4</v>
      </c>
      <c r="K61" s="32"/>
    </row>
    <row r="62" spans="1:11" s="33" customFormat="1" ht="11.25" customHeight="1">
      <c r="A62" s="35" t="s">
        <v>48</v>
      </c>
      <c r="B62" s="29"/>
      <c r="C62" s="30">
        <v>92</v>
      </c>
      <c r="D62" s="30">
        <v>85</v>
      </c>
      <c r="E62" s="30">
        <v>91</v>
      </c>
      <c r="F62" s="31"/>
      <c r="G62" s="31"/>
      <c r="H62" s="146">
        <v>2.809</v>
      </c>
      <c r="I62" s="146">
        <v>2.628</v>
      </c>
      <c r="J62" s="146">
        <v>2.867</v>
      </c>
      <c r="K62" s="32"/>
    </row>
    <row r="63" spans="1:11" s="33" customFormat="1" ht="11.25" customHeight="1">
      <c r="A63" s="35" t="s">
        <v>49</v>
      </c>
      <c r="B63" s="29"/>
      <c r="C63" s="30">
        <v>19</v>
      </c>
      <c r="D63" s="30">
        <v>19</v>
      </c>
      <c r="E63" s="30">
        <v>19</v>
      </c>
      <c r="F63" s="31"/>
      <c r="G63" s="31"/>
      <c r="H63" s="146">
        <v>1.155</v>
      </c>
      <c r="I63" s="146">
        <v>0.665</v>
      </c>
      <c r="J63" s="146">
        <v>0.857</v>
      </c>
      <c r="K63" s="32"/>
    </row>
    <row r="64" spans="1:11" s="42" customFormat="1" ht="11.25" customHeight="1">
      <c r="A64" s="36" t="s">
        <v>50</v>
      </c>
      <c r="B64" s="37"/>
      <c r="C64" s="38">
        <v>253</v>
      </c>
      <c r="D64" s="38">
        <v>244</v>
      </c>
      <c r="E64" s="38">
        <v>255</v>
      </c>
      <c r="F64" s="39">
        <v>104.50819672131148</v>
      </c>
      <c r="G64" s="40"/>
      <c r="H64" s="147">
        <v>16.744</v>
      </c>
      <c r="I64" s="148">
        <v>15.893</v>
      </c>
      <c r="J64" s="148">
        <v>21.124</v>
      </c>
      <c r="K64" s="41">
        <v>132.91386144843642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921</v>
      </c>
      <c r="D66" s="38">
        <v>825</v>
      </c>
      <c r="E66" s="38">
        <v>959</v>
      </c>
      <c r="F66" s="39">
        <v>116.24242424242425</v>
      </c>
      <c r="G66" s="40"/>
      <c r="H66" s="147">
        <v>109.133</v>
      </c>
      <c r="I66" s="148">
        <v>98.125</v>
      </c>
      <c r="J66" s="148">
        <v>120.509</v>
      </c>
      <c r="K66" s="41">
        <v>122.81171974522293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6900</v>
      </c>
      <c r="D72" s="30">
        <v>6900</v>
      </c>
      <c r="E72" s="30">
        <v>6900</v>
      </c>
      <c r="F72" s="31"/>
      <c r="G72" s="31"/>
      <c r="H72" s="146">
        <v>643.758</v>
      </c>
      <c r="I72" s="146">
        <v>605.232</v>
      </c>
      <c r="J72" s="146">
        <v>589.161</v>
      </c>
      <c r="K72" s="32"/>
    </row>
    <row r="73" spans="1:11" s="33" customFormat="1" ht="11.25" customHeight="1">
      <c r="A73" s="35" t="s">
        <v>56</v>
      </c>
      <c r="B73" s="29"/>
      <c r="C73" s="30">
        <v>373</v>
      </c>
      <c r="D73" s="30">
        <v>373</v>
      </c>
      <c r="E73" s="30">
        <v>344</v>
      </c>
      <c r="F73" s="31"/>
      <c r="G73" s="31"/>
      <c r="H73" s="146">
        <v>11.555</v>
      </c>
      <c r="I73" s="146">
        <v>11.555</v>
      </c>
      <c r="J73" s="146">
        <v>10.985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>
        <v>1381</v>
      </c>
      <c r="D75" s="30">
        <v>1381</v>
      </c>
      <c r="E75" s="30">
        <v>1381</v>
      </c>
      <c r="F75" s="31"/>
      <c r="G75" s="31"/>
      <c r="H75" s="146">
        <v>140.922</v>
      </c>
      <c r="I75" s="146">
        <v>140.922</v>
      </c>
      <c r="J75" s="146">
        <v>136.719</v>
      </c>
      <c r="K75" s="32"/>
    </row>
    <row r="76" spans="1:11" s="33" customFormat="1" ht="11.25" customHeight="1">
      <c r="A76" s="35" t="s">
        <v>59</v>
      </c>
      <c r="B76" s="29"/>
      <c r="C76" s="30">
        <v>10</v>
      </c>
      <c r="D76" s="30">
        <v>10</v>
      </c>
      <c r="E76" s="30">
        <v>10</v>
      </c>
      <c r="F76" s="31"/>
      <c r="G76" s="31"/>
      <c r="H76" s="146">
        <v>0.516</v>
      </c>
      <c r="I76" s="146">
        <v>0.3</v>
      </c>
      <c r="J76" s="146">
        <v>0.3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>
        <v>353</v>
      </c>
      <c r="D78" s="30">
        <v>350</v>
      </c>
      <c r="E78" s="30">
        <v>350</v>
      </c>
      <c r="F78" s="31"/>
      <c r="G78" s="31"/>
      <c r="H78" s="146">
        <v>23.777</v>
      </c>
      <c r="I78" s="146">
        <v>19.25</v>
      </c>
      <c r="J78" s="146">
        <v>23.625</v>
      </c>
      <c r="K78" s="32"/>
    </row>
    <row r="79" spans="1:11" s="33" customFormat="1" ht="11.25" customHeight="1">
      <c r="A79" s="35" t="s">
        <v>62</v>
      </c>
      <c r="B79" s="29"/>
      <c r="C79" s="30">
        <v>45</v>
      </c>
      <c r="D79" s="30">
        <v>10</v>
      </c>
      <c r="E79" s="30">
        <v>50</v>
      </c>
      <c r="F79" s="31"/>
      <c r="G79" s="31"/>
      <c r="H79" s="146">
        <v>2.7</v>
      </c>
      <c r="I79" s="146">
        <v>0.996</v>
      </c>
      <c r="J79" s="146">
        <v>2.5</v>
      </c>
      <c r="K79" s="32"/>
    </row>
    <row r="80" spans="1:11" s="42" customFormat="1" ht="11.25" customHeight="1">
      <c r="A80" s="43" t="s">
        <v>63</v>
      </c>
      <c r="B80" s="37"/>
      <c r="C80" s="38">
        <v>9062</v>
      </c>
      <c r="D80" s="38">
        <v>9024</v>
      </c>
      <c r="E80" s="38">
        <v>9035</v>
      </c>
      <c r="F80" s="39">
        <v>100.12189716312056</v>
      </c>
      <c r="G80" s="40"/>
      <c r="H80" s="147">
        <v>823.2280000000001</v>
      </c>
      <c r="I80" s="148">
        <v>778.2549999999999</v>
      </c>
      <c r="J80" s="148">
        <v>763.29</v>
      </c>
      <c r="K80" s="41">
        <v>98.07710840277288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315</v>
      </c>
      <c r="D82" s="30">
        <v>315</v>
      </c>
      <c r="E82" s="30">
        <v>315</v>
      </c>
      <c r="F82" s="31"/>
      <c r="G82" s="31"/>
      <c r="H82" s="146">
        <v>29.666</v>
      </c>
      <c r="I82" s="146">
        <v>29.666</v>
      </c>
      <c r="J82" s="146">
        <v>27.671</v>
      </c>
      <c r="K82" s="32"/>
    </row>
    <row r="83" spans="1:11" s="33" customFormat="1" ht="11.25" customHeight="1">
      <c r="A83" s="35" t="s">
        <v>65</v>
      </c>
      <c r="B83" s="29"/>
      <c r="C83" s="30">
        <v>92</v>
      </c>
      <c r="D83" s="30">
        <v>92</v>
      </c>
      <c r="E83" s="30">
        <v>80</v>
      </c>
      <c r="F83" s="31"/>
      <c r="G83" s="31"/>
      <c r="H83" s="146">
        <v>7.333</v>
      </c>
      <c r="I83" s="146">
        <v>5.685</v>
      </c>
      <c r="J83" s="146">
        <v>6</v>
      </c>
      <c r="K83" s="32"/>
    </row>
    <row r="84" spans="1:11" s="42" customFormat="1" ht="11.25" customHeight="1">
      <c r="A84" s="36" t="s">
        <v>66</v>
      </c>
      <c r="B84" s="37"/>
      <c r="C84" s="38">
        <v>407</v>
      </c>
      <c r="D84" s="38">
        <v>407</v>
      </c>
      <c r="E84" s="38">
        <v>395</v>
      </c>
      <c r="F84" s="39">
        <v>97.05159705159706</v>
      </c>
      <c r="G84" s="40"/>
      <c r="H84" s="147">
        <v>36.999</v>
      </c>
      <c r="I84" s="148">
        <v>35.351</v>
      </c>
      <c r="J84" s="148">
        <v>33.671</v>
      </c>
      <c r="K84" s="41">
        <v>95.24765918927329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10948</v>
      </c>
      <c r="D87" s="53">
        <v>10688</v>
      </c>
      <c r="E87" s="53">
        <v>10825</v>
      </c>
      <c r="F87" s="54">
        <f>IF(D87&gt;0,100*E87/D87,0)</f>
        <v>101.2818113772455</v>
      </c>
      <c r="G87" s="40"/>
      <c r="H87" s="151">
        <v>995.5050000000001</v>
      </c>
      <c r="I87" s="152">
        <v>935.6329999999999</v>
      </c>
      <c r="J87" s="152">
        <v>946.1600000000001</v>
      </c>
      <c r="K87" s="54">
        <f>IF(I87&gt;0,100*J87/I87,0)</f>
        <v>101.12512064025107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8" zoomScaleSheetLayoutView="98" zoomScalePageLayoutView="0" workbookViewId="0" topLeftCell="A55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</v>
      </c>
      <c r="D9" s="30">
        <v>256</v>
      </c>
      <c r="E9" s="30">
        <v>256</v>
      </c>
      <c r="F9" s="31"/>
      <c r="G9" s="31"/>
      <c r="H9" s="146">
        <v>22.777</v>
      </c>
      <c r="I9" s="146">
        <v>21.934</v>
      </c>
      <c r="J9" s="146"/>
      <c r="K9" s="32"/>
    </row>
    <row r="10" spans="1:11" s="33" customFormat="1" ht="11.25" customHeight="1">
      <c r="A10" s="35" t="s">
        <v>8</v>
      </c>
      <c r="B10" s="29"/>
      <c r="C10" s="30">
        <v>188</v>
      </c>
      <c r="D10" s="30">
        <v>163</v>
      </c>
      <c r="E10" s="30">
        <v>163</v>
      </c>
      <c r="F10" s="31"/>
      <c r="G10" s="31"/>
      <c r="H10" s="146">
        <v>14.28</v>
      </c>
      <c r="I10" s="146">
        <v>14.67</v>
      </c>
      <c r="J10" s="146"/>
      <c r="K10" s="32"/>
    </row>
    <row r="11" spans="1:11" s="33" customFormat="1" ht="11.25" customHeight="1">
      <c r="A11" s="28" t="s">
        <v>9</v>
      </c>
      <c r="B11" s="29"/>
      <c r="C11" s="30">
        <v>240</v>
      </c>
      <c r="D11" s="30">
        <v>216</v>
      </c>
      <c r="E11" s="30">
        <v>216</v>
      </c>
      <c r="F11" s="31"/>
      <c r="G11" s="31"/>
      <c r="H11" s="146">
        <v>20.311</v>
      </c>
      <c r="I11" s="146">
        <v>23.76</v>
      </c>
      <c r="J11" s="146"/>
      <c r="K11" s="32"/>
    </row>
    <row r="12" spans="1:11" s="33" customFormat="1" ht="11.25" customHeight="1">
      <c r="A12" s="35" t="s">
        <v>10</v>
      </c>
      <c r="B12" s="29"/>
      <c r="C12" s="30">
        <v>373</v>
      </c>
      <c r="D12" s="30">
        <v>336</v>
      </c>
      <c r="E12" s="30">
        <v>336</v>
      </c>
      <c r="F12" s="31"/>
      <c r="G12" s="31"/>
      <c r="H12" s="146">
        <v>32.761</v>
      </c>
      <c r="I12" s="146">
        <v>27.185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971</v>
      </c>
      <c r="D13" s="38">
        <v>971</v>
      </c>
      <c r="E13" s="38">
        <v>971</v>
      </c>
      <c r="F13" s="39">
        <f>IF(D13&gt;0,100*E13/D13,0)</f>
        <v>100</v>
      </c>
      <c r="G13" s="40"/>
      <c r="H13" s="147">
        <v>90.129</v>
      </c>
      <c r="I13" s="148">
        <v>87.549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142</v>
      </c>
      <c r="D15" s="38">
        <v>142</v>
      </c>
      <c r="E15" s="38">
        <v>170</v>
      </c>
      <c r="F15" s="39">
        <v>119.71830985915493</v>
      </c>
      <c r="G15" s="40"/>
      <c r="H15" s="147">
        <v>3.543</v>
      </c>
      <c r="I15" s="148">
        <v>3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17</v>
      </c>
      <c r="D17" s="38">
        <v>16</v>
      </c>
      <c r="E17" s="38">
        <v>7</v>
      </c>
      <c r="F17" s="39">
        <v>43.75</v>
      </c>
      <c r="G17" s="40"/>
      <c r="H17" s="147">
        <v>0.805</v>
      </c>
      <c r="I17" s="148">
        <v>0.282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54</v>
      </c>
      <c r="D19" s="30">
        <v>55</v>
      </c>
      <c r="E19" s="30">
        <v>55</v>
      </c>
      <c r="F19" s="31"/>
      <c r="G19" s="31"/>
      <c r="H19" s="146">
        <v>1.346</v>
      </c>
      <c r="I19" s="146">
        <v>1.32</v>
      </c>
      <c r="J19" s="146"/>
      <c r="K19" s="32"/>
    </row>
    <row r="20" spans="1:11" s="33" customFormat="1" ht="11.25" customHeight="1">
      <c r="A20" s="35" t="s">
        <v>15</v>
      </c>
      <c r="B20" s="29"/>
      <c r="C20" s="30">
        <v>66</v>
      </c>
      <c r="D20" s="30">
        <v>70</v>
      </c>
      <c r="E20" s="30">
        <v>70</v>
      </c>
      <c r="F20" s="31"/>
      <c r="G20" s="31"/>
      <c r="H20" s="146">
        <v>1.283</v>
      </c>
      <c r="I20" s="146">
        <v>1.47</v>
      </c>
      <c r="J20" s="146"/>
      <c r="K20" s="32"/>
    </row>
    <row r="21" spans="1:11" s="33" customFormat="1" ht="11.25" customHeight="1">
      <c r="A21" s="35" t="s">
        <v>16</v>
      </c>
      <c r="B21" s="29"/>
      <c r="C21" s="30">
        <v>159</v>
      </c>
      <c r="D21" s="30">
        <v>164</v>
      </c>
      <c r="E21" s="30">
        <v>159</v>
      </c>
      <c r="F21" s="31"/>
      <c r="G21" s="31"/>
      <c r="H21" s="146">
        <v>3.7</v>
      </c>
      <c r="I21" s="146">
        <v>3.339</v>
      </c>
      <c r="J21" s="146"/>
      <c r="K21" s="32"/>
    </row>
    <row r="22" spans="1:11" s="42" customFormat="1" ht="11.25" customHeight="1">
      <c r="A22" s="36" t="s">
        <v>17</v>
      </c>
      <c r="B22" s="37"/>
      <c r="C22" s="38">
        <v>279</v>
      </c>
      <c r="D22" s="38">
        <v>289</v>
      </c>
      <c r="E22" s="38">
        <v>284</v>
      </c>
      <c r="F22" s="39">
        <v>98.26989619377163</v>
      </c>
      <c r="G22" s="40"/>
      <c r="H22" s="147">
        <v>6.329000000000001</v>
      </c>
      <c r="I22" s="148">
        <v>6.129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2059</v>
      </c>
      <c r="D24" s="38">
        <v>1937</v>
      </c>
      <c r="E24" s="38">
        <v>1970</v>
      </c>
      <c r="F24" s="39">
        <v>101.70366546205473</v>
      </c>
      <c r="G24" s="40"/>
      <c r="H24" s="147">
        <v>146.828</v>
      </c>
      <c r="I24" s="148">
        <v>147.61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237</v>
      </c>
      <c r="D26" s="38">
        <v>210</v>
      </c>
      <c r="E26" s="38">
        <v>160</v>
      </c>
      <c r="F26" s="39">
        <v>76.19047619047619</v>
      </c>
      <c r="G26" s="40"/>
      <c r="H26" s="147">
        <v>18.8</v>
      </c>
      <c r="I26" s="148">
        <v>13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19</v>
      </c>
      <c r="D28" s="30">
        <v>33</v>
      </c>
      <c r="E28" s="30">
        <v>49</v>
      </c>
      <c r="F28" s="31"/>
      <c r="G28" s="31"/>
      <c r="H28" s="146">
        <v>2.28</v>
      </c>
      <c r="I28" s="146">
        <v>2.97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5</v>
      </c>
      <c r="D29" s="30">
        <v>8</v>
      </c>
      <c r="E29" s="30"/>
      <c r="F29" s="31"/>
      <c r="G29" s="31"/>
      <c r="H29" s="146">
        <v>0.413</v>
      </c>
      <c r="I29" s="146">
        <v>0.452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675</v>
      </c>
      <c r="D30" s="30">
        <v>645</v>
      </c>
      <c r="E30" s="30">
        <v>496</v>
      </c>
      <c r="F30" s="31"/>
      <c r="G30" s="31"/>
      <c r="H30" s="146"/>
      <c r="I30" s="146">
        <v>48.672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699</v>
      </c>
      <c r="D31" s="38">
        <v>686</v>
      </c>
      <c r="E31" s="38">
        <v>545</v>
      </c>
      <c r="F31" s="39">
        <v>79.4460641399417</v>
      </c>
      <c r="G31" s="40"/>
      <c r="H31" s="147">
        <v>2.6929999999999996</v>
      </c>
      <c r="I31" s="148">
        <v>52.093999999999994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230</v>
      </c>
      <c r="D33" s="30">
        <v>230</v>
      </c>
      <c r="E33" s="30">
        <v>210</v>
      </c>
      <c r="F33" s="31"/>
      <c r="G33" s="31"/>
      <c r="H33" s="146">
        <v>12.109</v>
      </c>
      <c r="I33" s="146">
        <v>12.1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167</v>
      </c>
      <c r="D34" s="30">
        <v>200</v>
      </c>
      <c r="E34" s="30">
        <v>230</v>
      </c>
      <c r="F34" s="31"/>
      <c r="G34" s="31"/>
      <c r="H34" s="146">
        <v>5.93</v>
      </c>
      <c r="I34" s="146">
        <v>5.9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134</v>
      </c>
      <c r="D35" s="30">
        <v>130</v>
      </c>
      <c r="E35" s="30">
        <v>140</v>
      </c>
      <c r="F35" s="31"/>
      <c r="G35" s="31"/>
      <c r="H35" s="146">
        <v>5.987</v>
      </c>
      <c r="I35" s="146">
        <v>5.5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341</v>
      </c>
      <c r="D36" s="30">
        <v>341</v>
      </c>
      <c r="E36" s="30">
        <v>303</v>
      </c>
      <c r="F36" s="31"/>
      <c r="G36" s="31"/>
      <c r="H36" s="146">
        <v>14.691</v>
      </c>
      <c r="I36" s="146">
        <v>14.691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872</v>
      </c>
      <c r="D37" s="38">
        <v>901</v>
      </c>
      <c r="E37" s="38">
        <v>883</v>
      </c>
      <c r="F37" s="39">
        <v>98.00221975582686</v>
      </c>
      <c r="G37" s="40"/>
      <c r="H37" s="147">
        <v>38.717000000000006</v>
      </c>
      <c r="I37" s="148">
        <v>38.191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231</v>
      </c>
      <c r="D39" s="38">
        <v>230</v>
      </c>
      <c r="E39" s="38">
        <v>230</v>
      </c>
      <c r="F39" s="39">
        <v>100</v>
      </c>
      <c r="G39" s="40"/>
      <c r="H39" s="147">
        <v>6.747</v>
      </c>
      <c r="I39" s="148">
        <v>9.31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14</v>
      </c>
      <c r="D41" s="30">
        <v>12</v>
      </c>
      <c r="E41" s="30">
        <v>12</v>
      </c>
      <c r="F41" s="31"/>
      <c r="G41" s="31"/>
      <c r="H41" s="146">
        <v>0.847</v>
      </c>
      <c r="I41" s="146">
        <v>0.737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1</v>
      </c>
      <c r="D42" s="30">
        <v>2</v>
      </c>
      <c r="E42" s="30">
        <v>2</v>
      </c>
      <c r="F42" s="31"/>
      <c r="G42" s="31"/>
      <c r="H42" s="146">
        <v>0.05</v>
      </c>
      <c r="I42" s="146">
        <v>0.13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25</v>
      </c>
      <c r="D43" s="30">
        <v>25</v>
      </c>
      <c r="E43" s="30">
        <v>20</v>
      </c>
      <c r="F43" s="31"/>
      <c r="G43" s="31"/>
      <c r="H43" s="146">
        <v>1.25</v>
      </c>
      <c r="I43" s="146">
        <v>1.161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5</v>
      </c>
      <c r="D44" s="30">
        <v>4</v>
      </c>
      <c r="E44" s="30">
        <v>5</v>
      </c>
      <c r="F44" s="31"/>
      <c r="G44" s="31"/>
      <c r="H44" s="146">
        <v>0.215</v>
      </c>
      <c r="I44" s="146">
        <v>0.176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25</v>
      </c>
      <c r="D45" s="30">
        <v>24</v>
      </c>
      <c r="E45" s="30">
        <v>20</v>
      </c>
      <c r="F45" s="31"/>
      <c r="G45" s="31"/>
      <c r="H45" s="146">
        <v>0.75</v>
      </c>
      <c r="I45" s="146">
        <v>0.84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26</v>
      </c>
      <c r="D46" s="30">
        <v>25</v>
      </c>
      <c r="E46" s="30">
        <v>20</v>
      </c>
      <c r="F46" s="31"/>
      <c r="G46" s="31"/>
      <c r="H46" s="146">
        <v>1.04</v>
      </c>
      <c r="I46" s="146">
        <v>0.95</v>
      </c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>
        <v>10</v>
      </c>
      <c r="D48" s="30">
        <v>6</v>
      </c>
      <c r="E48" s="30">
        <v>6</v>
      </c>
      <c r="F48" s="31"/>
      <c r="G48" s="31"/>
      <c r="H48" s="146">
        <v>0.38</v>
      </c>
      <c r="I48" s="146">
        <v>0.228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5</v>
      </c>
      <c r="D49" s="30">
        <v>6</v>
      </c>
      <c r="E49" s="30">
        <v>5</v>
      </c>
      <c r="F49" s="31"/>
      <c r="G49" s="31"/>
      <c r="H49" s="146">
        <v>0.29</v>
      </c>
      <c r="I49" s="146">
        <v>0.33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111</v>
      </c>
      <c r="D50" s="38">
        <v>104</v>
      </c>
      <c r="E50" s="38">
        <v>90</v>
      </c>
      <c r="F50" s="39">
        <v>86.53846153846153</v>
      </c>
      <c r="G50" s="40"/>
      <c r="H50" s="147">
        <v>4.822</v>
      </c>
      <c r="I50" s="148">
        <v>4.552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48</v>
      </c>
      <c r="D52" s="38">
        <v>48</v>
      </c>
      <c r="E52" s="38">
        <v>48</v>
      </c>
      <c r="F52" s="39">
        <v>100</v>
      </c>
      <c r="G52" s="40"/>
      <c r="H52" s="147">
        <v>4.491</v>
      </c>
      <c r="I52" s="148">
        <v>4.491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207</v>
      </c>
      <c r="D54" s="30">
        <v>228</v>
      </c>
      <c r="E54" s="30">
        <v>180</v>
      </c>
      <c r="F54" s="31"/>
      <c r="G54" s="31"/>
      <c r="H54" s="146">
        <v>16.96</v>
      </c>
      <c r="I54" s="146">
        <v>19.42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275</v>
      </c>
      <c r="D55" s="30">
        <v>142</v>
      </c>
      <c r="E55" s="30">
        <v>150</v>
      </c>
      <c r="F55" s="31"/>
      <c r="G55" s="31"/>
      <c r="H55" s="146">
        <v>21.5</v>
      </c>
      <c r="I55" s="146">
        <v>10.42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59</v>
      </c>
      <c r="D56" s="30">
        <v>52.95</v>
      </c>
      <c r="E56" s="30">
        <v>39</v>
      </c>
      <c r="F56" s="31"/>
      <c r="G56" s="31"/>
      <c r="H56" s="146">
        <v>1.465</v>
      </c>
      <c r="I56" s="146">
        <v>1.583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19</v>
      </c>
      <c r="D57" s="30">
        <v>17</v>
      </c>
      <c r="E57" s="30">
        <v>17</v>
      </c>
      <c r="F57" s="31"/>
      <c r="G57" s="31"/>
      <c r="H57" s="146">
        <v>0.345</v>
      </c>
      <c r="I57" s="146">
        <v>0.31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574</v>
      </c>
      <c r="D58" s="30">
        <v>593</v>
      </c>
      <c r="E58" s="30">
        <v>582</v>
      </c>
      <c r="F58" s="31"/>
      <c r="G58" s="31"/>
      <c r="H58" s="146">
        <v>42.646</v>
      </c>
      <c r="I58" s="146">
        <v>49.679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1134</v>
      </c>
      <c r="D59" s="38">
        <v>1032.95</v>
      </c>
      <c r="E59" s="38">
        <v>968</v>
      </c>
      <c r="F59" s="39">
        <v>93.71218355196282</v>
      </c>
      <c r="G59" s="40"/>
      <c r="H59" s="147">
        <v>82.916</v>
      </c>
      <c r="I59" s="148">
        <v>81.412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130</v>
      </c>
      <c r="D61" s="30">
        <v>130</v>
      </c>
      <c r="E61" s="30">
        <v>120</v>
      </c>
      <c r="F61" s="31"/>
      <c r="G61" s="31"/>
      <c r="H61" s="146">
        <v>5.2</v>
      </c>
      <c r="I61" s="146">
        <v>14.3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372</v>
      </c>
      <c r="D62" s="30">
        <v>380</v>
      </c>
      <c r="E62" s="30">
        <v>353</v>
      </c>
      <c r="F62" s="31"/>
      <c r="G62" s="31"/>
      <c r="H62" s="146">
        <v>12.849</v>
      </c>
      <c r="I62" s="146">
        <v>13.196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155</v>
      </c>
      <c r="D63" s="30">
        <v>155</v>
      </c>
      <c r="E63" s="30">
        <v>155</v>
      </c>
      <c r="F63" s="31"/>
      <c r="G63" s="31"/>
      <c r="H63" s="146">
        <v>6.368</v>
      </c>
      <c r="I63" s="146">
        <v>7.123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657</v>
      </c>
      <c r="D64" s="38">
        <v>665</v>
      </c>
      <c r="E64" s="38">
        <v>628</v>
      </c>
      <c r="F64" s="39">
        <v>94.43609022556392</v>
      </c>
      <c r="G64" s="40"/>
      <c r="H64" s="147">
        <v>24.417</v>
      </c>
      <c r="I64" s="148">
        <v>34.619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552</v>
      </c>
      <c r="D66" s="38">
        <v>552</v>
      </c>
      <c r="E66" s="38">
        <v>517</v>
      </c>
      <c r="F66" s="39">
        <v>93.65942028985508</v>
      </c>
      <c r="G66" s="40"/>
      <c r="H66" s="147">
        <v>30.194</v>
      </c>
      <c r="I66" s="148">
        <v>30.2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21383</v>
      </c>
      <c r="D68" s="30">
        <v>19910</v>
      </c>
      <c r="E68" s="30">
        <v>20500</v>
      </c>
      <c r="F68" s="31"/>
      <c r="G68" s="31"/>
      <c r="H68" s="146">
        <v>1844.284</v>
      </c>
      <c r="I68" s="146">
        <v>1710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2707</v>
      </c>
      <c r="D69" s="30">
        <v>2415</v>
      </c>
      <c r="E69" s="30">
        <v>2500</v>
      </c>
      <c r="F69" s="31"/>
      <c r="G69" s="31"/>
      <c r="H69" s="146">
        <v>231.42</v>
      </c>
      <c r="I69" s="146">
        <v>208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24090</v>
      </c>
      <c r="D70" s="38">
        <v>22325</v>
      </c>
      <c r="E70" s="38">
        <v>23000</v>
      </c>
      <c r="F70" s="39">
        <f>IF(D70&gt;0,100*E70/D70,0)</f>
        <v>103.02351623740202</v>
      </c>
      <c r="G70" s="40"/>
      <c r="H70" s="147">
        <v>2075.704</v>
      </c>
      <c r="I70" s="148">
        <v>1918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1020</v>
      </c>
      <c r="D72" s="30">
        <v>1050</v>
      </c>
      <c r="E72" s="30">
        <v>1000</v>
      </c>
      <c r="F72" s="31"/>
      <c r="G72" s="31"/>
      <c r="H72" s="146">
        <v>104.62</v>
      </c>
      <c r="I72" s="146">
        <v>109.588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1145</v>
      </c>
      <c r="D73" s="30">
        <v>1145</v>
      </c>
      <c r="E73" s="30">
        <v>1034</v>
      </c>
      <c r="F73" s="31"/>
      <c r="G73" s="31"/>
      <c r="H73" s="146">
        <v>35.394</v>
      </c>
      <c r="I73" s="146">
        <v>33.8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263</v>
      </c>
      <c r="D74" s="30">
        <v>12</v>
      </c>
      <c r="E74" s="30">
        <v>20</v>
      </c>
      <c r="F74" s="31"/>
      <c r="G74" s="31"/>
      <c r="H74" s="146">
        <v>9.205</v>
      </c>
      <c r="I74" s="146">
        <v>0.42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2327</v>
      </c>
      <c r="D75" s="30">
        <v>2327</v>
      </c>
      <c r="E75" s="30">
        <v>2102</v>
      </c>
      <c r="F75" s="31"/>
      <c r="G75" s="31"/>
      <c r="H75" s="146">
        <v>195.692</v>
      </c>
      <c r="I75" s="146">
        <v>194.211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150</v>
      </c>
      <c r="D76" s="30">
        <v>145</v>
      </c>
      <c r="E76" s="30">
        <v>145</v>
      </c>
      <c r="F76" s="31"/>
      <c r="G76" s="31"/>
      <c r="H76" s="146">
        <v>7.74</v>
      </c>
      <c r="I76" s="146">
        <v>3.712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116</v>
      </c>
      <c r="D77" s="30">
        <v>114</v>
      </c>
      <c r="E77" s="30">
        <v>136</v>
      </c>
      <c r="F77" s="31"/>
      <c r="G77" s="31"/>
      <c r="H77" s="146">
        <v>3.481</v>
      </c>
      <c r="I77" s="146">
        <v>4.96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328</v>
      </c>
      <c r="D78" s="30">
        <v>325</v>
      </c>
      <c r="E78" s="30">
        <v>330</v>
      </c>
      <c r="F78" s="31"/>
      <c r="G78" s="31"/>
      <c r="H78" s="146">
        <v>22.037</v>
      </c>
      <c r="I78" s="146">
        <v>23.1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7493</v>
      </c>
      <c r="D79" s="30">
        <v>4935</v>
      </c>
      <c r="E79" s="30">
        <v>4935</v>
      </c>
      <c r="F79" s="31"/>
      <c r="G79" s="31"/>
      <c r="H79" s="146">
        <v>727.121</v>
      </c>
      <c r="I79" s="146">
        <v>560.501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12842</v>
      </c>
      <c r="D80" s="38">
        <v>10053</v>
      </c>
      <c r="E80" s="38">
        <v>9702</v>
      </c>
      <c r="F80" s="39">
        <f>IF(D80&gt;0,100*E80/D80,0)</f>
        <v>96.50850492390332</v>
      </c>
      <c r="G80" s="40"/>
      <c r="H80" s="147">
        <v>1105.29</v>
      </c>
      <c r="I80" s="148">
        <v>930.2919999999999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170</v>
      </c>
      <c r="D82" s="30">
        <v>170</v>
      </c>
      <c r="E82" s="30">
        <v>170</v>
      </c>
      <c r="F82" s="31"/>
      <c r="G82" s="31"/>
      <c r="H82" s="146">
        <v>11.613</v>
      </c>
      <c r="I82" s="146">
        <v>11.613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155</v>
      </c>
      <c r="D83" s="30">
        <v>155</v>
      </c>
      <c r="E83" s="30">
        <v>160</v>
      </c>
      <c r="F83" s="31"/>
      <c r="G83" s="31"/>
      <c r="H83" s="146">
        <v>10.928</v>
      </c>
      <c r="I83" s="146">
        <v>11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325</v>
      </c>
      <c r="D84" s="38">
        <v>325</v>
      </c>
      <c r="E84" s="38">
        <v>330</v>
      </c>
      <c r="F84" s="39">
        <v>101.53846153846153</v>
      </c>
      <c r="G84" s="40"/>
      <c r="H84" s="147">
        <v>22.541</v>
      </c>
      <c r="I84" s="148">
        <v>22.613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45266</v>
      </c>
      <c r="D87" s="53">
        <v>40486.95</v>
      </c>
      <c r="E87" s="53">
        <v>40503</v>
      </c>
      <c r="F87" s="54">
        <f>IF(D87&gt;0,100*E87/D87,0)</f>
        <v>100.03964240329292</v>
      </c>
      <c r="G87" s="40"/>
      <c r="H87" s="151">
        <v>3664.9660000000003</v>
      </c>
      <c r="I87" s="152">
        <v>3383.344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>
        <v>1</v>
      </c>
      <c r="E17" s="38">
        <v>1</v>
      </c>
      <c r="F17" s="39">
        <v>100</v>
      </c>
      <c r="G17" s="40"/>
      <c r="H17" s="147"/>
      <c r="I17" s="148">
        <v>0.017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1991</v>
      </c>
      <c r="D24" s="38">
        <v>1870</v>
      </c>
      <c r="E24" s="38">
        <v>1900</v>
      </c>
      <c r="F24" s="39">
        <v>101.60427807486631</v>
      </c>
      <c r="G24" s="40"/>
      <c r="H24" s="147">
        <v>141.692</v>
      </c>
      <c r="I24" s="148">
        <v>141.933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80</v>
      </c>
      <c r="D26" s="38">
        <v>92</v>
      </c>
      <c r="E26" s="38">
        <v>40</v>
      </c>
      <c r="F26" s="39">
        <v>43.47826086956522</v>
      </c>
      <c r="G26" s="40"/>
      <c r="H26" s="147">
        <v>10</v>
      </c>
      <c r="I26" s="148">
        <v>7.5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/>
      <c r="F29" s="31"/>
      <c r="G29" s="31"/>
      <c r="H29" s="146">
        <v>0.1</v>
      </c>
      <c r="I29" s="146">
        <v>0.09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623</v>
      </c>
      <c r="D30" s="30">
        <v>594</v>
      </c>
      <c r="E30" s="30">
        <v>450</v>
      </c>
      <c r="F30" s="31"/>
      <c r="G30" s="31"/>
      <c r="H30" s="146">
        <v>47.597</v>
      </c>
      <c r="I30" s="146">
        <v>39.798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625</v>
      </c>
      <c r="D31" s="38">
        <v>596</v>
      </c>
      <c r="E31" s="38">
        <v>450</v>
      </c>
      <c r="F31" s="39">
        <v>75.50335570469798</v>
      </c>
      <c r="G31" s="40"/>
      <c r="H31" s="147">
        <v>47.697</v>
      </c>
      <c r="I31" s="148">
        <v>39.888000000000005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>
        <v>55</v>
      </c>
      <c r="D35" s="30">
        <v>60</v>
      </c>
      <c r="E35" s="30"/>
      <c r="F35" s="31"/>
      <c r="G35" s="31"/>
      <c r="H35" s="146">
        <v>1.4</v>
      </c>
      <c r="I35" s="146">
        <v>2.5</v>
      </c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>
        <v>55</v>
      </c>
      <c r="D37" s="38">
        <v>60</v>
      </c>
      <c r="E37" s="38"/>
      <c r="F37" s="39"/>
      <c r="G37" s="40"/>
      <c r="H37" s="147">
        <v>1.4</v>
      </c>
      <c r="I37" s="148">
        <v>2.5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107</v>
      </c>
      <c r="D54" s="30">
        <v>110</v>
      </c>
      <c r="E54" s="30">
        <v>100</v>
      </c>
      <c r="F54" s="31"/>
      <c r="G54" s="31"/>
      <c r="H54" s="146">
        <v>8.56</v>
      </c>
      <c r="I54" s="146">
        <v>8.8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200</v>
      </c>
      <c r="D55" s="30">
        <v>76</v>
      </c>
      <c r="E55" s="30">
        <v>98</v>
      </c>
      <c r="F55" s="31"/>
      <c r="G55" s="31"/>
      <c r="H55" s="146">
        <v>17</v>
      </c>
      <c r="I55" s="146">
        <v>6.46</v>
      </c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>
        <v>0.013</v>
      </c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445</v>
      </c>
      <c r="D58" s="30">
        <v>465</v>
      </c>
      <c r="E58" s="30">
        <v>454</v>
      </c>
      <c r="F58" s="31"/>
      <c r="G58" s="31"/>
      <c r="H58" s="146">
        <v>37.91</v>
      </c>
      <c r="I58" s="146">
        <v>51.03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752</v>
      </c>
      <c r="D59" s="38">
        <v>651</v>
      </c>
      <c r="E59" s="38">
        <v>652</v>
      </c>
      <c r="F59" s="39">
        <v>100.15360983102919</v>
      </c>
      <c r="G59" s="40"/>
      <c r="H59" s="147">
        <v>63.47</v>
      </c>
      <c r="I59" s="148">
        <v>66.303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22</v>
      </c>
      <c r="D66" s="38">
        <v>35</v>
      </c>
      <c r="E66" s="38">
        <v>20</v>
      </c>
      <c r="F66" s="39">
        <v>57.142857142857146</v>
      </c>
      <c r="G66" s="40"/>
      <c r="H66" s="147">
        <v>1.49</v>
      </c>
      <c r="I66" s="148">
        <v>1.575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21400</v>
      </c>
      <c r="D68" s="30">
        <v>19910</v>
      </c>
      <c r="E68" s="30">
        <v>20500</v>
      </c>
      <c r="F68" s="31"/>
      <c r="G68" s="31"/>
      <c r="H68" s="146">
        <v>1845</v>
      </c>
      <c r="I68" s="146">
        <v>1710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2700</v>
      </c>
      <c r="D69" s="30">
        <v>2415</v>
      </c>
      <c r="E69" s="30">
        <v>2500</v>
      </c>
      <c r="F69" s="31"/>
      <c r="G69" s="31"/>
      <c r="H69" s="146">
        <v>230</v>
      </c>
      <c r="I69" s="146">
        <v>208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24100</v>
      </c>
      <c r="D70" s="38">
        <v>22325</v>
      </c>
      <c r="E70" s="38">
        <v>23000</v>
      </c>
      <c r="F70" s="39">
        <v>103.02351623740202</v>
      </c>
      <c r="G70" s="40"/>
      <c r="H70" s="147">
        <v>2075</v>
      </c>
      <c r="I70" s="148">
        <v>1918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/>
      <c r="E72" s="30"/>
      <c r="F72" s="31"/>
      <c r="G72" s="31"/>
      <c r="H72" s="146">
        <v>0.5</v>
      </c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>
        <v>1019</v>
      </c>
      <c r="D73" s="30">
        <v>1019</v>
      </c>
      <c r="E73" s="30">
        <v>1019</v>
      </c>
      <c r="F73" s="31"/>
      <c r="G73" s="31"/>
      <c r="H73" s="146">
        <v>20.995</v>
      </c>
      <c r="I73" s="146">
        <v>20.995</v>
      </c>
      <c r="J73" s="146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59</v>
      </c>
      <c r="B76" s="29"/>
      <c r="C76" s="30">
        <v>30</v>
      </c>
      <c r="D76" s="30"/>
      <c r="E76" s="30"/>
      <c r="F76" s="31"/>
      <c r="G76" s="31"/>
      <c r="H76" s="146">
        <v>2.17</v>
      </c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>
        <v>28</v>
      </c>
      <c r="D77" s="30">
        <v>28</v>
      </c>
      <c r="E77" s="30">
        <v>63</v>
      </c>
      <c r="F77" s="31"/>
      <c r="G77" s="31"/>
      <c r="H77" s="146">
        <v>2.38</v>
      </c>
      <c r="I77" s="146">
        <v>2.38</v>
      </c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>
        <v>7489.7325</v>
      </c>
      <c r="D79" s="30">
        <v>7511</v>
      </c>
      <c r="E79" s="30">
        <v>4901</v>
      </c>
      <c r="F79" s="31"/>
      <c r="G79" s="31"/>
      <c r="H79" s="146">
        <v>751.078</v>
      </c>
      <c r="I79" s="146">
        <v>497.598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8576.7325</v>
      </c>
      <c r="D80" s="38">
        <v>8558</v>
      </c>
      <c r="E80" s="38">
        <v>5983</v>
      </c>
      <c r="F80" s="39">
        <v>69.91119420425333</v>
      </c>
      <c r="G80" s="40"/>
      <c r="H80" s="147">
        <v>777.1229999999999</v>
      </c>
      <c r="I80" s="148">
        <v>520.973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36201.7325</v>
      </c>
      <c r="D87" s="53">
        <v>34188</v>
      </c>
      <c r="E87" s="53">
        <v>32046</v>
      </c>
      <c r="F87" s="54">
        <f>IF(D87&gt;0,100*E87/D87,0)</f>
        <v>93.73464373464374</v>
      </c>
      <c r="G87" s="40"/>
      <c r="H87" s="151">
        <v>3117.872</v>
      </c>
      <c r="I87" s="152">
        <v>2698.689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47">
        <v>0.01</v>
      </c>
      <c r="I17" s="148">
        <v>0.01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1039</v>
      </c>
      <c r="D24" s="38">
        <v>934</v>
      </c>
      <c r="E24" s="38">
        <v>900</v>
      </c>
      <c r="F24" s="39">
        <v>96.35974304068523</v>
      </c>
      <c r="G24" s="40"/>
      <c r="H24" s="147">
        <v>32.543</v>
      </c>
      <c r="I24" s="148">
        <v>27.46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105</v>
      </c>
      <c r="D26" s="38">
        <v>105</v>
      </c>
      <c r="E26" s="38">
        <v>105</v>
      </c>
      <c r="F26" s="39">
        <v>100</v>
      </c>
      <c r="G26" s="40"/>
      <c r="H26" s="147">
        <v>2.6</v>
      </c>
      <c r="I26" s="148">
        <v>2.7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18</v>
      </c>
      <c r="D28" s="30">
        <v>10</v>
      </c>
      <c r="E28" s="30">
        <v>17</v>
      </c>
      <c r="F28" s="31"/>
      <c r="G28" s="31"/>
      <c r="H28" s="146">
        <v>0.68</v>
      </c>
      <c r="I28" s="146">
        <v>0.4</v>
      </c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156</v>
      </c>
      <c r="D30" s="30">
        <v>124</v>
      </c>
      <c r="E30" s="30">
        <v>90</v>
      </c>
      <c r="F30" s="31"/>
      <c r="G30" s="31"/>
      <c r="H30" s="146">
        <v>2.636</v>
      </c>
      <c r="I30" s="146">
        <v>1.984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174</v>
      </c>
      <c r="D31" s="38">
        <v>134</v>
      </c>
      <c r="E31" s="38">
        <v>107</v>
      </c>
      <c r="F31" s="39">
        <v>79.85074626865672</v>
      </c>
      <c r="G31" s="40"/>
      <c r="H31" s="147">
        <v>3.3160000000000003</v>
      </c>
      <c r="I31" s="148">
        <v>2.384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135</v>
      </c>
      <c r="D54" s="30">
        <v>195</v>
      </c>
      <c r="E54" s="30">
        <v>175</v>
      </c>
      <c r="F54" s="31"/>
      <c r="G54" s="31"/>
      <c r="H54" s="146">
        <v>6.075</v>
      </c>
      <c r="I54" s="146">
        <v>8.775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400</v>
      </c>
      <c r="D55" s="30">
        <v>300</v>
      </c>
      <c r="E55" s="30">
        <v>285</v>
      </c>
      <c r="F55" s="31"/>
      <c r="G55" s="31"/>
      <c r="H55" s="146">
        <v>16</v>
      </c>
      <c r="I55" s="146">
        <v>12</v>
      </c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6</v>
      </c>
      <c r="D58" s="30">
        <v>8</v>
      </c>
      <c r="E58" s="30">
        <v>8</v>
      </c>
      <c r="F58" s="31"/>
      <c r="G58" s="31"/>
      <c r="H58" s="146">
        <v>0.154</v>
      </c>
      <c r="I58" s="146">
        <v>0.3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541</v>
      </c>
      <c r="D59" s="38">
        <v>503</v>
      </c>
      <c r="E59" s="38">
        <v>468</v>
      </c>
      <c r="F59" s="39">
        <v>93.04174950298211</v>
      </c>
      <c r="G59" s="40"/>
      <c r="H59" s="147">
        <v>22.229</v>
      </c>
      <c r="I59" s="148">
        <v>21.075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427</v>
      </c>
      <c r="D66" s="38">
        <v>416</v>
      </c>
      <c r="E66" s="38">
        <v>65</v>
      </c>
      <c r="F66" s="39">
        <v>15.625</v>
      </c>
      <c r="G66" s="40"/>
      <c r="H66" s="147">
        <v>34.16</v>
      </c>
      <c r="I66" s="148">
        <v>35.2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470</v>
      </c>
      <c r="D68" s="30">
        <v>500</v>
      </c>
      <c r="E68" s="30">
        <v>450</v>
      </c>
      <c r="F68" s="31"/>
      <c r="G68" s="31"/>
      <c r="H68" s="146">
        <v>18.5</v>
      </c>
      <c r="I68" s="146">
        <v>20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220</v>
      </c>
      <c r="D69" s="30">
        <v>170</v>
      </c>
      <c r="E69" s="30">
        <v>130</v>
      </c>
      <c r="F69" s="31"/>
      <c r="G69" s="31"/>
      <c r="H69" s="146">
        <v>8.5</v>
      </c>
      <c r="I69" s="146">
        <v>7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690</v>
      </c>
      <c r="D70" s="38">
        <v>670</v>
      </c>
      <c r="E70" s="38">
        <v>580</v>
      </c>
      <c r="F70" s="39">
        <v>86.56716417910448</v>
      </c>
      <c r="G70" s="40"/>
      <c r="H70" s="147">
        <v>27</v>
      </c>
      <c r="I70" s="148">
        <v>27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/>
      <c r="I73" s="146"/>
      <c r="J73" s="146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59</v>
      </c>
      <c r="B76" s="29"/>
      <c r="C76" s="30">
        <v>6</v>
      </c>
      <c r="D76" s="30"/>
      <c r="E76" s="30"/>
      <c r="F76" s="31"/>
      <c r="G76" s="31"/>
      <c r="H76" s="146">
        <v>0.195</v>
      </c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>
        <v>21</v>
      </c>
      <c r="D77" s="30">
        <v>27</v>
      </c>
      <c r="E77" s="30"/>
      <c r="F77" s="31"/>
      <c r="G77" s="31"/>
      <c r="H77" s="146">
        <v>0.735</v>
      </c>
      <c r="I77" s="146">
        <v>0.945</v>
      </c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>
        <v>8</v>
      </c>
      <c r="D79" s="30"/>
      <c r="E79" s="30"/>
      <c r="F79" s="31"/>
      <c r="G79" s="31"/>
      <c r="H79" s="146">
        <v>0.29</v>
      </c>
      <c r="I79" s="146"/>
      <c r="J79" s="146"/>
      <c r="K79" s="32"/>
    </row>
    <row r="80" spans="1:11" s="42" customFormat="1" ht="11.25" customHeight="1">
      <c r="A80" s="43" t="s">
        <v>63</v>
      </c>
      <c r="B80" s="37"/>
      <c r="C80" s="38">
        <v>35</v>
      </c>
      <c r="D80" s="38">
        <v>27</v>
      </c>
      <c r="E80" s="38"/>
      <c r="F80" s="39"/>
      <c r="G80" s="40"/>
      <c r="H80" s="147">
        <v>1.22</v>
      </c>
      <c r="I80" s="148">
        <v>0.945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3012</v>
      </c>
      <c r="D87" s="53">
        <v>2790</v>
      </c>
      <c r="E87" s="53">
        <v>2226</v>
      </c>
      <c r="F87" s="54">
        <f>IF(D87&gt;0,100*E87/D87,0)</f>
        <v>79.78494623655914</v>
      </c>
      <c r="G87" s="40"/>
      <c r="H87" s="151">
        <v>123.078</v>
      </c>
      <c r="I87" s="152">
        <v>116.774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1617</v>
      </c>
      <c r="D9" s="30">
        <v>1209</v>
      </c>
      <c r="E9" s="30">
        <v>1209</v>
      </c>
      <c r="F9" s="31"/>
      <c r="G9" s="31"/>
      <c r="H9" s="146">
        <v>4.77</v>
      </c>
      <c r="I9" s="146">
        <v>4.533</v>
      </c>
      <c r="J9" s="146">
        <v>3.615</v>
      </c>
      <c r="K9" s="32"/>
    </row>
    <row r="10" spans="1:11" s="33" customFormat="1" ht="11.25" customHeight="1">
      <c r="A10" s="35" t="s">
        <v>8</v>
      </c>
      <c r="B10" s="29"/>
      <c r="C10" s="30">
        <v>3506</v>
      </c>
      <c r="D10" s="30">
        <v>1816</v>
      </c>
      <c r="E10" s="30">
        <v>1816</v>
      </c>
      <c r="F10" s="31"/>
      <c r="G10" s="31"/>
      <c r="H10" s="146">
        <v>8.064</v>
      </c>
      <c r="I10" s="146">
        <v>4.213</v>
      </c>
      <c r="J10" s="146">
        <v>4.268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10256</v>
      </c>
      <c r="E11" s="30">
        <v>9230</v>
      </c>
      <c r="F11" s="31"/>
      <c r="G11" s="31"/>
      <c r="H11" s="146">
        <v>19.741</v>
      </c>
      <c r="I11" s="146">
        <v>24.922</v>
      </c>
      <c r="J11" s="146">
        <v>24.921</v>
      </c>
      <c r="K11" s="32"/>
    </row>
    <row r="12" spans="1:11" s="33" customFormat="1" ht="11.25" customHeight="1">
      <c r="A12" s="35" t="s">
        <v>10</v>
      </c>
      <c r="B12" s="29"/>
      <c r="C12" s="30">
        <v>336</v>
      </c>
      <c r="D12" s="30">
        <v>230</v>
      </c>
      <c r="E12" s="30">
        <v>196</v>
      </c>
      <c r="F12" s="31"/>
      <c r="G12" s="31"/>
      <c r="H12" s="146">
        <v>0.733</v>
      </c>
      <c r="I12" s="146">
        <v>0.495</v>
      </c>
      <c r="J12" s="146">
        <v>0.431</v>
      </c>
      <c r="K12" s="32"/>
    </row>
    <row r="13" spans="1:11" s="42" customFormat="1" ht="11.25" customHeight="1">
      <c r="A13" s="36" t="s">
        <v>11</v>
      </c>
      <c r="B13" s="37"/>
      <c r="C13" s="38">
        <v>14042</v>
      </c>
      <c r="D13" s="38">
        <v>13511</v>
      </c>
      <c r="E13" s="38">
        <v>12451</v>
      </c>
      <c r="F13" s="39">
        <v>92.1545407445785</v>
      </c>
      <c r="G13" s="40"/>
      <c r="H13" s="147">
        <v>33.308</v>
      </c>
      <c r="I13" s="148">
        <v>34.163</v>
      </c>
      <c r="J13" s="148">
        <v>33.235</v>
      </c>
      <c r="K13" s="41">
        <v>97.28361092409918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50</v>
      </c>
      <c r="D15" s="38">
        <v>50</v>
      </c>
      <c r="E15" s="38">
        <v>80</v>
      </c>
      <c r="F15" s="39">
        <v>160</v>
      </c>
      <c r="G15" s="40"/>
      <c r="H15" s="147">
        <v>0.065</v>
      </c>
      <c r="I15" s="148">
        <v>0.07</v>
      </c>
      <c r="J15" s="148">
        <v>0.03</v>
      </c>
      <c r="K15" s="41">
        <v>42.857142857142854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591</v>
      </c>
      <c r="D17" s="38">
        <v>770</v>
      </c>
      <c r="E17" s="38">
        <v>659</v>
      </c>
      <c r="F17" s="39">
        <v>85.58441558441558</v>
      </c>
      <c r="G17" s="40"/>
      <c r="H17" s="147">
        <v>1.448</v>
      </c>
      <c r="I17" s="148">
        <v>1.63</v>
      </c>
      <c r="J17" s="148">
        <v>1.489</v>
      </c>
      <c r="K17" s="41">
        <v>91.34969325153375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23952</v>
      </c>
      <c r="D19" s="30">
        <v>24024</v>
      </c>
      <c r="E19" s="30">
        <v>23755</v>
      </c>
      <c r="F19" s="31"/>
      <c r="G19" s="31"/>
      <c r="H19" s="146">
        <v>143.712</v>
      </c>
      <c r="I19" s="146">
        <v>132.132</v>
      </c>
      <c r="J19" s="146">
        <v>118.775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23952</v>
      </c>
      <c r="D22" s="38">
        <v>24024</v>
      </c>
      <c r="E22" s="38">
        <v>23755</v>
      </c>
      <c r="F22" s="39">
        <v>98.88028638028638</v>
      </c>
      <c r="G22" s="40"/>
      <c r="H22" s="147">
        <v>143.712</v>
      </c>
      <c r="I22" s="148">
        <v>132.132</v>
      </c>
      <c r="J22" s="148">
        <v>118.775</v>
      </c>
      <c r="K22" s="41">
        <v>89.89116943662398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72958</v>
      </c>
      <c r="D24" s="38">
        <v>77716</v>
      </c>
      <c r="E24" s="38">
        <v>78676</v>
      </c>
      <c r="F24" s="39">
        <v>101.23526686911318</v>
      </c>
      <c r="G24" s="40"/>
      <c r="H24" s="147">
        <v>359.619</v>
      </c>
      <c r="I24" s="148">
        <v>381.398</v>
      </c>
      <c r="J24" s="148">
        <v>376.075</v>
      </c>
      <c r="K24" s="41">
        <v>98.60434506735746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29106</v>
      </c>
      <c r="D26" s="38">
        <v>31500</v>
      </c>
      <c r="E26" s="38">
        <v>30000</v>
      </c>
      <c r="F26" s="39">
        <v>95.23809523809524</v>
      </c>
      <c r="G26" s="40"/>
      <c r="H26" s="147">
        <v>109.437</v>
      </c>
      <c r="I26" s="148">
        <v>158</v>
      </c>
      <c r="J26" s="148">
        <v>145</v>
      </c>
      <c r="K26" s="41">
        <v>91.77215189873418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53979</v>
      </c>
      <c r="D28" s="30">
        <v>63537</v>
      </c>
      <c r="E28" s="30">
        <v>66817</v>
      </c>
      <c r="F28" s="31"/>
      <c r="G28" s="31"/>
      <c r="H28" s="146">
        <v>228.484</v>
      </c>
      <c r="I28" s="146">
        <v>292.101</v>
      </c>
      <c r="J28" s="146">
        <v>222.739</v>
      </c>
      <c r="K28" s="32"/>
    </row>
    <row r="29" spans="1:11" s="33" customFormat="1" ht="11.25" customHeight="1">
      <c r="A29" s="35" t="s">
        <v>21</v>
      </c>
      <c r="B29" s="29"/>
      <c r="C29" s="30">
        <v>36273</v>
      </c>
      <c r="D29" s="30">
        <v>35079</v>
      </c>
      <c r="E29" s="30">
        <v>35079</v>
      </c>
      <c r="F29" s="31"/>
      <c r="G29" s="31"/>
      <c r="H29" s="146">
        <v>57.827</v>
      </c>
      <c r="I29" s="146">
        <v>84.324</v>
      </c>
      <c r="J29" s="146">
        <v>77.722</v>
      </c>
      <c r="K29" s="32"/>
    </row>
    <row r="30" spans="1:11" s="33" customFormat="1" ht="11.25" customHeight="1">
      <c r="A30" s="35" t="s">
        <v>22</v>
      </c>
      <c r="B30" s="29"/>
      <c r="C30" s="30">
        <v>46071</v>
      </c>
      <c r="D30" s="30">
        <v>47514</v>
      </c>
      <c r="E30" s="30">
        <v>51890</v>
      </c>
      <c r="F30" s="31"/>
      <c r="G30" s="31"/>
      <c r="H30" s="146">
        <v>116.88</v>
      </c>
      <c r="I30" s="146">
        <v>156.671</v>
      </c>
      <c r="J30" s="146">
        <v>160.674</v>
      </c>
      <c r="K30" s="32"/>
    </row>
    <row r="31" spans="1:11" s="42" customFormat="1" ht="11.25" customHeight="1">
      <c r="A31" s="43" t="s">
        <v>23</v>
      </c>
      <c r="B31" s="37"/>
      <c r="C31" s="38">
        <v>136323</v>
      </c>
      <c r="D31" s="38">
        <v>146130</v>
      </c>
      <c r="E31" s="38">
        <v>153786</v>
      </c>
      <c r="F31" s="39">
        <v>105.23917060151919</v>
      </c>
      <c r="G31" s="40"/>
      <c r="H31" s="147">
        <v>403.19100000000003</v>
      </c>
      <c r="I31" s="148">
        <v>533.096</v>
      </c>
      <c r="J31" s="148">
        <v>461.135</v>
      </c>
      <c r="K31" s="41">
        <v>86.50130558098354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20967</v>
      </c>
      <c r="D33" s="30">
        <v>23000</v>
      </c>
      <c r="E33" s="30">
        <v>21500</v>
      </c>
      <c r="F33" s="31"/>
      <c r="G33" s="31"/>
      <c r="H33" s="146">
        <v>83.261</v>
      </c>
      <c r="I33" s="146">
        <v>91.57</v>
      </c>
      <c r="J33" s="146">
        <v>85.75</v>
      </c>
      <c r="K33" s="32"/>
    </row>
    <row r="34" spans="1:11" s="33" customFormat="1" ht="11.25" customHeight="1">
      <c r="A34" s="35" t="s">
        <v>25</v>
      </c>
      <c r="B34" s="29"/>
      <c r="C34" s="30">
        <v>11382</v>
      </c>
      <c r="D34" s="30">
        <v>11800</v>
      </c>
      <c r="E34" s="30">
        <v>10500</v>
      </c>
      <c r="F34" s="31"/>
      <c r="G34" s="31"/>
      <c r="H34" s="146">
        <v>32.093</v>
      </c>
      <c r="I34" s="146">
        <v>50</v>
      </c>
      <c r="J34" s="146">
        <v>40</v>
      </c>
      <c r="K34" s="32"/>
    </row>
    <row r="35" spans="1:11" s="33" customFormat="1" ht="11.25" customHeight="1">
      <c r="A35" s="35" t="s">
        <v>26</v>
      </c>
      <c r="B35" s="29"/>
      <c r="C35" s="30">
        <v>45593</v>
      </c>
      <c r="D35" s="30">
        <v>50000</v>
      </c>
      <c r="E35" s="30">
        <v>45000</v>
      </c>
      <c r="F35" s="31"/>
      <c r="G35" s="31"/>
      <c r="H35" s="146">
        <v>156.755</v>
      </c>
      <c r="I35" s="146">
        <v>220</v>
      </c>
      <c r="J35" s="146">
        <v>180</v>
      </c>
      <c r="K35" s="32"/>
    </row>
    <row r="36" spans="1:11" s="33" customFormat="1" ht="11.25" customHeight="1">
      <c r="A36" s="35" t="s">
        <v>27</v>
      </c>
      <c r="B36" s="29"/>
      <c r="C36" s="30">
        <v>5591</v>
      </c>
      <c r="D36" s="30">
        <v>5591</v>
      </c>
      <c r="E36" s="30">
        <v>6846</v>
      </c>
      <c r="F36" s="31"/>
      <c r="G36" s="31"/>
      <c r="H36" s="146">
        <v>15.137</v>
      </c>
      <c r="I36" s="146">
        <v>18.164</v>
      </c>
      <c r="J36" s="146">
        <v>6.074</v>
      </c>
      <c r="K36" s="32"/>
    </row>
    <row r="37" spans="1:11" s="42" customFormat="1" ht="11.25" customHeight="1">
      <c r="A37" s="36" t="s">
        <v>28</v>
      </c>
      <c r="B37" s="37"/>
      <c r="C37" s="38">
        <v>83533</v>
      </c>
      <c r="D37" s="38">
        <v>90391</v>
      </c>
      <c r="E37" s="38">
        <v>83846</v>
      </c>
      <c r="F37" s="39">
        <v>92.75923487957871</v>
      </c>
      <c r="G37" s="40"/>
      <c r="H37" s="147">
        <v>287.246</v>
      </c>
      <c r="I37" s="148">
        <v>379.734</v>
      </c>
      <c r="J37" s="148">
        <v>311.824</v>
      </c>
      <c r="K37" s="41">
        <v>82.1164288686291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5415</v>
      </c>
      <c r="D39" s="38">
        <v>5415</v>
      </c>
      <c r="E39" s="38">
        <v>5900</v>
      </c>
      <c r="F39" s="39">
        <v>108.95660203139427</v>
      </c>
      <c r="G39" s="40"/>
      <c r="H39" s="147">
        <v>8.009</v>
      </c>
      <c r="I39" s="148">
        <v>8</v>
      </c>
      <c r="J39" s="148">
        <v>9</v>
      </c>
      <c r="K39" s="41">
        <v>112.5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35781</v>
      </c>
      <c r="D41" s="30">
        <v>34845</v>
      </c>
      <c r="E41" s="30">
        <v>35817</v>
      </c>
      <c r="F41" s="31"/>
      <c r="G41" s="31"/>
      <c r="H41" s="146">
        <v>27.589</v>
      </c>
      <c r="I41" s="146">
        <v>119.887</v>
      </c>
      <c r="J41" s="146">
        <v>99.022</v>
      </c>
      <c r="K41" s="32"/>
    </row>
    <row r="42" spans="1:11" s="33" customFormat="1" ht="11.25" customHeight="1">
      <c r="A42" s="35" t="s">
        <v>31</v>
      </c>
      <c r="B42" s="29"/>
      <c r="C42" s="30">
        <v>219382</v>
      </c>
      <c r="D42" s="30">
        <v>221291</v>
      </c>
      <c r="E42" s="30">
        <v>209538</v>
      </c>
      <c r="F42" s="31"/>
      <c r="G42" s="31"/>
      <c r="H42" s="146">
        <v>590.377</v>
      </c>
      <c r="I42" s="146">
        <v>1017.661</v>
      </c>
      <c r="J42" s="146">
        <v>847.443</v>
      </c>
      <c r="K42" s="32"/>
    </row>
    <row r="43" spans="1:11" s="33" customFormat="1" ht="11.25" customHeight="1">
      <c r="A43" s="35" t="s">
        <v>32</v>
      </c>
      <c r="B43" s="29"/>
      <c r="C43" s="30">
        <v>61380</v>
      </c>
      <c r="D43" s="30">
        <v>64730</v>
      </c>
      <c r="E43" s="30">
        <v>51726</v>
      </c>
      <c r="F43" s="31"/>
      <c r="G43" s="31"/>
      <c r="H43" s="146">
        <v>131.816</v>
      </c>
      <c r="I43" s="146">
        <v>314.024</v>
      </c>
      <c r="J43" s="146">
        <v>226.298</v>
      </c>
      <c r="K43" s="32"/>
    </row>
    <row r="44" spans="1:11" s="33" customFormat="1" ht="11.25" customHeight="1">
      <c r="A44" s="35" t="s">
        <v>33</v>
      </c>
      <c r="B44" s="29"/>
      <c r="C44" s="30">
        <v>127661</v>
      </c>
      <c r="D44" s="30">
        <v>130200</v>
      </c>
      <c r="E44" s="30">
        <v>114092</v>
      </c>
      <c r="F44" s="31"/>
      <c r="G44" s="31"/>
      <c r="H44" s="146">
        <v>193.195</v>
      </c>
      <c r="I44" s="146">
        <v>553.385</v>
      </c>
      <c r="J44" s="146">
        <v>455.334</v>
      </c>
      <c r="K44" s="32"/>
    </row>
    <row r="45" spans="1:11" s="33" customFormat="1" ht="11.25" customHeight="1">
      <c r="A45" s="35" t="s">
        <v>34</v>
      </c>
      <c r="B45" s="29"/>
      <c r="C45" s="30">
        <v>59990</v>
      </c>
      <c r="D45" s="30">
        <v>71358</v>
      </c>
      <c r="E45" s="30">
        <v>71854</v>
      </c>
      <c r="F45" s="31"/>
      <c r="G45" s="31"/>
      <c r="H45" s="146">
        <v>79.836</v>
      </c>
      <c r="I45" s="146">
        <v>288.548</v>
      </c>
      <c r="J45" s="146">
        <v>231.489</v>
      </c>
      <c r="K45" s="32"/>
    </row>
    <row r="46" spans="1:11" s="33" customFormat="1" ht="11.25" customHeight="1">
      <c r="A46" s="35" t="s">
        <v>35</v>
      </c>
      <c r="B46" s="29"/>
      <c r="C46" s="30">
        <v>74319</v>
      </c>
      <c r="D46" s="30">
        <v>72801</v>
      </c>
      <c r="E46" s="30">
        <v>71767</v>
      </c>
      <c r="F46" s="31"/>
      <c r="G46" s="31"/>
      <c r="H46" s="146">
        <v>78.788</v>
      </c>
      <c r="I46" s="146">
        <v>231.864</v>
      </c>
      <c r="J46" s="146">
        <v>179.918</v>
      </c>
      <c r="K46" s="32"/>
    </row>
    <row r="47" spans="1:11" s="33" customFormat="1" ht="11.25" customHeight="1">
      <c r="A47" s="35" t="s">
        <v>36</v>
      </c>
      <c r="B47" s="29"/>
      <c r="C47" s="30">
        <v>96081</v>
      </c>
      <c r="D47" s="30">
        <v>100353</v>
      </c>
      <c r="E47" s="30">
        <v>97973</v>
      </c>
      <c r="F47" s="31"/>
      <c r="G47" s="31"/>
      <c r="H47" s="146">
        <v>172.691</v>
      </c>
      <c r="I47" s="146">
        <v>368.459</v>
      </c>
      <c r="J47" s="146">
        <v>311.062</v>
      </c>
      <c r="K47" s="32"/>
    </row>
    <row r="48" spans="1:11" s="33" customFormat="1" ht="11.25" customHeight="1">
      <c r="A48" s="35" t="s">
        <v>37</v>
      </c>
      <c r="B48" s="29"/>
      <c r="C48" s="30">
        <v>105452</v>
      </c>
      <c r="D48" s="30">
        <v>107616</v>
      </c>
      <c r="E48" s="30">
        <v>101171</v>
      </c>
      <c r="F48" s="31"/>
      <c r="G48" s="31"/>
      <c r="H48" s="146">
        <v>127.843</v>
      </c>
      <c r="I48" s="146">
        <v>434.661</v>
      </c>
      <c r="J48" s="146">
        <v>310.196</v>
      </c>
      <c r="K48" s="32"/>
    </row>
    <row r="49" spans="1:11" s="33" customFormat="1" ht="11.25" customHeight="1">
      <c r="A49" s="35" t="s">
        <v>38</v>
      </c>
      <c r="B49" s="29"/>
      <c r="C49" s="30">
        <v>70527</v>
      </c>
      <c r="D49" s="30">
        <v>67844</v>
      </c>
      <c r="E49" s="30">
        <v>66390</v>
      </c>
      <c r="F49" s="31"/>
      <c r="G49" s="31"/>
      <c r="H49" s="146">
        <v>83.806</v>
      </c>
      <c r="I49" s="146">
        <v>257.839</v>
      </c>
      <c r="J49" s="146">
        <v>234.257</v>
      </c>
      <c r="K49" s="32"/>
    </row>
    <row r="50" spans="1:11" s="42" customFormat="1" ht="11.25" customHeight="1">
      <c r="A50" s="43" t="s">
        <v>39</v>
      </c>
      <c r="B50" s="37"/>
      <c r="C50" s="38">
        <v>850573</v>
      </c>
      <c r="D50" s="38">
        <v>871038</v>
      </c>
      <c r="E50" s="38">
        <v>820328</v>
      </c>
      <c r="F50" s="39">
        <v>94.17821036510462</v>
      </c>
      <c r="G50" s="40"/>
      <c r="H50" s="147">
        <v>1485.941</v>
      </c>
      <c r="I50" s="148">
        <v>3586.328</v>
      </c>
      <c r="J50" s="148">
        <v>2895.019</v>
      </c>
      <c r="K50" s="41">
        <v>80.7237653666926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17516</v>
      </c>
      <c r="D52" s="38">
        <v>24158</v>
      </c>
      <c r="E52" s="38">
        <v>24158</v>
      </c>
      <c r="F52" s="39">
        <v>100</v>
      </c>
      <c r="G52" s="40"/>
      <c r="H52" s="147">
        <v>23.54</v>
      </c>
      <c r="I52" s="148">
        <v>64.283</v>
      </c>
      <c r="J52" s="148">
        <v>64.283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64268</v>
      </c>
      <c r="D54" s="30">
        <v>59821</v>
      </c>
      <c r="E54" s="30">
        <v>60000</v>
      </c>
      <c r="F54" s="31"/>
      <c r="G54" s="31"/>
      <c r="H54" s="146">
        <v>173.605</v>
      </c>
      <c r="I54" s="146">
        <v>213.849</v>
      </c>
      <c r="J54" s="146">
        <v>178.463</v>
      </c>
      <c r="K54" s="32"/>
    </row>
    <row r="55" spans="1:11" s="33" customFormat="1" ht="11.25" customHeight="1">
      <c r="A55" s="35" t="s">
        <v>42</v>
      </c>
      <c r="B55" s="29"/>
      <c r="C55" s="30">
        <v>39000</v>
      </c>
      <c r="D55" s="30">
        <v>38279</v>
      </c>
      <c r="E55" s="30">
        <v>38300</v>
      </c>
      <c r="F55" s="31"/>
      <c r="G55" s="31"/>
      <c r="H55" s="146">
        <v>75.644</v>
      </c>
      <c r="I55" s="146">
        <v>95.702</v>
      </c>
      <c r="J55" s="146">
        <v>67.982</v>
      </c>
      <c r="K55" s="32"/>
    </row>
    <row r="56" spans="1:11" s="33" customFormat="1" ht="11.25" customHeight="1">
      <c r="A56" s="35" t="s">
        <v>43</v>
      </c>
      <c r="B56" s="29"/>
      <c r="C56" s="30">
        <v>38766</v>
      </c>
      <c r="D56" s="30">
        <v>32830</v>
      </c>
      <c r="E56" s="30">
        <v>38790</v>
      </c>
      <c r="F56" s="31"/>
      <c r="G56" s="31"/>
      <c r="H56" s="146">
        <v>94.743</v>
      </c>
      <c r="I56" s="146">
        <v>89.954</v>
      </c>
      <c r="J56" s="146">
        <v>97.45</v>
      </c>
      <c r="K56" s="32"/>
    </row>
    <row r="57" spans="1:11" s="33" customFormat="1" ht="11.25" customHeight="1">
      <c r="A57" s="35" t="s">
        <v>44</v>
      </c>
      <c r="B57" s="29"/>
      <c r="C57" s="30">
        <v>58267</v>
      </c>
      <c r="D57" s="30">
        <v>58676</v>
      </c>
      <c r="E57" s="30">
        <v>58676</v>
      </c>
      <c r="F57" s="31"/>
      <c r="G57" s="31"/>
      <c r="H57" s="146">
        <v>106.962</v>
      </c>
      <c r="I57" s="146">
        <v>182.058</v>
      </c>
      <c r="J57" s="146">
        <v>159.392</v>
      </c>
      <c r="K57" s="32"/>
    </row>
    <row r="58" spans="1:11" s="33" customFormat="1" ht="11.25" customHeight="1">
      <c r="A58" s="35" t="s">
        <v>45</v>
      </c>
      <c r="B58" s="29"/>
      <c r="C58" s="30">
        <v>46711</v>
      </c>
      <c r="D58" s="30">
        <v>44348</v>
      </c>
      <c r="E58" s="30">
        <v>42768</v>
      </c>
      <c r="F58" s="31"/>
      <c r="G58" s="31"/>
      <c r="H58" s="146">
        <v>58.968</v>
      </c>
      <c r="I58" s="146">
        <v>153.33</v>
      </c>
      <c r="J58" s="146">
        <v>97.759</v>
      </c>
      <c r="K58" s="32"/>
    </row>
    <row r="59" spans="1:11" s="42" customFormat="1" ht="11.25" customHeight="1">
      <c r="A59" s="36" t="s">
        <v>46</v>
      </c>
      <c r="B59" s="37"/>
      <c r="C59" s="38">
        <v>247012</v>
      </c>
      <c r="D59" s="38">
        <v>233954</v>
      </c>
      <c r="E59" s="38">
        <v>238534</v>
      </c>
      <c r="F59" s="39">
        <v>101.95764979440403</v>
      </c>
      <c r="G59" s="40"/>
      <c r="H59" s="147">
        <v>509.92199999999997</v>
      </c>
      <c r="I59" s="148">
        <v>734.893</v>
      </c>
      <c r="J59" s="148">
        <v>601.0459999999999</v>
      </c>
      <c r="K59" s="41">
        <v>81.78687237461779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1216</v>
      </c>
      <c r="D61" s="30">
        <v>1100</v>
      </c>
      <c r="E61" s="30">
        <v>1450</v>
      </c>
      <c r="F61" s="31"/>
      <c r="G61" s="31"/>
      <c r="H61" s="146">
        <v>2.642</v>
      </c>
      <c r="I61" s="146">
        <v>2.48</v>
      </c>
      <c r="J61" s="146">
        <v>2.875</v>
      </c>
      <c r="K61" s="32"/>
    </row>
    <row r="62" spans="1:11" s="33" customFormat="1" ht="11.25" customHeight="1">
      <c r="A62" s="35" t="s">
        <v>48</v>
      </c>
      <c r="B62" s="29"/>
      <c r="C62" s="30">
        <v>911</v>
      </c>
      <c r="D62" s="30">
        <v>775</v>
      </c>
      <c r="E62" s="30">
        <v>819</v>
      </c>
      <c r="F62" s="31"/>
      <c r="G62" s="31"/>
      <c r="H62" s="146">
        <v>1.615</v>
      </c>
      <c r="I62" s="146">
        <v>1.048</v>
      </c>
      <c r="J62" s="146">
        <v>1.622</v>
      </c>
      <c r="K62" s="32"/>
    </row>
    <row r="63" spans="1:11" s="33" customFormat="1" ht="11.25" customHeight="1">
      <c r="A63" s="35" t="s">
        <v>49</v>
      </c>
      <c r="B63" s="29"/>
      <c r="C63" s="30">
        <v>2210</v>
      </c>
      <c r="D63" s="30">
        <v>2190</v>
      </c>
      <c r="E63" s="30">
        <v>2229</v>
      </c>
      <c r="F63" s="31"/>
      <c r="G63" s="31"/>
      <c r="H63" s="146">
        <v>4.684</v>
      </c>
      <c r="I63" s="146">
        <v>6.598</v>
      </c>
      <c r="J63" s="146">
        <v>5.89</v>
      </c>
      <c r="K63" s="32"/>
    </row>
    <row r="64" spans="1:11" s="42" customFormat="1" ht="11.25" customHeight="1">
      <c r="A64" s="36" t="s">
        <v>50</v>
      </c>
      <c r="B64" s="37"/>
      <c r="C64" s="38">
        <v>4337</v>
      </c>
      <c r="D64" s="38">
        <v>4065</v>
      </c>
      <c r="E64" s="38">
        <v>4498</v>
      </c>
      <c r="F64" s="39">
        <v>110.6519065190652</v>
      </c>
      <c r="G64" s="40"/>
      <c r="H64" s="147">
        <v>8.940999999999999</v>
      </c>
      <c r="I64" s="148">
        <v>10.126</v>
      </c>
      <c r="J64" s="148">
        <v>10.387</v>
      </c>
      <c r="K64" s="41">
        <v>102.57752320758445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8039</v>
      </c>
      <c r="D66" s="38">
        <v>7178</v>
      </c>
      <c r="E66" s="38">
        <v>7107</v>
      </c>
      <c r="F66" s="39">
        <v>99.01086653663974</v>
      </c>
      <c r="G66" s="40"/>
      <c r="H66" s="147">
        <v>9.497</v>
      </c>
      <c r="I66" s="148">
        <v>9.477</v>
      </c>
      <c r="J66" s="148">
        <v>8.96</v>
      </c>
      <c r="K66" s="41">
        <v>94.54468713727974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51845</v>
      </c>
      <c r="D68" s="30">
        <v>56630</v>
      </c>
      <c r="E68" s="30">
        <v>58000</v>
      </c>
      <c r="F68" s="31"/>
      <c r="G68" s="31"/>
      <c r="H68" s="146">
        <v>128.021</v>
      </c>
      <c r="I68" s="146">
        <v>250</v>
      </c>
      <c r="J68" s="146">
        <v>128</v>
      </c>
      <c r="K68" s="32"/>
    </row>
    <row r="69" spans="1:11" s="33" customFormat="1" ht="11.25" customHeight="1">
      <c r="A69" s="35" t="s">
        <v>53</v>
      </c>
      <c r="B69" s="29"/>
      <c r="C69" s="30">
        <v>4029</v>
      </c>
      <c r="D69" s="30">
        <v>4480</v>
      </c>
      <c r="E69" s="30">
        <v>3900</v>
      </c>
      <c r="F69" s="31"/>
      <c r="G69" s="31"/>
      <c r="H69" s="146">
        <v>6.81</v>
      </c>
      <c r="I69" s="146">
        <v>15.8</v>
      </c>
      <c r="J69" s="146">
        <v>6.4</v>
      </c>
      <c r="K69" s="32"/>
    </row>
    <row r="70" spans="1:11" s="42" customFormat="1" ht="11.25" customHeight="1">
      <c r="A70" s="36" t="s">
        <v>54</v>
      </c>
      <c r="B70" s="37"/>
      <c r="C70" s="38">
        <v>55874</v>
      </c>
      <c r="D70" s="38">
        <v>61110</v>
      </c>
      <c r="E70" s="38">
        <v>61900</v>
      </c>
      <c r="F70" s="39">
        <v>101.29275077728686</v>
      </c>
      <c r="G70" s="40"/>
      <c r="H70" s="147">
        <v>134.831</v>
      </c>
      <c r="I70" s="148">
        <v>265.8</v>
      </c>
      <c r="J70" s="148">
        <v>134.4</v>
      </c>
      <c r="K70" s="41">
        <v>50.56433408577878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2862</v>
      </c>
      <c r="D72" s="30">
        <v>2882</v>
      </c>
      <c r="E72" s="30">
        <v>3030</v>
      </c>
      <c r="F72" s="31"/>
      <c r="G72" s="31"/>
      <c r="H72" s="146">
        <v>3.734</v>
      </c>
      <c r="I72" s="146">
        <v>4.123</v>
      </c>
      <c r="J72" s="146">
        <v>4.026</v>
      </c>
      <c r="K72" s="32"/>
    </row>
    <row r="73" spans="1:11" s="33" customFormat="1" ht="11.25" customHeight="1">
      <c r="A73" s="35" t="s">
        <v>56</v>
      </c>
      <c r="B73" s="29"/>
      <c r="C73" s="30">
        <v>9794</v>
      </c>
      <c r="D73" s="30">
        <v>9616</v>
      </c>
      <c r="E73" s="30">
        <v>9616</v>
      </c>
      <c r="F73" s="31"/>
      <c r="G73" s="31"/>
      <c r="H73" s="146">
        <v>19.302</v>
      </c>
      <c r="I73" s="146">
        <v>38.464</v>
      </c>
      <c r="J73" s="146">
        <v>38.464</v>
      </c>
      <c r="K73" s="32"/>
    </row>
    <row r="74" spans="1:11" s="33" customFormat="1" ht="11.25" customHeight="1">
      <c r="A74" s="35" t="s">
        <v>57</v>
      </c>
      <c r="B74" s="29"/>
      <c r="C74" s="30">
        <v>14310</v>
      </c>
      <c r="D74" s="30">
        <v>18410</v>
      </c>
      <c r="E74" s="30">
        <v>18000</v>
      </c>
      <c r="F74" s="31"/>
      <c r="G74" s="31"/>
      <c r="H74" s="146">
        <v>41.272</v>
      </c>
      <c r="I74" s="146">
        <v>101.255</v>
      </c>
      <c r="J74" s="146">
        <v>45</v>
      </c>
      <c r="K74" s="32"/>
    </row>
    <row r="75" spans="1:11" s="33" customFormat="1" ht="11.25" customHeight="1">
      <c r="A75" s="35" t="s">
        <v>58</v>
      </c>
      <c r="B75" s="29"/>
      <c r="C75" s="30">
        <v>7882</v>
      </c>
      <c r="D75" s="30">
        <v>8232</v>
      </c>
      <c r="E75" s="30">
        <v>8495</v>
      </c>
      <c r="F75" s="31"/>
      <c r="G75" s="31"/>
      <c r="H75" s="146">
        <v>9.945</v>
      </c>
      <c r="I75" s="146">
        <v>10.455</v>
      </c>
      <c r="J75" s="146">
        <v>15.978</v>
      </c>
      <c r="K75" s="32"/>
    </row>
    <row r="76" spans="1:11" s="33" customFormat="1" ht="11.25" customHeight="1">
      <c r="A76" s="35" t="s">
        <v>59</v>
      </c>
      <c r="B76" s="29"/>
      <c r="C76" s="30">
        <v>3903</v>
      </c>
      <c r="D76" s="30">
        <v>3746</v>
      </c>
      <c r="E76" s="30">
        <v>3746</v>
      </c>
      <c r="F76" s="31"/>
      <c r="G76" s="31"/>
      <c r="H76" s="146">
        <v>17.564</v>
      </c>
      <c r="I76" s="146">
        <v>15.723</v>
      </c>
      <c r="J76" s="146">
        <v>13.392</v>
      </c>
      <c r="K76" s="32"/>
    </row>
    <row r="77" spans="1:11" s="33" customFormat="1" ht="11.25" customHeight="1">
      <c r="A77" s="35" t="s">
        <v>60</v>
      </c>
      <c r="B77" s="29"/>
      <c r="C77" s="30">
        <v>2262</v>
      </c>
      <c r="D77" s="30">
        <v>1914</v>
      </c>
      <c r="E77" s="30">
        <v>1914</v>
      </c>
      <c r="F77" s="31"/>
      <c r="G77" s="31"/>
      <c r="H77" s="146">
        <v>5.403</v>
      </c>
      <c r="I77" s="146">
        <v>7</v>
      </c>
      <c r="J77" s="146">
        <v>7.744</v>
      </c>
      <c r="K77" s="32"/>
    </row>
    <row r="78" spans="1:11" s="33" customFormat="1" ht="11.25" customHeight="1">
      <c r="A78" s="35" t="s">
        <v>61</v>
      </c>
      <c r="B78" s="29"/>
      <c r="C78" s="30">
        <v>4338</v>
      </c>
      <c r="D78" s="30">
        <v>5157</v>
      </c>
      <c r="E78" s="30">
        <v>5200</v>
      </c>
      <c r="F78" s="31"/>
      <c r="G78" s="31"/>
      <c r="H78" s="146">
        <v>10.236</v>
      </c>
      <c r="I78" s="146">
        <v>21.143</v>
      </c>
      <c r="J78" s="146">
        <v>12.792</v>
      </c>
      <c r="K78" s="32"/>
    </row>
    <row r="79" spans="1:11" s="33" customFormat="1" ht="11.25" customHeight="1">
      <c r="A79" s="35" t="s">
        <v>62</v>
      </c>
      <c r="B79" s="29"/>
      <c r="C79" s="30">
        <v>46621</v>
      </c>
      <c r="D79" s="30">
        <v>48125</v>
      </c>
      <c r="E79" s="30">
        <v>48090</v>
      </c>
      <c r="F79" s="31"/>
      <c r="G79" s="31"/>
      <c r="H79" s="146">
        <v>136.877</v>
      </c>
      <c r="I79" s="146">
        <v>221.19</v>
      </c>
      <c r="J79" s="146">
        <v>134.652</v>
      </c>
      <c r="K79" s="32"/>
    </row>
    <row r="80" spans="1:11" s="42" customFormat="1" ht="11.25" customHeight="1">
      <c r="A80" s="43" t="s">
        <v>63</v>
      </c>
      <c r="B80" s="37"/>
      <c r="C80" s="38">
        <v>91972</v>
      </c>
      <c r="D80" s="38">
        <v>98082</v>
      </c>
      <c r="E80" s="38">
        <v>98091</v>
      </c>
      <c r="F80" s="39">
        <v>100.00917599559553</v>
      </c>
      <c r="G80" s="40"/>
      <c r="H80" s="147">
        <v>244.333</v>
      </c>
      <c r="I80" s="148">
        <v>419.353</v>
      </c>
      <c r="J80" s="148">
        <v>272.048</v>
      </c>
      <c r="K80" s="41">
        <v>64.87326905971818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165</v>
      </c>
      <c r="D82" s="30">
        <v>165</v>
      </c>
      <c r="E82" s="30">
        <v>129</v>
      </c>
      <c r="F82" s="31"/>
      <c r="G82" s="31"/>
      <c r="H82" s="146">
        <v>0.24</v>
      </c>
      <c r="I82" s="146">
        <v>0.24</v>
      </c>
      <c r="J82" s="146">
        <v>0.192</v>
      </c>
      <c r="K82" s="32"/>
    </row>
    <row r="83" spans="1:11" s="33" customFormat="1" ht="11.25" customHeight="1">
      <c r="A83" s="35" t="s">
        <v>65</v>
      </c>
      <c r="B83" s="29"/>
      <c r="C83" s="30">
        <v>177</v>
      </c>
      <c r="D83" s="30">
        <v>180</v>
      </c>
      <c r="E83" s="30">
        <v>160</v>
      </c>
      <c r="F83" s="31"/>
      <c r="G83" s="31"/>
      <c r="H83" s="146">
        <v>0.181</v>
      </c>
      <c r="I83" s="146">
        <v>0.18</v>
      </c>
      <c r="J83" s="146">
        <v>0.16</v>
      </c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345</v>
      </c>
      <c r="E84" s="38">
        <v>289</v>
      </c>
      <c r="F84" s="39">
        <v>83.76811594202898</v>
      </c>
      <c r="G84" s="40"/>
      <c r="H84" s="147">
        <v>0.421</v>
      </c>
      <c r="I84" s="148">
        <v>0.42</v>
      </c>
      <c r="J84" s="148">
        <v>0.352</v>
      </c>
      <c r="K84" s="41">
        <v>83.8095238095238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1641635</v>
      </c>
      <c r="D87" s="53">
        <v>1689437</v>
      </c>
      <c r="E87" s="53">
        <v>1644058</v>
      </c>
      <c r="F87" s="54">
        <f>IF(D87&gt;0,100*E87/D87,0)</f>
        <v>97.31395725321512</v>
      </c>
      <c r="G87" s="40"/>
      <c r="H87" s="151">
        <v>3763.4610000000002</v>
      </c>
      <c r="I87" s="152">
        <v>6718.903</v>
      </c>
      <c r="J87" s="152">
        <v>5443.058</v>
      </c>
      <c r="K87" s="54">
        <f>IF(I87&gt;0,100*J87/I87,0)</f>
        <v>81.01111148650308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69</v>
      </c>
      <c r="D9" s="30">
        <v>28</v>
      </c>
      <c r="E9" s="30">
        <v>28</v>
      </c>
      <c r="F9" s="31"/>
      <c r="G9" s="31"/>
      <c r="H9" s="146">
        <v>1.779</v>
      </c>
      <c r="I9" s="146">
        <v>0.721</v>
      </c>
      <c r="J9" s="146">
        <v>0.706</v>
      </c>
      <c r="K9" s="32"/>
    </row>
    <row r="10" spans="1:11" s="33" customFormat="1" ht="11.25" customHeight="1">
      <c r="A10" s="35" t="s">
        <v>8</v>
      </c>
      <c r="B10" s="29"/>
      <c r="C10" s="30">
        <v>7</v>
      </c>
      <c r="D10" s="30">
        <v>59</v>
      </c>
      <c r="E10" s="30">
        <v>59</v>
      </c>
      <c r="F10" s="31"/>
      <c r="G10" s="31"/>
      <c r="H10" s="146">
        <v>0.181</v>
      </c>
      <c r="I10" s="146">
        <v>1.441</v>
      </c>
      <c r="J10" s="146">
        <v>1.298</v>
      </c>
      <c r="K10" s="32"/>
    </row>
    <row r="11" spans="1:11" s="33" customFormat="1" ht="11.25" customHeight="1">
      <c r="A11" s="28" t="s">
        <v>9</v>
      </c>
      <c r="B11" s="29"/>
      <c r="C11" s="30">
        <v>12</v>
      </c>
      <c r="D11" s="30">
        <v>8</v>
      </c>
      <c r="E11" s="30">
        <v>11</v>
      </c>
      <c r="F11" s="31"/>
      <c r="G11" s="31"/>
      <c r="H11" s="146">
        <v>0.263</v>
      </c>
      <c r="I11" s="146">
        <v>0.118</v>
      </c>
      <c r="J11" s="146">
        <v>0.261</v>
      </c>
      <c r="K11" s="32"/>
    </row>
    <row r="12" spans="1:11" s="33" customFormat="1" ht="11.25" customHeight="1">
      <c r="A12" s="35" t="s">
        <v>10</v>
      </c>
      <c r="B12" s="29"/>
      <c r="C12" s="30">
        <v>17</v>
      </c>
      <c r="D12" s="30">
        <v>20</v>
      </c>
      <c r="E12" s="30">
        <v>20</v>
      </c>
      <c r="F12" s="31"/>
      <c r="G12" s="31"/>
      <c r="H12" s="146">
        <v>0.413</v>
      </c>
      <c r="I12" s="146">
        <v>0.529</v>
      </c>
      <c r="J12" s="146">
        <v>0.509</v>
      </c>
      <c r="K12" s="32"/>
    </row>
    <row r="13" spans="1:11" s="42" customFormat="1" ht="11.25" customHeight="1">
      <c r="A13" s="36" t="s">
        <v>11</v>
      </c>
      <c r="B13" s="37"/>
      <c r="C13" s="38">
        <v>105</v>
      </c>
      <c r="D13" s="38">
        <v>115</v>
      </c>
      <c r="E13" s="38">
        <v>118</v>
      </c>
      <c r="F13" s="39">
        <f>IF(D13&gt;0,100*E13/D13,0)</f>
        <v>102.6086956521739</v>
      </c>
      <c r="G13" s="40"/>
      <c r="H13" s="147">
        <v>2.6359999999999997</v>
      </c>
      <c r="I13" s="148">
        <v>2.8089999999999997</v>
      </c>
      <c r="J13" s="148">
        <v>2.774</v>
      </c>
      <c r="K13" s="41">
        <f>IF(I13&gt;0,100*J13/I13,0)</f>
        <v>98.75400498398007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4</v>
      </c>
      <c r="D15" s="38">
        <v>4</v>
      </c>
      <c r="E15" s="38">
        <v>10</v>
      </c>
      <c r="F15" s="39">
        <v>250</v>
      </c>
      <c r="G15" s="40"/>
      <c r="H15" s="147">
        <v>0.024</v>
      </c>
      <c r="I15" s="148">
        <v>0.02</v>
      </c>
      <c r="J15" s="148">
        <v>0.05</v>
      </c>
      <c r="K15" s="41">
        <v>250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4</v>
      </c>
      <c r="D17" s="38">
        <v>1.2</v>
      </c>
      <c r="E17" s="38">
        <v>1</v>
      </c>
      <c r="F17" s="39">
        <v>83.33333333333334</v>
      </c>
      <c r="G17" s="40"/>
      <c r="H17" s="147">
        <v>0.047</v>
      </c>
      <c r="I17" s="148">
        <v>0.034</v>
      </c>
      <c r="J17" s="148">
        <v>0.001</v>
      </c>
      <c r="K17" s="41">
        <v>2.941176470588235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2</v>
      </c>
      <c r="D19" s="30"/>
      <c r="E19" s="30"/>
      <c r="F19" s="31"/>
      <c r="G19" s="31"/>
      <c r="H19" s="146">
        <v>0.012</v>
      </c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>
        <v>2</v>
      </c>
      <c r="D21" s="30"/>
      <c r="E21" s="30"/>
      <c r="F21" s="31"/>
      <c r="G21" s="31"/>
      <c r="H21" s="146">
        <v>0.01</v>
      </c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4</v>
      </c>
      <c r="D22" s="38"/>
      <c r="E22" s="38"/>
      <c r="F22" s="39"/>
      <c r="G22" s="40"/>
      <c r="H22" s="147">
        <v>0.022</v>
      </c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</v>
      </c>
      <c r="D24" s="38">
        <v>2</v>
      </c>
      <c r="E24" s="38">
        <v>2</v>
      </c>
      <c r="F24" s="39">
        <v>100</v>
      </c>
      <c r="G24" s="40"/>
      <c r="H24" s="147">
        <v>0.003</v>
      </c>
      <c r="I24" s="148">
        <v>0.005</v>
      </c>
      <c r="J24" s="148">
        <v>0.005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1</v>
      </c>
      <c r="D26" s="38">
        <v>2</v>
      </c>
      <c r="E26" s="38">
        <v>1</v>
      </c>
      <c r="F26" s="39">
        <v>50</v>
      </c>
      <c r="G26" s="40"/>
      <c r="H26" s="147">
        <v>0.004</v>
      </c>
      <c r="I26" s="148">
        <v>0.008</v>
      </c>
      <c r="J26" s="148">
        <v>0.004</v>
      </c>
      <c r="K26" s="41">
        <v>50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7</v>
      </c>
      <c r="D28" s="30">
        <v>9</v>
      </c>
      <c r="E28" s="30">
        <v>10</v>
      </c>
      <c r="F28" s="31"/>
      <c r="G28" s="31"/>
      <c r="H28" s="146">
        <v>0.168</v>
      </c>
      <c r="I28" s="146">
        <v>0.284</v>
      </c>
      <c r="J28" s="146">
        <v>0.305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>
        <v>7</v>
      </c>
      <c r="D31" s="38">
        <v>9</v>
      </c>
      <c r="E31" s="38">
        <v>10</v>
      </c>
      <c r="F31" s="39">
        <v>111.11111111111111</v>
      </c>
      <c r="G31" s="40"/>
      <c r="H31" s="147">
        <v>0.168</v>
      </c>
      <c r="I31" s="148">
        <v>0.284</v>
      </c>
      <c r="J31" s="148">
        <v>0.305</v>
      </c>
      <c r="K31" s="41">
        <v>107.3943661971831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57</v>
      </c>
      <c r="D33" s="30">
        <v>50</v>
      </c>
      <c r="E33" s="30">
        <v>57</v>
      </c>
      <c r="F33" s="31"/>
      <c r="G33" s="31"/>
      <c r="H33" s="146">
        <v>1.869</v>
      </c>
      <c r="I33" s="146">
        <v>1.64</v>
      </c>
      <c r="J33" s="146">
        <v>1.9</v>
      </c>
      <c r="K33" s="32"/>
    </row>
    <row r="34" spans="1:11" s="33" customFormat="1" ht="11.25" customHeight="1">
      <c r="A34" s="35" t="s">
        <v>25</v>
      </c>
      <c r="B34" s="29"/>
      <c r="C34" s="30">
        <v>32</v>
      </c>
      <c r="D34" s="30">
        <v>30</v>
      </c>
      <c r="E34" s="30">
        <v>20</v>
      </c>
      <c r="F34" s="31"/>
      <c r="G34" s="31"/>
      <c r="H34" s="146">
        <v>1.069</v>
      </c>
      <c r="I34" s="146">
        <v>1</v>
      </c>
      <c r="J34" s="146">
        <v>0.72</v>
      </c>
      <c r="K34" s="32"/>
    </row>
    <row r="35" spans="1:11" s="33" customFormat="1" ht="11.25" customHeight="1">
      <c r="A35" s="35" t="s">
        <v>26</v>
      </c>
      <c r="B35" s="29"/>
      <c r="C35" s="30">
        <v>3</v>
      </c>
      <c r="D35" s="30">
        <v>3</v>
      </c>
      <c r="E35" s="30">
        <v>2</v>
      </c>
      <c r="F35" s="31"/>
      <c r="G35" s="31"/>
      <c r="H35" s="146">
        <v>0.033</v>
      </c>
      <c r="I35" s="146">
        <v>0.03</v>
      </c>
      <c r="J35" s="146">
        <v>0.02</v>
      </c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2</v>
      </c>
      <c r="E36" s="30">
        <v>2</v>
      </c>
      <c r="F36" s="31"/>
      <c r="G36" s="31"/>
      <c r="H36" s="146">
        <v>0.05</v>
      </c>
      <c r="I36" s="146">
        <v>0.049</v>
      </c>
      <c r="J36" s="146">
        <v>0.028</v>
      </c>
      <c r="K36" s="32"/>
    </row>
    <row r="37" spans="1:11" s="42" customFormat="1" ht="11.25" customHeight="1">
      <c r="A37" s="36" t="s">
        <v>28</v>
      </c>
      <c r="B37" s="37"/>
      <c r="C37" s="38">
        <v>94</v>
      </c>
      <c r="D37" s="38">
        <v>85</v>
      </c>
      <c r="E37" s="38">
        <v>81</v>
      </c>
      <c r="F37" s="39">
        <v>95.29411764705883</v>
      </c>
      <c r="G37" s="40"/>
      <c r="H37" s="147">
        <v>3.0209999999999995</v>
      </c>
      <c r="I37" s="148">
        <v>2.7189999999999994</v>
      </c>
      <c r="J37" s="148">
        <v>2.668</v>
      </c>
      <c r="K37" s="41">
        <v>98.12431040823834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10</v>
      </c>
      <c r="D39" s="38">
        <v>10</v>
      </c>
      <c r="E39" s="38">
        <v>25</v>
      </c>
      <c r="F39" s="39">
        <v>250</v>
      </c>
      <c r="G39" s="40"/>
      <c r="H39" s="147">
        <v>0.108</v>
      </c>
      <c r="I39" s="148">
        <v>0.1</v>
      </c>
      <c r="J39" s="148">
        <v>0.32</v>
      </c>
      <c r="K39" s="41">
        <v>320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28</v>
      </c>
      <c r="D41" s="30">
        <v>34</v>
      </c>
      <c r="E41" s="30">
        <v>39</v>
      </c>
      <c r="F41" s="31"/>
      <c r="G41" s="31"/>
      <c r="H41" s="146">
        <v>0.42</v>
      </c>
      <c r="I41" s="146">
        <v>0.85</v>
      </c>
      <c r="J41" s="146">
        <v>0.979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6</v>
      </c>
      <c r="E45" s="30">
        <v>6</v>
      </c>
      <c r="F45" s="31"/>
      <c r="G45" s="31"/>
      <c r="H45" s="146">
        <v>0.026</v>
      </c>
      <c r="I45" s="146">
        <v>0.09</v>
      </c>
      <c r="J45" s="146">
        <v>0.096</v>
      </c>
      <c r="K45" s="32"/>
    </row>
    <row r="46" spans="1:11" s="33" customFormat="1" ht="11.25" customHeight="1">
      <c r="A46" s="35" t="s">
        <v>35</v>
      </c>
      <c r="B46" s="29"/>
      <c r="C46" s="30">
        <v>42</v>
      </c>
      <c r="D46" s="30">
        <v>65</v>
      </c>
      <c r="E46" s="30">
        <v>52</v>
      </c>
      <c r="F46" s="31"/>
      <c r="G46" s="31"/>
      <c r="H46" s="146">
        <v>0.672</v>
      </c>
      <c r="I46" s="146">
        <v>1.04</v>
      </c>
      <c r="J46" s="146">
        <v>0.832</v>
      </c>
      <c r="K46" s="32"/>
    </row>
    <row r="47" spans="1:11" s="33" customFormat="1" ht="11.25" customHeight="1">
      <c r="A47" s="35" t="s">
        <v>36</v>
      </c>
      <c r="B47" s="29"/>
      <c r="C47" s="30">
        <v>11</v>
      </c>
      <c r="D47" s="30">
        <v>9</v>
      </c>
      <c r="E47" s="30">
        <v>12</v>
      </c>
      <c r="F47" s="31"/>
      <c r="G47" s="31"/>
      <c r="H47" s="146">
        <v>0.33</v>
      </c>
      <c r="I47" s="146">
        <v>0.27</v>
      </c>
      <c r="J47" s="146">
        <v>0.36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83</v>
      </c>
      <c r="D50" s="38">
        <v>114</v>
      </c>
      <c r="E50" s="38">
        <v>109</v>
      </c>
      <c r="F50" s="39">
        <v>95.6140350877193</v>
      </c>
      <c r="G50" s="40"/>
      <c r="H50" s="147">
        <v>1.4480000000000002</v>
      </c>
      <c r="I50" s="148">
        <v>2.25</v>
      </c>
      <c r="J50" s="148">
        <v>2.267</v>
      </c>
      <c r="K50" s="41">
        <v>100.75555555555555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16</v>
      </c>
      <c r="D52" s="38">
        <v>16</v>
      </c>
      <c r="E52" s="38">
        <v>16</v>
      </c>
      <c r="F52" s="39">
        <v>100</v>
      </c>
      <c r="G52" s="40"/>
      <c r="H52" s="147">
        <v>0.24</v>
      </c>
      <c r="I52" s="148">
        <v>0.24</v>
      </c>
      <c r="J52" s="148">
        <v>0.24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>
        <v>4</v>
      </c>
      <c r="D63" s="30">
        <v>4</v>
      </c>
      <c r="E63" s="30">
        <v>3</v>
      </c>
      <c r="F63" s="31"/>
      <c r="G63" s="31"/>
      <c r="H63" s="146">
        <v>0.116</v>
      </c>
      <c r="I63" s="146">
        <v>0.116</v>
      </c>
      <c r="J63" s="146">
        <v>0.116</v>
      </c>
      <c r="K63" s="32"/>
    </row>
    <row r="64" spans="1:11" s="42" customFormat="1" ht="11.25" customHeight="1">
      <c r="A64" s="36" t="s">
        <v>50</v>
      </c>
      <c r="B64" s="37"/>
      <c r="C64" s="38">
        <v>4</v>
      </c>
      <c r="D64" s="38">
        <v>4</v>
      </c>
      <c r="E64" s="38">
        <v>3</v>
      </c>
      <c r="F64" s="39">
        <v>75</v>
      </c>
      <c r="G64" s="40"/>
      <c r="H64" s="147">
        <v>0.116</v>
      </c>
      <c r="I64" s="148">
        <v>0.116</v>
      </c>
      <c r="J64" s="148">
        <v>0.116</v>
      </c>
      <c r="K64" s="41">
        <v>100.00000000000001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>
        <v>1</v>
      </c>
      <c r="E66" s="38"/>
      <c r="F66" s="39"/>
      <c r="G66" s="40"/>
      <c r="H66" s="147"/>
      <c r="I66" s="148">
        <v>0.015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1</v>
      </c>
      <c r="D68" s="30"/>
      <c r="E68" s="30"/>
      <c r="F68" s="31"/>
      <c r="G68" s="31"/>
      <c r="H68" s="146">
        <v>0.015</v>
      </c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>
        <v>21</v>
      </c>
      <c r="D69" s="30"/>
      <c r="E69" s="30"/>
      <c r="F69" s="31"/>
      <c r="G69" s="31"/>
      <c r="H69" s="146">
        <v>0.525</v>
      </c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>
        <v>22</v>
      </c>
      <c r="D70" s="38"/>
      <c r="E70" s="38"/>
      <c r="F70" s="39"/>
      <c r="G70" s="40"/>
      <c r="H70" s="147">
        <v>0.54</v>
      </c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>
        <v>12</v>
      </c>
      <c r="D73" s="30">
        <v>12</v>
      </c>
      <c r="E73" s="30">
        <v>13</v>
      </c>
      <c r="F73" s="31"/>
      <c r="G73" s="31"/>
      <c r="H73" s="146">
        <v>0.357</v>
      </c>
      <c r="I73" s="146">
        <v>0.357</v>
      </c>
      <c r="J73" s="146">
        <v>0.39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>
        <v>25</v>
      </c>
      <c r="D75" s="30">
        <v>30</v>
      </c>
      <c r="E75" s="30">
        <v>42</v>
      </c>
      <c r="F75" s="31"/>
      <c r="G75" s="31"/>
      <c r="H75" s="146">
        <v>0.282</v>
      </c>
      <c r="I75" s="146">
        <v>0.335</v>
      </c>
      <c r="J75" s="146">
        <v>0.29</v>
      </c>
      <c r="K75" s="32"/>
    </row>
    <row r="76" spans="1:11" s="33" customFormat="1" ht="11.25" customHeight="1">
      <c r="A76" s="35" t="s">
        <v>59</v>
      </c>
      <c r="B76" s="29"/>
      <c r="C76" s="30">
        <v>6355</v>
      </c>
      <c r="D76" s="30">
        <v>6545</v>
      </c>
      <c r="E76" s="30">
        <v>6545</v>
      </c>
      <c r="F76" s="31"/>
      <c r="G76" s="31"/>
      <c r="H76" s="146">
        <v>349.143</v>
      </c>
      <c r="I76" s="146">
        <v>333.795</v>
      </c>
      <c r="J76" s="146">
        <v>333.795</v>
      </c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>
        <v>4</v>
      </c>
      <c r="E77" s="30">
        <v>2</v>
      </c>
      <c r="F77" s="31"/>
      <c r="G77" s="31"/>
      <c r="H77" s="146">
        <v>0.012</v>
      </c>
      <c r="I77" s="146">
        <v>0.012</v>
      </c>
      <c r="J77" s="146">
        <v>0.004</v>
      </c>
      <c r="K77" s="32"/>
    </row>
    <row r="78" spans="1:11" s="33" customFormat="1" ht="11.25" customHeight="1">
      <c r="A78" s="35" t="s">
        <v>61</v>
      </c>
      <c r="B78" s="29"/>
      <c r="C78" s="30">
        <v>7</v>
      </c>
      <c r="D78" s="30">
        <v>7</v>
      </c>
      <c r="E78" s="30">
        <v>7</v>
      </c>
      <c r="F78" s="31"/>
      <c r="G78" s="31"/>
      <c r="H78" s="146">
        <v>0.074</v>
      </c>
      <c r="I78" s="146">
        <v>0.073</v>
      </c>
      <c r="J78" s="146">
        <v>0.073</v>
      </c>
      <c r="K78" s="32"/>
    </row>
    <row r="79" spans="1:11" s="33" customFormat="1" ht="11.25" customHeight="1">
      <c r="A79" s="35" t="s">
        <v>62</v>
      </c>
      <c r="B79" s="29"/>
      <c r="C79" s="30">
        <v>5</v>
      </c>
      <c r="D79" s="30">
        <v>5</v>
      </c>
      <c r="E79" s="30">
        <v>5</v>
      </c>
      <c r="F79" s="31"/>
      <c r="G79" s="31"/>
      <c r="H79" s="146">
        <v>0.186</v>
      </c>
      <c r="I79" s="146">
        <v>0.195</v>
      </c>
      <c r="J79" s="146">
        <v>0.15</v>
      </c>
      <c r="K79" s="32"/>
    </row>
    <row r="80" spans="1:11" s="42" customFormat="1" ht="11.25" customHeight="1">
      <c r="A80" s="43" t="s">
        <v>63</v>
      </c>
      <c r="B80" s="37"/>
      <c r="C80" s="38">
        <v>6408</v>
      </c>
      <c r="D80" s="38">
        <v>6603</v>
      </c>
      <c r="E80" s="38">
        <v>6614</v>
      </c>
      <c r="F80" s="39">
        <v>100.16659094351053</v>
      </c>
      <c r="G80" s="40"/>
      <c r="H80" s="147">
        <v>350.054</v>
      </c>
      <c r="I80" s="148">
        <v>334.767</v>
      </c>
      <c r="J80" s="148">
        <v>334.702</v>
      </c>
      <c r="K80" s="41">
        <v>99.98058351032209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32</v>
      </c>
      <c r="D82" s="30">
        <v>32</v>
      </c>
      <c r="E82" s="30">
        <v>34</v>
      </c>
      <c r="F82" s="31"/>
      <c r="G82" s="31"/>
      <c r="H82" s="146">
        <v>1.321</v>
      </c>
      <c r="I82" s="146">
        <v>1.321</v>
      </c>
      <c r="J82" s="146">
        <v>1.41</v>
      </c>
      <c r="K82" s="32"/>
    </row>
    <row r="83" spans="1:11" s="33" customFormat="1" ht="11.25" customHeight="1">
      <c r="A83" s="35" t="s">
        <v>65</v>
      </c>
      <c r="B83" s="29"/>
      <c r="C83" s="30">
        <v>24</v>
      </c>
      <c r="D83" s="30">
        <v>23</v>
      </c>
      <c r="E83" s="30">
        <v>24</v>
      </c>
      <c r="F83" s="31"/>
      <c r="G83" s="31"/>
      <c r="H83" s="146">
        <v>0.664</v>
      </c>
      <c r="I83" s="146">
        <v>0.66</v>
      </c>
      <c r="J83" s="146">
        <v>0.59</v>
      </c>
      <c r="K83" s="32"/>
    </row>
    <row r="84" spans="1:11" s="42" customFormat="1" ht="11.25" customHeight="1">
      <c r="A84" s="36" t="s">
        <v>66</v>
      </c>
      <c r="B84" s="37"/>
      <c r="C84" s="38">
        <v>56</v>
      </c>
      <c r="D84" s="38">
        <v>55</v>
      </c>
      <c r="E84" s="38">
        <v>58</v>
      </c>
      <c r="F84" s="39">
        <v>105.45454545454545</v>
      </c>
      <c r="G84" s="40"/>
      <c r="H84" s="147">
        <v>1.9849999999999999</v>
      </c>
      <c r="I84" s="148">
        <v>1.9809999999999999</v>
      </c>
      <c r="J84" s="148">
        <v>2</v>
      </c>
      <c r="K84" s="41">
        <v>100.95911155981828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6819</v>
      </c>
      <c r="D87" s="53">
        <v>7021.2</v>
      </c>
      <c r="E87" s="53">
        <v>7048</v>
      </c>
      <c r="F87" s="54">
        <f>IF(D87&gt;0,100*E87/D87,0)</f>
        <v>100.38170113370934</v>
      </c>
      <c r="G87" s="40"/>
      <c r="H87" s="151">
        <v>360.416</v>
      </c>
      <c r="I87" s="152">
        <v>345.348</v>
      </c>
      <c r="J87" s="152">
        <v>345.452</v>
      </c>
      <c r="K87" s="54">
        <f>IF(I87&gt;0,100*J87/I87,0)</f>
        <v>100.03011455111944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42</v>
      </c>
      <c r="D26" s="38">
        <v>42</v>
      </c>
      <c r="E26" s="38">
        <v>40</v>
      </c>
      <c r="F26" s="39">
        <v>95.23809523809524</v>
      </c>
      <c r="G26" s="40"/>
      <c r="H26" s="147">
        <v>1.48</v>
      </c>
      <c r="I26" s="148">
        <v>1.48</v>
      </c>
      <c r="J26" s="148">
        <v>1.4</v>
      </c>
      <c r="K26" s="41">
        <v>94.5945945945946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16</v>
      </c>
      <c r="D30" s="30">
        <v>13</v>
      </c>
      <c r="E30" s="30">
        <v>12</v>
      </c>
      <c r="F30" s="31"/>
      <c r="G30" s="31"/>
      <c r="H30" s="146"/>
      <c r="I30" s="146">
        <v>0.715</v>
      </c>
      <c r="J30" s="146">
        <v>0.661</v>
      </c>
      <c r="K30" s="32"/>
    </row>
    <row r="31" spans="1:11" s="42" customFormat="1" ht="11.25" customHeight="1">
      <c r="A31" s="43" t="s">
        <v>23</v>
      </c>
      <c r="B31" s="37"/>
      <c r="C31" s="38">
        <v>16</v>
      </c>
      <c r="D31" s="38">
        <v>13</v>
      </c>
      <c r="E31" s="38">
        <v>12</v>
      </c>
      <c r="F31" s="39">
        <v>92.3076923076923</v>
      </c>
      <c r="G31" s="40"/>
      <c r="H31" s="147"/>
      <c r="I31" s="148">
        <v>0.715</v>
      </c>
      <c r="J31" s="148">
        <v>0.661</v>
      </c>
      <c r="K31" s="41">
        <v>92.44755244755247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120</v>
      </c>
      <c r="D33" s="30">
        <v>120</v>
      </c>
      <c r="E33" s="30">
        <v>100</v>
      </c>
      <c r="F33" s="31"/>
      <c r="G33" s="31"/>
      <c r="H33" s="146">
        <v>3.768</v>
      </c>
      <c r="I33" s="146">
        <v>3.8</v>
      </c>
      <c r="J33" s="146">
        <v>3.15</v>
      </c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>
        <v>14</v>
      </c>
      <c r="F34" s="31"/>
      <c r="G34" s="31"/>
      <c r="H34" s="146">
        <v>0.463</v>
      </c>
      <c r="I34" s="146">
        <v>0.45</v>
      </c>
      <c r="J34" s="146">
        <v>0.5</v>
      </c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18</v>
      </c>
      <c r="E35" s="30">
        <v>20</v>
      </c>
      <c r="F35" s="31"/>
      <c r="G35" s="31"/>
      <c r="H35" s="146">
        <v>0.832</v>
      </c>
      <c r="I35" s="146">
        <v>0.75</v>
      </c>
      <c r="J35" s="146">
        <v>0.8</v>
      </c>
      <c r="K35" s="32"/>
    </row>
    <row r="36" spans="1:11" s="33" customFormat="1" ht="11.25" customHeight="1">
      <c r="A36" s="35" t="s">
        <v>27</v>
      </c>
      <c r="B36" s="29"/>
      <c r="C36" s="30">
        <v>146</v>
      </c>
      <c r="D36" s="30">
        <v>146</v>
      </c>
      <c r="E36" s="30">
        <v>140</v>
      </c>
      <c r="F36" s="31"/>
      <c r="G36" s="31"/>
      <c r="H36" s="146">
        <v>4.089</v>
      </c>
      <c r="I36" s="146">
        <v>4.089</v>
      </c>
      <c r="J36" s="146">
        <v>4.098</v>
      </c>
      <c r="K36" s="32"/>
    </row>
    <row r="37" spans="1:11" s="42" customFormat="1" ht="11.25" customHeight="1">
      <c r="A37" s="36" t="s">
        <v>28</v>
      </c>
      <c r="B37" s="37"/>
      <c r="C37" s="38">
        <v>299</v>
      </c>
      <c r="D37" s="38">
        <v>297</v>
      </c>
      <c r="E37" s="38">
        <v>274</v>
      </c>
      <c r="F37" s="39">
        <v>92.25589225589225</v>
      </c>
      <c r="G37" s="40"/>
      <c r="H37" s="147">
        <v>9.152000000000001</v>
      </c>
      <c r="I37" s="148">
        <v>9.089</v>
      </c>
      <c r="J37" s="148">
        <v>8.548</v>
      </c>
      <c r="K37" s="41">
        <v>94.04775002750577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13</v>
      </c>
      <c r="D39" s="38">
        <v>10</v>
      </c>
      <c r="E39" s="38">
        <v>15</v>
      </c>
      <c r="F39" s="39">
        <v>150</v>
      </c>
      <c r="G39" s="40"/>
      <c r="H39" s="147">
        <v>0.379</v>
      </c>
      <c r="I39" s="148">
        <v>0.29</v>
      </c>
      <c r="J39" s="148">
        <v>0.47</v>
      </c>
      <c r="K39" s="41">
        <v>162.0689655172414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>
        <v>10</v>
      </c>
      <c r="D43" s="30">
        <v>6</v>
      </c>
      <c r="E43" s="30">
        <v>6</v>
      </c>
      <c r="F43" s="31"/>
      <c r="G43" s="31"/>
      <c r="H43" s="146">
        <v>0.24</v>
      </c>
      <c r="I43" s="146">
        <v>0.096</v>
      </c>
      <c r="J43" s="146">
        <v>0.15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>
        <v>1</v>
      </c>
      <c r="F45" s="31"/>
      <c r="G45" s="31"/>
      <c r="H45" s="146">
        <v>0.052</v>
      </c>
      <c r="I45" s="146">
        <v>0.056</v>
      </c>
      <c r="J45" s="146">
        <v>0.026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8</v>
      </c>
      <c r="E50" s="38">
        <v>7</v>
      </c>
      <c r="F50" s="39">
        <v>87.5</v>
      </c>
      <c r="G50" s="40"/>
      <c r="H50" s="147">
        <v>0.292</v>
      </c>
      <c r="I50" s="148">
        <v>0.152</v>
      </c>
      <c r="J50" s="148">
        <v>0.176</v>
      </c>
      <c r="K50" s="41">
        <v>115.78947368421052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125</v>
      </c>
      <c r="D54" s="30">
        <v>150</v>
      </c>
      <c r="E54" s="30">
        <v>130</v>
      </c>
      <c r="F54" s="31"/>
      <c r="G54" s="31"/>
      <c r="H54" s="146">
        <v>6.5</v>
      </c>
      <c r="I54" s="146">
        <v>7.2</v>
      </c>
      <c r="J54" s="146">
        <v>6.5</v>
      </c>
      <c r="K54" s="32"/>
    </row>
    <row r="55" spans="1:11" s="33" customFormat="1" ht="11.25" customHeight="1">
      <c r="A55" s="35" t="s">
        <v>42</v>
      </c>
      <c r="B55" s="29"/>
      <c r="C55" s="30">
        <v>285</v>
      </c>
      <c r="D55" s="30">
        <v>272</v>
      </c>
      <c r="E55" s="30">
        <v>260</v>
      </c>
      <c r="F55" s="31"/>
      <c r="G55" s="31"/>
      <c r="H55" s="146">
        <v>14.25</v>
      </c>
      <c r="I55" s="146">
        <v>13.6</v>
      </c>
      <c r="J55" s="146">
        <v>13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>
        <v>75</v>
      </c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38</v>
      </c>
      <c r="D58" s="30">
        <v>40</v>
      </c>
      <c r="E58" s="30">
        <v>38</v>
      </c>
      <c r="F58" s="31"/>
      <c r="G58" s="31"/>
      <c r="H58" s="146">
        <v>1.444</v>
      </c>
      <c r="I58" s="146">
        <v>1.52</v>
      </c>
      <c r="J58" s="146">
        <v>1.672</v>
      </c>
      <c r="K58" s="32"/>
    </row>
    <row r="59" spans="1:11" s="42" customFormat="1" ht="11.25" customHeight="1">
      <c r="A59" s="36" t="s">
        <v>46</v>
      </c>
      <c r="B59" s="37"/>
      <c r="C59" s="38">
        <v>448</v>
      </c>
      <c r="D59" s="38">
        <v>462</v>
      </c>
      <c r="E59" s="38">
        <v>428</v>
      </c>
      <c r="F59" s="39">
        <v>92.64069264069263</v>
      </c>
      <c r="G59" s="40"/>
      <c r="H59" s="147">
        <v>97.194</v>
      </c>
      <c r="I59" s="148">
        <v>22.32</v>
      </c>
      <c r="J59" s="148">
        <v>21.172</v>
      </c>
      <c r="K59" s="41">
        <v>94.85663082437277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180</v>
      </c>
      <c r="D61" s="30">
        <v>150</v>
      </c>
      <c r="E61" s="30">
        <v>140</v>
      </c>
      <c r="F61" s="31"/>
      <c r="G61" s="31"/>
      <c r="H61" s="146">
        <v>6.3</v>
      </c>
      <c r="I61" s="146">
        <v>5.25</v>
      </c>
      <c r="J61" s="146">
        <v>5.25</v>
      </c>
      <c r="K61" s="32"/>
    </row>
    <row r="62" spans="1:11" s="33" customFormat="1" ht="11.25" customHeight="1">
      <c r="A62" s="35" t="s">
        <v>48</v>
      </c>
      <c r="B62" s="29"/>
      <c r="C62" s="30">
        <v>157</v>
      </c>
      <c r="D62" s="30">
        <v>159</v>
      </c>
      <c r="E62" s="30">
        <v>174</v>
      </c>
      <c r="F62" s="31"/>
      <c r="G62" s="31"/>
      <c r="H62" s="146">
        <v>3.259</v>
      </c>
      <c r="I62" s="146">
        <v>3.549</v>
      </c>
      <c r="J62" s="146">
        <v>3.699</v>
      </c>
      <c r="K62" s="32"/>
    </row>
    <row r="63" spans="1:11" s="33" customFormat="1" ht="11.25" customHeight="1">
      <c r="A63" s="35" t="s">
        <v>49</v>
      </c>
      <c r="B63" s="29"/>
      <c r="C63" s="30">
        <v>1117</v>
      </c>
      <c r="D63" s="30">
        <v>1142</v>
      </c>
      <c r="E63" s="30">
        <v>1139</v>
      </c>
      <c r="F63" s="31"/>
      <c r="G63" s="31"/>
      <c r="H63" s="146">
        <v>61.218</v>
      </c>
      <c r="I63" s="146">
        <v>72.7</v>
      </c>
      <c r="J63" s="146">
        <v>65.018</v>
      </c>
      <c r="K63" s="32"/>
    </row>
    <row r="64" spans="1:11" s="42" customFormat="1" ht="11.25" customHeight="1">
      <c r="A64" s="36" t="s">
        <v>50</v>
      </c>
      <c r="B64" s="37"/>
      <c r="C64" s="38">
        <v>1454</v>
      </c>
      <c r="D64" s="38">
        <v>1451</v>
      </c>
      <c r="E64" s="38">
        <v>1453</v>
      </c>
      <c r="F64" s="39">
        <v>100.13783597518952</v>
      </c>
      <c r="G64" s="40"/>
      <c r="H64" s="147">
        <v>70.777</v>
      </c>
      <c r="I64" s="148">
        <v>81.499</v>
      </c>
      <c r="J64" s="148">
        <v>73.967</v>
      </c>
      <c r="K64" s="41">
        <v>90.75816881188726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651</v>
      </c>
      <c r="D66" s="38">
        <v>647</v>
      </c>
      <c r="E66" s="38">
        <v>550</v>
      </c>
      <c r="F66" s="39">
        <v>85.00772797527048</v>
      </c>
      <c r="G66" s="40"/>
      <c r="H66" s="147">
        <v>29.49</v>
      </c>
      <c r="I66" s="148">
        <v>41.514</v>
      </c>
      <c r="J66" s="148">
        <v>22</v>
      </c>
      <c r="K66" s="41">
        <v>52.99417064122946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18</v>
      </c>
      <c r="D72" s="30">
        <v>18</v>
      </c>
      <c r="E72" s="30">
        <v>15</v>
      </c>
      <c r="F72" s="31"/>
      <c r="G72" s="31"/>
      <c r="H72" s="146">
        <v>0.315</v>
      </c>
      <c r="I72" s="146">
        <v>0.314</v>
      </c>
      <c r="J72" s="146">
        <v>0.27</v>
      </c>
      <c r="K72" s="32"/>
    </row>
    <row r="73" spans="1:11" s="33" customFormat="1" ht="11.25" customHeight="1">
      <c r="A73" s="35" t="s">
        <v>56</v>
      </c>
      <c r="B73" s="29"/>
      <c r="C73" s="30">
        <v>76</v>
      </c>
      <c r="D73" s="30">
        <v>76</v>
      </c>
      <c r="E73" s="30">
        <v>75</v>
      </c>
      <c r="F73" s="31"/>
      <c r="G73" s="31"/>
      <c r="H73" s="146">
        <v>1.707</v>
      </c>
      <c r="I73" s="146">
        <v>1.707</v>
      </c>
      <c r="J73" s="146">
        <v>2.298</v>
      </c>
      <c r="K73" s="32"/>
    </row>
    <row r="74" spans="1:11" s="33" customFormat="1" ht="11.25" customHeight="1">
      <c r="A74" s="35" t="s">
        <v>57</v>
      </c>
      <c r="B74" s="29"/>
      <c r="C74" s="30">
        <v>495</v>
      </c>
      <c r="D74" s="30">
        <v>470</v>
      </c>
      <c r="E74" s="30">
        <v>450</v>
      </c>
      <c r="F74" s="31"/>
      <c r="G74" s="31"/>
      <c r="H74" s="146">
        <v>23.513</v>
      </c>
      <c r="I74" s="146">
        <v>23.5</v>
      </c>
      <c r="J74" s="146">
        <v>22</v>
      </c>
      <c r="K74" s="32"/>
    </row>
    <row r="75" spans="1:11" s="33" customFormat="1" ht="11.25" customHeight="1">
      <c r="A75" s="35" t="s">
        <v>58</v>
      </c>
      <c r="B75" s="29"/>
      <c r="C75" s="30">
        <v>54</v>
      </c>
      <c r="D75" s="30">
        <v>54</v>
      </c>
      <c r="E75" s="30">
        <v>57</v>
      </c>
      <c r="F75" s="31"/>
      <c r="G75" s="31"/>
      <c r="H75" s="146">
        <v>2.25</v>
      </c>
      <c r="I75" s="146">
        <v>1.994</v>
      </c>
      <c r="J75" s="146">
        <v>2.316</v>
      </c>
      <c r="K75" s="32"/>
    </row>
    <row r="76" spans="1:11" s="33" customFormat="1" ht="11.25" customHeight="1">
      <c r="A76" s="35" t="s">
        <v>59</v>
      </c>
      <c r="B76" s="29"/>
      <c r="C76" s="30">
        <v>55</v>
      </c>
      <c r="D76" s="30">
        <v>55</v>
      </c>
      <c r="E76" s="30">
        <v>55</v>
      </c>
      <c r="F76" s="31"/>
      <c r="G76" s="31"/>
      <c r="H76" s="146">
        <v>1.65</v>
      </c>
      <c r="I76" s="146">
        <v>1.65</v>
      </c>
      <c r="J76" s="146">
        <v>1.65</v>
      </c>
      <c r="K76" s="32"/>
    </row>
    <row r="77" spans="1:11" s="33" customFormat="1" ht="11.25" customHeight="1">
      <c r="A77" s="35" t="s">
        <v>60</v>
      </c>
      <c r="B77" s="29"/>
      <c r="C77" s="30">
        <v>55</v>
      </c>
      <c r="D77" s="30">
        <v>61</v>
      </c>
      <c r="E77" s="30">
        <v>111</v>
      </c>
      <c r="F77" s="31"/>
      <c r="G77" s="31"/>
      <c r="H77" s="146">
        <v>2.35</v>
      </c>
      <c r="I77" s="146">
        <v>2.386</v>
      </c>
      <c r="J77" s="146">
        <v>4.44</v>
      </c>
      <c r="K77" s="32"/>
    </row>
    <row r="78" spans="1:11" s="33" customFormat="1" ht="11.25" customHeight="1">
      <c r="A78" s="35" t="s">
        <v>61</v>
      </c>
      <c r="B78" s="29"/>
      <c r="C78" s="30">
        <v>178</v>
      </c>
      <c r="D78" s="30">
        <v>185</v>
      </c>
      <c r="E78" s="30">
        <v>190</v>
      </c>
      <c r="F78" s="31"/>
      <c r="G78" s="31"/>
      <c r="H78" s="146">
        <v>7.247</v>
      </c>
      <c r="I78" s="146">
        <v>8.325</v>
      </c>
      <c r="J78" s="146">
        <v>8.55</v>
      </c>
      <c r="K78" s="32"/>
    </row>
    <row r="79" spans="1:11" s="33" customFormat="1" ht="11.25" customHeight="1">
      <c r="A79" s="35" t="s">
        <v>62</v>
      </c>
      <c r="B79" s="29"/>
      <c r="C79" s="30">
        <v>279</v>
      </c>
      <c r="D79" s="30">
        <v>216</v>
      </c>
      <c r="E79" s="30">
        <v>183</v>
      </c>
      <c r="F79" s="31"/>
      <c r="G79" s="31"/>
      <c r="H79" s="146">
        <v>11.16</v>
      </c>
      <c r="I79" s="146">
        <v>11.53</v>
      </c>
      <c r="J79" s="146">
        <v>7.32</v>
      </c>
      <c r="K79" s="32"/>
    </row>
    <row r="80" spans="1:11" s="42" customFormat="1" ht="11.25" customHeight="1">
      <c r="A80" s="43" t="s">
        <v>63</v>
      </c>
      <c r="B80" s="37"/>
      <c r="C80" s="38">
        <v>1210</v>
      </c>
      <c r="D80" s="38">
        <v>1135</v>
      </c>
      <c r="E80" s="38">
        <v>1136</v>
      </c>
      <c r="F80" s="39">
        <v>100.08810572687224</v>
      </c>
      <c r="G80" s="40"/>
      <c r="H80" s="147">
        <v>50.19200000000001</v>
      </c>
      <c r="I80" s="148">
        <v>51.406</v>
      </c>
      <c r="J80" s="148">
        <v>48.844</v>
      </c>
      <c r="K80" s="41">
        <v>95.016145975178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4145</v>
      </c>
      <c r="D87" s="53">
        <v>4065</v>
      </c>
      <c r="E87" s="53">
        <v>3915</v>
      </c>
      <c r="F87" s="54">
        <f>IF(D87&gt;0,100*E87/D87,0)</f>
        <v>96.30996309963099</v>
      </c>
      <c r="G87" s="40"/>
      <c r="H87" s="151">
        <v>258.956</v>
      </c>
      <c r="I87" s="152">
        <v>208.465</v>
      </c>
      <c r="J87" s="152">
        <v>177.238</v>
      </c>
      <c r="K87" s="54">
        <f>IF(I87&gt;0,100*J87/I87,0)</f>
        <v>85.02050703955099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46">
        <v>0.37</v>
      </c>
      <c r="I20" s="146">
        <v>0.34</v>
      </c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>
        <v>20</v>
      </c>
      <c r="F22" s="39">
        <f>IF(D22&gt;0,100*E22/D22,0)</f>
        <v>100</v>
      </c>
      <c r="G22" s="40"/>
      <c r="H22" s="147">
        <v>0.37</v>
      </c>
      <c r="I22" s="148">
        <v>0.34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294</v>
      </c>
      <c r="D24" s="38">
        <v>335</v>
      </c>
      <c r="E24" s="38">
        <v>320</v>
      </c>
      <c r="F24" s="39">
        <v>95.5223880597015</v>
      </c>
      <c r="G24" s="40"/>
      <c r="H24" s="147">
        <v>16.06</v>
      </c>
      <c r="I24" s="148">
        <v>19.515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21</v>
      </c>
      <c r="D26" s="38">
        <v>20</v>
      </c>
      <c r="E26" s="38">
        <v>13</v>
      </c>
      <c r="F26" s="39">
        <v>65</v>
      </c>
      <c r="G26" s="40"/>
      <c r="H26" s="147">
        <v>1.24</v>
      </c>
      <c r="I26" s="148">
        <v>1.3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>
        <v>305</v>
      </c>
      <c r="E28" s="30"/>
      <c r="F28" s="31"/>
      <c r="G28" s="31"/>
      <c r="H28" s="146"/>
      <c r="I28" s="146">
        <v>19.52</v>
      </c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920</v>
      </c>
      <c r="D30" s="30">
        <v>905</v>
      </c>
      <c r="E30" s="30">
        <v>850</v>
      </c>
      <c r="F30" s="31"/>
      <c r="G30" s="31"/>
      <c r="H30" s="146">
        <v>59.8</v>
      </c>
      <c r="I30" s="146">
        <v>60.582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920</v>
      </c>
      <c r="D31" s="38">
        <v>1210</v>
      </c>
      <c r="E31" s="38">
        <v>850</v>
      </c>
      <c r="F31" s="39">
        <v>70.24793388429752</v>
      </c>
      <c r="G31" s="40"/>
      <c r="H31" s="147">
        <v>59.8</v>
      </c>
      <c r="I31" s="148">
        <v>80.102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46">
        <v>0.903</v>
      </c>
      <c r="I33" s="146">
        <v>0.9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100</v>
      </c>
      <c r="D34" s="30">
        <v>100</v>
      </c>
      <c r="E34" s="30">
        <v>110</v>
      </c>
      <c r="F34" s="31"/>
      <c r="G34" s="31"/>
      <c r="H34" s="146">
        <v>3.567</v>
      </c>
      <c r="I34" s="146">
        <v>3.55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61</v>
      </c>
      <c r="D35" s="30">
        <v>62</v>
      </c>
      <c r="E35" s="30">
        <v>60</v>
      </c>
      <c r="F35" s="31"/>
      <c r="G35" s="31"/>
      <c r="H35" s="146">
        <v>2.496</v>
      </c>
      <c r="I35" s="146">
        <v>2.5</v>
      </c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>
        <v>191</v>
      </c>
      <c r="D37" s="38">
        <v>192</v>
      </c>
      <c r="E37" s="38">
        <v>200</v>
      </c>
      <c r="F37" s="39">
        <v>104.16666666666667</v>
      </c>
      <c r="G37" s="40"/>
      <c r="H37" s="147">
        <v>6.966000000000001</v>
      </c>
      <c r="I37" s="148">
        <v>6.95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64</v>
      </c>
      <c r="D39" s="38">
        <v>65</v>
      </c>
      <c r="E39" s="38">
        <v>70</v>
      </c>
      <c r="F39" s="39">
        <v>107.6923076923077</v>
      </c>
      <c r="G39" s="40"/>
      <c r="H39" s="147">
        <v>1.929</v>
      </c>
      <c r="I39" s="148">
        <v>1.94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104</v>
      </c>
      <c r="D41" s="30">
        <v>147</v>
      </c>
      <c r="E41" s="30">
        <v>160</v>
      </c>
      <c r="F41" s="31"/>
      <c r="G41" s="31"/>
      <c r="H41" s="146">
        <v>7.28</v>
      </c>
      <c r="I41" s="146">
        <v>10.305</v>
      </c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32</v>
      </c>
      <c r="E43" s="30">
        <v>30</v>
      </c>
      <c r="F43" s="31"/>
      <c r="G43" s="31"/>
      <c r="H43" s="146">
        <v>0.066</v>
      </c>
      <c r="I43" s="146">
        <v>1.44</v>
      </c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>
        <v>20</v>
      </c>
      <c r="D45" s="30">
        <v>20</v>
      </c>
      <c r="E45" s="30">
        <v>15</v>
      </c>
      <c r="F45" s="31"/>
      <c r="G45" s="31"/>
      <c r="H45" s="146">
        <v>0.5</v>
      </c>
      <c r="I45" s="146">
        <v>0.6</v>
      </c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>
        <v>690</v>
      </c>
      <c r="D48" s="30">
        <v>495</v>
      </c>
      <c r="E48" s="30">
        <v>500</v>
      </c>
      <c r="F48" s="31"/>
      <c r="G48" s="31"/>
      <c r="H48" s="146">
        <v>24.15</v>
      </c>
      <c r="I48" s="146">
        <v>17.325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184</v>
      </c>
      <c r="D49" s="30">
        <v>177</v>
      </c>
      <c r="E49" s="30">
        <v>170</v>
      </c>
      <c r="F49" s="31"/>
      <c r="G49" s="31"/>
      <c r="H49" s="146">
        <v>7.176</v>
      </c>
      <c r="I49" s="146">
        <v>7.08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1001</v>
      </c>
      <c r="D50" s="38">
        <v>871</v>
      </c>
      <c r="E50" s="38">
        <v>875</v>
      </c>
      <c r="F50" s="39">
        <v>100.45924225028703</v>
      </c>
      <c r="G50" s="40"/>
      <c r="H50" s="147">
        <v>39.172</v>
      </c>
      <c r="I50" s="148">
        <v>36.75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398</v>
      </c>
      <c r="D52" s="38">
        <v>398</v>
      </c>
      <c r="E52" s="38">
        <v>398</v>
      </c>
      <c r="F52" s="39">
        <v>100</v>
      </c>
      <c r="G52" s="40"/>
      <c r="H52" s="147">
        <v>16.184</v>
      </c>
      <c r="I52" s="148">
        <v>16.184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4541</v>
      </c>
      <c r="D54" s="30">
        <v>4438</v>
      </c>
      <c r="E54" s="30">
        <v>5000</v>
      </c>
      <c r="F54" s="31"/>
      <c r="G54" s="31"/>
      <c r="H54" s="146">
        <v>322.411</v>
      </c>
      <c r="I54" s="146">
        <v>332.85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1679</v>
      </c>
      <c r="D55" s="30">
        <v>1675</v>
      </c>
      <c r="E55" s="30">
        <v>1710</v>
      </c>
      <c r="F55" s="31"/>
      <c r="G55" s="31"/>
      <c r="H55" s="146">
        <v>100.74</v>
      </c>
      <c r="I55" s="146">
        <v>100.5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1200</v>
      </c>
      <c r="D56" s="30">
        <v>1057</v>
      </c>
      <c r="E56" s="30">
        <v>1190</v>
      </c>
      <c r="F56" s="31"/>
      <c r="G56" s="31"/>
      <c r="H56" s="146"/>
      <c r="I56" s="146">
        <v>63.84</v>
      </c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711</v>
      </c>
      <c r="D58" s="30">
        <v>677</v>
      </c>
      <c r="E58" s="30">
        <v>658</v>
      </c>
      <c r="F58" s="31"/>
      <c r="G58" s="31"/>
      <c r="H58" s="146">
        <v>45.504</v>
      </c>
      <c r="I58" s="146">
        <v>48.473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8131</v>
      </c>
      <c r="D59" s="38">
        <v>7847</v>
      </c>
      <c r="E59" s="38">
        <v>8558</v>
      </c>
      <c r="F59" s="39">
        <v>109.06078756212565</v>
      </c>
      <c r="G59" s="40"/>
      <c r="H59" s="147">
        <v>468.65500000000003</v>
      </c>
      <c r="I59" s="148">
        <v>545.663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110</v>
      </c>
      <c r="D61" s="30">
        <v>80</v>
      </c>
      <c r="E61" s="30">
        <v>60</v>
      </c>
      <c r="F61" s="31"/>
      <c r="G61" s="31"/>
      <c r="H61" s="146">
        <v>3.85</v>
      </c>
      <c r="I61" s="146">
        <v>2.8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62</v>
      </c>
      <c r="D62" s="30">
        <v>86</v>
      </c>
      <c r="E62" s="30">
        <v>88</v>
      </c>
      <c r="F62" s="31"/>
      <c r="G62" s="31"/>
      <c r="H62" s="146">
        <v>1.12</v>
      </c>
      <c r="I62" s="146">
        <v>1.833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25</v>
      </c>
      <c r="D63" s="30"/>
      <c r="E63" s="30"/>
      <c r="F63" s="31"/>
      <c r="G63" s="31"/>
      <c r="H63" s="146">
        <v>1.26</v>
      </c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>
        <v>197</v>
      </c>
      <c r="D64" s="38">
        <v>166</v>
      </c>
      <c r="E64" s="38">
        <v>148</v>
      </c>
      <c r="F64" s="39">
        <v>89.1566265060241</v>
      </c>
      <c r="G64" s="40"/>
      <c r="H64" s="147">
        <v>6.23</v>
      </c>
      <c r="I64" s="148">
        <v>4.633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184</v>
      </c>
      <c r="D66" s="38">
        <v>184</v>
      </c>
      <c r="E66" s="38">
        <v>160</v>
      </c>
      <c r="F66" s="39">
        <v>86.95652173913044</v>
      </c>
      <c r="G66" s="40"/>
      <c r="H66" s="147">
        <v>9.32</v>
      </c>
      <c r="I66" s="148">
        <v>7.36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36</v>
      </c>
      <c r="D72" s="30">
        <v>36</v>
      </c>
      <c r="E72" s="30">
        <v>19</v>
      </c>
      <c r="F72" s="31"/>
      <c r="G72" s="31"/>
      <c r="H72" s="146">
        <v>0.648</v>
      </c>
      <c r="I72" s="146">
        <v>0.649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80</v>
      </c>
      <c r="E73" s="30">
        <v>86</v>
      </c>
      <c r="F73" s="31"/>
      <c r="G73" s="31"/>
      <c r="H73" s="146">
        <v>3.755</v>
      </c>
      <c r="I73" s="146">
        <v>1.225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346</v>
      </c>
      <c r="D74" s="30">
        <v>290</v>
      </c>
      <c r="E74" s="30">
        <v>300</v>
      </c>
      <c r="F74" s="31"/>
      <c r="G74" s="31"/>
      <c r="H74" s="146">
        <v>16.435</v>
      </c>
      <c r="I74" s="146">
        <v>13.5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143</v>
      </c>
      <c r="D75" s="30">
        <v>12</v>
      </c>
      <c r="E75" s="30">
        <v>96</v>
      </c>
      <c r="F75" s="31"/>
      <c r="G75" s="31"/>
      <c r="H75" s="146">
        <v>6.918</v>
      </c>
      <c r="I75" s="146">
        <v>0.718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50</v>
      </c>
      <c r="D76" s="30">
        <v>52</v>
      </c>
      <c r="E76" s="30">
        <v>52</v>
      </c>
      <c r="F76" s="31"/>
      <c r="G76" s="31"/>
      <c r="H76" s="146">
        <v>1.5</v>
      </c>
      <c r="I76" s="146">
        <v>1.456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106</v>
      </c>
      <c r="D77" s="30">
        <v>3</v>
      </c>
      <c r="E77" s="30">
        <v>6</v>
      </c>
      <c r="F77" s="31"/>
      <c r="G77" s="31"/>
      <c r="H77" s="146">
        <v>4.185</v>
      </c>
      <c r="I77" s="146">
        <v>0.117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414</v>
      </c>
      <c r="D78" s="30">
        <v>435</v>
      </c>
      <c r="E78" s="30">
        <v>445</v>
      </c>
      <c r="F78" s="31"/>
      <c r="G78" s="31"/>
      <c r="H78" s="146">
        <v>15.4</v>
      </c>
      <c r="I78" s="146">
        <v>19.575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557</v>
      </c>
      <c r="D79" s="30">
        <v>733</v>
      </c>
      <c r="E79" s="30">
        <v>540</v>
      </c>
      <c r="F79" s="31"/>
      <c r="G79" s="31"/>
      <c r="H79" s="146">
        <v>22.28</v>
      </c>
      <c r="I79" s="146">
        <v>29.32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1732</v>
      </c>
      <c r="D80" s="38">
        <v>1641</v>
      </c>
      <c r="E80" s="38">
        <v>1544</v>
      </c>
      <c r="F80" s="39">
        <v>94.08897014015844</v>
      </c>
      <c r="G80" s="40"/>
      <c r="H80" s="147">
        <v>71.121</v>
      </c>
      <c r="I80" s="148">
        <v>66.56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13153</v>
      </c>
      <c r="D87" s="53">
        <v>12949</v>
      </c>
      <c r="E87" s="53">
        <v>13156</v>
      </c>
      <c r="F87" s="54">
        <f>IF(D87&gt;0,100*E87/D87,0)</f>
        <v>101.59857904085257</v>
      </c>
      <c r="G87" s="40"/>
      <c r="H87" s="151">
        <v>697.047</v>
      </c>
      <c r="I87" s="152">
        <v>787.297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364</v>
      </c>
      <c r="D9" s="30">
        <v>377</v>
      </c>
      <c r="E9" s="30">
        <v>377</v>
      </c>
      <c r="F9" s="31"/>
      <c r="G9" s="31"/>
      <c r="H9" s="146">
        <v>6.96</v>
      </c>
      <c r="I9" s="146">
        <v>10.307</v>
      </c>
      <c r="J9" s="146"/>
      <c r="K9" s="32"/>
    </row>
    <row r="10" spans="1:11" s="33" customFormat="1" ht="11.25" customHeight="1">
      <c r="A10" s="35" t="s">
        <v>8</v>
      </c>
      <c r="B10" s="29"/>
      <c r="C10" s="30">
        <v>208</v>
      </c>
      <c r="D10" s="30">
        <v>275</v>
      </c>
      <c r="E10" s="30">
        <v>275</v>
      </c>
      <c r="F10" s="31"/>
      <c r="G10" s="31"/>
      <c r="H10" s="146">
        <v>6.261</v>
      </c>
      <c r="I10" s="146">
        <v>6.364</v>
      </c>
      <c r="J10" s="146"/>
      <c r="K10" s="32"/>
    </row>
    <row r="11" spans="1:11" s="33" customFormat="1" ht="11.25" customHeight="1">
      <c r="A11" s="28" t="s">
        <v>9</v>
      </c>
      <c r="B11" s="29"/>
      <c r="C11" s="30">
        <v>319</v>
      </c>
      <c r="D11" s="30">
        <v>275</v>
      </c>
      <c r="E11" s="30">
        <v>275</v>
      </c>
      <c r="F11" s="31"/>
      <c r="G11" s="31"/>
      <c r="H11" s="146">
        <v>9.005</v>
      </c>
      <c r="I11" s="146">
        <v>8.701</v>
      </c>
      <c r="J11" s="146"/>
      <c r="K11" s="32"/>
    </row>
    <row r="12" spans="1:11" s="33" customFormat="1" ht="11.25" customHeight="1">
      <c r="A12" s="35" t="s">
        <v>10</v>
      </c>
      <c r="B12" s="29"/>
      <c r="C12" s="30">
        <v>364</v>
      </c>
      <c r="D12" s="30">
        <v>387</v>
      </c>
      <c r="E12" s="30">
        <v>387</v>
      </c>
      <c r="F12" s="31"/>
      <c r="G12" s="31"/>
      <c r="H12" s="146">
        <v>8.099</v>
      </c>
      <c r="I12" s="146">
        <v>10.952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1255</v>
      </c>
      <c r="D13" s="38">
        <v>1314</v>
      </c>
      <c r="E13" s="38">
        <v>1314</v>
      </c>
      <c r="F13" s="39">
        <f>IF(D13&gt;0,100*E13/D13,0)</f>
        <v>100</v>
      </c>
      <c r="G13" s="40"/>
      <c r="H13" s="147">
        <v>30.325</v>
      </c>
      <c r="I13" s="148">
        <v>36.324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181</v>
      </c>
      <c r="D15" s="38">
        <v>180</v>
      </c>
      <c r="E15" s="38">
        <v>115</v>
      </c>
      <c r="F15" s="39">
        <v>63.888888888888886</v>
      </c>
      <c r="G15" s="40"/>
      <c r="H15" s="147">
        <v>2.02</v>
      </c>
      <c r="I15" s="148">
        <v>2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4</v>
      </c>
      <c r="D17" s="38">
        <v>8</v>
      </c>
      <c r="E17" s="38">
        <v>1</v>
      </c>
      <c r="F17" s="39">
        <v>12.5</v>
      </c>
      <c r="G17" s="40"/>
      <c r="H17" s="147">
        <v>0.048</v>
      </c>
      <c r="I17" s="148">
        <v>0.112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18</v>
      </c>
      <c r="D19" s="30">
        <v>18</v>
      </c>
      <c r="E19" s="30">
        <v>18</v>
      </c>
      <c r="F19" s="31"/>
      <c r="G19" s="31"/>
      <c r="H19" s="146">
        <v>0.45</v>
      </c>
      <c r="I19" s="146">
        <v>0.432</v>
      </c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>
        <v>40</v>
      </c>
      <c r="D21" s="30">
        <v>40</v>
      </c>
      <c r="E21" s="30">
        <v>40</v>
      </c>
      <c r="F21" s="31"/>
      <c r="G21" s="31"/>
      <c r="H21" s="146">
        <v>0.761</v>
      </c>
      <c r="I21" s="146">
        <v>0.72</v>
      </c>
      <c r="J21" s="146"/>
      <c r="K21" s="32"/>
    </row>
    <row r="22" spans="1:11" s="42" customFormat="1" ht="11.25" customHeight="1">
      <c r="A22" s="36" t="s">
        <v>17</v>
      </c>
      <c r="B22" s="37"/>
      <c r="C22" s="38">
        <v>58</v>
      </c>
      <c r="D22" s="38">
        <v>58</v>
      </c>
      <c r="E22" s="38">
        <v>58</v>
      </c>
      <c r="F22" s="39">
        <f>IF(D22&gt;0,100*E22/D22,0)</f>
        <v>100</v>
      </c>
      <c r="G22" s="40"/>
      <c r="H22" s="147">
        <v>1.211</v>
      </c>
      <c r="I22" s="148">
        <v>1.152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2</v>
      </c>
      <c r="D26" s="38">
        <v>2</v>
      </c>
      <c r="E26" s="38">
        <v>10</v>
      </c>
      <c r="F26" s="39">
        <v>500</v>
      </c>
      <c r="G26" s="40"/>
      <c r="H26" s="147">
        <v>0.075</v>
      </c>
      <c r="I26" s="148">
        <v>0.1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315</v>
      </c>
      <c r="D28" s="30">
        <v>19</v>
      </c>
      <c r="E28" s="30">
        <v>376</v>
      </c>
      <c r="F28" s="31"/>
      <c r="G28" s="31"/>
      <c r="H28" s="146">
        <v>21.42</v>
      </c>
      <c r="I28" s="146">
        <v>1.169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28</v>
      </c>
      <c r="D29" s="30">
        <v>92</v>
      </c>
      <c r="E29" s="30"/>
      <c r="F29" s="31"/>
      <c r="G29" s="31"/>
      <c r="H29" s="146">
        <v>0.622</v>
      </c>
      <c r="I29" s="146">
        <v>2.044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400</v>
      </c>
      <c r="D30" s="30">
        <v>396</v>
      </c>
      <c r="E30" s="30">
        <v>370</v>
      </c>
      <c r="F30" s="31"/>
      <c r="G30" s="31"/>
      <c r="H30" s="146">
        <v>78.988</v>
      </c>
      <c r="I30" s="146">
        <v>7.066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743</v>
      </c>
      <c r="D31" s="38">
        <v>507</v>
      </c>
      <c r="E31" s="38">
        <v>746</v>
      </c>
      <c r="F31" s="39">
        <v>147.14003944773177</v>
      </c>
      <c r="G31" s="40"/>
      <c r="H31" s="147">
        <v>101.03</v>
      </c>
      <c r="I31" s="148">
        <v>10.279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151</v>
      </c>
      <c r="D33" s="30">
        <v>150</v>
      </c>
      <c r="E33" s="30">
        <v>150</v>
      </c>
      <c r="F33" s="31"/>
      <c r="G33" s="31"/>
      <c r="H33" s="146">
        <v>4.452</v>
      </c>
      <c r="I33" s="146">
        <v>4.45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18</v>
      </c>
      <c r="D34" s="30">
        <v>18</v>
      </c>
      <c r="E34" s="30">
        <v>19</v>
      </c>
      <c r="F34" s="31"/>
      <c r="G34" s="31"/>
      <c r="H34" s="146">
        <v>0.602</v>
      </c>
      <c r="I34" s="146">
        <v>0.6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327</v>
      </c>
      <c r="D35" s="30">
        <v>330</v>
      </c>
      <c r="E35" s="30">
        <v>230</v>
      </c>
      <c r="F35" s="31"/>
      <c r="G35" s="31"/>
      <c r="H35" s="146">
        <v>13.315</v>
      </c>
      <c r="I35" s="146">
        <v>13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145</v>
      </c>
      <c r="D36" s="30"/>
      <c r="E36" s="30">
        <v>140</v>
      </c>
      <c r="F36" s="31"/>
      <c r="G36" s="31"/>
      <c r="H36" s="146">
        <v>4.089</v>
      </c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>
        <v>641</v>
      </c>
      <c r="D37" s="38">
        <v>498</v>
      </c>
      <c r="E37" s="38">
        <v>539</v>
      </c>
      <c r="F37" s="39">
        <v>108.23293172690764</v>
      </c>
      <c r="G37" s="40"/>
      <c r="H37" s="147">
        <v>22.458</v>
      </c>
      <c r="I37" s="148">
        <v>18.05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38</v>
      </c>
      <c r="D39" s="38">
        <v>35</v>
      </c>
      <c r="E39" s="38">
        <v>40</v>
      </c>
      <c r="F39" s="39">
        <v>114.28571428571429</v>
      </c>
      <c r="G39" s="40"/>
      <c r="H39" s="147">
        <v>1.137</v>
      </c>
      <c r="I39" s="148">
        <v>1.04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180</v>
      </c>
      <c r="D41" s="30">
        <v>145</v>
      </c>
      <c r="E41" s="30">
        <v>170</v>
      </c>
      <c r="F41" s="31"/>
      <c r="G41" s="31"/>
      <c r="H41" s="146">
        <v>6.48</v>
      </c>
      <c r="I41" s="146">
        <v>5.293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138</v>
      </c>
      <c r="D42" s="30">
        <v>130</v>
      </c>
      <c r="E42" s="30">
        <v>134</v>
      </c>
      <c r="F42" s="31"/>
      <c r="G42" s="31"/>
      <c r="H42" s="146">
        <v>8.97</v>
      </c>
      <c r="I42" s="146">
        <v>7.15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8</v>
      </c>
      <c r="E43" s="30">
        <v>6</v>
      </c>
      <c r="F43" s="31"/>
      <c r="G43" s="31"/>
      <c r="H43" s="146">
        <v>0.132</v>
      </c>
      <c r="I43" s="146">
        <v>0.144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85</v>
      </c>
      <c r="D44" s="30">
        <v>105</v>
      </c>
      <c r="E44" s="30">
        <v>90</v>
      </c>
      <c r="F44" s="31"/>
      <c r="G44" s="31"/>
      <c r="H44" s="146">
        <v>3.825</v>
      </c>
      <c r="I44" s="146">
        <v>4.515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35</v>
      </c>
      <c r="D45" s="30">
        <v>33</v>
      </c>
      <c r="E45" s="30">
        <v>30</v>
      </c>
      <c r="F45" s="31"/>
      <c r="G45" s="31"/>
      <c r="H45" s="146">
        <v>0.875</v>
      </c>
      <c r="I45" s="146">
        <v>0.99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191</v>
      </c>
      <c r="D46" s="30">
        <v>177</v>
      </c>
      <c r="E46" s="30">
        <v>170</v>
      </c>
      <c r="F46" s="31"/>
      <c r="G46" s="31"/>
      <c r="H46" s="146">
        <v>7.64</v>
      </c>
      <c r="I46" s="146">
        <v>6.726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55</v>
      </c>
      <c r="D47" s="30">
        <v>32</v>
      </c>
      <c r="E47" s="30">
        <v>40</v>
      </c>
      <c r="F47" s="31"/>
      <c r="G47" s="31"/>
      <c r="H47" s="146">
        <v>3.025</v>
      </c>
      <c r="I47" s="146">
        <v>1.6</v>
      </c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690</v>
      </c>
      <c r="D50" s="38">
        <v>630</v>
      </c>
      <c r="E50" s="38">
        <v>640</v>
      </c>
      <c r="F50" s="39">
        <v>101.58730158730158</v>
      </c>
      <c r="G50" s="40"/>
      <c r="H50" s="147">
        <v>30.947</v>
      </c>
      <c r="I50" s="148">
        <v>26.418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350</v>
      </c>
      <c r="D54" s="30">
        <v>400</v>
      </c>
      <c r="E54" s="30">
        <v>375</v>
      </c>
      <c r="F54" s="31"/>
      <c r="G54" s="31"/>
      <c r="H54" s="146">
        <v>21.7</v>
      </c>
      <c r="I54" s="146">
        <v>26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2025</v>
      </c>
      <c r="D55" s="30">
        <v>2015</v>
      </c>
      <c r="E55" s="30">
        <v>2125</v>
      </c>
      <c r="F55" s="31"/>
      <c r="G55" s="31"/>
      <c r="H55" s="146">
        <v>141.75</v>
      </c>
      <c r="I55" s="146">
        <v>141.05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28</v>
      </c>
      <c r="D56" s="30">
        <v>10.5</v>
      </c>
      <c r="E56" s="30">
        <v>10</v>
      </c>
      <c r="F56" s="31"/>
      <c r="G56" s="31"/>
      <c r="H56" s="146">
        <v>2.224</v>
      </c>
      <c r="I56" s="146">
        <v>0.094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26</v>
      </c>
      <c r="D57" s="30">
        <v>52</v>
      </c>
      <c r="E57" s="30">
        <v>52</v>
      </c>
      <c r="F57" s="31"/>
      <c r="G57" s="31"/>
      <c r="H57" s="146">
        <v>1.013</v>
      </c>
      <c r="I57" s="146">
        <v>1.04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35</v>
      </c>
      <c r="D58" s="30">
        <v>72</v>
      </c>
      <c r="E58" s="30">
        <v>40</v>
      </c>
      <c r="F58" s="31"/>
      <c r="G58" s="31"/>
      <c r="H58" s="146">
        <v>1.68</v>
      </c>
      <c r="I58" s="146">
        <v>3.456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2464</v>
      </c>
      <c r="D59" s="38">
        <v>2549.5</v>
      </c>
      <c r="E59" s="38">
        <v>2602</v>
      </c>
      <c r="F59" s="39">
        <v>102.05922729947048</v>
      </c>
      <c r="G59" s="40"/>
      <c r="H59" s="147">
        <v>168.367</v>
      </c>
      <c r="I59" s="148">
        <v>171.64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290</v>
      </c>
      <c r="D61" s="30">
        <v>230</v>
      </c>
      <c r="E61" s="30">
        <v>180</v>
      </c>
      <c r="F61" s="31"/>
      <c r="G61" s="31"/>
      <c r="H61" s="146">
        <v>11.6</v>
      </c>
      <c r="I61" s="146">
        <v>8.05</v>
      </c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>
        <v>290</v>
      </c>
      <c r="D64" s="38">
        <v>230</v>
      </c>
      <c r="E64" s="38">
        <v>180</v>
      </c>
      <c r="F64" s="39">
        <v>78.26086956521739</v>
      </c>
      <c r="G64" s="40"/>
      <c r="H64" s="147">
        <v>11.6</v>
      </c>
      <c r="I64" s="148">
        <v>8.05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50</v>
      </c>
      <c r="D66" s="38">
        <v>90</v>
      </c>
      <c r="E66" s="38">
        <v>70</v>
      </c>
      <c r="F66" s="39">
        <v>77.77777777777777</v>
      </c>
      <c r="G66" s="40"/>
      <c r="H66" s="147">
        <v>2.115</v>
      </c>
      <c r="I66" s="148">
        <v>8.95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151</v>
      </c>
      <c r="D68" s="30">
        <v>180</v>
      </c>
      <c r="E68" s="30">
        <v>110</v>
      </c>
      <c r="F68" s="31"/>
      <c r="G68" s="31"/>
      <c r="H68" s="146">
        <v>4.321</v>
      </c>
      <c r="I68" s="146">
        <v>5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8</v>
      </c>
      <c r="D69" s="30">
        <v>15</v>
      </c>
      <c r="E69" s="30">
        <v>30</v>
      </c>
      <c r="F69" s="31"/>
      <c r="G69" s="31"/>
      <c r="H69" s="146">
        <v>0.24</v>
      </c>
      <c r="I69" s="146">
        <v>0.45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159</v>
      </c>
      <c r="D70" s="38">
        <v>195</v>
      </c>
      <c r="E70" s="38">
        <v>140</v>
      </c>
      <c r="F70" s="39">
        <v>71.7948717948718</v>
      </c>
      <c r="G70" s="40"/>
      <c r="H70" s="147">
        <v>4.561</v>
      </c>
      <c r="I70" s="148">
        <v>5.45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12</v>
      </c>
      <c r="D72" s="30">
        <v>12</v>
      </c>
      <c r="E72" s="30">
        <v>209</v>
      </c>
      <c r="F72" s="31"/>
      <c r="G72" s="31"/>
      <c r="H72" s="146">
        <v>0.176</v>
      </c>
      <c r="I72" s="146">
        <v>0.161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61</v>
      </c>
      <c r="D73" s="30">
        <v>61</v>
      </c>
      <c r="E73" s="30">
        <v>65</v>
      </c>
      <c r="F73" s="31"/>
      <c r="G73" s="31"/>
      <c r="H73" s="146">
        <v>1.366</v>
      </c>
      <c r="I73" s="146">
        <v>1.366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148</v>
      </c>
      <c r="D74" s="30">
        <v>136</v>
      </c>
      <c r="E74" s="30">
        <v>150</v>
      </c>
      <c r="F74" s="31"/>
      <c r="G74" s="31"/>
      <c r="H74" s="146">
        <v>7.03</v>
      </c>
      <c r="I74" s="146">
        <v>5.5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9</v>
      </c>
      <c r="D75" s="30">
        <v>9</v>
      </c>
      <c r="E75" s="30">
        <v>18</v>
      </c>
      <c r="F75" s="31"/>
      <c r="G75" s="31"/>
      <c r="H75" s="146">
        <v>0.431</v>
      </c>
      <c r="I75" s="146">
        <v>0.433</v>
      </c>
      <c r="J75" s="146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>
        <v>20</v>
      </c>
      <c r="D77" s="30">
        <v>16</v>
      </c>
      <c r="E77" s="30">
        <v>12</v>
      </c>
      <c r="F77" s="31"/>
      <c r="G77" s="31"/>
      <c r="H77" s="146">
        <v>0.558</v>
      </c>
      <c r="I77" s="146">
        <v>0.626</v>
      </c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>
        <v>278</v>
      </c>
      <c r="D79" s="30">
        <v>245</v>
      </c>
      <c r="E79" s="30">
        <v>193</v>
      </c>
      <c r="F79" s="31"/>
      <c r="G79" s="31"/>
      <c r="H79" s="146">
        <v>9.948</v>
      </c>
      <c r="I79" s="146">
        <v>13.5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528</v>
      </c>
      <c r="D80" s="38">
        <v>479</v>
      </c>
      <c r="E80" s="38">
        <v>647</v>
      </c>
      <c r="F80" s="39">
        <v>135.0730688935282</v>
      </c>
      <c r="G80" s="40"/>
      <c r="H80" s="147">
        <v>19.509</v>
      </c>
      <c r="I80" s="148">
        <v>21.586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168</v>
      </c>
      <c r="D82" s="30">
        <v>168</v>
      </c>
      <c r="E82" s="30">
        <v>175</v>
      </c>
      <c r="F82" s="31"/>
      <c r="G82" s="31"/>
      <c r="H82" s="146">
        <v>3.13</v>
      </c>
      <c r="I82" s="146">
        <v>3.13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193</v>
      </c>
      <c r="D83" s="30">
        <v>193</v>
      </c>
      <c r="E83" s="30">
        <v>175</v>
      </c>
      <c r="F83" s="31"/>
      <c r="G83" s="31"/>
      <c r="H83" s="146">
        <v>4.798</v>
      </c>
      <c r="I83" s="146">
        <v>4.8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361</v>
      </c>
      <c r="D84" s="38">
        <v>361</v>
      </c>
      <c r="E84" s="38">
        <v>350</v>
      </c>
      <c r="F84" s="39">
        <v>96.95290858725762</v>
      </c>
      <c r="G84" s="40"/>
      <c r="H84" s="147">
        <v>7.928</v>
      </c>
      <c r="I84" s="148">
        <v>7.93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7464</v>
      </c>
      <c r="D87" s="53">
        <v>7136.5</v>
      </c>
      <c r="E87" s="53">
        <v>7452</v>
      </c>
      <c r="F87" s="54">
        <f>IF(D87&gt;0,100*E87/D87,0)</f>
        <v>104.42093463182232</v>
      </c>
      <c r="G87" s="40"/>
      <c r="H87" s="151">
        <v>403.331</v>
      </c>
      <c r="I87" s="152">
        <v>319.081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364</v>
      </c>
      <c r="D9" s="30">
        <v>377</v>
      </c>
      <c r="E9" s="30">
        <v>377</v>
      </c>
      <c r="F9" s="31"/>
      <c r="G9" s="31"/>
      <c r="H9" s="146">
        <v>6.96</v>
      </c>
      <c r="I9" s="146">
        <v>10.307</v>
      </c>
      <c r="J9" s="146"/>
      <c r="K9" s="32"/>
    </row>
    <row r="10" spans="1:11" s="33" customFormat="1" ht="11.25" customHeight="1">
      <c r="A10" s="35" t="s">
        <v>8</v>
      </c>
      <c r="B10" s="29"/>
      <c r="C10" s="30">
        <v>208</v>
      </c>
      <c r="D10" s="30">
        <v>275</v>
      </c>
      <c r="E10" s="30">
        <v>275</v>
      </c>
      <c r="F10" s="31"/>
      <c r="G10" s="31"/>
      <c r="H10" s="146">
        <v>6.261</v>
      </c>
      <c r="I10" s="146">
        <v>6.364</v>
      </c>
      <c r="J10" s="146"/>
      <c r="K10" s="32"/>
    </row>
    <row r="11" spans="1:11" s="33" customFormat="1" ht="11.25" customHeight="1">
      <c r="A11" s="28" t="s">
        <v>9</v>
      </c>
      <c r="B11" s="29"/>
      <c r="C11" s="30">
        <v>319</v>
      </c>
      <c r="D11" s="30">
        <v>275</v>
      </c>
      <c r="E11" s="30">
        <v>275</v>
      </c>
      <c r="F11" s="31"/>
      <c r="G11" s="31"/>
      <c r="H11" s="146">
        <v>9.005</v>
      </c>
      <c r="I11" s="146">
        <v>8.701</v>
      </c>
      <c r="J11" s="146"/>
      <c r="K11" s="32"/>
    </row>
    <row r="12" spans="1:11" s="33" customFormat="1" ht="11.25" customHeight="1">
      <c r="A12" s="35" t="s">
        <v>10</v>
      </c>
      <c r="B12" s="29"/>
      <c r="C12" s="30">
        <v>364</v>
      </c>
      <c r="D12" s="30">
        <v>387</v>
      </c>
      <c r="E12" s="30">
        <v>387</v>
      </c>
      <c r="F12" s="31"/>
      <c r="G12" s="31"/>
      <c r="H12" s="146">
        <v>8.099</v>
      </c>
      <c r="I12" s="146">
        <v>10.952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1255</v>
      </c>
      <c r="D13" s="38">
        <v>1314</v>
      </c>
      <c r="E13" s="38">
        <v>1314</v>
      </c>
      <c r="F13" s="39">
        <f>IF(D13&gt;0,100*E13/D13,0)</f>
        <v>100</v>
      </c>
      <c r="G13" s="40"/>
      <c r="H13" s="147">
        <v>30.325</v>
      </c>
      <c r="I13" s="148">
        <v>36.324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181</v>
      </c>
      <c r="D15" s="38">
        <v>180</v>
      </c>
      <c r="E15" s="38">
        <v>115</v>
      </c>
      <c r="F15" s="39">
        <v>63.888888888888886</v>
      </c>
      <c r="G15" s="40"/>
      <c r="H15" s="147">
        <v>2.02</v>
      </c>
      <c r="I15" s="148">
        <v>2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4</v>
      </c>
      <c r="D17" s="38">
        <v>8</v>
      </c>
      <c r="E17" s="38">
        <v>1</v>
      </c>
      <c r="F17" s="39">
        <v>12.5</v>
      </c>
      <c r="G17" s="40"/>
      <c r="H17" s="147">
        <v>0.048</v>
      </c>
      <c r="I17" s="148">
        <v>0.112</v>
      </c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18</v>
      </c>
      <c r="D19" s="30">
        <v>18</v>
      </c>
      <c r="E19" s="30">
        <v>18</v>
      </c>
      <c r="F19" s="31"/>
      <c r="G19" s="31"/>
      <c r="H19" s="146">
        <v>0.45</v>
      </c>
      <c r="I19" s="146">
        <v>0.432</v>
      </c>
      <c r="J19" s="146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46">
        <v>0.37</v>
      </c>
      <c r="I20" s="146">
        <v>0.34</v>
      </c>
      <c r="J20" s="146"/>
      <c r="K20" s="32"/>
    </row>
    <row r="21" spans="1:11" s="33" customFormat="1" ht="11.25" customHeight="1">
      <c r="A21" s="35" t="s">
        <v>16</v>
      </c>
      <c r="B21" s="29"/>
      <c r="C21" s="30">
        <v>40</v>
      </c>
      <c r="D21" s="30">
        <v>40</v>
      </c>
      <c r="E21" s="30">
        <v>40</v>
      </c>
      <c r="F21" s="31"/>
      <c r="G21" s="31"/>
      <c r="H21" s="146">
        <v>0.761</v>
      </c>
      <c r="I21" s="146">
        <v>0.72</v>
      </c>
      <c r="J21" s="146"/>
      <c r="K21" s="32"/>
    </row>
    <row r="22" spans="1:11" s="42" customFormat="1" ht="11.25" customHeight="1">
      <c r="A22" s="36" t="s">
        <v>17</v>
      </c>
      <c r="B22" s="37"/>
      <c r="C22" s="38">
        <v>78</v>
      </c>
      <c r="D22" s="38">
        <v>78</v>
      </c>
      <c r="E22" s="38">
        <v>78</v>
      </c>
      <c r="F22" s="39">
        <v>100</v>
      </c>
      <c r="G22" s="40"/>
      <c r="H22" s="147">
        <v>1.581</v>
      </c>
      <c r="I22" s="148">
        <v>1.492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294</v>
      </c>
      <c r="D24" s="38">
        <v>335</v>
      </c>
      <c r="E24" s="38">
        <v>320</v>
      </c>
      <c r="F24" s="39">
        <v>95.5223880597015</v>
      </c>
      <c r="G24" s="40"/>
      <c r="H24" s="147">
        <v>16.06</v>
      </c>
      <c r="I24" s="148">
        <v>19.515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65</v>
      </c>
      <c r="D26" s="38">
        <v>64</v>
      </c>
      <c r="E26" s="38">
        <v>63</v>
      </c>
      <c r="F26" s="39">
        <v>98.4375</v>
      </c>
      <c r="G26" s="40"/>
      <c r="H26" s="147">
        <v>2.795</v>
      </c>
      <c r="I26" s="148">
        <v>2.88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315</v>
      </c>
      <c r="D28" s="30">
        <v>324</v>
      </c>
      <c r="E28" s="30">
        <v>376</v>
      </c>
      <c r="F28" s="31"/>
      <c r="G28" s="31"/>
      <c r="H28" s="146">
        <v>21.42</v>
      </c>
      <c r="I28" s="146">
        <v>20.689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28</v>
      </c>
      <c r="D29" s="30">
        <v>92</v>
      </c>
      <c r="E29" s="30"/>
      <c r="F29" s="31"/>
      <c r="G29" s="31"/>
      <c r="H29" s="146">
        <v>0.622</v>
      </c>
      <c r="I29" s="146">
        <v>2.044</v>
      </c>
      <c r="J29" s="146"/>
      <c r="K29" s="32"/>
    </row>
    <row r="30" spans="1:11" s="33" customFormat="1" ht="11.25" customHeight="1">
      <c r="A30" s="35" t="s">
        <v>22</v>
      </c>
      <c r="B30" s="29"/>
      <c r="C30" s="30">
        <v>1336</v>
      </c>
      <c r="D30" s="30">
        <v>1314</v>
      </c>
      <c r="E30" s="30">
        <v>1232</v>
      </c>
      <c r="F30" s="31"/>
      <c r="G30" s="31"/>
      <c r="H30" s="146">
        <v>138.8</v>
      </c>
      <c r="I30" s="146">
        <v>68.363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1679</v>
      </c>
      <c r="D31" s="38">
        <v>1730</v>
      </c>
      <c r="E31" s="38">
        <v>1608</v>
      </c>
      <c r="F31" s="39">
        <v>92.94797687861272</v>
      </c>
      <c r="G31" s="40"/>
      <c r="H31" s="147">
        <v>160.842</v>
      </c>
      <c r="I31" s="148">
        <v>91.096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301</v>
      </c>
      <c r="D33" s="30">
        <v>300</v>
      </c>
      <c r="E33" s="30">
        <v>280</v>
      </c>
      <c r="F33" s="31"/>
      <c r="G33" s="31"/>
      <c r="H33" s="146">
        <v>9.123</v>
      </c>
      <c r="I33" s="146">
        <v>9.15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131</v>
      </c>
      <c r="D34" s="30">
        <v>131</v>
      </c>
      <c r="E34" s="30">
        <v>143</v>
      </c>
      <c r="F34" s="31"/>
      <c r="G34" s="31"/>
      <c r="H34" s="146">
        <v>4.632</v>
      </c>
      <c r="I34" s="146">
        <v>4.6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408</v>
      </c>
      <c r="D35" s="30">
        <v>410</v>
      </c>
      <c r="E35" s="30">
        <v>310</v>
      </c>
      <c r="F35" s="31"/>
      <c r="G35" s="31"/>
      <c r="H35" s="146">
        <v>16.643</v>
      </c>
      <c r="I35" s="146">
        <v>16.25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291</v>
      </c>
      <c r="D36" s="30">
        <v>146</v>
      </c>
      <c r="E36" s="30">
        <v>280</v>
      </c>
      <c r="F36" s="31"/>
      <c r="G36" s="31"/>
      <c r="H36" s="146">
        <v>8.178</v>
      </c>
      <c r="I36" s="146">
        <v>4.089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1131</v>
      </c>
      <c r="D37" s="38">
        <v>987</v>
      </c>
      <c r="E37" s="38">
        <v>1013</v>
      </c>
      <c r="F37" s="39">
        <v>102.63424518743668</v>
      </c>
      <c r="G37" s="40"/>
      <c r="H37" s="147">
        <v>38.576</v>
      </c>
      <c r="I37" s="148">
        <v>34.089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115</v>
      </c>
      <c r="D39" s="38">
        <v>110</v>
      </c>
      <c r="E39" s="38">
        <v>125</v>
      </c>
      <c r="F39" s="39">
        <v>113.63636363636364</v>
      </c>
      <c r="G39" s="40"/>
      <c r="H39" s="147">
        <v>3.445</v>
      </c>
      <c r="I39" s="148">
        <v>3.27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284</v>
      </c>
      <c r="D41" s="30">
        <v>292</v>
      </c>
      <c r="E41" s="30">
        <v>330</v>
      </c>
      <c r="F41" s="31"/>
      <c r="G41" s="31"/>
      <c r="H41" s="146">
        <v>13.76</v>
      </c>
      <c r="I41" s="146">
        <v>15.598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138</v>
      </c>
      <c r="D42" s="30">
        <v>130</v>
      </c>
      <c r="E42" s="30">
        <v>134</v>
      </c>
      <c r="F42" s="31"/>
      <c r="G42" s="31"/>
      <c r="H42" s="146">
        <v>8.97</v>
      </c>
      <c r="I42" s="146">
        <v>7.15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19</v>
      </c>
      <c r="D43" s="30">
        <v>46</v>
      </c>
      <c r="E43" s="30">
        <v>42</v>
      </c>
      <c r="F43" s="31"/>
      <c r="G43" s="31"/>
      <c r="H43" s="146">
        <v>0.438</v>
      </c>
      <c r="I43" s="146">
        <v>1.68</v>
      </c>
      <c r="J43" s="146"/>
      <c r="K43" s="32"/>
    </row>
    <row r="44" spans="1:11" s="33" customFormat="1" ht="11.25" customHeight="1">
      <c r="A44" s="35" t="s">
        <v>33</v>
      </c>
      <c r="B44" s="29"/>
      <c r="C44" s="30">
        <v>85</v>
      </c>
      <c r="D44" s="30">
        <v>105</v>
      </c>
      <c r="E44" s="30">
        <v>90</v>
      </c>
      <c r="F44" s="31"/>
      <c r="G44" s="31"/>
      <c r="H44" s="146">
        <v>3.825</v>
      </c>
      <c r="I44" s="146">
        <v>4.515</v>
      </c>
      <c r="J44" s="146"/>
      <c r="K44" s="32"/>
    </row>
    <row r="45" spans="1:11" s="33" customFormat="1" ht="11.25" customHeight="1">
      <c r="A45" s="35" t="s">
        <v>34</v>
      </c>
      <c r="B45" s="29"/>
      <c r="C45" s="30">
        <v>57</v>
      </c>
      <c r="D45" s="30">
        <v>55</v>
      </c>
      <c r="E45" s="30">
        <v>46</v>
      </c>
      <c r="F45" s="31"/>
      <c r="G45" s="31"/>
      <c r="H45" s="146">
        <v>1.427</v>
      </c>
      <c r="I45" s="146">
        <v>1.646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191</v>
      </c>
      <c r="D46" s="30">
        <v>177</v>
      </c>
      <c r="E46" s="30">
        <v>170</v>
      </c>
      <c r="F46" s="31"/>
      <c r="G46" s="31"/>
      <c r="H46" s="146">
        <v>7.64</v>
      </c>
      <c r="I46" s="146">
        <v>6.726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55</v>
      </c>
      <c r="D47" s="30">
        <v>32</v>
      </c>
      <c r="E47" s="30">
        <v>40</v>
      </c>
      <c r="F47" s="31"/>
      <c r="G47" s="31"/>
      <c r="H47" s="146">
        <v>3.025</v>
      </c>
      <c r="I47" s="146">
        <v>1.6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690</v>
      </c>
      <c r="D48" s="30">
        <v>495</v>
      </c>
      <c r="E48" s="30">
        <v>500</v>
      </c>
      <c r="F48" s="31"/>
      <c r="G48" s="31"/>
      <c r="H48" s="146">
        <v>24.15</v>
      </c>
      <c r="I48" s="146">
        <v>17.325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184</v>
      </c>
      <c r="D49" s="30">
        <v>177</v>
      </c>
      <c r="E49" s="30">
        <v>170</v>
      </c>
      <c r="F49" s="31"/>
      <c r="G49" s="31"/>
      <c r="H49" s="146">
        <v>7.176</v>
      </c>
      <c r="I49" s="146">
        <v>7.08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1703</v>
      </c>
      <c r="D50" s="38">
        <v>1509</v>
      </c>
      <c r="E50" s="38">
        <v>1522</v>
      </c>
      <c r="F50" s="39">
        <v>100.86149768058317</v>
      </c>
      <c r="G50" s="40"/>
      <c r="H50" s="147">
        <v>70.41099999999999</v>
      </c>
      <c r="I50" s="148">
        <v>63.32000000000001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398</v>
      </c>
      <c r="D52" s="38">
        <v>398</v>
      </c>
      <c r="E52" s="38">
        <v>398</v>
      </c>
      <c r="F52" s="39">
        <v>100</v>
      </c>
      <c r="G52" s="40"/>
      <c r="H52" s="147">
        <v>16.184</v>
      </c>
      <c r="I52" s="148">
        <v>16.184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5016</v>
      </c>
      <c r="D54" s="30">
        <v>4988</v>
      </c>
      <c r="E54" s="30">
        <v>5505</v>
      </c>
      <c r="F54" s="31"/>
      <c r="G54" s="31"/>
      <c r="H54" s="146">
        <v>350.611</v>
      </c>
      <c r="I54" s="146">
        <v>366.05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3989</v>
      </c>
      <c r="D55" s="30">
        <v>3962</v>
      </c>
      <c r="E55" s="30">
        <v>4095</v>
      </c>
      <c r="F55" s="31"/>
      <c r="G55" s="31"/>
      <c r="H55" s="146">
        <v>256.74</v>
      </c>
      <c r="I55" s="146">
        <v>255.15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1228</v>
      </c>
      <c r="D56" s="30">
        <v>1067.5</v>
      </c>
      <c r="E56" s="30">
        <v>1200</v>
      </c>
      <c r="F56" s="31"/>
      <c r="G56" s="31"/>
      <c r="H56" s="146">
        <v>77.224</v>
      </c>
      <c r="I56" s="146">
        <v>63.934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26</v>
      </c>
      <c r="D57" s="30">
        <v>52</v>
      </c>
      <c r="E57" s="30">
        <v>52</v>
      </c>
      <c r="F57" s="31"/>
      <c r="G57" s="31"/>
      <c r="H57" s="146">
        <v>1.013</v>
      </c>
      <c r="I57" s="146">
        <v>1.04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784</v>
      </c>
      <c r="D58" s="30">
        <v>789</v>
      </c>
      <c r="E58" s="30">
        <v>736</v>
      </c>
      <c r="F58" s="31"/>
      <c r="G58" s="31"/>
      <c r="H58" s="146">
        <v>48.628</v>
      </c>
      <c r="I58" s="146">
        <v>53.449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11043</v>
      </c>
      <c r="D59" s="38">
        <v>10858.5</v>
      </c>
      <c r="E59" s="38">
        <v>11588</v>
      </c>
      <c r="F59" s="39">
        <v>106.71823916747249</v>
      </c>
      <c r="G59" s="40"/>
      <c r="H59" s="147">
        <v>734.2160000000001</v>
      </c>
      <c r="I59" s="148">
        <v>739.6229999999999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580</v>
      </c>
      <c r="D61" s="30">
        <v>460</v>
      </c>
      <c r="E61" s="30">
        <v>380</v>
      </c>
      <c r="F61" s="31"/>
      <c r="G61" s="31"/>
      <c r="H61" s="146">
        <v>21.75</v>
      </c>
      <c r="I61" s="146">
        <v>16.1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219</v>
      </c>
      <c r="D62" s="30">
        <v>245</v>
      </c>
      <c r="E62" s="30">
        <v>262</v>
      </c>
      <c r="F62" s="31"/>
      <c r="G62" s="31"/>
      <c r="H62" s="146">
        <v>4.379</v>
      </c>
      <c r="I62" s="146">
        <v>5.382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1142</v>
      </c>
      <c r="D63" s="30">
        <v>1142</v>
      </c>
      <c r="E63" s="30">
        <v>1139</v>
      </c>
      <c r="F63" s="31"/>
      <c r="G63" s="31"/>
      <c r="H63" s="146">
        <v>62.478</v>
      </c>
      <c r="I63" s="146">
        <v>72.7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1941</v>
      </c>
      <c r="D64" s="38">
        <v>1847</v>
      </c>
      <c r="E64" s="38">
        <v>1781</v>
      </c>
      <c r="F64" s="39">
        <v>96.42663779101245</v>
      </c>
      <c r="G64" s="40"/>
      <c r="H64" s="147">
        <v>88.607</v>
      </c>
      <c r="I64" s="148">
        <v>94.182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885</v>
      </c>
      <c r="D66" s="38">
        <v>921</v>
      </c>
      <c r="E66" s="38">
        <v>780</v>
      </c>
      <c r="F66" s="39">
        <v>84.69055374592834</v>
      </c>
      <c r="G66" s="40"/>
      <c r="H66" s="147">
        <v>40.925</v>
      </c>
      <c r="I66" s="148">
        <v>57.824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151</v>
      </c>
      <c r="D68" s="30">
        <v>180</v>
      </c>
      <c r="E68" s="30">
        <v>110</v>
      </c>
      <c r="F68" s="31"/>
      <c r="G68" s="31"/>
      <c r="H68" s="146">
        <v>4.321</v>
      </c>
      <c r="I68" s="146">
        <v>5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8</v>
      </c>
      <c r="D69" s="30">
        <v>15</v>
      </c>
      <c r="E69" s="30">
        <v>30</v>
      </c>
      <c r="F69" s="31"/>
      <c r="G69" s="31"/>
      <c r="H69" s="146">
        <v>0.24</v>
      </c>
      <c r="I69" s="146">
        <v>0.45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159</v>
      </c>
      <c r="D70" s="38">
        <v>195</v>
      </c>
      <c r="E70" s="38">
        <v>140</v>
      </c>
      <c r="F70" s="39">
        <v>71.7948717948718</v>
      </c>
      <c r="G70" s="40"/>
      <c r="H70" s="147">
        <v>4.561</v>
      </c>
      <c r="I70" s="148">
        <v>5.45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66</v>
      </c>
      <c r="D72" s="30">
        <v>66</v>
      </c>
      <c r="E72" s="30">
        <v>243</v>
      </c>
      <c r="F72" s="31"/>
      <c r="G72" s="31"/>
      <c r="H72" s="146">
        <v>1.139</v>
      </c>
      <c r="I72" s="146">
        <v>1.124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217</v>
      </c>
      <c r="D73" s="30">
        <v>217</v>
      </c>
      <c r="E73" s="30">
        <v>226</v>
      </c>
      <c r="F73" s="31"/>
      <c r="G73" s="31"/>
      <c r="H73" s="146">
        <v>6.828</v>
      </c>
      <c r="I73" s="146">
        <v>4.298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989</v>
      </c>
      <c r="D74" s="30">
        <v>896</v>
      </c>
      <c r="E74" s="30">
        <v>900</v>
      </c>
      <c r="F74" s="31"/>
      <c r="G74" s="31"/>
      <c r="H74" s="146">
        <v>46.978</v>
      </c>
      <c r="I74" s="146">
        <v>42.5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206</v>
      </c>
      <c r="D75" s="30">
        <v>75</v>
      </c>
      <c r="E75" s="30">
        <v>171</v>
      </c>
      <c r="F75" s="31"/>
      <c r="G75" s="31"/>
      <c r="H75" s="146">
        <v>9.599</v>
      </c>
      <c r="I75" s="146">
        <v>3.145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105</v>
      </c>
      <c r="D76" s="30">
        <v>107</v>
      </c>
      <c r="E76" s="30">
        <v>107</v>
      </c>
      <c r="F76" s="31"/>
      <c r="G76" s="31"/>
      <c r="H76" s="146">
        <v>3.15</v>
      </c>
      <c r="I76" s="146">
        <v>3.106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181</v>
      </c>
      <c r="D77" s="30">
        <v>80</v>
      </c>
      <c r="E77" s="30">
        <v>129</v>
      </c>
      <c r="F77" s="31"/>
      <c r="G77" s="31"/>
      <c r="H77" s="146">
        <v>7.093</v>
      </c>
      <c r="I77" s="146">
        <v>3.129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592</v>
      </c>
      <c r="D78" s="30">
        <v>620</v>
      </c>
      <c r="E78" s="30">
        <v>635</v>
      </c>
      <c r="F78" s="31"/>
      <c r="G78" s="31"/>
      <c r="H78" s="146">
        <v>22.647</v>
      </c>
      <c r="I78" s="146">
        <v>27.9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1114</v>
      </c>
      <c r="D79" s="30">
        <v>1194</v>
      </c>
      <c r="E79" s="30">
        <v>916</v>
      </c>
      <c r="F79" s="31"/>
      <c r="G79" s="31"/>
      <c r="H79" s="146">
        <v>43.388</v>
      </c>
      <c r="I79" s="146">
        <v>54.35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3470</v>
      </c>
      <c r="D80" s="38">
        <v>3255</v>
      </c>
      <c r="E80" s="38">
        <v>3327</v>
      </c>
      <c r="F80" s="39">
        <v>102.21198156682027</v>
      </c>
      <c r="G80" s="40"/>
      <c r="H80" s="147">
        <v>140.822</v>
      </c>
      <c r="I80" s="148">
        <v>139.552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168</v>
      </c>
      <c r="D82" s="30">
        <v>168</v>
      </c>
      <c r="E82" s="30">
        <v>175</v>
      </c>
      <c r="F82" s="31"/>
      <c r="G82" s="31"/>
      <c r="H82" s="146">
        <v>3.13</v>
      </c>
      <c r="I82" s="146">
        <v>3.13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193</v>
      </c>
      <c r="D83" s="30">
        <v>193</v>
      </c>
      <c r="E83" s="30">
        <v>175</v>
      </c>
      <c r="F83" s="31"/>
      <c r="G83" s="31"/>
      <c r="H83" s="146">
        <v>4.798</v>
      </c>
      <c r="I83" s="146">
        <v>4.8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361</v>
      </c>
      <c r="D84" s="38">
        <v>361</v>
      </c>
      <c r="E84" s="38">
        <v>350</v>
      </c>
      <c r="F84" s="39">
        <v>96.95290858725762</v>
      </c>
      <c r="G84" s="40"/>
      <c r="H84" s="147">
        <v>7.928</v>
      </c>
      <c r="I84" s="148">
        <v>7.93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24762</v>
      </c>
      <c r="D87" s="53">
        <v>24150.5</v>
      </c>
      <c r="E87" s="53">
        <v>24523</v>
      </c>
      <c r="F87" s="54">
        <f>IF(D87&gt;0,100*E87/D87,0)</f>
        <v>101.54241113020434</v>
      </c>
      <c r="G87" s="40"/>
      <c r="H87" s="151">
        <v>1359.3460000000002</v>
      </c>
      <c r="I87" s="152">
        <v>1314.843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42</v>
      </c>
      <c r="D24" s="38">
        <v>56</v>
      </c>
      <c r="E24" s="38">
        <v>56</v>
      </c>
      <c r="F24" s="39">
        <v>100</v>
      </c>
      <c r="G24" s="40"/>
      <c r="H24" s="147">
        <v>1.218</v>
      </c>
      <c r="I24" s="148">
        <v>1.624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103</v>
      </c>
      <c r="D28" s="30"/>
      <c r="E28" s="30"/>
      <c r="F28" s="31"/>
      <c r="G28" s="31"/>
      <c r="H28" s="146">
        <v>2.188</v>
      </c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>
        <v>103</v>
      </c>
      <c r="D31" s="38"/>
      <c r="E31" s="38"/>
      <c r="F31" s="39"/>
      <c r="G31" s="40"/>
      <c r="H31" s="147">
        <v>2.188</v>
      </c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>
        <v>51</v>
      </c>
      <c r="D36" s="30">
        <v>51</v>
      </c>
      <c r="E36" s="30">
        <v>8</v>
      </c>
      <c r="F36" s="31"/>
      <c r="G36" s="31"/>
      <c r="H36" s="146">
        <v>1.02</v>
      </c>
      <c r="I36" s="146">
        <v>1.02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51</v>
      </c>
      <c r="D37" s="38">
        <v>51</v>
      </c>
      <c r="E37" s="38">
        <v>8</v>
      </c>
      <c r="F37" s="39">
        <v>15.686274509803921</v>
      </c>
      <c r="G37" s="40"/>
      <c r="H37" s="147">
        <v>1.02</v>
      </c>
      <c r="I37" s="148">
        <v>1.02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>
        <v>75</v>
      </c>
      <c r="D46" s="30">
        <v>122</v>
      </c>
      <c r="E46" s="30">
        <v>122</v>
      </c>
      <c r="F46" s="31"/>
      <c r="G46" s="31"/>
      <c r="H46" s="146">
        <v>1.875</v>
      </c>
      <c r="I46" s="146">
        <v>3.172</v>
      </c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>
        <v>128</v>
      </c>
      <c r="D48" s="30">
        <v>169</v>
      </c>
      <c r="E48" s="30">
        <v>170</v>
      </c>
      <c r="F48" s="31"/>
      <c r="G48" s="31"/>
      <c r="H48" s="146">
        <v>2.816</v>
      </c>
      <c r="I48" s="146">
        <v>3.784</v>
      </c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203</v>
      </c>
      <c r="D50" s="38">
        <v>291</v>
      </c>
      <c r="E50" s="38">
        <v>292</v>
      </c>
      <c r="F50" s="39">
        <v>100.34364261168385</v>
      </c>
      <c r="G50" s="40"/>
      <c r="H50" s="147">
        <v>4.691</v>
      </c>
      <c r="I50" s="148">
        <v>6.9559999999999995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>
        <v>1</v>
      </c>
      <c r="E56" s="30">
        <v>1</v>
      </c>
      <c r="F56" s="31"/>
      <c r="G56" s="31"/>
      <c r="H56" s="146"/>
      <c r="I56" s="146">
        <v>0.007</v>
      </c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>
        <v>1</v>
      </c>
      <c r="E59" s="38">
        <v>1</v>
      </c>
      <c r="F59" s="39">
        <v>100</v>
      </c>
      <c r="G59" s="40"/>
      <c r="H59" s="147"/>
      <c r="I59" s="148">
        <v>0.007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>
        <v>3</v>
      </c>
      <c r="E66" s="38">
        <v>5</v>
      </c>
      <c r="F66" s="39">
        <v>166.66666666666666</v>
      </c>
      <c r="G66" s="40"/>
      <c r="H66" s="147"/>
      <c r="I66" s="148">
        <v>0.097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/>
      <c r="I73" s="146"/>
      <c r="J73" s="146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>
        <v>3</v>
      </c>
      <c r="D78" s="30"/>
      <c r="E78" s="30"/>
      <c r="F78" s="31"/>
      <c r="G78" s="31"/>
      <c r="H78" s="146">
        <v>0.042</v>
      </c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63</v>
      </c>
      <c r="B80" s="37"/>
      <c r="C80" s="38">
        <v>3</v>
      </c>
      <c r="D80" s="38"/>
      <c r="E80" s="38"/>
      <c r="F80" s="39"/>
      <c r="G80" s="40"/>
      <c r="H80" s="147">
        <v>0.042</v>
      </c>
      <c r="I80" s="148"/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402</v>
      </c>
      <c r="D87" s="53">
        <v>402</v>
      </c>
      <c r="E87" s="53">
        <v>362</v>
      </c>
      <c r="F87" s="54">
        <f>IF(D87&gt;0,100*E87/D87,0)</f>
        <v>90.04975124378109</v>
      </c>
      <c r="G87" s="40"/>
      <c r="H87" s="151">
        <v>9.159</v>
      </c>
      <c r="I87" s="152">
        <v>9.703999999999999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95" zoomScaleSheetLayoutView="95" zoomScalePageLayoutView="0" workbookViewId="0" topLeftCell="A58">
      <selection activeCell="I51" sqref="I5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5</v>
      </c>
      <c r="E9" s="30">
        <v>5</v>
      </c>
      <c r="F9" s="31"/>
      <c r="G9" s="31"/>
      <c r="H9" s="146">
        <v>0.024</v>
      </c>
      <c r="I9" s="146">
        <v>0.125</v>
      </c>
      <c r="J9" s="146">
        <v>0.125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3</v>
      </c>
      <c r="E12" s="30">
        <v>2</v>
      </c>
      <c r="F12" s="31"/>
      <c r="G12" s="31"/>
      <c r="H12" s="146">
        <v>0.044</v>
      </c>
      <c r="I12" s="146">
        <v>0.065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8</v>
      </c>
      <c r="E13" s="38">
        <v>7</v>
      </c>
      <c r="F13" s="39">
        <v>87.5</v>
      </c>
      <c r="G13" s="40"/>
      <c r="H13" s="147">
        <v>0.068</v>
      </c>
      <c r="I13" s="148">
        <v>0.19</v>
      </c>
      <c r="J13" s="148">
        <v>0.125</v>
      </c>
      <c r="K13" s="41">
        <v>65.78947368421052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7">
        <v>0.011</v>
      </c>
      <c r="I15" s="148">
        <v>0.012</v>
      </c>
      <c r="J15" s="148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29</v>
      </c>
      <c r="D19" s="30">
        <v>3</v>
      </c>
      <c r="E19" s="30"/>
      <c r="F19" s="31"/>
      <c r="G19" s="31"/>
      <c r="H19" s="146">
        <v>0.232</v>
      </c>
      <c r="I19" s="146">
        <v>0.024</v>
      </c>
      <c r="J19" s="146"/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>
        <v>2</v>
      </c>
      <c r="E20" s="30"/>
      <c r="F20" s="31"/>
      <c r="G20" s="31"/>
      <c r="H20" s="146">
        <v>0.034</v>
      </c>
      <c r="I20" s="146">
        <v>0.027</v>
      </c>
      <c r="J20" s="146"/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/>
      <c r="F21" s="31"/>
      <c r="G21" s="31"/>
      <c r="H21" s="146">
        <v>0.069</v>
      </c>
      <c r="I21" s="146">
        <v>0.03</v>
      </c>
      <c r="J21" s="146"/>
      <c r="K21" s="32"/>
    </row>
    <row r="22" spans="1:11" s="42" customFormat="1" ht="11.25" customHeight="1">
      <c r="A22" s="36" t="s">
        <v>17</v>
      </c>
      <c r="B22" s="37"/>
      <c r="C22" s="38">
        <v>34</v>
      </c>
      <c r="D22" s="38">
        <v>8</v>
      </c>
      <c r="E22" s="38"/>
      <c r="F22" s="39"/>
      <c r="G22" s="40"/>
      <c r="H22" s="147">
        <v>0.335</v>
      </c>
      <c r="I22" s="148">
        <v>0.081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985</v>
      </c>
      <c r="D24" s="38">
        <v>839</v>
      </c>
      <c r="E24" s="38">
        <v>850</v>
      </c>
      <c r="F24" s="39">
        <v>101.31108462455303</v>
      </c>
      <c r="G24" s="40"/>
      <c r="H24" s="147">
        <v>20.618</v>
      </c>
      <c r="I24" s="148">
        <v>13.561</v>
      </c>
      <c r="J24" s="148">
        <v>15</v>
      </c>
      <c r="K24" s="41">
        <v>110.61131185015854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7</v>
      </c>
      <c r="D26" s="38">
        <v>7</v>
      </c>
      <c r="E26" s="38">
        <v>6</v>
      </c>
      <c r="F26" s="39">
        <v>85.71428571428571</v>
      </c>
      <c r="G26" s="40"/>
      <c r="H26" s="147">
        <v>0.14</v>
      </c>
      <c r="I26" s="148">
        <v>0.11</v>
      </c>
      <c r="J26" s="148">
        <v>0.14</v>
      </c>
      <c r="K26" s="41">
        <v>127.2727272727273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132</v>
      </c>
      <c r="D28" s="30">
        <v>132</v>
      </c>
      <c r="E28" s="30">
        <v>82</v>
      </c>
      <c r="F28" s="31"/>
      <c r="G28" s="31"/>
      <c r="H28" s="146">
        <v>3.321</v>
      </c>
      <c r="I28" s="146">
        <v>4.356</v>
      </c>
      <c r="J28" s="146">
        <v>2.706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31</v>
      </c>
      <c r="D30" s="30">
        <v>31</v>
      </c>
      <c r="E30" s="30">
        <v>80</v>
      </c>
      <c r="F30" s="31"/>
      <c r="G30" s="31"/>
      <c r="H30" s="146">
        <v>0.651</v>
      </c>
      <c r="I30" s="146">
        <v>0.824</v>
      </c>
      <c r="J30" s="146">
        <v>2</v>
      </c>
      <c r="K30" s="32"/>
    </row>
    <row r="31" spans="1:11" s="42" customFormat="1" ht="11.25" customHeight="1">
      <c r="A31" s="43" t="s">
        <v>23</v>
      </c>
      <c r="B31" s="37"/>
      <c r="C31" s="38">
        <v>163</v>
      </c>
      <c r="D31" s="38">
        <v>163</v>
      </c>
      <c r="E31" s="38">
        <v>162</v>
      </c>
      <c r="F31" s="39">
        <v>99.38650306748467</v>
      </c>
      <c r="G31" s="40"/>
      <c r="H31" s="147">
        <v>3.9720000000000004</v>
      </c>
      <c r="I31" s="148">
        <v>5.18</v>
      </c>
      <c r="J31" s="148">
        <v>4.7059999999999995</v>
      </c>
      <c r="K31" s="41">
        <v>90.84942084942085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111</v>
      </c>
      <c r="D33" s="30">
        <v>110</v>
      </c>
      <c r="E33" s="30">
        <v>100</v>
      </c>
      <c r="F33" s="31"/>
      <c r="G33" s="31"/>
      <c r="H33" s="146">
        <v>1.237</v>
      </c>
      <c r="I33" s="146">
        <v>1.15</v>
      </c>
      <c r="J33" s="146">
        <v>0.875</v>
      </c>
      <c r="K33" s="32"/>
    </row>
    <row r="34" spans="1:11" s="33" customFormat="1" ht="11.25" customHeight="1">
      <c r="A34" s="35" t="s">
        <v>25</v>
      </c>
      <c r="B34" s="29"/>
      <c r="C34" s="30">
        <v>7</v>
      </c>
      <c r="D34" s="30">
        <v>10</v>
      </c>
      <c r="E34" s="30">
        <v>10</v>
      </c>
      <c r="F34" s="31"/>
      <c r="G34" s="31"/>
      <c r="H34" s="146">
        <v>0.114</v>
      </c>
      <c r="I34" s="146">
        <v>0.16</v>
      </c>
      <c r="J34" s="146">
        <v>0.15</v>
      </c>
      <c r="K34" s="32"/>
    </row>
    <row r="35" spans="1:11" s="33" customFormat="1" ht="11.25" customHeight="1">
      <c r="A35" s="35" t="s">
        <v>26</v>
      </c>
      <c r="B35" s="29"/>
      <c r="C35" s="30">
        <v>25</v>
      </c>
      <c r="D35" s="30">
        <v>25</v>
      </c>
      <c r="E35" s="30"/>
      <c r="F35" s="31"/>
      <c r="G35" s="31"/>
      <c r="H35" s="146">
        <v>0.348</v>
      </c>
      <c r="I35" s="146">
        <v>0.35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70</v>
      </c>
      <c r="D36" s="30">
        <v>70</v>
      </c>
      <c r="E36" s="30">
        <v>42</v>
      </c>
      <c r="F36" s="31"/>
      <c r="G36" s="31"/>
      <c r="H36" s="146">
        <v>0.91</v>
      </c>
      <c r="I36" s="146">
        <v>0.91</v>
      </c>
      <c r="J36" s="146">
        <v>0.525</v>
      </c>
      <c r="K36" s="32"/>
    </row>
    <row r="37" spans="1:11" s="42" customFormat="1" ht="11.25" customHeight="1">
      <c r="A37" s="36" t="s">
        <v>28</v>
      </c>
      <c r="B37" s="37"/>
      <c r="C37" s="38">
        <v>213</v>
      </c>
      <c r="D37" s="38">
        <v>215</v>
      </c>
      <c r="E37" s="38"/>
      <c r="F37" s="39"/>
      <c r="G37" s="40"/>
      <c r="H37" s="147">
        <v>2.6090000000000004</v>
      </c>
      <c r="I37" s="148">
        <v>2.57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11</v>
      </c>
      <c r="D39" s="38">
        <v>10</v>
      </c>
      <c r="E39" s="38">
        <v>15</v>
      </c>
      <c r="F39" s="39">
        <v>150</v>
      </c>
      <c r="G39" s="40"/>
      <c r="H39" s="147">
        <v>0.179</v>
      </c>
      <c r="I39" s="148">
        <v>0.27</v>
      </c>
      <c r="J39" s="148">
        <v>0.25</v>
      </c>
      <c r="K39" s="41">
        <v>92.59259259259258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82</v>
      </c>
      <c r="D41" s="30">
        <v>201</v>
      </c>
      <c r="E41" s="30"/>
      <c r="F41" s="31"/>
      <c r="G41" s="31"/>
      <c r="H41" s="146">
        <v>1.148</v>
      </c>
      <c r="I41" s="146">
        <v>2.659</v>
      </c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/>
      <c r="E43" s="30"/>
      <c r="F43" s="31"/>
      <c r="G43" s="31"/>
      <c r="H43" s="146">
        <v>0.012</v>
      </c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/>
      <c r="E45" s="30"/>
      <c r="F45" s="31"/>
      <c r="G45" s="31"/>
      <c r="H45" s="146">
        <v>0.075</v>
      </c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>
        <v>12</v>
      </c>
      <c r="D46" s="30">
        <v>4</v>
      </c>
      <c r="E46" s="30"/>
      <c r="F46" s="31"/>
      <c r="G46" s="31"/>
      <c r="H46" s="146">
        <v>0.18</v>
      </c>
      <c r="I46" s="146">
        <v>0.06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13</v>
      </c>
      <c r="D47" s="30">
        <v>23</v>
      </c>
      <c r="E47" s="30"/>
      <c r="F47" s="31"/>
      <c r="G47" s="31"/>
      <c r="H47" s="146">
        <v>0.195</v>
      </c>
      <c r="I47" s="146">
        <v>0.376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303</v>
      </c>
      <c r="D48" s="30">
        <v>348</v>
      </c>
      <c r="E48" s="30"/>
      <c r="F48" s="31"/>
      <c r="G48" s="31"/>
      <c r="H48" s="146">
        <v>6.666</v>
      </c>
      <c r="I48" s="146">
        <v>7.656</v>
      </c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>
        <v>16</v>
      </c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414</v>
      </c>
      <c r="D50" s="38">
        <v>592</v>
      </c>
      <c r="E50" s="38"/>
      <c r="F50" s="39"/>
      <c r="G50" s="40"/>
      <c r="H50" s="147">
        <v>8.276</v>
      </c>
      <c r="I50" s="148">
        <v>10.751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7">
        <v>0.038</v>
      </c>
      <c r="I52" s="148">
        <v>0.038</v>
      </c>
      <c r="J52" s="148">
        <v>0.038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165</v>
      </c>
      <c r="D54" s="30">
        <v>250</v>
      </c>
      <c r="E54" s="30">
        <v>250</v>
      </c>
      <c r="F54" s="31"/>
      <c r="G54" s="31"/>
      <c r="H54" s="146">
        <v>4.29</v>
      </c>
      <c r="I54" s="146">
        <v>6.25</v>
      </c>
      <c r="J54" s="146">
        <v>6.25</v>
      </c>
      <c r="K54" s="32"/>
    </row>
    <row r="55" spans="1:11" s="33" customFormat="1" ht="11.25" customHeight="1">
      <c r="A55" s="35" t="s">
        <v>42</v>
      </c>
      <c r="B55" s="29"/>
      <c r="C55" s="30">
        <v>2</v>
      </c>
      <c r="D55" s="30">
        <v>3</v>
      </c>
      <c r="E55" s="30">
        <v>3</v>
      </c>
      <c r="F55" s="31"/>
      <c r="G55" s="31"/>
      <c r="H55" s="146">
        <v>0.033</v>
      </c>
      <c r="I55" s="146">
        <v>0.048</v>
      </c>
      <c r="J55" s="146">
        <v>0.048</v>
      </c>
      <c r="K55" s="32"/>
    </row>
    <row r="56" spans="1:11" s="33" customFormat="1" ht="11.25" customHeight="1">
      <c r="A56" s="35" t="s">
        <v>43</v>
      </c>
      <c r="B56" s="29"/>
      <c r="C56" s="30">
        <v>1</v>
      </c>
      <c r="D56" s="30">
        <v>17</v>
      </c>
      <c r="E56" s="30">
        <v>10</v>
      </c>
      <c r="F56" s="31"/>
      <c r="G56" s="31"/>
      <c r="H56" s="146">
        <v>2.82</v>
      </c>
      <c r="I56" s="146">
        <v>0.306</v>
      </c>
      <c r="J56" s="146">
        <v>0.18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46">
        <v>0.035</v>
      </c>
      <c r="I58" s="146">
        <v>0.037</v>
      </c>
      <c r="J58" s="146">
        <v>0.032</v>
      </c>
      <c r="K58" s="32"/>
    </row>
    <row r="59" spans="1:11" s="42" customFormat="1" ht="11.25" customHeight="1">
      <c r="A59" s="36" t="s">
        <v>46</v>
      </c>
      <c r="B59" s="37"/>
      <c r="C59" s="38">
        <v>170</v>
      </c>
      <c r="D59" s="38">
        <v>272</v>
      </c>
      <c r="E59" s="38">
        <v>265</v>
      </c>
      <c r="F59" s="39">
        <v>97.42647058823529</v>
      </c>
      <c r="G59" s="40"/>
      <c r="H59" s="147">
        <v>7.178000000000001</v>
      </c>
      <c r="I59" s="148">
        <v>6.641</v>
      </c>
      <c r="J59" s="148">
        <v>6.51</v>
      </c>
      <c r="K59" s="41">
        <v>98.02740551121819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280</v>
      </c>
      <c r="D61" s="30">
        <v>310</v>
      </c>
      <c r="E61" s="30">
        <v>290</v>
      </c>
      <c r="F61" s="31"/>
      <c r="G61" s="31"/>
      <c r="H61" s="146">
        <v>7</v>
      </c>
      <c r="I61" s="146">
        <v>7.75</v>
      </c>
      <c r="J61" s="146">
        <v>7.25</v>
      </c>
      <c r="K61" s="32"/>
    </row>
    <row r="62" spans="1:11" s="33" customFormat="1" ht="11.25" customHeight="1">
      <c r="A62" s="35" t="s">
        <v>48</v>
      </c>
      <c r="B62" s="29"/>
      <c r="C62" s="30">
        <v>13</v>
      </c>
      <c r="D62" s="30">
        <v>13</v>
      </c>
      <c r="E62" s="30">
        <v>13</v>
      </c>
      <c r="F62" s="31"/>
      <c r="G62" s="31"/>
      <c r="H62" s="146">
        <v>0.278</v>
      </c>
      <c r="I62" s="146">
        <v>0.263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193</v>
      </c>
      <c r="D63" s="30">
        <v>193</v>
      </c>
      <c r="E63" s="30"/>
      <c r="F63" s="31"/>
      <c r="G63" s="31"/>
      <c r="H63" s="146">
        <v>3.31</v>
      </c>
      <c r="I63" s="146">
        <v>3.474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486</v>
      </c>
      <c r="D64" s="38">
        <v>516</v>
      </c>
      <c r="E64" s="38"/>
      <c r="F64" s="39"/>
      <c r="G64" s="40"/>
      <c r="H64" s="147">
        <v>10.588000000000001</v>
      </c>
      <c r="I64" s="148">
        <v>11.487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890</v>
      </c>
      <c r="D66" s="38">
        <v>1030</v>
      </c>
      <c r="E66" s="38">
        <v>1130</v>
      </c>
      <c r="F66" s="39">
        <v>109.70873786407768</v>
      </c>
      <c r="G66" s="40"/>
      <c r="H66" s="147">
        <v>11.125</v>
      </c>
      <c r="I66" s="148">
        <v>13.127</v>
      </c>
      <c r="J66" s="148">
        <v>20.498</v>
      </c>
      <c r="K66" s="41">
        <v>156.15144358954828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235</v>
      </c>
      <c r="D68" s="30">
        <v>200</v>
      </c>
      <c r="E68" s="30">
        <v>250</v>
      </c>
      <c r="F68" s="31"/>
      <c r="G68" s="31"/>
      <c r="H68" s="146">
        <v>3.525</v>
      </c>
      <c r="I68" s="146">
        <v>3</v>
      </c>
      <c r="J68" s="146">
        <v>3.75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>
        <v>235</v>
      </c>
      <c r="D70" s="38">
        <v>200</v>
      </c>
      <c r="E70" s="38">
        <v>250</v>
      </c>
      <c r="F70" s="39">
        <v>125</v>
      </c>
      <c r="G70" s="40"/>
      <c r="H70" s="147">
        <v>3.525</v>
      </c>
      <c r="I70" s="148">
        <v>3</v>
      </c>
      <c r="J70" s="148">
        <v>3.75</v>
      </c>
      <c r="K70" s="41">
        <v>125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365</v>
      </c>
      <c r="D72" s="30">
        <v>340</v>
      </c>
      <c r="E72" s="30">
        <v>300</v>
      </c>
      <c r="F72" s="31"/>
      <c r="G72" s="31"/>
      <c r="H72" s="146">
        <v>3.65</v>
      </c>
      <c r="I72" s="146">
        <v>3.45</v>
      </c>
      <c r="J72" s="146">
        <v>3.45</v>
      </c>
      <c r="K72" s="32"/>
    </row>
    <row r="73" spans="1:11" s="33" customFormat="1" ht="11.25" customHeight="1">
      <c r="A73" s="35" t="s">
        <v>56</v>
      </c>
      <c r="B73" s="29"/>
      <c r="C73" s="30">
        <v>48</v>
      </c>
      <c r="D73" s="30">
        <v>48</v>
      </c>
      <c r="E73" s="30">
        <v>43</v>
      </c>
      <c r="F73" s="31"/>
      <c r="G73" s="31"/>
      <c r="H73" s="146">
        <v>0.8</v>
      </c>
      <c r="I73" s="146">
        <v>0.8</v>
      </c>
      <c r="J73" s="146">
        <v>0.774</v>
      </c>
      <c r="K73" s="32"/>
    </row>
    <row r="74" spans="1:11" s="33" customFormat="1" ht="11.25" customHeight="1">
      <c r="A74" s="35" t="s">
        <v>57</v>
      </c>
      <c r="B74" s="29"/>
      <c r="C74" s="30">
        <v>87</v>
      </c>
      <c r="D74" s="30">
        <v>64</v>
      </c>
      <c r="E74" s="30">
        <v>64</v>
      </c>
      <c r="F74" s="31"/>
      <c r="G74" s="31"/>
      <c r="H74" s="146">
        <v>1.74</v>
      </c>
      <c r="I74" s="146">
        <v>1.28</v>
      </c>
      <c r="J74" s="146">
        <v>1.3</v>
      </c>
      <c r="K74" s="32"/>
    </row>
    <row r="75" spans="1:11" s="33" customFormat="1" ht="11.25" customHeight="1">
      <c r="A75" s="35" t="s">
        <v>58</v>
      </c>
      <c r="B75" s="29"/>
      <c r="C75" s="30">
        <v>79</v>
      </c>
      <c r="D75" s="30">
        <v>79</v>
      </c>
      <c r="E75" s="30">
        <v>174</v>
      </c>
      <c r="F75" s="31"/>
      <c r="G75" s="31"/>
      <c r="H75" s="146">
        <v>1.11</v>
      </c>
      <c r="I75" s="146">
        <v>1.11</v>
      </c>
      <c r="J75" s="146">
        <v>3.735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>
        <v>21</v>
      </c>
      <c r="D77" s="30">
        <v>5</v>
      </c>
      <c r="E77" s="30">
        <v>10</v>
      </c>
      <c r="F77" s="31"/>
      <c r="G77" s="31"/>
      <c r="H77" s="146">
        <v>0.252</v>
      </c>
      <c r="I77" s="146">
        <v>0.12</v>
      </c>
      <c r="J77" s="146">
        <v>0.12</v>
      </c>
      <c r="K77" s="32"/>
    </row>
    <row r="78" spans="1:11" s="33" customFormat="1" ht="11.25" customHeight="1">
      <c r="A78" s="35" t="s">
        <v>61</v>
      </c>
      <c r="B78" s="29"/>
      <c r="C78" s="30">
        <v>18</v>
      </c>
      <c r="D78" s="30">
        <v>18</v>
      </c>
      <c r="E78" s="30">
        <v>75</v>
      </c>
      <c r="F78" s="31"/>
      <c r="G78" s="31"/>
      <c r="H78" s="146">
        <v>0.342</v>
      </c>
      <c r="I78" s="146">
        <v>0.342</v>
      </c>
      <c r="J78" s="146">
        <v>1.575</v>
      </c>
      <c r="K78" s="32"/>
    </row>
    <row r="79" spans="1:11" s="33" customFormat="1" ht="11.25" customHeight="1">
      <c r="A79" s="35" t="s">
        <v>62</v>
      </c>
      <c r="B79" s="29"/>
      <c r="C79" s="30">
        <v>65</v>
      </c>
      <c r="D79" s="30">
        <v>32</v>
      </c>
      <c r="E79" s="30">
        <v>32</v>
      </c>
      <c r="F79" s="31"/>
      <c r="G79" s="31"/>
      <c r="H79" s="146">
        <v>1.169</v>
      </c>
      <c r="I79" s="146">
        <v>0.64</v>
      </c>
      <c r="J79" s="146">
        <v>0.64</v>
      </c>
      <c r="K79" s="32"/>
    </row>
    <row r="80" spans="1:11" s="42" customFormat="1" ht="11.25" customHeight="1">
      <c r="A80" s="43" t="s">
        <v>63</v>
      </c>
      <c r="B80" s="37"/>
      <c r="C80" s="38">
        <v>683</v>
      </c>
      <c r="D80" s="38">
        <v>586</v>
      </c>
      <c r="E80" s="38">
        <v>698</v>
      </c>
      <c r="F80" s="39">
        <v>119.11262798634812</v>
      </c>
      <c r="G80" s="40"/>
      <c r="H80" s="147">
        <v>9.063</v>
      </c>
      <c r="I80" s="148">
        <v>7.742</v>
      </c>
      <c r="J80" s="148">
        <v>11.594</v>
      </c>
      <c r="K80" s="41">
        <v>149.75458537845518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23</v>
      </c>
      <c r="D82" s="30">
        <v>23</v>
      </c>
      <c r="E82" s="30">
        <v>23</v>
      </c>
      <c r="F82" s="31"/>
      <c r="G82" s="31"/>
      <c r="H82" s="146">
        <v>0.443</v>
      </c>
      <c r="I82" s="146">
        <v>0.443</v>
      </c>
      <c r="J82" s="146">
        <v>0.443</v>
      </c>
      <c r="K82" s="32"/>
    </row>
    <row r="83" spans="1:11" s="33" customFormat="1" ht="11.25" customHeight="1">
      <c r="A83" s="35" t="s">
        <v>65</v>
      </c>
      <c r="B83" s="29"/>
      <c r="C83" s="30">
        <v>33</v>
      </c>
      <c r="D83" s="30">
        <v>32</v>
      </c>
      <c r="E83" s="30">
        <v>35</v>
      </c>
      <c r="F83" s="31"/>
      <c r="G83" s="31"/>
      <c r="H83" s="146">
        <v>0.634</v>
      </c>
      <c r="I83" s="146">
        <v>0.65</v>
      </c>
      <c r="J83" s="146">
        <v>0.69</v>
      </c>
      <c r="K83" s="32"/>
    </row>
    <row r="84" spans="1:11" s="42" customFormat="1" ht="11.25" customHeight="1">
      <c r="A84" s="36" t="s">
        <v>66</v>
      </c>
      <c r="B84" s="37"/>
      <c r="C84" s="38">
        <v>56</v>
      </c>
      <c r="D84" s="38">
        <v>55</v>
      </c>
      <c r="E84" s="38">
        <v>58</v>
      </c>
      <c r="F84" s="39">
        <v>105.45454545454545</v>
      </c>
      <c r="G84" s="40"/>
      <c r="H84" s="147">
        <v>1.077</v>
      </c>
      <c r="I84" s="148">
        <v>1.093</v>
      </c>
      <c r="J84" s="148">
        <v>1.133</v>
      </c>
      <c r="K84" s="41">
        <v>103.65965233302836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4353</v>
      </c>
      <c r="D87" s="53">
        <v>4504</v>
      </c>
      <c r="E87" s="53"/>
      <c r="F87" s="54"/>
      <c r="G87" s="40"/>
      <c r="H87" s="151">
        <v>78.802</v>
      </c>
      <c r="I87" s="152">
        <v>75.85300000000001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2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53"/>
      <c r="D9" s="153"/>
      <c r="E9" s="153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153"/>
      <c r="D10" s="153"/>
      <c r="E10" s="153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153"/>
      <c r="D11" s="153"/>
      <c r="E11" s="153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153"/>
      <c r="D12" s="153"/>
      <c r="E12" s="153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154"/>
      <c r="D13" s="154"/>
      <c r="E13" s="154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153"/>
      <c r="D14" s="153"/>
      <c r="E14" s="153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154"/>
      <c r="D15" s="154"/>
      <c r="E15" s="154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153"/>
      <c r="D16" s="153"/>
      <c r="E16" s="153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154"/>
      <c r="D17" s="154"/>
      <c r="E17" s="154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153"/>
      <c r="D18" s="153"/>
      <c r="E18" s="153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153"/>
      <c r="D19" s="153"/>
      <c r="E19" s="153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153"/>
      <c r="D20" s="153"/>
      <c r="E20" s="153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153"/>
      <c r="D21" s="153"/>
      <c r="E21" s="153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154"/>
      <c r="D22" s="154"/>
      <c r="E22" s="154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153"/>
      <c r="D23" s="153"/>
      <c r="E23" s="153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154">
        <v>9</v>
      </c>
      <c r="D24" s="154">
        <v>4</v>
      </c>
      <c r="E24" s="154">
        <v>6</v>
      </c>
      <c r="F24" s="39">
        <v>150</v>
      </c>
      <c r="G24" s="40"/>
      <c r="H24" s="147">
        <v>2.745</v>
      </c>
      <c r="I24" s="148">
        <v>0.945</v>
      </c>
      <c r="J24" s="148">
        <v>1.005</v>
      </c>
      <c r="K24" s="41">
        <v>106.34920634920634</v>
      </c>
    </row>
    <row r="25" spans="1:11" s="33" customFormat="1" ht="11.25" customHeight="1">
      <c r="A25" s="35"/>
      <c r="B25" s="29"/>
      <c r="C25" s="153"/>
      <c r="D25" s="153"/>
      <c r="E25" s="153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154">
        <v>231</v>
      </c>
      <c r="D26" s="154">
        <v>215</v>
      </c>
      <c r="E26" s="154">
        <v>215</v>
      </c>
      <c r="F26" s="39">
        <v>100</v>
      </c>
      <c r="G26" s="40"/>
      <c r="H26" s="147">
        <v>69.3</v>
      </c>
      <c r="I26" s="148">
        <v>70</v>
      </c>
      <c r="J26" s="148">
        <v>70.6</v>
      </c>
      <c r="K26" s="41">
        <v>100.85714285714285</v>
      </c>
    </row>
    <row r="27" spans="1:11" s="33" customFormat="1" ht="11.25" customHeight="1">
      <c r="A27" s="35"/>
      <c r="B27" s="29"/>
      <c r="C27" s="153"/>
      <c r="D27" s="153"/>
      <c r="E27" s="153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153"/>
      <c r="D28" s="153"/>
      <c r="E28" s="153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153"/>
      <c r="D29" s="153"/>
      <c r="E29" s="153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153"/>
      <c r="D30" s="153"/>
      <c r="E30" s="153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154"/>
      <c r="D31" s="154"/>
      <c r="E31" s="154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153"/>
      <c r="D32" s="153"/>
      <c r="E32" s="153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153"/>
      <c r="D33" s="153"/>
      <c r="E33" s="153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153"/>
      <c r="D34" s="153"/>
      <c r="E34" s="153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153"/>
      <c r="D35" s="153"/>
      <c r="E35" s="153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153"/>
      <c r="D36" s="153"/>
      <c r="E36" s="153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154"/>
      <c r="D37" s="154"/>
      <c r="E37" s="154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153"/>
      <c r="D38" s="153"/>
      <c r="E38" s="153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154">
        <v>12.56</v>
      </c>
      <c r="D39" s="154">
        <v>12.56</v>
      </c>
      <c r="E39" s="154">
        <v>12</v>
      </c>
      <c r="F39" s="39">
        <v>95.54140127388534</v>
      </c>
      <c r="G39" s="40"/>
      <c r="H39" s="147">
        <v>1.884</v>
      </c>
      <c r="I39" s="148">
        <v>1.88</v>
      </c>
      <c r="J39" s="148">
        <v>1.9</v>
      </c>
      <c r="K39" s="41">
        <v>101.06382978723404</v>
      </c>
    </row>
    <row r="40" spans="1:11" s="33" customFormat="1" ht="11.25" customHeight="1">
      <c r="A40" s="35"/>
      <c r="B40" s="29"/>
      <c r="C40" s="153"/>
      <c r="D40" s="153"/>
      <c r="E40" s="153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153"/>
      <c r="D41" s="153"/>
      <c r="E41" s="153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153"/>
      <c r="D42" s="153"/>
      <c r="E42" s="153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153"/>
      <c r="D43" s="153"/>
      <c r="E43" s="153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153"/>
      <c r="D44" s="153"/>
      <c r="E44" s="153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153"/>
      <c r="D45" s="153"/>
      <c r="E45" s="153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153"/>
      <c r="D46" s="153"/>
      <c r="E46" s="153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153"/>
      <c r="D47" s="153"/>
      <c r="E47" s="153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153"/>
      <c r="D48" s="153"/>
      <c r="E48" s="153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153"/>
      <c r="D49" s="153"/>
      <c r="E49" s="153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154"/>
      <c r="D50" s="154"/>
      <c r="E50" s="154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155"/>
      <c r="D51" s="155"/>
      <c r="E51" s="15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154"/>
      <c r="D52" s="154"/>
      <c r="E52" s="154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153"/>
      <c r="D53" s="153"/>
      <c r="E53" s="153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153">
        <v>65</v>
      </c>
      <c r="D54" s="153">
        <v>65</v>
      </c>
      <c r="E54" s="153">
        <v>66</v>
      </c>
      <c r="F54" s="31"/>
      <c r="G54" s="31"/>
      <c r="H54" s="146">
        <v>19.5</v>
      </c>
      <c r="I54" s="146">
        <v>20.8</v>
      </c>
      <c r="J54" s="146">
        <v>21.45</v>
      </c>
      <c r="K54" s="32"/>
    </row>
    <row r="55" spans="1:11" s="33" customFormat="1" ht="11.25" customHeight="1">
      <c r="A55" s="35" t="s">
        <v>42</v>
      </c>
      <c r="B55" s="29"/>
      <c r="C55" s="153"/>
      <c r="D55" s="153"/>
      <c r="E55" s="153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153">
        <v>125.09</v>
      </c>
      <c r="D56" s="153">
        <v>118.29</v>
      </c>
      <c r="E56" s="153">
        <v>140</v>
      </c>
      <c r="F56" s="31"/>
      <c r="G56" s="31"/>
      <c r="H56" s="146">
        <v>50.036</v>
      </c>
      <c r="I56" s="146">
        <v>50.036</v>
      </c>
      <c r="J56" s="146">
        <v>50.7</v>
      </c>
      <c r="K56" s="32"/>
    </row>
    <row r="57" spans="1:11" s="33" customFormat="1" ht="11.25" customHeight="1">
      <c r="A57" s="35" t="s">
        <v>44</v>
      </c>
      <c r="B57" s="29"/>
      <c r="C57" s="153"/>
      <c r="D57" s="153"/>
      <c r="E57" s="153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153"/>
      <c r="D58" s="153"/>
      <c r="E58" s="153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154">
        <v>190.09</v>
      </c>
      <c r="D59" s="154">
        <v>183.29000000000002</v>
      </c>
      <c r="E59" s="154">
        <v>206</v>
      </c>
      <c r="F59" s="39">
        <v>112.39020132031206</v>
      </c>
      <c r="G59" s="40"/>
      <c r="H59" s="147">
        <v>69.536</v>
      </c>
      <c r="I59" s="148">
        <v>70.836</v>
      </c>
      <c r="J59" s="148">
        <v>72.15</v>
      </c>
      <c r="K59" s="41">
        <v>101.85498898864985</v>
      </c>
    </row>
    <row r="60" spans="1:11" s="33" customFormat="1" ht="11.25" customHeight="1">
      <c r="A60" s="35"/>
      <c r="B60" s="29"/>
      <c r="C60" s="153"/>
      <c r="D60" s="153"/>
      <c r="E60" s="153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153">
        <v>1</v>
      </c>
      <c r="D61" s="153"/>
      <c r="E61" s="153"/>
      <c r="F61" s="31"/>
      <c r="G61" s="31"/>
      <c r="H61" s="146">
        <v>0.075</v>
      </c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153"/>
      <c r="D62" s="153"/>
      <c r="E62" s="153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153">
        <v>3</v>
      </c>
      <c r="D63" s="153">
        <v>3</v>
      </c>
      <c r="E63" s="153">
        <v>3</v>
      </c>
      <c r="F63" s="31"/>
      <c r="G63" s="31"/>
      <c r="H63" s="146">
        <v>0.225</v>
      </c>
      <c r="I63" s="146">
        <v>0.225</v>
      </c>
      <c r="J63" s="146">
        <v>0.225</v>
      </c>
      <c r="K63" s="32"/>
    </row>
    <row r="64" spans="1:11" s="42" customFormat="1" ht="11.25" customHeight="1">
      <c r="A64" s="36" t="s">
        <v>50</v>
      </c>
      <c r="B64" s="37"/>
      <c r="C64" s="154">
        <v>4</v>
      </c>
      <c r="D64" s="154">
        <v>3</v>
      </c>
      <c r="E64" s="154">
        <v>3</v>
      </c>
      <c r="F64" s="39">
        <v>100</v>
      </c>
      <c r="G64" s="40"/>
      <c r="H64" s="147">
        <v>0.3</v>
      </c>
      <c r="I64" s="148">
        <v>0.225</v>
      </c>
      <c r="J64" s="148">
        <v>0.225</v>
      </c>
      <c r="K64" s="41">
        <v>100</v>
      </c>
    </row>
    <row r="65" spans="1:11" s="33" customFormat="1" ht="11.25" customHeight="1">
      <c r="A65" s="35"/>
      <c r="B65" s="29"/>
      <c r="C65" s="153"/>
      <c r="D65" s="153"/>
      <c r="E65" s="153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154"/>
      <c r="D66" s="154"/>
      <c r="E66" s="154"/>
      <c r="F66" s="39"/>
      <c r="G66" s="40"/>
      <c r="H66" s="147"/>
      <c r="I66" s="148"/>
      <c r="J66" s="148"/>
      <c r="K66" s="41"/>
    </row>
    <row r="67" spans="1:11" s="33" customFormat="1" ht="11.25" customHeight="1">
      <c r="A67" s="35"/>
      <c r="B67" s="29"/>
      <c r="C67" s="153"/>
      <c r="D67" s="153"/>
      <c r="E67" s="153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153"/>
      <c r="D68" s="153"/>
      <c r="E68" s="153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153"/>
      <c r="D69" s="153"/>
      <c r="E69" s="153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154"/>
      <c r="D70" s="154"/>
      <c r="E70" s="154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153"/>
      <c r="D71" s="153"/>
      <c r="E71" s="153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153"/>
      <c r="D72" s="153"/>
      <c r="E72" s="153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153"/>
      <c r="D73" s="153"/>
      <c r="E73" s="153"/>
      <c r="F73" s="31"/>
      <c r="G73" s="31"/>
      <c r="H73" s="146"/>
      <c r="I73" s="146"/>
      <c r="J73" s="146"/>
      <c r="K73" s="32"/>
    </row>
    <row r="74" spans="1:11" s="33" customFormat="1" ht="11.25" customHeight="1">
      <c r="A74" s="35" t="s">
        <v>57</v>
      </c>
      <c r="B74" s="29"/>
      <c r="C74" s="153"/>
      <c r="D74" s="153"/>
      <c r="E74" s="153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153">
        <v>1</v>
      </c>
      <c r="D75" s="153">
        <v>1</v>
      </c>
      <c r="E75" s="153">
        <v>1</v>
      </c>
      <c r="F75" s="31"/>
      <c r="G75" s="31"/>
      <c r="H75" s="146">
        <v>0.025</v>
      </c>
      <c r="I75" s="146">
        <v>0.025</v>
      </c>
      <c r="J75" s="146">
        <v>0.03</v>
      </c>
      <c r="K75" s="32"/>
    </row>
    <row r="76" spans="1:11" s="33" customFormat="1" ht="11.25" customHeight="1">
      <c r="A76" s="35" t="s">
        <v>59</v>
      </c>
      <c r="B76" s="29"/>
      <c r="C76" s="153"/>
      <c r="D76" s="153"/>
      <c r="E76" s="153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153">
        <v>1.29</v>
      </c>
      <c r="D77" s="153">
        <v>1</v>
      </c>
      <c r="E77" s="153">
        <v>1</v>
      </c>
      <c r="F77" s="31"/>
      <c r="G77" s="31"/>
      <c r="H77" s="146">
        <v>0.206</v>
      </c>
      <c r="I77" s="146">
        <v>0.206</v>
      </c>
      <c r="J77" s="146">
        <v>0.171</v>
      </c>
      <c r="K77" s="32"/>
    </row>
    <row r="78" spans="1:11" s="33" customFormat="1" ht="11.25" customHeight="1">
      <c r="A78" s="35" t="s">
        <v>61</v>
      </c>
      <c r="B78" s="29"/>
      <c r="C78" s="153"/>
      <c r="D78" s="153"/>
      <c r="E78" s="153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153"/>
      <c r="D79" s="153"/>
      <c r="E79" s="153"/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63</v>
      </c>
      <c r="B80" s="37"/>
      <c r="C80" s="154">
        <v>2.29</v>
      </c>
      <c r="D80" s="154">
        <v>2</v>
      </c>
      <c r="E80" s="154">
        <v>2</v>
      </c>
      <c r="F80" s="39">
        <v>100</v>
      </c>
      <c r="G80" s="40"/>
      <c r="H80" s="147">
        <v>0.23099999999999998</v>
      </c>
      <c r="I80" s="148">
        <v>0.23099999999999998</v>
      </c>
      <c r="J80" s="148">
        <v>0.201</v>
      </c>
      <c r="K80" s="41">
        <v>87.01298701298703</v>
      </c>
    </row>
    <row r="81" spans="1:11" s="33" customFormat="1" ht="11.25" customHeight="1">
      <c r="A81" s="35"/>
      <c r="B81" s="29"/>
      <c r="C81" s="153"/>
      <c r="D81" s="153"/>
      <c r="E81" s="153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153"/>
      <c r="D82" s="153"/>
      <c r="E82" s="153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153">
        <v>0.8</v>
      </c>
      <c r="D83" s="153"/>
      <c r="E83" s="153"/>
      <c r="F83" s="31"/>
      <c r="G83" s="31"/>
      <c r="H83" s="146">
        <v>0.056</v>
      </c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154">
        <v>0.8</v>
      </c>
      <c r="D84" s="154"/>
      <c r="E84" s="154"/>
      <c r="F84" s="39"/>
      <c r="G84" s="40"/>
      <c r="H84" s="147">
        <v>0.056</v>
      </c>
      <c r="I84" s="148"/>
      <c r="J84" s="148"/>
      <c r="K84" s="41"/>
    </row>
    <row r="85" spans="1:11" s="33" customFormat="1" ht="11.25" customHeight="1" thickBot="1">
      <c r="A85" s="35"/>
      <c r="B85" s="29"/>
      <c r="C85" s="153"/>
      <c r="D85" s="153"/>
      <c r="E85" s="153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156"/>
      <c r="D86" s="156"/>
      <c r="E86" s="156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157">
        <v>449.74</v>
      </c>
      <c r="D87" s="157">
        <v>419.85</v>
      </c>
      <c r="E87" s="157">
        <v>444</v>
      </c>
      <c r="F87" s="54">
        <f>IF(D87&gt;0,100*E87/D87,0)</f>
        <v>105.75205430510896</v>
      </c>
      <c r="G87" s="40"/>
      <c r="H87" s="151">
        <v>144.05200000000002</v>
      </c>
      <c r="I87" s="152">
        <v>144.117</v>
      </c>
      <c r="J87" s="152">
        <v>146.081</v>
      </c>
      <c r="K87" s="54">
        <f>IF(I87&gt;0,100*J87/I87,0)</f>
        <v>101.36278162881547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95" zoomScaleSheetLayoutView="95" zoomScalePageLayoutView="0" workbookViewId="0" topLeftCell="A55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53"/>
      <c r="D9" s="153"/>
      <c r="E9" s="153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153"/>
      <c r="D10" s="153"/>
      <c r="E10" s="153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153"/>
      <c r="D11" s="153"/>
      <c r="E11" s="153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153"/>
      <c r="D12" s="153"/>
      <c r="E12" s="153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154"/>
      <c r="D13" s="154"/>
      <c r="E13" s="154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153"/>
      <c r="D14" s="153"/>
      <c r="E14" s="153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154"/>
      <c r="D15" s="154"/>
      <c r="E15" s="154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153"/>
      <c r="D16" s="153"/>
      <c r="E16" s="153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154"/>
      <c r="D17" s="154"/>
      <c r="E17" s="154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153"/>
      <c r="D18" s="153"/>
      <c r="E18" s="153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153"/>
      <c r="D19" s="153"/>
      <c r="E19" s="153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153"/>
      <c r="D20" s="153"/>
      <c r="E20" s="153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153"/>
      <c r="D21" s="153"/>
      <c r="E21" s="153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154"/>
      <c r="D22" s="154"/>
      <c r="E22" s="154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153"/>
      <c r="D23" s="153"/>
      <c r="E23" s="153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154">
        <v>1</v>
      </c>
      <c r="D24" s="154">
        <v>1</v>
      </c>
      <c r="E24" s="154">
        <v>1</v>
      </c>
      <c r="F24" s="39">
        <v>100</v>
      </c>
      <c r="G24" s="40"/>
      <c r="H24" s="147">
        <v>0.315</v>
      </c>
      <c r="I24" s="148">
        <v>0.066</v>
      </c>
      <c r="J24" s="148">
        <v>0.066</v>
      </c>
      <c r="K24" s="41">
        <v>100</v>
      </c>
    </row>
    <row r="25" spans="1:11" s="33" customFormat="1" ht="11.25" customHeight="1">
      <c r="A25" s="35"/>
      <c r="B25" s="29"/>
      <c r="C25" s="153"/>
      <c r="D25" s="153"/>
      <c r="E25" s="153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154">
        <v>46</v>
      </c>
      <c r="D26" s="154">
        <v>47</v>
      </c>
      <c r="E26" s="154">
        <v>47</v>
      </c>
      <c r="F26" s="39">
        <v>100</v>
      </c>
      <c r="G26" s="40"/>
      <c r="H26" s="147">
        <v>6.348</v>
      </c>
      <c r="I26" s="148">
        <v>6.4</v>
      </c>
      <c r="J26" s="148">
        <v>6.8</v>
      </c>
      <c r="K26" s="41">
        <v>106.25</v>
      </c>
    </row>
    <row r="27" spans="1:11" s="33" customFormat="1" ht="11.25" customHeight="1">
      <c r="A27" s="35"/>
      <c r="B27" s="29"/>
      <c r="C27" s="153"/>
      <c r="D27" s="153"/>
      <c r="E27" s="153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153"/>
      <c r="D28" s="153"/>
      <c r="E28" s="153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153"/>
      <c r="D29" s="153"/>
      <c r="E29" s="153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153"/>
      <c r="D30" s="153"/>
      <c r="E30" s="153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154"/>
      <c r="D31" s="154"/>
      <c r="E31" s="154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153"/>
      <c r="D32" s="153"/>
      <c r="E32" s="153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153"/>
      <c r="D33" s="153"/>
      <c r="E33" s="153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153"/>
      <c r="D34" s="153"/>
      <c r="E34" s="153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153"/>
      <c r="D35" s="153"/>
      <c r="E35" s="153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153"/>
      <c r="D36" s="153"/>
      <c r="E36" s="153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154"/>
      <c r="D37" s="154"/>
      <c r="E37" s="154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153"/>
      <c r="D38" s="153"/>
      <c r="E38" s="153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154">
        <v>0.34</v>
      </c>
      <c r="D39" s="154">
        <v>0.34</v>
      </c>
      <c r="E39" s="154">
        <v>0.52</v>
      </c>
      <c r="F39" s="39">
        <v>152.94117647058823</v>
      </c>
      <c r="G39" s="40"/>
      <c r="H39" s="147">
        <v>0.045</v>
      </c>
      <c r="I39" s="148">
        <v>0.045</v>
      </c>
      <c r="J39" s="148">
        <v>0.069</v>
      </c>
      <c r="K39" s="41">
        <v>153.33333333333334</v>
      </c>
    </row>
    <row r="40" spans="1:11" s="33" customFormat="1" ht="11.25" customHeight="1">
      <c r="A40" s="35"/>
      <c r="B40" s="29"/>
      <c r="C40" s="153"/>
      <c r="D40" s="153"/>
      <c r="E40" s="153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153"/>
      <c r="D41" s="153"/>
      <c r="E41" s="153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153"/>
      <c r="D42" s="153"/>
      <c r="E42" s="153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153"/>
      <c r="D43" s="153"/>
      <c r="E43" s="153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153"/>
      <c r="D44" s="153"/>
      <c r="E44" s="153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153"/>
      <c r="D45" s="153"/>
      <c r="E45" s="153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153"/>
      <c r="D46" s="153"/>
      <c r="E46" s="153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153">
        <v>0.72</v>
      </c>
      <c r="D47" s="153"/>
      <c r="E47" s="153"/>
      <c r="F47" s="31"/>
      <c r="G47" s="31"/>
      <c r="H47" s="146">
        <v>0.17</v>
      </c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153"/>
      <c r="D48" s="153"/>
      <c r="E48" s="153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153"/>
      <c r="D49" s="153"/>
      <c r="E49" s="153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154">
        <v>0.72</v>
      </c>
      <c r="D50" s="154"/>
      <c r="E50" s="154"/>
      <c r="F50" s="39"/>
      <c r="G50" s="40"/>
      <c r="H50" s="147">
        <v>0.17</v>
      </c>
      <c r="I50" s="148"/>
      <c r="J50" s="148"/>
      <c r="K50" s="41"/>
    </row>
    <row r="51" spans="1:11" s="33" customFormat="1" ht="11.25" customHeight="1">
      <c r="A51" s="35"/>
      <c r="B51" s="44"/>
      <c r="C51" s="155"/>
      <c r="D51" s="155"/>
      <c r="E51" s="15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154"/>
      <c r="D52" s="154"/>
      <c r="E52" s="154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153"/>
      <c r="D53" s="153"/>
      <c r="E53" s="153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153">
        <v>12</v>
      </c>
      <c r="D54" s="153">
        <v>12</v>
      </c>
      <c r="E54" s="153">
        <v>12</v>
      </c>
      <c r="F54" s="31"/>
      <c r="G54" s="31"/>
      <c r="H54" s="146">
        <v>3</v>
      </c>
      <c r="I54" s="146">
        <v>3.12</v>
      </c>
      <c r="J54" s="146">
        <v>3.12</v>
      </c>
      <c r="K54" s="32"/>
    </row>
    <row r="55" spans="1:11" s="33" customFormat="1" ht="11.25" customHeight="1">
      <c r="A55" s="35" t="s">
        <v>42</v>
      </c>
      <c r="B55" s="29"/>
      <c r="C55" s="153"/>
      <c r="D55" s="153"/>
      <c r="E55" s="153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153">
        <v>19.04</v>
      </c>
      <c r="D56" s="153">
        <v>17.84</v>
      </c>
      <c r="E56" s="153">
        <v>24</v>
      </c>
      <c r="F56" s="31"/>
      <c r="G56" s="31"/>
      <c r="H56" s="146">
        <v>4.76</v>
      </c>
      <c r="I56" s="146">
        <v>4.76</v>
      </c>
      <c r="J56" s="146">
        <v>5.5</v>
      </c>
      <c r="K56" s="32"/>
    </row>
    <row r="57" spans="1:11" s="33" customFormat="1" ht="11.25" customHeight="1">
      <c r="A57" s="35" t="s">
        <v>44</v>
      </c>
      <c r="B57" s="29"/>
      <c r="C57" s="153"/>
      <c r="D57" s="153"/>
      <c r="E57" s="153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153"/>
      <c r="D58" s="153"/>
      <c r="E58" s="153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154">
        <v>31.04</v>
      </c>
      <c r="D59" s="154">
        <v>29.84</v>
      </c>
      <c r="E59" s="154">
        <v>36</v>
      </c>
      <c r="F59" s="39">
        <v>120.64343163538874</v>
      </c>
      <c r="G59" s="40"/>
      <c r="H59" s="147">
        <v>7.76</v>
      </c>
      <c r="I59" s="148">
        <v>7.88</v>
      </c>
      <c r="J59" s="148">
        <v>8.620000000000001</v>
      </c>
      <c r="K59" s="41">
        <v>109.39086294416245</v>
      </c>
    </row>
    <row r="60" spans="1:11" s="33" customFormat="1" ht="11.25" customHeight="1">
      <c r="A60" s="35"/>
      <c r="B60" s="29"/>
      <c r="C60" s="153"/>
      <c r="D60" s="153"/>
      <c r="E60" s="153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153"/>
      <c r="D61" s="153"/>
      <c r="E61" s="153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153"/>
      <c r="D62" s="153"/>
      <c r="E62" s="153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153"/>
      <c r="D63" s="153"/>
      <c r="E63" s="153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154"/>
      <c r="D64" s="154"/>
      <c r="E64" s="154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153"/>
      <c r="D65" s="153"/>
      <c r="E65" s="153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154"/>
      <c r="D66" s="154"/>
      <c r="E66" s="154"/>
      <c r="F66" s="39"/>
      <c r="G66" s="40"/>
      <c r="H66" s="147"/>
      <c r="I66" s="148"/>
      <c r="J66" s="148">
        <v>0.001</v>
      </c>
      <c r="K66" s="41"/>
    </row>
    <row r="67" spans="1:11" s="33" customFormat="1" ht="11.25" customHeight="1">
      <c r="A67" s="35"/>
      <c r="B67" s="29"/>
      <c r="C67" s="153"/>
      <c r="D67" s="153"/>
      <c r="E67" s="153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153"/>
      <c r="D68" s="153"/>
      <c r="E68" s="153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153"/>
      <c r="D69" s="153"/>
      <c r="E69" s="153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154"/>
      <c r="D70" s="154"/>
      <c r="E70" s="154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153"/>
      <c r="D71" s="153"/>
      <c r="E71" s="153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153">
        <v>2</v>
      </c>
      <c r="D72" s="153">
        <v>2</v>
      </c>
      <c r="E72" s="153">
        <v>2</v>
      </c>
      <c r="F72" s="31"/>
      <c r="G72" s="31"/>
      <c r="H72" s="146">
        <v>0.16</v>
      </c>
      <c r="I72" s="146">
        <v>0.16</v>
      </c>
      <c r="J72" s="146">
        <v>0.16</v>
      </c>
      <c r="K72" s="32"/>
    </row>
    <row r="73" spans="1:11" s="33" customFormat="1" ht="11.25" customHeight="1">
      <c r="A73" s="35" t="s">
        <v>56</v>
      </c>
      <c r="B73" s="29"/>
      <c r="C73" s="153"/>
      <c r="D73" s="153"/>
      <c r="E73" s="153"/>
      <c r="F73" s="31"/>
      <c r="G73" s="31"/>
      <c r="H73" s="146"/>
      <c r="I73" s="146"/>
      <c r="J73" s="146"/>
      <c r="K73" s="32"/>
    </row>
    <row r="74" spans="1:11" s="33" customFormat="1" ht="11.25" customHeight="1">
      <c r="A74" s="35" t="s">
        <v>57</v>
      </c>
      <c r="B74" s="29"/>
      <c r="C74" s="153"/>
      <c r="D74" s="153"/>
      <c r="E74" s="153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153">
        <v>4</v>
      </c>
      <c r="D75" s="153">
        <v>4</v>
      </c>
      <c r="E75" s="153">
        <v>5</v>
      </c>
      <c r="F75" s="31"/>
      <c r="G75" s="31"/>
      <c r="H75" s="146">
        <v>0.168</v>
      </c>
      <c r="I75" s="146">
        <v>0.168</v>
      </c>
      <c r="J75" s="146">
        <v>0.03</v>
      </c>
      <c r="K75" s="32"/>
    </row>
    <row r="76" spans="1:11" s="33" customFormat="1" ht="11.25" customHeight="1">
      <c r="A76" s="35" t="s">
        <v>59</v>
      </c>
      <c r="B76" s="29"/>
      <c r="C76" s="153"/>
      <c r="D76" s="153"/>
      <c r="E76" s="153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153"/>
      <c r="D77" s="153">
        <v>1</v>
      </c>
      <c r="E77" s="153">
        <v>1</v>
      </c>
      <c r="F77" s="31"/>
      <c r="G77" s="31"/>
      <c r="H77" s="146"/>
      <c r="I77" s="146">
        <v>0.08</v>
      </c>
      <c r="J77" s="146">
        <v>0.16</v>
      </c>
      <c r="K77" s="32"/>
    </row>
    <row r="78" spans="1:11" s="33" customFormat="1" ht="11.25" customHeight="1">
      <c r="A78" s="35" t="s">
        <v>61</v>
      </c>
      <c r="B78" s="29"/>
      <c r="C78" s="153"/>
      <c r="D78" s="153"/>
      <c r="E78" s="153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153"/>
      <c r="D79" s="153"/>
      <c r="E79" s="153"/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63</v>
      </c>
      <c r="B80" s="37"/>
      <c r="C80" s="154">
        <v>6</v>
      </c>
      <c r="D80" s="154">
        <v>7</v>
      </c>
      <c r="E80" s="154">
        <v>8</v>
      </c>
      <c r="F80" s="39">
        <v>114.28571428571429</v>
      </c>
      <c r="G80" s="40"/>
      <c r="H80" s="147">
        <v>0.328</v>
      </c>
      <c r="I80" s="148">
        <v>0.40800000000000003</v>
      </c>
      <c r="J80" s="148">
        <v>0.35</v>
      </c>
      <c r="K80" s="41">
        <v>85.7843137254902</v>
      </c>
    </row>
    <row r="81" spans="1:11" s="33" customFormat="1" ht="11.25" customHeight="1">
      <c r="A81" s="35"/>
      <c r="B81" s="29"/>
      <c r="C81" s="153"/>
      <c r="D81" s="153"/>
      <c r="E81" s="153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153"/>
      <c r="D82" s="153"/>
      <c r="E82" s="153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153"/>
      <c r="D83" s="153"/>
      <c r="E83" s="153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154"/>
      <c r="D84" s="154"/>
      <c r="E84" s="154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153"/>
      <c r="D85" s="153"/>
      <c r="E85" s="153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156"/>
      <c r="D86" s="156"/>
      <c r="E86" s="156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157">
        <v>85.1</v>
      </c>
      <c r="D87" s="157">
        <v>85.18</v>
      </c>
      <c r="E87" s="157">
        <v>92.52000000000001</v>
      </c>
      <c r="F87" s="54">
        <f>IF(D87&gt;0,100*E87/D87,0)</f>
        <v>108.61704625498945</v>
      </c>
      <c r="G87" s="40"/>
      <c r="H87" s="151">
        <v>14.966</v>
      </c>
      <c r="I87" s="152">
        <v>14.799</v>
      </c>
      <c r="J87" s="152">
        <v>15.905999999999999</v>
      </c>
      <c r="K87" s="54">
        <f>IF(I87&gt;0,100*J87/I87,0)</f>
        <v>107.48023515102372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99" zoomScaleSheetLayoutView="99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1</v>
      </c>
      <c r="F36" s="31"/>
      <c r="G36" s="31"/>
      <c r="H36" s="146">
        <v>0.03</v>
      </c>
      <c r="I36" s="146">
        <v>0.03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3</v>
      </c>
      <c r="D37" s="38">
        <v>3</v>
      </c>
      <c r="E37" s="38">
        <v>1</v>
      </c>
      <c r="F37" s="39">
        <v>33.333333333333336</v>
      </c>
      <c r="G37" s="40"/>
      <c r="H37" s="147">
        <v>0.03</v>
      </c>
      <c r="I37" s="148">
        <v>0.03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/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>
        <v>1</v>
      </c>
      <c r="D49" s="30"/>
      <c r="E49" s="30"/>
      <c r="F49" s="31"/>
      <c r="G49" s="31"/>
      <c r="H49" s="146">
        <v>0.011</v>
      </c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1</v>
      </c>
      <c r="D50" s="38"/>
      <c r="E50" s="38"/>
      <c r="F50" s="39"/>
      <c r="G50" s="40"/>
      <c r="H50" s="147">
        <v>0.011</v>
      </c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</v>
      </c>
      <c r="D66" s="38">
        <v>8</v>
      </c>
      <c r="E66" s="38">
        <v>2</v>
      </c>
      <c r="F66" s="39">
        <v>25</v>
      </c>
      <c r="G66" s="40"/>
      <c r="H66" s="147">
        <v>0.009</v>
      </c>
      <c r="I66" s="148">
        <v>0.031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/>
      <c r="I73" s="146"/>
      <c r="J73" s="146"/>
      <c r="K73" s="32"/>
    </row>
    <row r="74" spans="1:11" s="33" customFormat="1" ht="11.25" customHeight="1">
      <c r="A74" s="35" t="s">
        <v>57</v>
      </c>
      <c r="B74" s="29"/>
      <c r="C74" s="30">
        <v>22</v>
      </c>
      <c r="D74" s="30">
        <v>25</v>
      </c>
      <c r="E74" s="30">
        <v>25</v>
      </c>
      <c r="F74" s="31"/>
      <c r="G74" s="31"/>
      <c r="H74" s="146">
        <v>0.264</v>
      </c>
      <c r="I74" s="146">
        <v>0.3</v>
      </c>
      <c r="J74" s="146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/>
      <c r="I75" s="146"/>
      <c r="J75" s="146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/>
      <c r="I76" s="146"/>
      <c r="J76" s="146"/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/>
      <c r="E77" s="30">
        <v>1</v>
      </c>
      <c r="F77" s="31"/>
      <c r="G77" s="31"/>
      <c r="H77" s="146">
        <v>0.04</v>
      </c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>
        <v>4</v>
      </c>
      <c r="D78" s="30">
        <v>4</v>
      </c>
      <c r="E78" s="30"/>
      <c r="F78" s="31"/>
      <c r="G78" s="31"/>
      <c r="H78" s="146">
        <v>0.04</v>
      </c>
      <c r="I78" s="146">
        <v>0.04</v>
      </c>
      <c r="J78" s="146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/>
      <c r="I79" s="146"/>
      <c r="J79" s="146"/>
      <c r="K79" s="32"/>
    </row>
    <row r="80" spans="1:11" s="42" customFormat="1" ht="11.25" customHeight="1">
      <c r="A80" s="43" t="s">
        <v>63</v>
      </c>
      <c r="B80" s="37"/>
      <c r="C80" s="38">
        <v>30</v>
      </c>
      <c r="D80" s="38">
        <v>29</v>
      </c>
      <c r="E80" s="38">
        <v>26</v>
      </c>
      <c r="F80" s="39">
        <f>IF(D80&gt;0,100*E80/D80,0)</f>
        <v>89.65517241379311</v>
      </c>
      <c r="G80" s="40"/>
      <c r="H80" s="147">
        <v>0.344</v>
      </c>
      <c r="I80" s="148">
        <v>0.33999999999999997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35</v>
      </c>
      <c r="D87" s="53">
        <v>40</v>
      </c>
      <c r="E87" s="53">
        <v>29</v>
      </c>
      <c r="F87" s="54">
        <f>IF(D87&gt;0,100*E87/D87,0)</f>
        <v>72.5</v>
      </c>
      <c r="G87" s="40"/>
      <c r="H87" s="151">
        <v>0.39399999999999996</v>
      </c>
      <c r="I87" s="152">
        <v>0.40099999999999997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6" zoomScaleSheetLayoutView="96" zoomScalePageLayoutView="0" workbookViewId="0" topLeftCell="A1">
      <selection activeCell="D10" sqref="D1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>
        <v>20</v>
      </c>
      <c r="E10" s="30"/>
      <c r="F10" s="31"/>
      <c r="G10" s="31"/>
      <c r="H10" s="146"/>
      <c r="I10" s="146">
        <v>0.047</v>
      </c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>
        <v>20</v>
      </c>
      <c r="E11" s="30"/>
      <c r="F11" s="31"/>
      <c r="G11" s="31"/>
      <c r="H11" s="146"/>
      <c r="I11" s="146">
        <v>0.04</v>
      </c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>
        <v>6</v>
      </c>
      <c r="E12" s="30"/>
      <c r="F12" s="31"/>
      <c r="G12" s="31"/>
      <c r="H12" s="146"/>
      <c r="I12" s="146">
        <v>0.011</v>
      </c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>
        <v>46</v>
      </c>
      <c r="E13" s="38"/>
      <c r="F13" s="39"/>
      <c r="G13" s="40"/>
      <c r="H13" s="147"/>
      <c r="I13" s="148">
        <v>0.09799999999999999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6</v>
      </c>
      <c r="D19" s="30"/>
      <c r="E19" s="30"/>
      <c r="F19" s="31"/>
      <c r="G19" s="31"/>
      <c r="H19" s="146">
        <v>0.022</v>
      </c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6</v>
      </c>
      <c r="D22" s="38"/>
      <c r="E22" s="38"/>
      <c r="F22" s="39"/>
      <c r="G22" s="40"/>
      <c r="H22" s="147">
        <v>0.022</v>
      </c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1150</v>
      </c>
      <c r="D24" s="38">
        <v>831</v>
      </c>
      <c r="E24" s="38">
        <v>349</v>
      </c>
      <c r="F24" s="39">
        <v>41.997593261131165</v>
      </c>
      <c r="G24" s="40"/>
      <c r="H24" s="147">
        <v>4.162</v>
      </c>
      <c r="I24" s="148">
        <v>3.036</v>
      </c>
      <c r="J24" s="148">
        <v>1.124</v>
      </c>
      <c r="K24" s="41">
        <v>37.02239789196311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44</v>
      </c>
      <c r="D26" s="38">
        <v>50</v>
      </c>
      <c r="E26" s="38">
        <v>50</v>
      </c>
      <c r="F26" s="39">
        <v>100</v>
      </c>
      <c r="G26" s="40"/>
      <c r="H26" s="147">
        <v>0.223</v>
      </c>
      <c r="I26" s="148">
        <v>0.24</v>
      </c>
      <c r="J26" s="148">
        <v>0.2</v>
      </c>
      <c r="K26" s="41">
        <v>83.33333333333334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6061</v>
      </c>
      <c r="D28" s="30">
        <v>5831</v>
      </c>
      <c r="E28" s="30">
        <v>2774</v>
      </c>
      <c r="F28" s="31"/>
      <c r="G28" s="31"/>
      <c r="H28" s="146">
        <v>18.742</v>
      </c>
      <c r="I28" s="146">
        <v>22.313</v>
      </c>
      <c r="J28" s="146">
        <v>6.411</v>
      </c>
      <c r="K28" s="32"/>
    </row>
    <row r="29" spans="1:11" s="33" customFormat="1" ht="11.25" customHeight="1">
      <c r="A29" s="35" t="s">
        <v>21</v>
      </c>
      <c r="B29" s="29"/>
      <c r="C29" s="30">
        <v>2151</v>
      </c>
      <c r="D29" s="30">
        <v>1854</v>
      </c>
      <c r="E29" s="30">
        <v>1854</v>
      </c>
      <c r="F29" s="31"/>
      <c r="G29" s="31"/>
      <c r="H29" s="146">
        <v>1.305</v>
      </c>
      <c r="I29" s="146">
        <v>2.486</v>
      </c>
      <c r="J29" s="146">
        <v>1.672</v>
      </c>
      <c r="K29" s="32"/>
    </row>
    <row r="30" spans="1:11" s="33" customFormat="1" ht="11.25" customHeight="1">
      <c r="A30" s="35" t="s">
        <v>22</v>
      </c>
      <c r="B30" s="29"/>
      <c r="C30" s="30">
        <v>117340</v>
      </c>
      <c r="D30" s="30">
        <v>102510</v>
      </c>
      <c r="E30" s="30">
        <v>73586</v>
      </c>
      <c r="F30" s="31"/>
      <c r="G30" s="31"/>
      <c r="H30" s="146">
        <v>217.438</v>
      </c>
      <c r="I30" s="146">
        <v>207.966</v>
      </c>
      <c r="J30" s="146">
        <v>148.789</v>
      </c>
      <c r="K30" s="32"/>
    </row>
    <row r="31" spans="1:11" s="42" customFormat="1" ht="11.25" customHeight="1">
      <c r="A31" s="43" t="s">
        <v>23</v>
      </c>
      <c r="B31" s="37"/>
      <c r="C31" s="38">
        <v>125552</v>
      </c>
      <c r="D31" s="38">
        <v>110195</v>
      </c>
      <c r="E31" s="38">
        <v>78214</v>
      </c>
      <c r="F31" s="39">
        <v>70.97781206043831</v>
      </c>
      <c r="G31" s="40"/>
      <c r="H31" s="147">
        <v>237.48499999999999</v>
      </c>
      <c r="I31" s="148">
        <v>232.76500000000001</v>
      </c>
      <c r="J31" s="148">
        <v>156.87199999999999</v>
      </c>
      <c r="K31" s="41">
        <v>67.3950121367044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64</v>
      </c>
      <c r="D33" s="30">
        <v>80</v>
      </c>
      <c r="E33" s="30">
        <v>70</v>
      </c>
      <c r="F33" s="31"/>
      <c r="G33" s="31"/>
      <c r="H33" s="146">
        <v>0.213</v>
      </c>
      <c r="I33" s="146">
        <v>0.27</v>
      </c>
      <c r="J33" s="146">
        <v>0.3</v>
      </c>
      <c r="K33" s="32"/>
    </row>
    <row r="34" spans="1:11" s="33" customFormat="1" ht="11.25" customHeight="1">
      <c r="A34" s="35" t="s">
        <v>25</v>
      </c>
      <c r="B34" s="29"/>
      <c r="C34" s="30">
        <v>51</v>
      </c>
      <c r="D34" s="30">
        <v>33</v>
      </c>
      <c r="E34" s="30">
        <v>25</v>
      </c>
      <c r="F34" s="31"/>
      <c r="G34" s="31"/>
      <c r="H34" s="146">
        <v>0.082</v>
      </c>
      <c r="I34" s="146">
        <v>0.13</v>
      </c>
      <c r="J34" s="146">
        <v>0.1</v>
      </c>
      <c r="K34" s="32"/>
    </row>
    <row r="35" spans="1:11" s="33" customFormat="1" ht="11.25" customHeight="1">
      <c r="A35" s="35" t="s">
        <v>26</v>
      </c>
      <c r="B35" s="29"/>
      <c r="C35" s="30">
        <v>201</v>
      </c>
      <c r="D35" s="30">
        <v>100</v>
      </c>
      <c r="E35" s="30">
        <v>100</v>
      </c>
      <c r="F35" s="31"/>
      <c r="G35" s="31"/>
      <c r="H35" s="146">
        <v>0.763</v>
      </c>
      <c r="I35" s="146">
        <v>0.44</v>
      </c>
      <c r="J35" s="146">
        <v>0.4</v>
      </c>
      <c r="K35" s="32"/>
    </row>
    <row r="36" spans="1:11" s="33" customFormat="1" ht="11.25" customHeight="1">
      <c r="A36" s="35" t="s">
        <v>27</v>
      </c>
      <c r="B36" s="29"/>
      <c r="C36" s="30">
        <v>9</v>
      </c>
      <c r="D36" s="30">
        <v>9</v>
      </c>
      <c r="E36" s="30">
        <v>15</v>
      </c>
      <c r="F36" s="31"/>
      <c r="G36" s="31"/>
      <c r="H36" s="146">
        <v>0.038</v>
      </c>
      <c r="I36" s="146">
        <v>0.044</v>
      </c>
      <c r="J36" s="146">
        <v>0.017</v>
      </c>
      <c r="K36" s="32"/>
    </row>
    <row r="37" spans="1:11" s="42" customFormat="1" ht="11.25" customHeight="1">
      <c r="A37" s="36" t="s">
        <v>28</v>
      </c>
      <c r="B37" s="37"/>
      <c r="C37" s="38">
        <v>325</v>
      </c>
      <c r="D37" s="38">
        <v>222</v>
      </c>
      <c r="E37" s="38">
        <v>210</v>
      </c>
      <c r="F37" s="39">
        <v>94.5945945945946</v>
      </c>
      <c r="G37" s="40"/>
      <c r="H37" s="147">
        <v>1.096</v>
      </c>
      <c r="I37" s="148">
        <v>0.8840000000000001</v>
      </c>
      <c r="J37" s="148">
        <v>0.8170000000000001</v>
      </c>
      <c r="K37" s="41">
        <v>92.420814479638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5</v>
      </c>
      <c r="D39" s="38">
        <v>5</v>
      </c>
      <c r="E39" s="38"/>
      <c r="F39" s="39"/>
      <c r="G39" s="40"/>
      <c r="H39" s="147">
        <v>0.008</v>
      </c>
      <c r="I39" s="148">
        <v>0.008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99</v>
      </c>
      <c r="D41" s="30">
        <v>66</v>
      </c>
      <c r="E41" s="30">
        <v>2</v>
      </c>
      <c r="F41" s="31"/>
      <c r="G41" s="31"/>
      <c r="H41" s="146">
        <v>0.342</v>
      </c>
      <c r="I41" s="146">
        <v>0.3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1185</v>
      </c>
      <c r="D42" s="30">
        <v>624</v>
      </c>
      <c r="E42" s="30">
        <v>650</v>
      </c>
      <c r="F42" s="31"/>
      <c r="G42" s="31"/>
      <c r="H42" s="146">
        <v>2.095</v>
      </c>
      <c r="I42" s="146">
        <v>2.167</v>
      </c>
      <c r="J42" s="146">
        <v>2.009</v>
      </c>
      <c r="K42" s="32"/>
    </row>
    <row r="43" spans="1:11" s="33" customFormat="1" ht="11.25" customHeight="1">
      <c r="A43" s="35" t="s">
        <v>32</v>
      </c>
      <c r="B43" s="29"/>
      <c r="C43" s="30">
        <v>1255</v>
      </c>
      <c r="D43" s="30">
        <v>1041</v>
      </c>
      <c r="E43" s="30">
        <v>269</v>
      </c>
      <c r="F43" s="31"/>
      <c r="G43" s="31"/>
      <c r="H43" s="146">
        <v>3.226</v>
      </c>
      <c r="I43" s="146">
        <v>6.233</v>
      </c>
      <c r="J43" s="146">
        <v>1.407</v>
      </c>
      <c r="K43" s="32"/>
    </row>
    <row r="44" spans="1:11" s="33" customFormat="1" ht="11.25" customHeight="1">
      <c r="A44" s="35" t="s">
        <v>33</v>
      </c>
      <c r="B44" s="29"/>
      <c r="C44" s="30">
        <v>810</v>
      </c>
      <c r="D44" s="30">
        <v>417</v>
      </c>
      <c r="E44" s="30">
        <v>339</v>
      </c>
      <c r="F44" s="31"/>
      <c r="G44" s="31"/>
      <c r="H44" s="146">
        <v>1.735</v>
      </c>
      <c r="I44" s="146">
        <v>2.17</v>
      </c>
      <c r="J44" s="146">
        <v>1.5</v>
      </c>
      <c r="K44" s="32"/>
    </row>
    <row r="45" spans="1:11" s="33" customFormat="1" ht="11.25" customHeight="1">
      <c r="A45" s="35" t="s">
        <v>34</v>
      </c>
      <c r="B45" s="29"/>
      <c r="C45" s="30">
        <v>349</v>
      </c>
      <c r="D45" s="30">
        <v>155</v>
      </c>
      <c r="E45" s="30">
        <v>93</v>
      </c>
      <c r="F45" s="31"/>
      <c r="G45" s="31"/>
      <c r="H45" s="146">
        <v>0.679</v>
      </c>
      <c r="I45" s="146">
        <v>0.623</v>
      </c>
      <c r="J45" s="146">
        <v>0.284</v>
      </c>
      <c r="K45" s="32"/>
    </row>
    <row r="46" spans="1:11" s="33" customFormat="1" ht="11.25" customHeight="1">
      <c r="A46" s="35" t="s">
        <v>35</v>
      </c>
      <c r="B46" s="29"/>
      <c r="C46" s="30">
        <v>129</v>
      </c>
      <c r="D46" s="30">
        <v>52</v>
      </c>
      <c r="E46" s="30">
        <v>68</v>
      </c>
      <c r="F46" s="31"/>
      <c r="G46" s="31"/>
      <c r="H46" s="146">
        <v>0.301</v>
      </c>
      <c r="I46" s="146">
        <v>0.173</v>
      </c>
      <c r="J46" s="146">
        <v>0.193</v>
      </c>
      <c r="K46" s="32"/>
    </row>
    <row r="47" spans="1:11" s="33" customFormat="1" ht="11.25" customHeight="1">
      <c r="A47" s="35" t="s">
        <v>36</v>
      </c>
      <c r="B47" s="29"/>
      <c r="C47" s="30">
        <v>454</v>
      </c>
      <c r="D47" s="30">
        <v>141</v>
      </c>
      <c r="E47" s="30">
        <v>102</v>
      </c>
      <c r="F47" s="31"/>
      <c r="G47" s="31"/>
      <c r="H47" s="146">
        <v>0.453</v>
      </c>
      <c r="I47" s="146">
        <v>0.382</v>
      </c>
      <c r="J47" s="146">
        <v>0.29</v>
      </c>
      <c r="K47" s="32"/>
    </row>
    <row r="48" spans="1:11" s="33" customFormat="1" ht="11.25" customHeight="1">
      <c r="A48" s="35" t="s">
        <v>37</v>
      </c>
      <c r="B48" s="29"/>
      <c r="C48" s="30">
        <v>3143</v>
      </c>
      <c r="D48" s="30">
        <v>2012</v>
      </c>
      <c r="E48" s="30">
        <v>1239</v>
      </c>
      <c r="F48" s="31"/>
      <c r="G48" s="31"/>
      <c r="H48" s="146">
        <v>8.318</v>
      </c>
      <c r="I48" s="146">
        <v>7.807</v>
      </c>
      <c r="J48" s="146">
        <v>4.15</v>
      </c>
      <c r="K48" s="32"/>
    </row>
    <row r="49" spans="1:11" s="33" customFormat="1" ht="11.25" customHeight="1">
      <c r="A49" s="35" t="s">
        <v>38</v>
      </c>
      <c r="B49" s="29"/>
      <c r="C49" s="30">
        <v>640</v>
      </c>
      <c r="D49" s="30">
        <v>422</v>
      </c>
      <c r="E49" s="30">
        <v>242</v>
      </c>
      <c r="F49" s="31"/>
      <c r="G49" s="31"/>
      <c r="H49" s="146">
        <v>1.986</v>
      </c>
      <c r="I49" s="146">
        <v>1.994</v>
      </c>
      <c r="J49" s="146">
        <v>0.98</v>
      </c>
      <c r="K49" s="32"/>
    </row>
    <row r="50" spans="1:11" s="42" customFormat="1" ht="11.25" customHeight="1">
      <c r="A50" s="43" t="s">
        <v>39</v>
      </c>
      <c r="B50" s="37"/>
      <c r="C50" s="38">
        <v>8064</v>
      </c>
      <c r="D50" s="38">
        <v>4930</v>
      </c>
      <c r="E50" s="38">
        <v>3004</v>
      </c>
      <c r="F50" s="39">
        <v>60.93306288032454</v>
      </c>
      <c r="G50" s="40"/>
      <c r="H50" s="147">
        <v>19.135</v>
      </c>
      <c r="I50" s="148">
        <v>21.848999999999997</v>
      </c>
      <c r="J50" s="148">
        <v>10.813</v>
      </c>
      <c r="K50" s="41">
        <v>49.48967916151769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429</v>
      </c>
      <c r="D52" s="38">
        <v>402</v>
      </c>
      <c r="E52" s="38">
        <v>402</v>
      </c>
      <c r="F52" s="39">
        <v>100</v>
      </c>
      <c r="G52" s="40"/>
      <c r="H52" s="147">
        <v>0.688</v>
      </c>
      <c r="I52" s="148">
        <v>1.407</v>
      </c>
      <c r="J52" s="148">
        <v>1.407</v>
      </c>
      <c r="K52" s="41">
        <v>99.99999999999999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3495</v>
      </c>
      <c r="D54" s="30">
        <v>1624</v>
      </c>
      <c r="E54" s="30">
        <v>1500</v>
      </c>
      <c r="F54" s="31"/>
      <c r="G54" s="31"/>
      <c r="H54" s="146">
        <v>22.069</v>
      </c>
      <c r="I54" s="146">
        <v>10.784</v>
      </c>
      <c r="J54" s="146">
        <v>9.088</v>
      </c>
      <c r="K54" s="32"/>
    </row>
    <row r="55" spans="1:11" s="33" customFormat="1" ht="11.25" customHeight="1">
      <c r="A55" s="35" t="s">
        <v>42</v>
      </c>
      <c r="B55" s="29"/>
      <c r="C55" s="30">
        <v>171</v>
      </c>
      <c r="D55" s="30">
        <v>272</v>
      </c>
      <c r="E55" s="30">
        <v>300</v>
      </c>
      <c r="F55" s="31"/>
      <c r="G55" s="31"/>
      <c r="H55" s="146">
        <v>0.437</v>
      </c>
      <c r="I55" s="146">
        <v>0.675</v>
      </c>
      <c r="J55" s="146">
        <v>0.533</v>
      </c>
      <c r="K55" s="32"/>
    </row>
    <row r="56" spans="1:11" s="33" customFormat="1" ht="11.25" customHeight="1">
      <c r="A56" s="35" t="s">
        <v>43</v>
      </c>
      <c r="B56" s="29"/>
      <c r="C56" s="30">
        <v>930</v>
      </c>
      <c r="D56" s="30">
        <v>591.34</v>
      </c>
      <c r="E56" s="30">
        <v>360</v>
      </c>
      <c r="F56" s="31"/>
      <c r="G56" s="31"/>
      <c r="H56" s="146">
        <v>3.297</v>
      </c>
      <c r="I56" s="146">
        <v>1.36</v>
      </c>
      <c r="J56" s="146">
        <v>0.99</v>
      </c>
      <c r="K56" s="32"/>
    </row>
    <row r="57" spans="1:11" s="33" customFormat="1" ht="11.25" customHeight="1">
      <c r="A57" s="35" t="s">
        <v>44</v>
      </c>
      <c r="B57" s="29"/>
      <c r="C57" s="30">
        <v>1508</v>
      </c>
      <c r="D57" s="30">
        <v>917</v>
      </c>
      <c r="E57" s="30">
        <v>917</v>
      </c>
      <c r="F57" s="31"/>
      <c r="G57" s="31"/>
      <c r="H57" s="146">
        <v>1.579</v>
      </c>
      <c r="I57" s="146">
        <v>1.376</v>
      </c>
      <c r="J57" s="146">
        <v>1.376</v>
      </c>
      <c r="K57" s="32"/>
    </row>
    <row r="58" spans="1:11" s="33" customFormat="1" ht="11.25" customHeight="1">
      <c r="A58" s="35" t="s">
        <v>45</v>
      </c>
      <c r="B58" s="29"/>
      <c r="C58" s="30">
        <v>4390</v>
      </c>
      <c r="D58" s="30">
        <v>3697</v>
      </c>
      <c r="E58" s="30">
        <v>3739</v>
      </c>
      <c r="F58" s="31"/>
      <c r="G58" s="31"/>
      <c r="H58" s="146">
        <v>4.752</v>
      </c>
      <c r="I58" s="146">
        <v>12.317</v>
      </c>
      <c r="J58" s="146">
        <v>8.181</v>
      </c>
      <c r="K58" s="32"/>
    </row>
    <row r="59" spans="1:11" s="42" customFormat="1" ht="11.25" customHeight="1">
      <c r="A59" s="36" t="s">
        <v>46</v>
      </c>
      <c r="B59" s="37"/>
      <c r="C59" s="38">
        <v>10494</v>
      </c>
      <c r="D59" s="38">
        <v>7101.34</v>
      </c>
      <c r="E59" s="38">
        <v>6816</v>
      </c>
      <c r="F59" s="39">
        <v>95.98188510900759</v>
      </c>
      <c r="G59" s="40"/>
      <c r="H59" s="147">
        <v>32.134</v>
      </c>
      <c r="I59" s="148">
        <v>26.512</v>
      </c>
      <c r="J59" s="148">
        <v>20.168</v>
      </c>
      <c r="K59" s="41">
        <v>76.07121303560652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94</v>
      </c>
      <c r="D61" s="30">
        <v>40</v>
      </c>
      <c r="E61" s="30">
        <v>50</v>
      </c>
      <c r="F61" s="31"/>
      <c r="G61" s="31"/>
      <c r="H61" s="146">
        <v>0.153</v>
      </c>
      <c r="I61" s="146">
        <v>0.066</v>
      </c>
      <c r="J61" s="146">
        <v>0.062</v>
      </c>
      <c r="K61" s="32"/>
    </row>
    <row r="62" spans="1:11" s="33" customFormat="1" ht="11.25" customHeight="1">
      <c r="A62" s="35" t="s">
        <v>48</v>
      </c>
      <c r="B62" s="29"/>
      <c r="C62" s="30">
        <v>38</v>
      </c>
      <c r="D62" s="30">
        <v>50</v>
      </c>
      <c r="E62" s="30">
        <v>60</v>
      </c>
      <c r="F62" s="31"/>
      <c r="G62" s="31"/>
      <c r="H62" s="146">
        <v>0.059</v>
      </c>
      <c r="I62" s="146">
        <v>0.065</v>
      </c>
      <c r="J62" s="146">
        <v>0.114</v>
      </c>
      <c r="K62" s="32"/>
    </row>
    <row r="63" spans="1:11" s="33" customFormat="1" ht="11.25" customHeight="1">
      <c r="A63" s="35" t="s">
        <v>49</v>
      </c>
      <c r="B63" s="29"/>
      <c r="C63" s="30">
        <v>101</v>
      </c>
      <c r="D63" s="30">
        <v>100</v>
      </c>
      <c r="E63" s="30">
        <v>45</v>
      </c>
      <c r="F63" s="31"/>
      <c r="G63" s="31"/>
      <c r="H63" s="146">
        <v>0.178</v>
      </c>
      <c r="I63" s="146">
        <v>0.275</v>
      </c>
      <c r="J63" s="146">
        <v>0.12</v>
      </c>
      <c r="K63" s="32"/>
    </row>
    <row r="64" spans="1:11" s="42" customFormat="1" ht="11.25" customHeight="1">
      <c r="A64" s="36" t="s">
        <v>50</v>
      </c>
      <c r="B64" s="37"/>
      <c r="C64" s="38">
        <v>233</v>
      </c>
      <c r="D64" s="38">
        <v>190</v>
      </c>
      <c r="E64" s="38">
        <v>155</v>
      </c>
      <c r="F64" s="39">
        <v>81.57894736842105</v>
      </c>
      <c r="G64" s="40"/>
      <c r="H64" s="147">
        <v>0.39</v>
      </c>
      <c r="I64" s="148">
        <v>0.406</v>
      </c>
      <c r="J64" s="148">
        <v>0.296</v>
      </c>
      <c r="K64" s="41">
        <v>72.90640394088669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429</v>
      </c>
      <c r="D66" s="38">
        <v>131</v>
      </c>
      <c r="E66" s="38">
        <v>128</v>
      </c>
      <c r="F66" s="39">
        <v>97.70992366412214</v>
      </c>
      <c r="G66" s="40"/>
      <c r="H66" s="147">
        <v>0.429</v>
      </c>
      <c r="I66" s="148">
        <v>0.34</v>
      </c>
      <c r="J66" s="148">
        <v>0.348</v>
      </c>
      <c r="K66" s="41">
        <v>102.35294117647057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9053</v>
      </c>
      <c r="D68" s="30">
        <v>8550</v>
      </c>
      <c r="E68" s="30">
        <v>5200</v>
      </c>
      <c r="F68" s="31"/>
      <c r="G68" s="31"/>
      <c r="H68" s="146">
        <v>20.024</v>
      </c>
      <c r="I68" s="146">
        <v>33.4</v>
      </c>
      <c r="J68" s="146">
        <v>12</v>
      </c>
      <c r="K68" s="32"/>
    </row>
    <row r="69" spans="1:11" s="33" customFormat="1" ht="11.25" customHeight="1">
      <c r="A69" s="35" t="s">
        <v>53</v>
      </c>
      <c r="B69" s="29"/>
      <c r="C69" s="30">
        <v>99</v>
      </c>
      <c r="D69" s="30">
        <v>30</v>
      </c>
      <c r="E69" s="30">
        <v>150</v>
      </c>
      <c r="F69" s="31"/>
      <c r="G69" s="31"/>
      <c r="H69" s="146">
        <v>0.184</v>
      </c>
      <c r="I69" s="146">
        <v>0.1</v>
      </c>
      <c r="J69" s="146">
        <v>0.3</v>
      </c>
      <c r="K69" s="32"/>
    </row>
    <row r="70" spans="1:11" s="42" customFormat="1" ht="11.25" customHeight="1">
      <c r="A70" s="36" t="s">
        <v>54</v>
      </c>
      <c r="B70" s="37"/>
      <c r="C70" s="38">
        <v>9152</v>
      </c>
      <c r="D70" s="38">
        <v>8580</v>
      </c>
      <c r="E70" s="38">
        <v>5350</v>
      </c>
      <c r="F70" s="39">
        <v>62.354312354312356</v>
      </c>
      <c r="G70" s="40"/>
      <c r="H70" s="147">
        <v>20.208000000000002</v>
      </c>
      <c r="I70" s="148">
        <v>33.5</v>
      </c>
      <c r="J70" s="148">
        <v>12.3</v>
      </c>
      <c r="K70" s="41">
        <v>36.71641791044776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364</v>
      </c>
      <c r="D72" s="30">
        <v>243</v>
      </c>
      <c r="E72" s="30">
        <v>233</v>
      </c>
      <c r="F72" s="31"/>
      <c r="G72" s="31"/>
      <c r="H72" s="146">
        <v>0.131</v>
      </c>
      <c r="I72" s="146">
        <v>0.257</v>
      </c>
      <c r="J72" s="146">
        <v>0.152</v>
      </c>
      <c r="K72" s="32"/>
    </row>
    <row r="73" spans="1:11" s="33" customFormat="1" ht="11.25" customHeight="1">
      <c r="A73" s="35" t="s">
        <v>56</v>
      </c>
      <c r="B73" s="29"/>
      <c r="C73" s="30">
        <v>58614</v>
      </c>
      <c r="D73" s="30">
        <v>58958</v>
      </c>
      <c r="E73" s="30">
        <v>58847</v>
      </c>
      <c r="F73" s="31"/>
      <c r="G73" s="31"/>
      <c r="H73" s="146">
        <v>122.202</v>
      </c>
      <c r="I73" s="146">
        <v>215.197</v>
      </c>
      <c r="J73" s="146">
        <v>215.197</v>
      </c>
      <c r="K73" s="32"/>
    </row>
    <row r="74" spans="1:11" s="33" customFormat="1" ht="11.25" customHeight="1">
      <c r="A74" s="35" t="s">
        <v>57</v>
      </c>
      <c r="B74" s="29"/>
      <c r="C74" s="30">
        <v>51050</v>
      </c>
      <c r="D74" s="30">
        <v>48848</v>
      </c>
      <c r="E74" s="30">
        <v>45000</v>
      </c>
      <c r="F74" s="31"/>
      <c r="G74" s="31"/>
      <c r="H74" s="146">
        <v>194.5</v>
      </c>
      <c r="I74" s="146">
        <v>244.24</v>
      </c>
      <c r="J74" s="146">
        <v>112.5</v>
      </c>
      <c r="K74" s="32"/>
    </row>
    <row r="75" spans="1:11" s="33" customFormat="1" ht="11.25" customHeight="1">
      <c r="A75" s="35" t="s">
        <v>58</v>
      </c>
      <c r="B75" s="29"/>
      <c r="C75" s="30">
        <v>2809</v>
      </c>
      <c r="D75" s="30">
        <v>2367</v>
      </c>
      <c r="E75" s="30">
        <v>2776</v>
      </c>
      <c r="F75" s="31"/>
      <c r="G75" s="31"/>
      <c r="H75" s="146">
        <v>4.517</v>
      </c>
      <c r="I75" s="146">
        <v>4.233</v>
      </c>
      <c r="J75" s="146">
        <v>5.537</v>
      </c>
      <c r="K75" s="32"/>
    </row>
    <row r="76" spans="1:11" s="33" customFormat="1" ht="11.25" customHeight="1">
      <c r="A76" s="35" t="s">
        <v>59</v>
      </c>
      <c r="B76" s="29"/>
      <c r="C76" s="30">
        <v>11114</v>
      </c>
      <c r="D76" s="30">
        <v>11469</v>
      </c>
      <c r="E76" s="30">
        <v>11469</v>
      </c>
      <c r="F76" s="31"/>
      <c r="G76" s="31"/>
      <c r="H76" s="146">
        <v>51.124</v>
      </c>
      <c r="I76" s="146">
        <v>50.464</v>
      </c>
      <c r="J76" s="146">
        <v>41.002</v>
      </c>
      <c r="K76" s="32"/>
    </row>
    <row r="77" spans="1:11" s="33" customFormat="1" ht="11.25" customHeight="1">
      <c r="A77" s="35" t="s">
        <v>60</v>
      </c>
      <c r="B77" s="29"/>
      <c r="C77" s="30">
        <v>6784</v>
      </c>
      <c r="D77" s="30">
        <v>6172</v>
      </c>
      <c r="E77" s="30">
        <v>6172</v>
      </c>
      <c r="F77" s="31"/>
      <c r="G77" s="31"/>
      <c r="H77" s="146">
        <v>19.474</v>
      </c>
      <c r="I77" s="146">
        <v>27.4</v>
      </c>
      <c r="J77" s="146">
        <v>27.384</v>
      </c>
      <c r="K77" s="32"/>
    </row>
    <row r="78" spans="1:11" s="33" customFormat="1" ht="11.25" customHeight="1">
      <c r="A78" s="35" t="s">
        <v>61</v>
      </c>
      <c r="B78" s="29"/>
      <c r="C78" s="30">
        <v>15079</v>
      </c>
      <c r="D78" s="30">
        <v>14688</v>
      </c>
      <c r="E78" s="30">
        <v>14800</v>
      </c>
      <c r="F78" s="31"/>
      <c r="G78" s="31"/>
      <c r="H78" s="146">
        <v>37.087</v>
      </c>
      <c r="I78" s="146">
        <v>55.08</v>
      </c>
      <c r="J78" s="146">
        <v>34.928</v>
      </c>
      <c r="K78" s="32"/>
    </row>
    <row r="79" spans="1:11" s="33" customFormat="1" ht="11.25" customHeight="1">
      <c r="A79" s="35" t="s">
        <v>62</v>
      </c>
      <c r="B79" s="29"/>
      <c r="C79" s="30">
        <v>115892</v>
      </c>
      <c r="D79" s="30">
        <v>98334</v>
      </c>
      <c r="E79" s="30">
        <v>98298</v>
      </c>
      <c r="F79" s="31"/>
      <c r="G79" s="31"/>
      <c r="H79" s="146">
        <v>316.633</v>
      </c>
      <c r="I79" s="146">
        <v>404.346</v>
      </c>
      <c r="J79" s="146">
        <v>275.234</v>
      </c>
      <c r="K79" s="32"/>
    </row>
    <row r="80" spans="1:11" s="42" customFormat="1" ht="11.25" customHeight="1">
      <c r="A80" s="43" t="s">
        <v>63</v>
      </c>
      <c r="B80" s="37"/>
      <c r="C80" s="38">
        <v>261706</v>
      </c>
      <c r="D80" s="38">
        <v>241079</v>
      </c>
      <c r="E80" s="38">
        <v>237595</v>
      </c>
      <c r="F80" s="39">
        <v>98.55483057421011</v>
      </c>
      <c r="G80" s="40"/>
      <c r="H80" s="147">
        <v>745.6679999999999</v>
      </c>
      <c r="I80" s="148">
        <v>1001.2170000000001</v>
      </c>
      <c r="J80" s="148">
        <v>711.934</v>
      </c>
      <c r="K80" s="41">
        <v>71.10686294779252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417589</v>
      </c>
      <c r="D87" s="53">
        <v>373762.33999999997</v>
      </c>
      <c r="E87" s="53">
        <v>332273</v>
      </c>
      <c r="F87" s="54">
        <f>IF(D87&gt;0,100*E87/D87,0)</f>
        <v>88.89953974496201</v>
      </c>
      <c r="G87" s="40"/>
      <c r="H87" s="151">
        <v>1061.648</v>
      </c>
      <c r="I87" s="152">
        <v>1322.2620000000002</v>
      </c>
      <c r="J87" s="152">
        <v>916.279</v>
      </c>
      <c r="K87" s="54">
        <f>IF(I87&gt;0,100*J87/I87,0)</f>
        <v>69.29632705167356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1</v>
      </c>
      <c r="E9" s="30">
        <v>1</v>
      </c>
      <c r="F9" s="31"/>
      <c r="G9" s="31"/>
      <c r="H9" s="146"/>
      <c r="I9" s="146">
        <v>0.069</v>
      </c>
      <c r="J9" s="146">
        <v>0.069</v>
      </c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>
        <v>2</v>
      </c>
      <c r="E10" s="30">
        <v>2</v>
      </c>
      <c r="F10" s="31"/>
      <c r="G10" s="31"/>
      <c r="H10" s="146">
        <v>0.061</v>
      </c>
      <c r="I10" s="146">
        <v>0.138</v>
      </c>
      <c r="J10" s="146">
        <v>0.138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>
        <v>1</v>
      </c>
      <c r="E12" s="30"/>
      <c r="F12" s="31"/>
      <c r="G12" s="31"/>
      <c r="H12" s="146"/>
      <c r="I12" s="146">
        <v>0.069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4</v>
      </c>
      <c r="E13" s="38">
        <v>3</v>
      </c>
      <c r="F13" s="39">
        <v>75</v>
      </c>
      <c r="G13" s="40"/>
      <c r="H13" s="147">
        <v>0.061</v>
      </c>
      <c r="I13" s="148">
        <v>0.276</v>
      </c>
      <c r="J13" s="148">
        <v>0.20700000000000002</v>
      </c>
      <c r="K13" s="41">
        <v>75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3</v>
      </c>
      <c r="E15" s="38">
        <v>2</v>
      </c>
      <c r="F15" s="39">
        <v>66.66666666666667</v>
      </c>
      <c r="G15" s="40"/>
      <c r="H15" s="147">
        <v>0.02</v>
      </c>
      <c r="I15" s="148">
        <v>0.02</v>
      </c>
      <c r="J15" s="148">
        <v>0.02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106</v>
      </c>
      <c r="D24" s="38">
        <v>95</v>
      </c>
      <c r="E24" s="38">
        <v>95</v>
      </c>
      <c r="F24" s="39">
        <v>100</v>
      </c>
      <c r="G24" s="40"/>
      <c r="H24" s="147">
        <v>5.445</v>
      </c>
      <c r="I24" s="148">
        <v>2.453</v>
      </c>
      <c r="J24" s="148">
        <v>5</v>
      </c>
      <c r="K24" s="41">
        <v>203.83204239706484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9</v>
      </c>
      <c r="D26" s="38">
        <v>6</v>
      </c>
      <c r="E26" s="38">
        <v>12</v>
      </c>
      <c r="F26" s="39">
        <v>200</v>
      </c>
      <c r="G26" s="40"/>
      <c r="H26" s="147">
        <v>0.324</v>
      </c>
      <c r="I26" s="148">
        <v>0.22</v>
      </c>
      <c r="J26" s="148">
        <v>0.6</v>
      </c>
      <c r="K26" s="41">
        <v>272.72727272727275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1</v>
      </c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15</v>
      </c>
      <c r="D30" s="30">
        <v>17</v>
      </c>
      <c r="E30" s="30">
        <v>22</v>
      </c>
      <c r="F30" s="31"/>
      <c r="G30" s="31"/>
      <c r="H30" s="146">
        <v>0.694</v>
      </c>
      <c r="I30" s="146">
        <v>0.17</v>
      </c>
      <c r="J30" s="146">
        <v>0.88</v>
      </c>
      <c r="K30" s="32"/>
    </row>
    <row r="31" spans="1:11" s="42" customFormat="1" ht="11.25" customHeight="1">
      <c r="A31" s="43" t="s">
        <v>23</v>
      </c>
      <c r="B31" s="37"/>
      <c r="C31" s="38">
        <v>15</v>
      </c>
      <c r="D31" s="38">
        <v>17</v>
      </c>
      <c r="E31" s="38">
        <v>23</v>
      </c>
      <c r="F31" s="39">
        <v>135.2941176470588</v>
      </c>
      <c r="G31" s="40"/>
      <c r="H31" s="147">
        <v>0.694</v>
      </c>
      <c r="I31" s="148">
        <v>0.17</v>
      </c>
      <c r="J31" s="148">
        <v>0.88</v>
      </c>
      <c r="K31" s="41">
        <v>517.6470588235294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59</v>
      </c>
      <c r="D33" s="30">
        <v>60</v>
      </c>
      <c r="E33" s="30">
        <v>60</v>
      </c>
      <c r="F33" s="31"/>
      <c r="G33" s="31"/>
      <c r="H33" s="146">
        <v>2.063</v>
      </c>
      <c r="I33" s="146">
        <v>2.1</v>
      </c>
      <c r="J33" s="146">
        <v>1.99</v>
      </c>
      <c r="K33" s="32"/>
    </row>
    <row r="34" spans="1:11" s="33" customFormat="1" ht="11.25" customHeight="1">
      <c r="A34" s="35" t="s">
        <v>25</v>
      </c>
      <c r="B34" s="29"/>
      <c r="C34" s="30">
        <v>29</v>
      </c>
      <c r="D34" s="30">
        <v>30</v>
      </c>
      <c r="E34" s="30">
        <v>30</v>
      </c>
      <c r="F34" s="31"/>
      <c r="G34" s="31"/>
      <c r="H34" s="146">
        <v>0.76</v>
      </c>
      <c r="I34" s="146">
        <v>0.76</v>
      </c>
      <c r="J34" s="146">
        <v>0.75</v>
      </c>
      <c r="K34" s="32"/>
    </row>
    <row r="35" spans="1:11" s="33" customFormat="1" ht="11.25" customHeight="1">
      <c r="A35" s="35" t="s">
        <v>26</v>
      </c>
      <c r="B35" s="29"/>
      <c r="C35" s="30">
        <v>18</v>
      </c>
      <c r="D35" s="30">
        <v>18</v>
      </c>
      <c r="E35" s="30">
        <v>15</v>
      </c>
      <c r="F35" s="31"/>
      <c r="G35" s="31"/>
      <c r="H35" s="146">
        <v>0.387</v>
      </c>
      <c r="I35" s="146">
        <v>0.39</v>
      </c>
      <c r="J35" s="146">
        <v>0.32</v>
      </c>
      <c r="K35" s="32"/>
    </row>
    <row r="36" spans="1:11" s="33" customFormat="1" ht="11.25" customHeight="1">
      <c r="A36" s="35" t="s">
        <v>27</v>
      </c>
      <c r="B36" s="29"/>
      <c r="C36" s="30">
        <v>77</v>
      </c>
      <c r="D36" s="30">
        <v>77</v>
      </c>
      <c r="E36" s="30">
        <v>74</v>
      </c>
      <c r="F36" s="31"/>
      <c r="G36" s="31"/>
      <c r="H36" s="146">
        <v>1.884</v>
      </c>
      <c r="I36" s="146">
        <v>1.884</v>
      </c>
      <c r="J36" s="146">
        <v>1.776</v>
      </c>
      <c r="K36" s="32"/>
    </row>
    <row r="37" spans="1:11" s="42" customFormat="1" ht="11.25" customHeight="1">
      <c r="A37" s="36" t="s">
        <v>28</v>
      </c>
      <c r="B37" s="37"/>
      <c r="C37" s="38">
        <v>183</v>
      </c>
      <c r="D37" s="38">
        <v>185</v>
      </c>
      <c r="E37" s="38">
        <v>179</v>
      </c>
      <c r="F37" s="39">
        <v>96.75675675675676</v>
      </c>
      <c r="G37" s="40"/>
      <c r="H37" s="147">
        <v>5.094</v>
      </c>
      <c r="I37" s="148">
        <v>5.134</v>
      </c>
      <c r="J37" s="148">
        <v>4.836</v>
      </c>
      <c r="K37" s="41">
        <v>94.19555901830931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59</v>
      </c>
      <c r="D39" s="38">
        <v>55</v>
      </c>
      <c r="E39" s="38">
        <v>65</v>
      </c>
      <c r="F39" s="39">
        <v>118.18181818181819</v>
      </c>
      <c r="G39" s="40"/>
      <c r="H39" s="147">
        <v>1.421</v>
      </c>
      <c r="I39" s="148">
        <v>1.4</v>
      </c>
      <c r="J39" s="148">
        <v>1.6</v>
      </c>
      <c r="K39" s="41">
        <v>114.28571428571429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>
        <v>1</v>
      </c>
      <c r="F43" s="31"/>
      <c r="G43" s="31"/>
      <c r="H43" s="146">
        <v>0.064</v>
      </c>
      <c r="I43" s="146">
        <v>0.06</v>
      </c>
      <c r="J43" s="146">
        <v>0.025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>
        <v>10</v>
      </c>
      <c r="D46" s="30">
        <v>6</v>
      </c>
      <c r="E46" s="30">
        <v>2</v>
      </c>
      <c r="F46" s="31"/>
      <c r="G46" s="31"/>
      <c r="H46" s="146">
        <v>0.15</v>
      </c>
      <c r="I46" s="146">
        <v>0.09</v>
      </c>
      <c r="J46" s="146">
        <v>0.03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8</v>
      </c>
      <c r="E50" s="38">
        <v>3</v>
      </c>
      <c r="F50" s="39">
        <v>37.5</v>
      </c>
      <c r="G50" s="40"/>
      <c r="H50" s="147">
        <v>0.214</v>
      </c>
      <c r="I50" s="148">
        <v>0.15</v>
      </c>
      <c r="J50" s="148">
        <v>0.055</v>
      </c>
      <c r="K50" s="41">
        <v>36.66666666666667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7">
        <v>0.062</v>
      </c>
      <c r="I52" s="148">
        <v>0.062</v>
      </c>
      <c r="J52" s="148">
        <v>0.062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23</v>
      </c>
      <c r="D54" s="30">
        <v>49</v>
      </c>
      <c r="E54" s="30">
        <v>50</v>
      </c>
      <c r="F54" s="31"/>
      <c r="G54" s="31"/>
      <c r="H54" s="146">
        <v>0.598</v>
      </c>
      <c r="I54" s="146">
        <v>1.225</v>
      </c>
      <c r="J54" s="146">
        <v>1.35</v>
      </c>
      <c r="K54" s="32"/>
    </row>
    <row r="55" spans="1:11" s="33" customFormat="1" ht="11.25" customHeight="1">
      <c r="A55" s="35" t="s">
        <v>42</v>
      </c>
      <c r="B55" s="29"/>
      <c r="C55" s="30">
        <v>39</v>
      </c>
      <c r="D55" s="30">
        <v>48</v>
      </c>
      <c r="E55" s="30">
        <v>49</v>
      </c>
      <c r="F55" s="31"/>
      <c r="G55" s="31"/>
      <c r="H55" s="146">
        <v>1.248</v>
      </c>
      <c r="I55" s="146">
        <v>1.536</v>
      </c>
      <c r="J55" s="146">
        <v>1.568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1</v>
      </c>
      <c r="F57" s="31"/>
      <c r="G57" s="31"/>
      <c r="H57" s="146"/>
      <c r="I57" s="146">
        <v>0.008</v>
      </c>
      <c r="J57" s="146">
        <v>0.008</v>
      </c>
      <c r="K57" s="32"/>
    </row>
    <row r="58" spans="1:11" s="33" customFormat="1" ht="11.25" customHeight="1">
      <c r="A58" s="35" t="s">
        <v>45</v>
      </c>
      <c r="B58" s="29"/>
      <c r="C58" s="30">
        <v>4</v>
      </c>
      <c r="D58" s="30">
        <v>4</v>
      </c>
      <c r="E58" s="30">
        <v>7</v>
      </c>
      <c r="F58" s="31"/>
      <c r="G58" s="31"/>
      <c r="H58" s="146">
        <v>0.096</v>
      </c>
      <c r="I58" s="146">
        <v>0.189</v>
      </c>
      <c r="J58" s="146">
        <v>0.168</v>
      </c>
      <c r="K58" s="32"/>
    </row>
    <row r="59" spans="1:11" s="42" customFormat="1" ht="11.25" customHeight="1">
      <c r="A59" s="36" t="s">
        <v>46</v>
      </c>
      <c r="B59" s="37"/>
      <c r="C59" s="38">
        <v>66</v>
      </c>
      <c r="D59" s="38">
        <v>101</v>
      </c>
      <c r="E59" s="38">
        <v>107</v>
      </c>
      <c r="F59" s="39">
        <v>105.94059405940594</v>
      </c>
      <c r="G59" s="40"/>
      <c r="H59" s="147">
        <v>1.9420000000000002</v>
      </c>
      <c r="I59" s="148">
        <v>2.958</v>
      </c>
      <c r="J59" s="148">
        <v>3.0940000000000003</v>
      </c>
      <c r="K59" s="41">
        <v>104.59770114942529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75</v>
      </c>
      <c r="D61" s="30">
        <v>75</v>
      </c>
      <c r="E61" s="30">
        <v>75</v>
      </c>
      <c r="F61" s="31"/>
      <c r="G61" s="31"/>
      <c r="H61" s="146">
        <v>4.135</v>
      </c>
      <c r="I61" s="146">
        <v>3.74</v>
      </c>
      <c r="J61" s="146">
        <v>4.075</v>
      </c>
      <c r="K61" s="32"/>
    </row>
    <row r="62" spans="1:11" s="33" customFormat="1" ht="11.25" customHeight="1">
      <c r="A62" s="35" t="s">
        <v>48</v>
      </c>
      <c r="B62" s="29"/>
      <c r="C62" s="30">
        <v>72</v>
      </c>
      <c r="D62" s="30">
        <v>72</v>
      </c>
      <c r="E62" s="30">
        <v>70</v>
      </c>
      <c r="F62" s="31"/>
      <c r="G62" s="31"/>
      <c r="H62" s="146">
        <v>1.974</v>
      </c>
      <c r="I62" s="146">
        <v>2.065</v>
      </c>
      <c r="J62" s="146">
        <v>2.009</v>
      </c>
      <c r="K62" s="32"/>
    </row>
    <row r="63" spans="1:11" s="33" customFormat="1" ht="11.25" customHeight="1">
      <c r="A63" s="35" t="s">
        <v>49</v>
      </c>
      <c r="B63" s="29"/>
      <c r="C63" s="30">
        <v>118</v>
      </c>
      <c r="D63" s="30">
        <v>118</v>
      </c>
      <c r="E63" s="30">
        <v>117</v>
      </c>
      <c r="F63" s="31"/>
      <c r="G63" s="31"/>
      <c r="H63" s="146">
        <v>7.042</v>
      </c>
      <c r="I63" s="146">
        <v>6.981</v>
      </c>
      <c r="J63" s="146">
        <v>7.371</v>
      </c>
      <c r="K63" s="32"/>
    </row>
    <row r="64" spans="1:11" s="42" customFormat="1" ht="11.25" customHeight="1">
      <c r="A64" s="36" t="s">
        <v>50</v>
      </c>
      <c r="B64" s="37"/>
      <c r="C64" s="38">
        <v>265</v>
      </c>
      <c r="D64" s="38">
        <v>265</v>
      </c>
      <c r="E64" s="38">
        <v>262</v>
      </c>
      <c r="F64" s="39">
        <v>98.86792452830188</v>
      </c>
      <c r="G64" s="40"/>
      <c r="H64" s="147">
        <v>13.151</v>
      </c>
      <c r="I64" s="148">
        <v>12.786</v>
      </c>
      <c r="J64" s="148">
        <v>13.455</v>
      </c>
      <c r="K64" s="41">
        <v>105.23228531206007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48</v>
      </c>
      <c r="D66" s="38">
        <v>50</v>
      </c>
      <c r="E66" s="38">
        <v>36</v>
      </c>
      <c r="F66" s="39">
        <v>72</v>
      </c>
      <c r="G66" s="40"/>
      <c r="H66" s="147">
        <v>2.017</v>
      </c>
      <c r="I66" s="148">
        <v>1.896</v>
      </c>
      <c r="J66" s="148">
        <v>1.968</v>
      </c>
      <c r="K66" s="41">
        <v>103.79746835443039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93</v>
      </c>
      <c r="D68" s="30">
        <v>90</v>
      </c>
      <c r="E68" s="30">
        <v>65</v>
      </c>
      <c r="F68" s="31"/>
      <c r="G68" s="31"/>
      <c r="H68" s="146">
        <v>6.696</v>
      </c>
      <c r="I68" s="146">
        <v>6</v>
      </c>
      <c r="J68" s="146">
        <v>4.5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>
        <v>93</v>
      </c>
      <c r="D70" s="38">
        <v>90</v>
      </c>
      <c r="E70" s="38">
        <v>65</v>
      </c>
      <c r="F70" s="39">
        <v>72.22222222222223</v>
      </c>
      <c r="G70" s="40"/>
      <c r="H70" s="147">
        <v>6.696</v>
      </c>
      <c r="I70" s="148">
        <v>6</v>
      </c>
      <c r="J70" s="148">
        <v>4.5</v>
      </c>
      <c r="K70" s="41">
        <v>75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2150</v>
      </c>
      <c r="D72" s="30">
        <v>2209</v>
      </c>
      <c r="E72" s="30">
        <v>2340</v>
      </c>
      <c r="F72" s="31"/>
      <c r="G72" s="31"/>
      <c r="H72" s="146">
        <v>168.046</v>
      </c>
      <c r="I72" s="146">
        <v>181.13</v>
      </c>
      <c r="J72" s="146">
        <v>186.499</v>
      </c>
      <c r="K72" s="32"/>
    </row>
    <row r="73" spans="1:11" s="33" customFormat="1" ht="11.25" customHeight="1">
      <c r="A73" s="35" t="s">
        <v>56</v>
      </c>
      <c r="B73" s="29"/>
      <c r="C73" s="30">
        <v>155</v>
      </c>
      <c r="D73" s="30">
        <v>155</v>
      </c>
      <c r="E73" s="30">
        <v>161</v>
      </c>
      <c r="F73" s="31"/>
      <c r="G73" s="31"/>
      <c r="H73" s="146">
        <v>4.6</v>
      </c>
      <c r="I73" s="146">
        <v>4.6</v>
      </c>
      <c r="J73" s="146">
        <v>4.505</v>
      </c>
      <c r="K73" s="32"/>
    </row>
    <row r="74" spans="1:11" s="33" customFormat="1" ht="11.25" customHeight="1">
      <c r="A74" s="35" t="s">
        <v>57</v>
      </c>
      <c r="B74" s="29"/>
      <c r="C74" s="30">
        <v>76</v>
      </c>
      <c r="D74" s="30">
        <v>65</v>
      </c>
      <c r="E74" s="30">
        <v>5</v>
      </c>
      <c r="F74" s="31"/>
      <c r="G74" s="31"/>
      <c r="H74" s="146">
        <v>2.09</v>
      </c>
      <c r="I74" s="146">
        <v>0.27</v>
      </c>
      <c r="J74" s="146">
        <v>0.135</v>
      </c>
      <c r="K74" s="32"/>
    </row>
    <row r="75" spans="1:11" s="33" customFormat="1" ht="11.25" customHeight="1">
      <c r="A75" s="35" t="s">
        <v>58</v>
      </c>
      <c r="B75" s="29"/>
      <c r="C75" s="30">
        <v>102</v>
      </c>
      <c r="D75" s="30">
        <v>102</v>
      </c>
      <c r="E75" s="30">
        <v>88</v>
      </c>
      <c r="F75" s="31"/>
      <c r="G75" s="31"/>
      <c r="H75" s="146">
        <v>4.282</v>
      </c>
      <c r="I75" s="146">
        <v>4.282</v>
      </c>
      <c r="J75" s="146">
        <v>3.736</v>
      </c>
      <c r="K75" s="32"/>
    </row>
    <row r="76" spans="1:11" s="33" customFormat="1" ht="11.25" customHeight="1">
      <c r="A76" s="35" t="s">
        <v>59</v>
      </c>
      <c r="B76" s="29"/>
      <c r="C76" s="30">
        <v>7</v>
      </c>
      <c r="D76" s="30">
        <v>7</v>
      </c>
      <c r="E76" s="30">
        <v>7</v>
      </c>
      <c r="F76" s="31"/>
      <c r="G76" s="31"/>
      <c r="H76" s="146">
        <v>0.175</v>
      </c>
      <c r="I76" s="146">
        <v>0.175</v>
      </c>
      <c r="J76" s="146">
        <v>0.175</v>
      </c>
      <c r="K76" s="32"/>
    </row>
    <row r="77" spans="1:11" s="33" customFormat="1" ht="11.25" customHeight="1">
      <c r="A77" s="35" t="s">
        <v>60</v>
      </c>
      <c r="B77" s="29"/>
      <c r="C77" s="30">
        <v>40</v>
      </c>
      <c r="D77" s="30">
        <v>40</v>
      </c>
      <c r="E77" s="30">
        <v>41</v>
      </c>
      <c r="F77" s="31"/>
      <c r="G77" s="31"/>
      <c r="H77" s="146">
        <v>0.8</v>
      </c>
      <c r="I77" s="146">
        <v>0.84</v>
      </c>
      <c r="J77" s="146">
        <v>0.82</v>
      </c>
      <c r="K77" s="32"/>
    </row>
    <row r="78" spans="1:11" s="33" customFormat="1" ht="11.25" customHeight="1">
      <c r="A78" s="35" t="s">
        <v>61</v>
      </c>
      <c r="B78" s="29"/>
      <c r="C78" s="30">
        <v>116</v>
      </c>
      <c r="D78" s="30">
        <v>120</v>
      </c>
      <c r="E78" s="30">
        <v>120</v>
      </c>
      <c r="F78" s="31"/>
      <c r="G78" s="31"/>
      <c r="H78" s="146">
        <v>5.68</v>
      </c>
      <c r="I78" s="146">
        <v>5.88</v>
      </c>
      <c r="J78" s="146">
        <v>5.894</v>
      </c>
      <c r="K78" s="32"/>
    </row>
    <row r="79" spans="1:11" s="33" customFormat="1" ht="11.25" customHeight="1">
      <c r="A79" s="35" t="s">
        <v>62</v>
      </c>
      <c r="B79" s="29"/>
      <c r="C79" s="30">
        <v>8</v>
      </c>
      <c r="D79" s="30">
        <v>8</v>
      </c>
      <c r="E79" s="30">
        <v>3</v>
      </c>
      <c r="F79" s="31"/>
      <c r="G79" s="31"/>
      <c r="H79" s="146">
        <v>0.304</v>
      </c>
      <c r="I79" s="146">
        <v>0.475</v>
      </c>
      <c r="J79" s="146">
        <v>0.053</v>
      </c>
      <c r="K79" s="32"/>
    </row>
    <row r="80" spans="1:11" s="42" customFormat="1" ht="11.25" customHeight="1">
      <c r="A80" s="43" t="s">
        <v>63</v>
      </c>
      <c r="B80" s="37"/>
      <c r="C80" s="38">
        <v>2654</v>
      </c>
      <c r="D80" s="38">
        <v>2706</v>
      </c>
      <c r="E80" s="38">
        <v>2765</v>
      </c>
      <c r="F80" s="39">
        <v>102.18033998521804</v>
      </c>
      <c r="G80" s="40"/>
      <c r="H80" s="147">
        <v>185.97700000000003</v>
      </c>
      <c r="I80" s="148">
        <v>197.65200000000002</v>
      </c>
      <c r="J80" s="148">
        <v>201.81699999999998</v>
      </c>
      <c r="K80" s="41">
        <v>102.107238985692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35</v>
      </c>
      <c r="D82" s="30">
        <v>35</v>
      </c>
      <c r="E82" s="30">
        <v>46</v>
      </c>
      <c r="F82" s="31"/>
      <c r="G82" s="31"/>
      <c r="H82" s="146">
        <v>1.072</v>
      </c>
      <c r="I82" s="146">
        <v>1.072</v>
      </c>
      <c r="J82" s="146">
        <v>1.685</v>
      </c>
      <c r="K82" s="32"/>
    </row>
    <row r="83" spans="1:11" s="33" customFormat="1" ht="11.25" customHeight="1">
      <c r="A83" s="35" t="s">
        <v>65</v>
      </c>
      <c r="B83" s="29"/>
      <c r="C83" s="30">
        <v>30</v>
      </c>
      <c r="D83" s="30">
        <v>30</v>
      </c>
      <c r="E83" s="30">
        <v>38</v>
      </c>
      <c r="F83" s="31"/>
      <c r="G83" s="31"/>
      <c r="H83" s="146">
        <v>1.722</v>
      </c>
      <c r="I83" s="146">
        <v>1.8</v>
      </c>
      <c r="J83" s="146">
        <v>2.34</v>
      </c>
      <c r="K83" s="32"/>
    </row>
    <row r="84" spans="1:11" s="42" customFormat="1" ht="11.25" customHeight="1">
      <c r="A84" s="36" t="s">
        <v>66</v>
      </c>
      <c r="B84" s="37"/>
      <c r="C84" s="38">
        <v>65</v>
      </c>
      <c r="D84" s="38">
        <v>65</v>
      </c>
      <c r="E84" s="38">
        <v>84</v>
      </c>
      <c r="F84" s="39">
        <v>129.23076923076923</v>
      </c>
      <c r="G84" s="40"/>
      <c r="H84" s="147">
        <v>2.794</v>
      </c>
      <c r="I84" s="148">
        <v>2.872</v>
      </c>
      <c r="J84" s="148">
        <v>4.025</v>
      </c>
      <c r="K84" s="41">
        <v>140.14623955431756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3580</v>
      </c>
      <c r="D87" s="53">
        <v>3652</v>
      </c>
      <c r="E87" s="53">
        <v>3703</v>
      </c>
      <c r="F87" s="54">
        <f>IF(D87&gt;0,100*E87/D87,0)</f>
        <v>101.39649507119387</v>
      </c>
      <c r="G87" s="40"/>
      <c r="H87" s="151">
        <v>225.91200000000003</v>
      </c>
      <c r="I87" s="152">
        <v>234.04900000000004</v>
      </c>
      <c r="J87" s="152">
        <v>242.119</v>
      </c>
      <c r="K87" s="54">
        <f>IF(I87&gt;0,100*J87/I87,0)</f>
        <v>103.44799593247566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2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="94" zoomScaleSheetLayoutView="94" zoomScalePageLayoutView="0" workbookViewId="0" topLeftCell="A4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10</v>
      </c>
      <c r="E9" s="30"/>
      <c r="F9" s="31"/>
      <c r="G9" s="31"/>
      <c r="H9" s="146"/>
      <c r="I9" s="146">
        <v>0.21</v>
      </c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>
        <v>6</v>
      </c>
      <c r="E10" s="30"/>
      <c r="F10" s="31"/>
      <c r="G10" s="31"/>
      <c r="H10" s="146"/>
      <c r="I10" s="146">
        <v>0.12</v>
      </c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>
        <v>7</v>
      </c>
      <c r="E11" s="30"/>
      <c r="F11" s="31"/>
      <c r="G11" s="31"/>
      <c r="H11" s="146"/>
      <c r="I11" s="146">
        <v>0.16</v>
      </c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>
        <v>6</v>
      </c>
      <c r="E12" s="30"/>
      <c r="F12" s="31"/>
      <c r="G12" s="31"/>
      <c r="H12" s="146"/>
      <c r="I12" s="146">
        <v>0.12</v>
      </c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>
        <v>29</v>
      </c>
      <c r="E13" s="38"/>
      <c r="F13" s="39"/>
      <c r="G13" s="40"/>
      <c r="H13" s="147"/>
      <c r="I13" s="148">
        <v>0.61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20</v>
      </c>
      <c r="D15" s="38">
        <v>20</v>
      </c>
      <c r="E15" s="38">
        <v>45</v>
      </c>
      <c r="F15" s="39">
        <v>225</v>
      </c>
      <c r="G15" s="40"/>
      <c r="H15" s="147">
        <v>0.28</v>
      </c>
      <c r="I15" s="148">
        <v>0.25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>
        <v>1</v>
      </c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>
        <v>1</v>
      </c>
      <c r="E19" s="30"/>
      <c r="F19" s="31"/>
      <c r="G19" s="31"/>
      <c r="H19" s="146">
        <v>0.034</v>
      </c>
      <c r="I19" s="146">
        <v>0.033</v>
      </c>
      <c r="J19" s="146"/>
      <c r="K19" s="32"/>
    </row>
    <row r="20" spans="1:11" s="33" customFormat="1" ht="11.25" customHeight="1">
      <c r="A20" s="35" t="s">
        <v>15</v>
      </c>
      <c r="B20" s="29"/>
      <c r="C20" s="30">
        <v>7</v>
      </c>
      <c r="D20" s="30">
        <v>7</v>
      </c>
      <c r="E20" s="30"/>
      <c r="F20" s="31"/>
      <c r="G20" s="31"/>
      <c r="H20" s="146">
        <v>0.142</v>
      </c>
      <c r="I20" s="146">
        <v>0.334</v>
      </c>
      <c r="J20" s="146"/>
      <c r="K20" s="32"/>
    </row>
    <row r="21" spans="1:11" s="33" customFormat="1" ht="11.25" customHeight="1">
      <c r="A21" s="35" t="s">
        <v>16</v>
      </c>
      <c r="B21" s="29"/>
      <c r="C21" s="30">
        <v>28</v>
      </c>
      <c r="D21" s="30">
        <v>28</v>
      </c>
      <c r="E21" s="30"/>
      <c r="F21" s="31"/>
      <c r="G21" s="31"/>
      <c r="H21" s="146">
        <v>0.374</v>
      </c>
      <c r="I21" s="146">
        <v>0.135</v>
      </c>
      <c r="J21" s="146"/>
      <c r="K21" s="32"/>
    </row>
    <row r="22" spans="1:11" s="42" customFormat="1" ht="11.25" customHeight="1">
      <c r="A22" s="36" t="s">
        <v>17</v>
      </c>
      <c r="B22" s="37"/>
      <c r="C22" s="38">
        <v>36</v>
      </c>
      <c r="D22" s="38">
        <v>36</v>
      </c>
      <c r="E22" s="38"/>
      <c r="F22" s="39"/>
      <c r="G22" s="40"/>
      <c r="H22" s="147">
        <v>0.55</v>
      </c>
      <c r="I22" s="148">
        <v>0.502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127</v>
      </c>
      <c r="D24" s="38">
        <v>157</v>
      </c>
      <c r="E24" s="38">
        <v>145</v>
      </c>
      <c r="F24" s="39">
        <v>92.35668789808918</v>
      </c>
      <c r="G24" s="40"/>
      <c r="H24" s="147">
        <v>5.792</v>
      </c>
      <c r="I24" s="148">
        <v>6.72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17</v>
      </c>
      <c r="D26" s="38">
        <v>6</v>
      </c>
      <c r="E26" s="38">
        <v>15</v>
      </c>
      <c r="F26" s="39">
        <v>250</v>
      </c>
      <c r="G26" s="40"/>
      <c r="H26" s="147">
        <v>0.471</v>
      </c>
      <c r="I26" s="148">
        <v>0.15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6</v>
      </c>
      <c r="D28" s="30">
        <v>11</v>
      </c>
      <c r="E28" s="30">
        <v>14</v>
      </c>
      <c r="F28" s="31"/>
      <c r="G28" s="31"/>
      <c r="H28" s="146">
        <v>0.45</v>
      </c>
      <c r="I28" s="146">
        <v>1.1</v>
      </c>
      <c r="J28" s="146"/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/>
      <c r="E29" s="30"/>
      <c r="F29" s="31"/>
      <c r="G29" s="31"/>
      <c r="H29" s="146">
        <v>0.032</v>
      </c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49</v>
      </c>
      <c r="D30" s="30">
        <v>38</v>
      </c>
      <c r="E30" s="30">
        <v>71</v>
      </c>
      <c r="F30" s="31"/>
      <c r="G30" s="31"/>
      <c r="H30" s="146">
        <v>2.166</v>
      </c>
      <c r="I30" s="146">
        <v>1.152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56</v>
      </c>
      <c r="D31" s="38">
        <v>49</v>
      </c>
      <c r="E31" s="38">
        <v>85</v>
      </c>
      <c r="F31" s="39">
        <v>173.46938775510205</v>
      </c>
      <c r="G31" s="40"/>
      <c r="H31" s="147">
        <v>2.6479999999999997</v>
      </c>
      <c r="I31" s="148">
        <v>2.252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67</v>
      </c>
      <c r="D33" s="30">
        <v>25</v>
      </c>
      <c r="E33" s="30">
        <v>40</v>
      </c>
      <c r="F33" s="31"/>
      <c r="G33" s="31"/>
      <c r="H33" s="146">
        <v>1.984</v>
      </c>
      <c r="I33" s="146">
        <v>0.788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37</v>
      </c>
      <c r="D34" s="30">
        <v>35</v>
      </c>
      <c r="E34" s="30">
        <v>50</v>
      </c>
      <c r="F34" s="31"/>
      <c r="G34" s="31"/>
      <c r="H34" s="146">
        <v>0.926</v>
      </c>
      <c r="I34" s="146">
        <v>0.9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33</v>
      </c>
      <c r="D35" s="30">
        <v>30</v>
      </c>
      <c r="E35" s="30">
        <v>40</v>
      </c>
      <c r="F35" s="31"/>
      <c r="G35" s="31"/>
      <c r="H35" s="146">
        <v>0.832</v>
      </c>
      <c r="I35" s="146">
        <v>0.75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135</v>
      </c>
      <c r="D36" s="30">
        <v>135</v>
      </c>
      <c r="E36" s="30">
        <v>118</v>
      </c>
      <c r="F36" s="31"/>
      <c r="G36" s="31"/>
      <c r="H36" s="146">
        <v>3.962</v>
      </c>
      <c r="I36" s="146">
        <v>3.962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272</v>
      </c>
      <c r="D37" s="38">
        <v>225</v>
      </c>
      <c r="E37" s="38">
        <v>248</v>
      </c>
      <c r="F37" s="39">
        <v>110.22222222222223</v>
      </c>
      <c r="G37" s="40"/>
      <c r="H37" s="147">
        <v>7.704000000000001</v>
      </c>
      <c r="I37" s="148">
        <v>6.4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45</v>
      </c>
      <c r="D39" s="38">
        <v>45</v>
      </c>
      <c r="E39" s="38">
        <v>45</v>
      </c>
      <c r="F39" s="39">
        <v>100</v>
      </c>
      <c r="G39" s="40"/>
      <c r="H39" s="147">
        <v>0.733</v>
      </c>
      <c r="I39" s="148">
        <v>0.73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5</v>
      </c>
      <c r="D41" s="30">
        <v>1</v>
      </c>
      <c r="E41" s="30">
        <v>1</v>
      </c>
      <c r="F41" s="31"/>
      <c r="G41" s="31"/>
      <c r="H41" s="146">
        <v>0.115</v>
      </c>
      <c r="I41" s="146">
        <v>0.024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6</v>
      </c>
      <c r="D42" s="30">
        <v>8</v>
      </c>
      <c r="E42" s="30">
        <v>7</v>
      </c>
      <c r="F42" s="31"/>
      <c r="G42" s="31"/>
      <c r="H42" s="146">
        <v>0.12</v>
      </c>
      <c r="I42" s="146">
        <v>0.075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5</v>
      </c>
      <c r="E43" s="30">
        <v>3</v>
      </c>
      <c r="F43" s="31"/>
      <c r="G43" s="31"/>
      <c r="H43" s="146">
        <v>0.075</v>
      </c>
      <c r="I43" s="146">
        <v>0.1</v>
      </c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7</v>
      </c>
      <c r="E45" s="30">
        <v>5</v>
      </c>
      <c r="F45" s="31"/>
      <c r="G45" s="31"/>
      <c r="H45" s="146">
        <v>0.076</v>
      </c>
      <c r="I45" s="146">
        <v>0.225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15</v>
      </c>
      <c r="D46" s="30">
        <v>6</v>
      </c>
      <c r="E46" s="30">
        <v>5</v>
      </c>
      <c r="F46" s="31"/>
      <c r="G46" s="31"/>
      <c r="H46" s="146">
        <v>0.375</v>
      </c>
      <c r="I46" s="146">
        <v>0.18</v>
      </c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>
        <v>290</v>
      </c>
      <c r="D48" s="30">
        <v>230</v>
      </c>
      <c r="E48" s="30">
        <v>227</v>
      </c>
      <c r="F48" s="31"/>
      <c r="G48" s="31"/>
      <c r="H48" s="146">
        <v>7.25</v>
      </c>
      <c r="I48" s="146">
        <v>5.75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37</v>
      </c>
      <c r="D49" s="30">
        <v>45</v>
      </c>
      <c r="E49" s="30">
        <v>40</v>
      </c>
      <c r="F49" s="31"/>
      <c r="G49" s="31"/>
      <c r="H49" s="146">
        <v>0.916</v>
      </c>
      <c r="I49" s="146">
        <v>1.125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358</v>
      </c>
      <c r="D50" s="38">
        <v>302</v>
      </c>
      <c r="E50" s="38">
        <v>288</v>
      </c>
      <c r="F50" s="39">
        <v>95.36423841059603</v>
      </c>
      <c r="G50" s="40"/>
      <c r="H50" s="147">
        <v>8.927</v>
      </c>
      <c r="I50" s="148">
        <v>7.479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56</v>
      </c>
      <c r="D52" s="38">
        <v>56</v>
      </c>
      <c r="E52" s="38">
        <v>56</v>
      </c>
      <c r="F52" s="39">
        <v>100</v>
      </c>
      <c r="G52" s="40"/>
      <c r="H52" s="147">
        <v>1.288</v>
      </c>
      <c r="I52" s="148">
        <v>1.288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102</v>
      </c>
      <c r="D54" s="30">
        <v>131</v>
      </c>
      <c r="E54" s="30">
        <v>115</v>
      </c>
      <c r="F54" s="31"/>
      <c r="G54" s="31"/>
      <c r="H54" s="146">
        <v>2.55</v>
      </c>
      <c r="I54" s="146">
        <v>3.144</v>
      </c>
      <c r="J54" s="146"/>
      <c r="K54" s="32"/>
    </row>
    <row r="55" spans="1:11" s="33" customFormat="1" ht="11.25" customHeight="1">
      <c r="A55" s="35" t="s">
        <v>42</v>
      </c>
      <c r="B55" s="29"/>
      <c r="C55" s="30">
        <v>254</v>
      </c>
      <c r="D55" s="30">
        <v>254</v>
      </c>
      <c r="E55" s="30">
        <v>309</v>
      </c>
      <c r="F55" s="31"/>
      <c r="G55" s="31"/>
      <c r="H55" s="146">
        <v>6.096</v>
      </c>
      <c r="I55" s="146">
        <v>8.008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1</v>
      </c>
      <c r="D56" s="30">
        <v>44</v>
      </c>
      <c r="E56" s="30">
        <v>10</v>
      </c>
      <c r="F56" s="31"/>
      <c r="G56" s="31"/>
      <c r="H56" s="146">
        <v>0.021</v>
      </c>
      <c r="I56" s="146">
        <v>1.2</v>
      </c>
      <c r="J56" s="146"/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7</v>
      </c>
      <c r="E57" s="30">
        <v>7</v>
      </c>
      <c r="F57" s="31"/>
      <c r="G57" s="31"/>
      <c r="H57" s="146">
        <v>0.08</v>
      </c>
      <c r="I57" s="146">
        <v>0.07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55</v>
      </c>
      <c r="D58" s="30">
        <v>75</v>
      </c>
      <c r="E58" s="30">
        <v>83</v>
      </c>
      <c r="F58" s="31"/>
      <c r="G58" s="31"/>
      <c r="H58" s="146">
        <v>1.98</v>
      </c>
      <c r="I58" s="146">
        <v>3.168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416</v>
      </c>
      <c r="D59" s="38">
        <v>511</v>
      </c>
      <c r="E59" s="38">
        <v>524</v>
      </c>
      <c r="F59" s="39">
        <v>102.5440313111546</v>
      </c>
      <c r="G59" s="40"/>
      <c r="H59" s="147">
        <v>10.727000000000002</v>
      </c>
      <c r="I59" s="148">
        <v>15.59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407</v>
      </c>
      <c r="D61" s="30">
        <v>350</v>
      </c>
      <c r="E61" s="30"/>
      <c r="F61" s="31"/>
      <c r="G61" s="31"/>
      <c r="H61" s="146">
        <v>14.245</v>
      </c>
      <c r="I61" s="146">
        <v>14.8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101</v>
      </c>
      <c r="D62" s="30">
        <v>101</v>
      </c>
      <c r="E62" s="30">
        <v>145</v>
      </c>
      <c r="F62" s="31"/>
      <c r="G62" s="31"/>
      <c r="H62" s="146">
        <v>1.864</v>
      </c>
      <c r="I62" s="146">
        <v>2.522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713</v>
      </c>
      <c r="D63" s="30">
        <v>694</v>
      </c>
      <c r="E63" s="30">
        <v>699</v>
      </c>
      <c r="F63" s="31"/>
      <c r="G63" s="31"/>
      <c r="H63" s="146">
        <v>21.39</v>
      </c>
      <c r="I63" s="146">
        <v>21.758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1221</v>
      </c>
      <c r="D64" s="38">
        <v>1145</v>
      </c>
      <c r="E64" s="38">
        <v>844</v>
      </c>
      <c r="F64" s="39">
        <v>73.7117903930131</v>
      </c>
      <c r="G64" s="40"/>
      <c r="H64" s="147">
        <v>37.498999999999995</v>
      </c>
      <c r="I64" s="148">
        <v>39.08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100</v>
      </c>
      <c r="D66" s="38">
        <v>125</v>
      </c>
      <c r="E66" s="38">
        <v>233</v>
      </c>
      <c r="F66" s="39">
        <v>186.4</v>
      </c>
      <c r="G66" s="40"/>
      <c r="H66" s="147">
        <v>3.49</v>
      </c>
      <c r="I66" s="148">
        <v>4.875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73</v>
      </c>
      <c r="D68" s="30">
        <v>100</v>
      </c>
      <c r="E68" s="30">
        <v>30</v>
      </c>
      <c r="F68" s="31"/>
      <c r="G68" s="31"/>
      <c r="H68" s="146">
        <v>2.555</v>
      </c>
      <c r="I68" s="146">
        <v>4</v>
      </c>
      <c r="J68" s="146"/>
      <c r="K68" s="32"/>
    </row>
    <row r="69" spans="1:11" s="33" customFormat="1" ht="11.25" customHeight="1">
      <c r="A69" s="35" t="s">
        <v>53</v>
      </c>
      <c r="B69" s="29"/>
      <c r="C69" s="30">
        <v>29</v>
      </c>
      <c r="D69" s="30">
        <v>40</v>
      </c>
      <c r="E69" s="30">
        <v>40</v>
      </c>
      <c r="F69" s="31"/>
      <c r="G69" s="31"/>
      <c r="H69" s="146">
        <v>0.957</v>
      </c>
      <c r="I69" s="146">
        <v>1.5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102</v>
      </c>
      <c r="D70" s="38">
        <v>140</v>
      </c>
      <c r="E70" s="38">
        <v>70</v>
      </c>
      <c r="F70" s="39">
        <v>50</v>
      </c>
      <c r="G70" s="40"/>
      <c r="H70" s="147">
        <v>3.512</v>
      </c>
      <c r="I70" s="148">
        <v>5.5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35</v>
      </c>
      <c r="D72" s="30">
        <v>30</v>
      </c>
      <c r="E72" s="30">
        <v>30</v>
      </c>
      <c r="F72" s="31"/>
      <c r="G72" s="31"/>
      <c r="H72" s="146">
        <v>0.455</v>
      </c>
      <c r="I72" s="146">
        <v>0.39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70</v>
      </c>
      <c r="D73" s="30">
        <v>70</v>
      </c>
      <c r="E73" s="30">
        <v>61</v>
      </c>
      <c r="F73" s="31"/>
      <c r="G73" s="31"/>
      <c r="H73" s="146">
        <v>3.13</v>
      </c>
      <c r="I73" s="146">
        <v>3.5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34</v>
      </c>
      <c r="D74" s="30">
        <v>10</v>
      </c>
      <c r="E74" s="30">
        <v>10</v>
      </c>
      <c r="F74" s="31"/>
      <c r="G74" s="31"/>
      <c r="H74" s="146">
        <v>0.372</v>
      </c>
      <c r="I74" s="146">
        <v>0.3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40</v>
      </c>
      <c r="D75" s="30">
        <v>40</v>
      </c>
      <c r="E75" s="30">
        <v>54</v>
      </c>
      <c r="F75" s="31"/>
      <c r="G75" s="31"/>
      <c r="H75" s="146">
        <v>1.247</v>
      </c>
      <c r="I75" s="146">
        <v>1.785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40</v>
      </c>
      <c r="D76" s="30">
        <v>40</v>
      </c>
      <c r="E76" s="30">
        <v>40</v>
      </c>
      <c r="F76" s="31"/>
      <c r="G76" s="31"/>
      <c r="H76" s="146">
        <v>0.92</v>
      </c>
      <c r="I76" s="146">
        <v>0.92</v>
      </c>
      <c r="J76" s="146"/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>
        <v>3</v>
      </c>
      <c r="E77" s="30">
        <v>4</v>
      </c>
      <c r="F77" s="31"/>
      <c r="G77" s="31"/>
      <c r="H77" s="146">
        <v>0.08</v>
      </c>
      <c r="I77" s="146">
        <v>0.06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10</v>
      </c>
      <c r="D78" s="30">
        <v>10</v>
      </c>
      <c r="E78" s="30">
        <v>10</v>
      </c>
      <c r="F78" s="31"/>
      <c r="G78" s="31"/>
      <c r="H78" s="146">
        <v>0.35</v>
      </c>
      <c r="I78" s="146">
        <v>0.4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189</v>
      </c>
      <c r="D79" s="30">
        <v>138</v>
      </c>
      <c r="E79" s="30">
        <v>174</v>
      </c>
      <c r="F79" s="31"/>
      <c r="G79" s="31"/>
      <c r="H79" s="146">
        <v>9.585</v>
      </c>
      <c r="I79" s="146">
        <v>9.57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422</v>
      </c>
      <c r="D80" s="38">
        <v>341</v>
      </c>
      <c r="E80" s="38">
        <v>383</v>
      </c>
      <c r="F80" s="39">
        <v>112.31671554252199</v>
      </c>
      <c r="G80" s="40"/>
      <c r="H80" s="147">
        <v>16.139</v>
      </c>
      <c r="I80" s="148">
        <v>16.925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209</v>
      </c>
      <c r="D82" s="30">
        <v>209</v>
      </c>
      <c r="E82" s="30">
        <v>242</v>
      </c>
      <c r="F82" s="31"/>
      <c r="G82" s="31"/>
      <c r="H82" s="146">
        <v>8.268</v>
      </c>
      <c r="I82" s="146">
        <v>8.268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282</v>
      </c>
      <c r="D83" s="30">
        <v>282</v>
      </c>
      <c r="E83" s="30">
        <v>360</v>
      </c>
      <c r="F83" s="31"/>
      <c r="G83" s="31"/>
      <c r="H83" s="146">
        <v>7.076</v>
      </c>
      <c r="I83" s="146">
        <v>7.1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491</v>
      </c>
      <c r="D84" s="38">
        <v>491</v>
      </c>
      <c r="E84" s="38">
        <v>602</v>
      </c>
      <c r="F84" s="39">
        <v>122.60692464358452</v>
      </c>
      <c r="G84" s="40"/>
      <c r="H84" s="147">
        <v>15.344000000000001</v>
      </c>
      <c r="I84" s="148">
        <v>15.368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3739</v>
      </c>
      <c r="D87" s="53">
        <v>3678</v>
      </c>
      <c r="E87" s="53">
        <v>3584</v>
      </c>
      <c r="F87" s="54">
        <f>IF(D87&gt;0,100*E87/D87,0)</f>
        <v>97.4442631865144</v>
      </c>
      <c r="G87" s="40"/>
      <c r="H87" s="151">
        <v>115.10399999999998</v>
      </c>
      <c r="I87" s="152">
        <v>123.719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2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="99" zoomScaleSheetLayoutView="99" zoomScalePageLayoutView="0" workbookViewId="0" topLeftCell="A1">
      <selection activeCell="K22" sqref="K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29</v>
      </c>
      <c r="D9" s="30">
        <v>30</v>
      </c>
      <c r="E9" s="30">
        <v>27</v>
      </c>
      <c r="F9" s="31"/>
      <c r="G9" s="31"/>
      <c r="H9" s="146">
        <v>2.03</v>
      </c>
      <c r="I9" s="146">
        <v>2.14</v>
      </c>
      <c r="J9" s="146">
        <v>1.836</v>
      </c>
      <c r="K9" s="32"/>
    </row>
    <row r="10" spans="1:11" s="33" customFormat="1" ht="11.25" customHeight="1">
      <c r="A10" s="35" t="s">
        <v>8</v>
      </c>
      <c r="B10" s="29"/>
      <c r="C10" s="30">
        <v>22</v>
      </c>
      <c r="D10" s="30">
        <v>22</v>
      </c>
      <c r="E10" s="30">
        <v>21</v>
      </c>
      <c r="F10" s="31"/>
      <c r="G10" s="31"/>
      <c r="H10" s="146">
        <v>1.521</v>
      </c>
      <c r="I10" s="146">
        <v>1.524</v>
      </c>
      <c r="J10" s="146">
        <v>1.441</v>
      </c>
      <c r="K10" s="32"/>
    </row>
    <row r="11" spans="1:11" s="33" customFormat="1" ht="11.25" customHeight="1">
      <c r="A11" s="28" t="s">
        <v>9</v>
      </c>
      <c r="B11" s="29"/>
      <c r="C11" s="30">
        <v>24</v>
      </c>
      <c r="D11" s="30">
        <v>20</v>
      </c>
      <c r="E11" s="30">
        <v>21</v>
      </c>
      <c r="F11" s="31"/>
      <c r="G11" s="31"/>
      <c r="H11" s="146">
        <v>1.2</v>
      </c>
      <c r="I11" s="146">
        <v>1.244</v>
      </c>
      <c r="J11" s="146">
        <v>1.365</v>
      </c>
      <c r="K11" s="32"/>
    </row>
    <row r="12" spans="1:11" s="33" customFormat="1" ht="11.25" customHeight="1">
      <c r="A12" s="35" t="s">
        <v>10</v>
      </c>
      <c r="B12" s="29"/>
      <c r="C12" s="30">
        <v>21</v>
      </c>
      <c r="D12" s="30">
        <v>21</v>
      </c>
      <c r="E12" s="30">
        <v>24</v>
      </c>
      <c r="F12" s="31"/>
      <c r="G12" s="31"/>
      <c r="H12" s="146">
        <v>1.37</v>
      </c>
      <c r="I12" s="146">
        <v>1.302</v>
      </c>
      <c r="J12" s="146">
        <v>1.566</v>
      </c>
      <c r="K12" s="32"/>
    </row>
    <row r="13" spans="1:11" s="42" customFormat="1" ht="11.25" customHeight="1">
      <c r="A13" s="36" t="s">
        <v>11</v>
      </c>
      <c r="B13" s="37"/>
      <c r="C13" s="38">
        <v>96</v>
      </c>
      <c r="D13" s="38">
        <v>93</v>
      </c>
      <c r="E13" s="38">
        <v>93</v>
      </c>
      <c r="F13" s="39">
        <v>100</v>
      </c>
      <c r="G13" s="40"/>
      <c r="H13" s="147">
        <v>6.1209999999999996</v>
      </c>
      <c r="I13" s="148">
        <v>6.210000000000001</v>
      </c>
      <c r="J13" s="148">
        <v>6.208</v>
      </c>
      <c r="K13" s="41">
        <f>IF(I13&gt;0,100*J13/I13,0)</f>
        <v>99.96779388083736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51</v>
      </c>
      <c r="D15" s="38">
        <v>51</v>
      </c>
      <c r="E15" s="38">
        <v>75</v>
      </c>
      <c r="F15" s="39">
        <v>147.05882352941177</v>
      </c>
      <c r="G15" s="40"/>
      <c r="H15" s="147">
        <v>1.025</v>
      </c>
      <c r="I15" s="148">
        <v>1</v>
      </c>
      <c r="J15" s="148">
        <v>1.7</v>
      </c>
      <c r="K15" s="41">
        <v>170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>
        <v>1</v>
      </c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46">
        <v>0.093</v>
      </c>
      <c r="I19" s="146">
        <v>0.094</v>
      </c>
      <c r="J19" s="146">
        <v>0.092</v>
      </c>
      <c r="K19" s="32"/>
    </row>
    <row r="20" spans="1:11" s="33" customFormat="1" ht="11.25" customHeight="1">
      <c r="A20" s="35" t="s">
        <v>15</v>
      </c>
      <c r="B20" s="29"/>
      <c r="C20" s="30">
        <v>6</v>
      </c>
      <c r="D20" s="30">
        <v>6</v>
      </c>
      <c r="E20" s="30">
        <v>6</v>
      </c>
      <c r="F20" s="31"/>
      <c r="G20" s="31"/>
      <c r="H20" s="146">
        <v>0.098</v>
      </c>
      <c r="I20" s="146">
        <v>0.082</v>
      </c>
      <c r="J20" s="146">
        <v>0.093</v>
      </c>
      <c r="K20" s="32"/>
    </row>
    <row r="21" spans="1:11" s="33" customFormat="1" ht="11.25" customHeight="1">
      <c r="A21" s="35" t="s">
        <v>16</v>
      </c>
      <c r="B21" s="29"/>
      <c r="C21" s="30">
        <v>36</v>
      </c>
      <c r="D21" s="30">
        <v>36</v>
      </c>
      <c r="E21" s="30">
        <v>34</v>
      </c>
      <c r="F21" s="31"/>
      <c r="G21" s="31"/>
      <c r="H21" s="146">
        <v>0.717</v>
      </c>
      <c r="I21" s="146">
        <v>0.744</v>
      </c>
      <c r="J21" s="146">
        <v>0.605</v>
      </c>
      <c r="K21" s="32"/>
    </row>
    <row r="22" spans="1:11" s="42" customFormat="1" ht="11.25" customHeight="1">
      <c r="A22" s="36" t="s">
        <v>17</v>
      </c>
      <c r="B22" s="37"/>
      <c r="C22" s="38">
        <v>45</v>
      </c>
      <c r="D22" s="38">
        <v>45</v>
      </c>
      <c r="E22" s="38">
        <v>43</v>
      </c>
      <c r="F22" s="39">
        <v>95.55555555555556</v>
      </c>
      <c r="G22" s="40"/>
      <c r="H22" s="147">
        <v>0.9079999999999999</v>
      </c>
      <c r="I22" s="148">
        <v>0.9199999999999999</v>
      </c>
      <c r="J22" s="148">
        <v>0.79</v>
      </c>
      <c r="K22" s="41">
        <f>IF(I22&gt;0,100*J22/I22,0)</f>
        <v>85.86956521739131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102</v>
      </c>
      <c r="D24" s="38">
        <v>123</v>
      </c>
      <c r="E24" s="38">
        <v>130</v>
      </c>
      <c r="F24" s="39">
        <v>105.6910569105691</v>
      </c>
      <c r="G24" s="40"/>
      <c r="H24" s="147">
        <v>7.65</v>
      </c>
      <c r="I24" s="148">
        <v>8.836</v>
      </c>
      <c r="J24" s="148">
        <v>11</v>
      </c>
      <c r="K24" s="41">
        <v>124.4907197827071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26</v>
      </c>
      <c r="D26" s="38">
        <v>25</v>
      </c>
      <c r="E26" s="38">
        <v>30</v>
      </c>
      <c r="F26" s="39">
        <v>120</v>
      </c>
      <c r="G26" s="40"/>
      <c r="H26" s="147">
        <v>1.112</v>
      </c>
      <c r="I26" s="148">
        <v>1.2</v>
      </c>
      <c r="J26" s="148">
        <v>1.3</v>
      </c>
      <c r="K26" s="41">
        <v>108.33333333333334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11</v>
      </c>
      <c r="E28" s="30">
        <v>2</v>
      </c>
      <c r="F28" s="31"/>
      <c r="G28" s="31"/>
      <c r="H28" s="146">
        <v>0.18</v>
      </c>
      <c r="I28" s="146">
        <v>0.169</v>
      </c>
      <c r="J28" s="146">
        <v>0.113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47</v>
      </c>
      <c r="D30" s="30">
        <v>49</v>
      </c>
      <c r="E30" s="30">
        <v>68</v>
      </c>
      <c r="F30" s="31"/>
      <c r="G30" s="31"/>
      <c r="H30" s="146">
        <v>2.854</v>
      </c>
      <c r="I30" s="146">
        <v>0.806</v>
      </c>
      <c r="J30" s="146">
        <v>4.42</v>
      </c>
      <c r="K30" s="32"/>
    </row>
    <row r="31" spans="1:11" s="42" customFormat="1" ht="11.25" customHeight="1">
      <c r="A31" s="43" t="s">
        <v>23</v>
      </c>
      <c r="B31" s="37"/>
      <c r="C31" s="38">
        <v>50</v>
      </c>
      <c r="D31" s="38">
        <v>60</v>
      </c>
      <c r="E31" s="38">
        <v>70</v>
      </c>
      <c r="F31" s="39">
        <v>116.66666666666667</v>
      </c>
      <c r="G31" s="40"/>
      <c r="H31" s="147">
        <v>3.0340000000000003</v>
      </c>
      <c r="I31" s="148">
        <v>0.9750000000000001</v>
      </c>
      <c r="J31" s="148">
        <v>4.533</v>
      </c>
      <c r="K31" s="41">
        <v>464.9230769230769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93</v>
      </c>
      <c r="D33" s="30">
        <v>90</v>
      </c>
      <c r="E33" s="30">
        <v>85</v>
      </c>
      <c r="F33" s="31"/>
      <c r="G33" s="31"/>
      <c r="H33" s="146">
        <v>4.414</v>
      </c>
      <c r="I33" s="146">
        <v>3.8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31</v>
      </c>
      <c r="D34" s="30">
        <v>30</v>
      </c>
      <c r="E34" s="30">
        <v>30</v>
      </c>
      <c r="F34" s="31"/>
      <c r="G34" s="31"/>
      <c r="H34" s="146">
        <v>0.868</v>
      </c>
      <c r="I34" s="146">
        <v>0.87</v>
      </c>
      <c r="J34" s="146"/>
      <c r="K34" s="32"/>
    </row>
    <row r="35" spans="1:11" s="33" customFormat="1" ht="11.25" customHeight="1">
      <c r="A35" s="35" t="s">
        <v>26</v>
      </c>
      <c r="B35" s="29"/>
      <c r="C35" s="30">
        <v>24</v>
      </c>
      <c r="D35" s="30">
        <v>25</v>
      </c>
      <c r="E35" s="30">
        <v>20</v>
      </c>
      <c r="F35" s="31"/>
      <c r="G35" s="31"/>
      <c r="H35" s="146">
        <v>0.609</v>
      </c>
      <c r="I35" s="146">
        <v>0.7</v>
      </c>
      <c r="J35" s="146"/>
      <c r="K35" s="32"/>
    </row>
    <row r="36" spans="1:11" s="33" customFormat="1" ht="11.25" customHeight="1">
      <c r="A36" s="35" t="s">
        <v>27</v>
      </c>
      <c r="B36" s="29"/>
      <c r="C36" s="30">
        <v>131</v>
      </c>
      <c r="D36" s="30">
        <v>131</v>
      </c>
      <c r="E36" s="30">
        <v>120</v>
      </c>
      <c r="F36" s="31"/>
      <c r="G36" s="31"/>
      <c r="H36" s="146">
        <v>3.125</v>
      </c>
      <c r="I36" s="146">
        <v>3.125</v>
      </c>
      <c r="J36" s="146">
        <v>3.802</v>
      </c>
      <c r="K36" s="32"/>
    </row>
    <row r="37" spans="1:11" s="42" customFormat="1" ht="11.25" customHeight="1">
      <c r="A37" s="36" t="s">
        <v>28</v>
      </c>
      <c r="B37" s="37"/>
      <c r="C37" s="38">
        <v>279</v>
      </c>
      <c r="D37" s="38">
        <v>276</v>
      </c>
      <c r="E37" s="38">
        <v>255</v>
      </c>
      <c r="F37" s="39">
        <v>92.3913043478261</v>
      </c>
      <c r="G37" s="40"/>
      <c r="H37" s="147">
        <v>9.016</v>
      </c>
      <c r="I37" s="148">
        <v>8.495000000000001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155</v>
      </c>
      <c r="D39" s="38">
        <v>150</v>
      </c>
      <c r="E39" s="38">
        <v>150</v>
      </c>
      <c r="F39" s="39">
        <v>100</v>
      </c>
      <c r="G39" s="40"/>
      <c r="H39" s="147">
        <v>4.365</v>
      </c>
      <c r="I39" s="148">
        <v>4.3</v>
      </c>
      <c r="J39" s="148">
        <v>4.2</v>
      </c>
      <c r="K39" s="41">
        <v>97.67441860465117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>
        <v>1</v>
      </c>
      <c r="E42" s="30">
        <v>1</v>
      </c>
      <c r="F42" s="31"/>
      <c r="G42" s="31"/>
      <c r="H42" s="146"/>
      <c r="I42" s="146">
        <v>0.03</v>
      </c>
      <c r="J42" s="146"/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3</v>
      </c>
      <c r="E43" s="30">
        <v>2</v>
      </c>
      <c r="F43" s="31"/>
      <c r="G43" s="31"/>
      <c r="H43" s="146">
        <v>0.075</v>
      </c>
      <c r="I43" s="146">
        <v>0.105</v>
      </c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>
        <v>2</v>
      </c>
      <c r="E45" s="30"/>
      <c r="F45" s="31"/>
      <c r="G45" s="31"/>
      <c r="H45" s="146"/>
      <c r="I45" s="146">
        <v>0.046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16</v>
      </c>
      <c r="D46" s="30">
        <v>13</v>
      </c>
      <c r="E46" s="30">
        <v>11</v>
      </c>
      <c r="F46" s="31"/>
      <c r="G46" s="31"/>
      <c r="H46" s="146">
        <v>0.4</v>
      </c>
      <c r="I46" s="146">
        <v>0.325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11</v>
      </c>
      <c r="D47" s="30">
        <v>10</v>
      </c>
      <c r="E47" s="30">
        <v>10</v>
      </c>
      <c r="F47" s="31"/>
      <c r="G47" s="31"/>
      <c r="H47" s="146">
        <v>0.55</v>
      </c>
      <c r="I47" s="146">
        <v>0.35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15</v>
      </c>
      <c r="D48" s="30">
        <v>15</v>
      </c>
      <c r="E48" s="30">
        <v>15</v>
      </c>
      <c r="F48" s="31"/>
      <c r="G48" s="31"/>
      <c r="H48" s="146">
        <v>0.345</v>
      </c>
      <c r="I48" s="146">
        <v>0.345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11</v>
      </c>
      <c r="D49" s="30">
        <v>11</v>
      </c>
      <c r="E49" s="30">
        <v>10</v>
      </c>
      <c r="F49" s="31"/>
      <c r="G49" s="31"/>
      <c r="H49" s="146">
        <v>0.275</v>
      </c>
      <c r="I49" s="146">
        <v>0.275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56</v>
      </c>
      <c r="D50" s="38">
        <v>55</v>
      </c>
      <c r="E50" s="38">
        <v>49</v>
      </c>
      <c r="F50" s="39">
        <v>89.0909090909091</v>
      </c>
      <c r="G50" s="40"/>
      <c r="H50" s="147">
        <v>1.645</v>
      </c>
      <c r="I50" s="148">
        <v>1.476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13</v>
      </c>
      <c r="D52" s="38">
        <v>13</v>
      </c>
      <c r="E52" s="38">
        <v>13</v>
      </c>
      <c r="F52" s="39">
        <v>100</v>
      </c>
      <c r="G52" s="40"/>
      <c r="H52" s="147">
        <v>0.403</v>
      </c>
      <c r="I52" s="148">
        <v>0.403</v>
      </c>
      <c r="J52" s="148">
        <v>0.403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>
        <v>17</v>
      </c>
      <c r="D55" s="30">
        <v>17</v>
      </c>
      <c r="E55" s="30">
        <v>17</v>
      </c>
      <c r="F55" s="31"/>
      <c r="G55" s="31"/>
      <c r="H55" s="146">
        <v>0.485</v>
      </c>
      <c r="I55" s="146">
        <v>0.485</v>
      </c>
      <c r="J55" s="146">
        <v>0.485</v>
      </c>
      <c r="K55" s="32"/>
    </row>
    <row r="56" spans="1:11" s="33" customFormat="1" ht="11.25" customHeight="1">
      <c r="A56" s="35" t="s">
        <v>43</v>
      </c>
      <c r="B56" s="29"/>
      <c r="C56" s="30">
        <v>6</v>
      </c>
      <c r="D56" s="30">
        <v>5</v>
      </c>
      <c r="E56" s="30">
        <v>3</v>
      </c>
      <c r="F56" s="31"/>
      <c r="G56" s="31"/>
      <c r="H56" s="146"/>
      <c r="I56" s="146">
        <v>0.144</v>
      </c>
      <c r="J56" s="146">
        <v>0.09</v>
      </c>
      <c r="K56" s="32"/>
    </row>
    <row r="57" spans="1:11" s="33" customFormat="1" ht="11.25" customHeight="1">
      <c r="A57" s="35" t="s">
        <v>44</v>
      </c>
      <c r="B57" s="29"/>
      <c r="C57" s="30">
        <v>11</v>
      </c>
      <c r="D57" s="30">
        <v>4</v>
      </c>
      <c r="E57" s="30">
        <v>4</v>
      </c>
      <c r="F57" s="31"/>
      <c r="G57" s="31"/>
      <c r="H57" s="146">
        <v>0.293</v>
      </c>
      <c r="I57" s="146">
        <v>0.094</v>
      </c>
      <c r="J57" s="146">
        <v>0.094</v>
      </c>
      <c r="K57" s="32"/>
    </row>
    <row r="58" spans="1:11" s="33" customFormat="1" ht="11.25" customHeight="1">
      <c r="A58" s="35" t="s">
        <v>45</v>
      </c>
      <c r="B58" s="29"/>
      <c r="C58" s="30">
        <v>12</v>
      </c>
      <c r="D58" s="30">
        <v>8</v>
      </c>
      <c r="E58" s="30">
        <v>12</v>
      </c>
      <c r="F58" s="31"/>
      <c r="G58" s="31"/>
      <c r="H58" s="146">
        <v>0.294</v>
      </c>
      <c r="I58" s="146">
        <v>0.33</v>
      </c>
      <c r="J58" s="146">
        <v>0.315</v>
      </c>
      <c r="K58" s="32"/>
    </row>
    <row r="59" spans="1:11" s="42" customFormat="1" ht="11.25" customHeight="1">
      <c r="A59" s="36" t="s">
        <v>46</v>
      </c>
      <c r="B59" s="37"/>
      <c r="C59" s="38">
        <v>46</v>
      </c>
      <c r="D59" s="38">
        <v>34</v>
      </c>
      <c r="E59" s="38">
        <v>36</v>
      </c>
      <c r="F59" s="39">
        <v>105.88235294117646</v>
      </c>
      <c r="G59" s="40"/>
      <c r="H59" s="147">
        <v>1.072</v>
      </c>
      <c r="I59" s="148">
        <v>1.053</v>
      </c>
      <c r="J59" s="148">
        <v>0.984</v>
      </c>
      <c r="K59" s="41">
        <v>93.44729344729346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110</v>
      </c>
      <c r="D61" s="30">
        <v>75</v>
      </c>
      <c r="E61" s="30">
        <v>75</v>
      </c>
      <c r="F61" s="31"/>
      <c r="G61" s="31"/>
      <c r="H61" s="146">
        <v>6.85</v>
      </c>
      <c r="I61" s="146">
        <v>4.225</v>
      </c>
      <c r="J61" s="146">
        <v>4.225</v>
      </c>
      <c r="K61" s="32"/>
    </row>
    <row r="62" spans="1:11" s="33" customFormat="1" ht="11.25" customHeight="1">
      <c r="A62" s="35" t="s">
        <v>48</v>
      </c>
      <c r="B62" s="29"/>
      <c r="C62" s="30">
        <v>77</v>
      </c>
      <c r="D62" s="30">
        <v>70</v>
      </c>
      <c r="E62" s="30">
        <v>66</v>
      </c>
      <c r="F62" s="31"/>
      <c r="G62" s="31"/>
      <c r="H62" s="146">
        <v>2.232</v>
      </c>
      <c r="I62" s="146">
        <v>1.94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206</v>
      </c>
      <c r="D63" s="30">
        <v>202</v>
      </c>
      <c r="E63" s="30">
        <v>202</v>
      </c>
      <c r="F63" s="31"/>
      <c r="G63" s="31"/>
      <c r="H63" s="146">
        <v>9.157</v>
      </c>
      <c r="I63" s="146">
        <v>8.135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393</v>
      </c>
      <c r="D64" s="38">
        <v>347</v>
      </c>
      <c r="E64" s="38">
        <v>343</v>
      </c>
      <c r="F64" s="39">
        <v>98.84726224783861</v>
      </c>
      <c r="G64" s="40"/>
      <c r="H64" s="147">
        <v>18.239</v>
      </c>
      <c r="I64" s="148">
        <v>14.299999999999999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333</v>
      </c>
      <c r="D66" s="38">
        <v>315</v>
      </c>
      <c r="E66" s="38">
        <v>360</v>
      </c>
      <c r="F66" s="39">
        <v>114.28571428571429</v>
      </c>
      <c r="G66" s="40"/>
      <c r="H66" s="147">
        <v>15.212</v>
      </c>
      <c r="I66" s="148">
        <v>17.945</v>
      </c>
      <c r="J66" s="148">
        <v>15.5</v>
      </c>
      <c r="K66" s="41">
        <v>86.37503482864308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172</v>
      </c>
      <c r="D68" s="30">
        <v>100</v>
      </c>
      <c r="E68" s="30">
        <v>130</v>
      </c>
      <c r="F68" s="31"/>
      <c r="G68" s="31"/>
      <c r="H68" s="146">
        <v>8.48</v>
      </c>
      <c r="I68" s="146">
        <v>5</v>
      </c>
      <c r="J68" s="146">
        <v>6.5</v>
      </c>
      <c r="K68" s="32"/>
    </row>
    <row r="69" spans="1:11" s="33" customFormat="1" ht="11.25" customHeight="1">
      <c r="A69" s="35" t="s">
        <v>53</v>
      </c>
      <c r="B69" s="29"/>
      <c r="C69" s="30">
        <v>24</v>
      </c>
      <c r="D69" s="30">
        <v>25</v>
      </c>
      <c r="E69" s="30">
        <v>25</v>
      </c>
      <c r="F69" s="31"/>
      <c r="G69" s="31"/>
      <c r="H69" s="146">
        <v>0.84</v>
      </c>
      <c r="I69" s="146">
        <v>1</v>
      </c>
      <c r="J69" s="146">
        <v>0.65</v>
      </c>
      <c r="K69" s="32"/>
    </row>
    <row r="70" spans="1:11" s="42" customFormat="1" ht="11.25" customHeight="1">
      <c r="A70" s="36" t="s">
        <v>54</v>
      </c>
      <c r="B70" s="37"/>
      <c r="C70" s="38">
        <v>196</v>
      </c>
      <c r="D70" s="38">
        <v>125</v>
      </c>
      <c r="E70" s="38">
        <v>155</v>
      </c>
      <c r="F70" s="39">
        <v>124</v>
      </c>
      <c r="G70" s="40"/>
      <c r="H70" s="147">
        <v>9.32</v>
      </c>
      <c r="I70" s="148">
        <v>6</v>
      </c>
      <c r="J70" s="148">
        <v>7.15</v>
      </c>
      <c r="K70" s="41">
        <v>119.16666666666667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7970</v>
      </c>
      <c r="D72" s="30">
        <v>7970</v>
      </c>
      <c r="E72" s="30">
        <v>8121</v>
      </c>
      <c r="F72" s="31"/>
      <c r="G72" s="31"/>
      <c r="H72" s="146">
        <v>448.975</v>
      </c>
      <c r="I72" s="146">
        <v>456.045</v>
      </c>
      <c r="J72" s="146">
        <v>463.396</v>
      </c>
      <c r="K72" s="32"/>
    </row>
    <row r="73" spans="1:11" s="33" customFormat="1" ht="11.25" customHeight="1">
      <c r="A73" s="35" t="s">
        <v>56</v>
      </c>
      <c r="B73" s="29"/>
      <c r="C73" s="30">
        <v>157</v>
      </c>
      <c r="D73" s="30">
        <v>157</v>
      </c>
      <c r="E73" s="30">
        <v>215</v>
      </c>
      <c r="F73" s="31"/>
      <c r="G73" s="31"/>
      <c r="H73" s="146">
        <v>6.105</v>
      </c>
      <c r="I73" s="146">
        <v>6.105</v>
      </c>
      <c r="J73" s="146">
        <v>8.843</v>
      </c>
      <c r="K73" s="32"/>
    </row>
    <row r="74" spans="1:11" s="33" customFormat="1" ht="11.25" customHeight="1">
      <c r="A74" s="35" t="s">
        <v>57</v>
      </c>
      <c r="B74" s="29"/>
      <c r="C74" s="30">
        <v>120</v>
      </c>
      <c r="D74" s="30">
        <v>38</v>
      </c>
      <c r="E74" s="30">
        <v>40</v>
      </c>
      <c r="F74" s="31"/>
      <c r="G74" s="31"/>
      <c r="H74" s="146">
        <v>4.14</v>
      </c>
      <c r="I74" s="146">
        <v>1.368</v>
      </c>
      <c r="J74" s="146">
        <v>1.44</v>
      </c>
      <c r="K74" s="32"/>
    </row>
    <row r="75" spans="1:11" s="33" customFormat="1" ht="11.25" customHeight="1">
      <c r="A75" s="35" t="s">
        <v>58</v>
      </c>
      <c r="B75" s="29"/>
      <c r="C75" s="30">
        <v>455</v>
      </c>
      <c r="D75" s="30">
        <v>455</v>
      </c>
      <c r="E75" s="30">
        <v>449</v>
      </c>
      <c r="F75" s="31"/>
      <c r="G75" s="31"/>
      <c r="H75" s="146">
        <v>16.409</v>
      </c>
      <c r="I75" s="146">
        <v>16.409</v>
      </c>
      <c r="J75" s="146">
        <v>17.424</v>
      </c>
      <c r="K75" s="32"/>
    </row>
    <row r="76" spans="1:11" s="33" customFormat="1" ht="11.25" customHeight="1">
      <c r="A76" s="35" t="s">
        <v>59</v>
      </c>
      <c r="B76" s="29"/>
      <c r="C76" s="30">
        <v>20</v>
      </c>
      <c r="D76" s="30">
        <v>20</v>
      </c>
      <c r="E76" s="30">
        <v>20</v>
      </c>
      <c r="F76" s="31"/>
      <c r="G76" s="31"/>
      <c r="H76" s="146">
        <v>0.546</v>
      </c>
      <c r="I76" s="146">
        <v>0.546</v>
      </c>
      <c r="J76" s="146">
        <v>0.546</v>
      </c>
      <c r="K76" s="32"/>
    </row>
    <row r="77" spans="1:11" s="33" customFormat="1" ht="11.25" customHeight="1">
      <c r="A77" s="35" t="s">
        <v>60</v>
      </c>
      <c r="B77" s="29"/>
      <c r="C77" s="30">
        <v>40</v>
      </c>
      <c r="D77" s="30">
        <v>40</v>
      </c>
      <c r="E77" s="30">
        <v>32</v>
      </c>
      <c r="F77" s="31"/>
      <c r="G77" s="31"/>
      <c r="H77" s="146">
        <v>1.2</v>
      </c>
      <c r="I77" s="146">
        <v>1.02</v>
      </c>
      <c r="J77" s="146">
        <v>0.96</v>
      </c>
      <c r="K77" s="32"/>
    </row>
    <row r="78" spans="1:11" s="33" customFormat="1" ht="11.25" customHeight="1">
      <c r="A78" s="35" t="s">
        <v>61</v>
      </c>
      <c r="B78" s="29"/>
      <c r="C78" s="30">
        <v>180</v>
      </c>
      <c r="D78" s="30">
        <v>182</v>
      </c>
      <c r="E78" s="30">
        <v>180</v>
      </c>
      <c r="F78" s="31"/>
      <c r="G78" s="31"/>
      <c r="H78" s="146">
        <v>9</v>
      </c>
      <c r="I78" s="146">
        <v>9.1</v>
      </c>
      <c r="J78" s="146">
        <v>9</v>
      </c>
      <c r="K78" s="32"/>
    </row>
    <row r="79" spans="1:11" s="33" customFormat="1" ht="11.25" customHeight="1">
      <c r="A79" s="35" t="s">
        <v>62</v>
      </c>
      <c r="B79" s="29"/>
      <c r="C79" s="30">
        <v>27</v>
      </c>
      <c r="D79" s="30">
        <v>59</v>
      </c>
      <c r="E79" s="30">
        <v>26</v>
      </c>
      <c r="F79" s="31"/>
      <c r="G79" s="31"/>
      <c r="H79" s="146">
        <v>0.737</v>
      </c>
      <c r="I79" s="146">
        <v>0.702</v>
      </c>
      <c r="J79" s="146">
        <v>0.65</v>
      </c>
      <c r="K79" s="32"/>
    </row>
    <row r="80" spans="1:11" s="42" customFormat="1" ht="11.25" customHeight="1">
      <c r="A80" s="43" t="s">
        <v>63</v>
      </c>
      <c r="B80" s="37"/>
      <c r="C80" s="38">
        <v>8969</v>
      </c>
      <c r="D80" s="38">
        <v>8921</v>
      </c>
      <c r="E80" s="38">
        <v>9083</v>
      </c>
      <c r="F80" s="39">
        <v>101.81593991704966</v>
      </c>
      <c r="G80" s="40"/>
      <c r="H80" s="147">
        <v>487.112</v>
      </c>
      <c r="I80" s="148">
        <v>491.295</v>
      </c>
      <c r="J80" s="148">
        <v>502.25899999999996</v>
      </c>
      <c r="K80" s="41">
        <v>102.23165308012496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166</v>
      </c>
      <c r="D82" s="30">
        <v>166</v>
      </c>
      <c r="E82" s="30">
        <v>230</v>
      </c>
      <c r="F82" s="31"/>
      <c r="G82" s="31"/>
      <c r="H82" s="146">
        <v>7.749</v>
      </c>
      <c r="I82" s="146">
        <v>7.749</v>
      </c>
      <c r="J82" s="146">
        <v>11.148</v>
      </c>
      <c r="K82" s="32"/>
    </row>
    <row r="83" spans="1:11" s="33" customFormat="1" ht="11.25" customHeight="1">
      <c r="A83" s="35" t="s">
        <v>65</v>
      </c>
      <c r="B83" s="29"/>
      <c r="C83" s="30">
        <v>242</v>
      </c>
      <c r="D83" s="30">
        <v>240</v>
      </c>
      <c r="E83" s="30">
        <v>320</v>
      </c>
      <c r="F83" s="31"/>
      <c r="G83" s="31"/>
      <c r="H83" s="146">
        <v>13.191</v>
      </c>
      <c r="I83" s="146">
        <v>13</v>
      </c>
      <c r="J83" s="146">
        <v>18.2</v>
      </c>
      <c r="K83" s="32"/>
    </row>
    <row r="84" spans="1:11" s="42" customFormat="1" ht="11.25" customHeight="1">
      <c r="A84" s="36" t="s">
        <v>66</v>
      </c>
      <c r="B84" s="37"/>
      <c r="C84" s="38">
        <v>408</v>
      </c>
      <c r="D84" s="38">
        <v>406</v>
      </c>
      <c r="E84" s="38">
        <v>550</v>
      </c>
      <c r="F84" s="39">
        <v>135.4679802955665</v>
      </c>
      <c r="G84" s="40"/>
      <c r="H84" s="147">
        <v>20.94</v>
      </c>
      <c r="I84" s="148">
        <v>20.749</v>
      </c>
      <c r="J84" s="148">
        <v>29.348</v>
      </c>
      <c r="K84" s="41">
        <v>141.44296110655935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11218</v>
      </c>
      <c r="D87" s="53">
        <v>11040</v>
      </c>
      <c r="E87" s="53">
        <v>11435</v>
      </c>
      <c r="F87" s="54">
        <f>IF(D87&gt;0,100*E87/D87,0)</f>
        <v>103.57789855072464</v>
      </c>
      <c r="G87" s="40"/>
      <c r="H87" s="151">
        <v>587.1740000000001</v>
      </c>
      <c r="I87" s="152">
        <v>585.157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2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view="pageBreakPreview" zoomScale="96" zoomScaleSheetLayoutView="96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4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37</v>
      </c>
      <c r="D9" s="30">
        <v>36</v>
      </c>
      <c r="E9" s="30">
        <v>36</v>
      </c>
      <c r="F9" s="31"/>
      <c r="G9" s="31"/>
      <c r="H9" s="146">
        <v>0.602</v>
      </c>
      <c r="I9" s="146">
        <v>0.602</v>
      </c>
      <c r="J9" s="146"/>
      <c r="K9" s="32"/>
    </row>
    <row r="10" spans="1:11" s="33" customFormat="1" ht="11.25" customHeight="1">
      <c r="A10" s="35" t="s">
        <v>8</v>
      </c>
      <c r="B10" s="29"/>
      <c r="C10" s="30">
        <v>13</v>
      </c>
      <c r="D10" s="30">
        <v>16</v>
      </c>
      <c r="E10" s="30">
        <v>16</v>
      </c>
      <c r="F10" s="31"/>
      <c r="G10" s="31"/>
      <c r="H10" s="146">
        <v>0.262</v>
      </c>
      <c r="I10" s="146">
        <v>0.323</v>
      </c>
      <c r="J10" s="146"/>
      <c r="K10" s="32"/>
    </row>
    <row r="11" spans="1:11" s="33" customFormat="1" ht="11.25" customHeight="1">
      <c r="A11" s="28" t="s">
        <v>9</v>
      </c>
      <c r="B11" s="29"/>
      <c r="C11" s="30">
        <v>25</v>
      </c>
      <c r="D11" s="30">
        <v>22</v>
      </c>
      <c r="E11" s="30">
        <v>22</v>
      </c>
      <c r="F11" s="31"/>
      <c r="G11" s="31"/>
      <c r="H11" s="146">
        <v>0.493</v>
      </c>
      <c r="I11" s="146">
        <v>0.509</v>
      </c>
      <c r="J11" s="146"/>
      <c r="K11" s="32"/>
    </row>
    <row r="12" spans="1:11" s="33" customFormat="1" ht="11.25" customHeight="1">
      <c r="A12" s="35" t="s">
        <v>10</v>
      </c>
      <c r="B12" s="29"/>
      <c r="C12" s="30">
        <v>70</v>
      </c>
      <c r="D12" s="30">
        <v>68</v>
      </c>
      <c r="E12" s="30">
        <v>68</v>
      </c>
      <c r="F12" s="31"/>
      <c r="G12" s="31"/>
      <c r="H12" s="146">
        <v>1.586</v>
      </c>
      <c r="I12" s="146">
        <v>1.291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145</v>
      </c>
      <c r="D13" s="38">
        <v>142</v>
      </c>
      <c r="E13" s="38">
        <v>142</v>
      </c>
      <c r="F13" s="39">
        <f>IF(D13&gt;0,100*E13/D13,0)</f>
        <v>100</v>
      </c>
      <c r="G13" s="40"/>
      <c r="H13" s="147">
        <v>2.943</v>
      </c>
      <c r="I13" s="148">
        <v>2.725</v>
      </c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6</v>
      </c>
      <c r="D15" s="38">
        <v>8</v>
      </c>
      <c r="E15" s="38">
        <v>8</v>
      </c>
      <c r="F15" s="39">
        <v>100</v>
      </c>
      <c r="G15" s="40"/>
      <c r="H15" s="147">
        <v>0.17</v>
      </c>
      <c r="I15" s="148">
        <v>0.15</v>
      </c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>
        <v>1</v>
      </c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46</v>
      </c>
      <c r="D19" s="30">
        <v>46</v>
      </c>
      <c r="E19" s="30">
        <v>46</v>
      </c>
      <c r="F19" s="31"/>
      <c r="G19" s="31"/>
      <c r="H19" s="146">
        <v>1.02</v>
      </c>
      <c r="I19" s="146">
        <v>0.969</v>
      </c>
      <c r="J19" s="146"/>
      <c r="K19" s="32"/>
    </row>
    <row r="20" spans="1:11" s="33" customFormat="1" ht="11.25" customHeight="1">
      <c r="A20" s="35" t="s">
        <v>15</v>
      </c>
      <c r="B20" s="29"/>
      <c r="C20" s="30">
        <v>69</v>
      </c>
      <c r="D20" s="30">
        <v>67</v>
      </c>
      <c r="E20" s="30">
        <v>124</v>
      </c>
      <c r="F20" s="31"/>
      <c r="G20" s="31"/>
      <c r="H20" s="146">
        <v>1.046</v>
      </c>
      <c r="I20" s="146">
        <v>1.026</v>
      </c>
      <c r="J20" s="146"/>
      <c r="K20" s="32"/>
    </row>
    <row r="21" spans="1:11" s="33" customFormat="1" ht="11.25" customHeight="1">
      <c r="A21" s="35" t="s">
        <v>16</v>
      </c>
      <c r="B21" s="29"/>
      <c r="C21" s="30">
        <v>114</v>
      </c>
      <c r="D21" s="30">
        <v>108</v>
      </c>
      <c r="E21" s="30">
        <v>108</v>
      </c>
      <c r="F21" s="31"/>
      <c r="G21" s="31"/>
      <c r="H21" s="146">
        <v>1.663</v>
      </c>
      <c r="I21" s="146">
        <v>1.544</v>
      </c>
      <c r="J21" s="146"/>
      <c r="K21" s="32"/>
    </row>
    <row r="22" spans="1:11" s="42" customFormat="1" ht="11.25" customHeight="1">
      <c r="A22" s="36" t="s">
        <v>17</v>
      </c>
      <c r="B22" s="37"/>
      <c r="C22" s="38">
        <v>229</v>
      </c>
      <c r="D22" s="38">
        <v>221</v>
      </c>
      <c r="E22" s="38">
        <v>278</v>
      </c>
      <c r="F22" s="39">
        <v>125.7918552036199</v>
      </c>
      <c r="G22" s="40"/>
      <c r="H22" s="147">
        <v>3.729</v>
      </c>
      <c r="I22" s="148">
        <v>3.539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60</v>
      </c>
      <c r="D24" s="38">
        <v>61</v>
      </c>
      <c r="E24" s="38">
        <v>70</v>
      </c>
      <c r="F24" s="39">
        <v>114.75409836065573</v>
      </c>
      <c r="G24" s="40"/>
      <c r="H24" s="147">
        <v>2.296</v>
      </c>
      <c r="I24" s="148">
        <v>1.726</v>
      </c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25</v>
      </c>
      <c r="D26" s="38">
        <v>25</v>
      </c>
      <c r="E26" s="38">
        <v>35</v>
      </c>
      <c r="F26" s="39">
        <v>140</v>
      </c>
      <c r="G26" s="40"/>
      <c r="H26" s="147">
        <v>0.7</v>
      </c>
      <c r="I26" s="148">
        <v>0.725</v>
      </c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5</v>
      </c>
      <c r="D28" s="30">
        <v>2</v>
      </c>
      <c r="E28" s="30">
        <v>2</v>
      </c>
      <c r="F28" s="31"/>
      <c r="G28" s="31"/>
      <c r="H28" s="146">
        <v>0.106</v>
      </c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>
        <v>351</v>
      </c>
      <c r="D30" s="30">
        <v>336</v>
      </c>
      <c r="E30" s="30">
        <v>328</v>
      </c>
      <c r="F30" s="31"/>
      <c r="G30" s="31"/>
      <c r="H30" s="146">
        <v>6.964</v>
      </c>
      <c r="I30" s="146">
        <v>6.984</v>
      </c>
      <c r="J30" s="146"/>
      <c r="K30" s="32"/>
    </row>
    <row r="31" spans="1:11" s="42" customFormat="1" ht="11.25" customHeight="1">
      <c r="A31" s="43" t="s">
        <v>23</v>
      </c>
      <c r="B31" s="37"/>
      <c r="C31" s="38">
        <v>356</v>
      </c>
      <c r="D31" s="38">
        <v>338</v>
      </c>
      <c r="E31" s="38">
        <v>330</v>
      </c>
      <c r="F31" s="39">
        <v>97.63313609467455</v>
      </c>
      <c r="G31" s="40"/>
      <c r="H31" s="147">
        <v>7.07</v>
      </c>
      <c r="I31" s="148">
        <v>6.984</v>
      </c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86</v>
      </c>
      <c r="D33" s="30">
        <v>93</v>
      </c>
      <c r="E33" s="30">
        <v>90</v>
      </c>
      <c r="F33" s="31"/>
      <c r="G33" s="31"/>
      <c r="H33" s="146">
        <v>2.46</v>
      </c>
      <c r="I33" s="146">
        <v>2.2</v>
      </c>
      <c r="J33" s="146"/>
      <c r="K33" s="32"/>
    </row>
    <row r="34" spans="1:11" s="33" customFormat="1" ht="11.25" customHeight="1">
      <c r="A34" s="35" t="s">
        <v>25</v>
      </c>
      <c r="B34" s="29"/>
      <c r="C34" s="30">
        <v>24</v>
      </c>
      <c r="D34" s="30">
        <v>18</v>
      </c>
      <c r="E34" s="30">
        <v>23</v>
      </c>
      <c r="F34" s="31"/>
      <c r="G34" s="31"/>
      <c r="H34" s="146">
        <v>0.45</v>
      </c>
      <c r="I34" s="146">
        <v>0.5</v>
      </c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>
        <v>120</v>
      </c>
      <c r="D36" s="30">
        <v>110</v>
      </c>
      <c r="E36" s="30">
        <v>92</v>
      </c>
      <c r="F36" s="31"/>
      <c r="G36" s="31"/>
      <c r="H36" s="146">
        <v>2.438</v>
      </c>
      <c r="I36" s="146">
        <v>2.116</v>
      </c>
      <c r="J36" s="146"/>
      <c r="K36" s="32"/>
    </row>
    <row r="37" spans="1:11" s="42" customFormat="1" ht="11.25" customHeight="1">
      <c r="A37" s="36" t="s">
        <v>28</v>
      </c>
      <c r="B37" s="37"/>
      <c r="C37" s="38">
        <v>230</v>
      </c>
      <c r="D37" s="38">
        <v>221</v>
      </c>
      <c r="E37" s="38">
        <v>205</v>
      </c>
      <c r="F37" s="39">
        <v>92.76018099547511</v>
      </c>
      <c r="G37" s="40"/>
      <c r="H37" s="147">
        <v>5.348000000000001</v>
      </c>
      <c r="I37" s="148">
        <v>4.816000000000001</v>
      </c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30</v>
      </c>
      <c r="D39" s="38">
        <v>14</v>
      </c>
      <c r="E39" s="38">
        <v>10</v>
      </c>
      <c r="F39" s="39">
        <v>71.42857142857143</v>
      </c>
      <c r="G39" s="40"/>
      <c r="H39" s="147">
        <v>0.29</v>
      </c>
      <c r="I39" s="148">
        <v>0.2</v>
      </c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73</v>
      </c>
      <c r="D41" s="30">
        <v>39</v>
      </c>
      <c r="E41" s="30">
        <v>45</v>
      </c>
      <c r="F41" s="31"/>
      <c r="G41" s="31"/>
      <c r="H41" s="146">
        <v>1.767</v>
      </c>
      <c r="I41" s="146">
        <v>1.242</v>
      </c>
      <c r="J41" s="146"/>
      <c r="K41" s="32"/>
    </row>
    <row r="42" spans="1:11" s="33" customFormat="1" ht="11.25" customHeight="1">
      <c r="A42" s="35" t="s">
        <v>31</v>
      </c>
      <c r="B42" s="29"/>
      <c r="C42" s="30">
        <v>5</v>
      </c>
      <c r="D42" s="30"/>
      <c r="E42" s="30"/>
      <c r="F42" s="31"/>
      <c r="G42" s="31"/>
      <c r="H42" s="146">
        <v>0.15</v>
      </c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>
        <v>44</v>
      </c>
      <c r="D43" s="30">
        <v>37</v>
      </c>
      <c r="E43" s="30">
        <v>40</v>
      </c>
      <c r="F43" s="31"/>
      <c r="G43" s="31"/>
      <c r="H43" s="146">
        <v>0.88</v>
      </c>
      <c r="I43" s="146">
        <v>1.11</v>
      </c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>
        <v>5</v>
      </c>
      <c r="D45" s="30">
        <v>5</v>
      </c>
      <c r="E45" s="30">
        <v>3</v>
      </c>
      <c r="F45" s="31"/>
      <c r="G45" s="31"/>
      <c r="H45" s="146">
        <v>0.125</v>
      </c>
      <c r="I45" s="146">
        <v>0.128</v>
      </c>
      <c r="J45" s="146"/>
      <c r="K45" s="32"/>
    </row>
    <row r="46" spans="1:11" s="33" customFormat="1" ht="11.25" customHeight="1">
      <c r="A46" s="35" t="s">
        <v>35</v>
      </c>
      <c r="B46" s="29"/>
      <c r="C46" s="30">
        <v>596</v>
      </c>
      <c r="D46" s="30">
        <v>522</v>
      </c>
      <c r="E46" s="30">
        <v>520</v>
      </c>
      <c r="F46" s="31"/>
      <c r="G46" s="31"/>
      <c r="H46" s="146">
        <v>34.568</v>
      </c>
      <c r="I46" s="146">
        <v>25.056</v>
      </c>
      <c r="J46" s="146"/>
      <c r="K46" s="32"/>
    </row>
    <row r="47" spans="1:11" s="33" customFormat="1" ht="11.25" customHeight="1">
      <c r="A47" s="35" t="s">
        <v>36</v>
      </c>
      <c r="B47" s="29"/>
      <c r="C47" s="30">
        <v>8</v>
      </c>
      <c r="D47" s="30">
        <v>9</v>
      </c>
      <c r="E47" s="30">
        <v>9</v>
      </c>
      <c r="F47" s="31"/>
      <c r="G47" s="31"/>
      <c r="H47" s="146">
        <v>0.256</v>
      </c>
      <c r="I47" s="146">
        <v>0.378</v>
      </c>
      <c r="J47" s="146"/>
      <c r="K47" s="32"/>
    </row>
    <row r="48" spans="1:11" s="33" customFormat="1" ht="11.25" customHeight="1">
      <c r="A48" s="35" t="s">
        <v>37</v>
      </c>
      <c r="B48" s="29"/>
      <c r="C48" s="30">
        <v>231</v>
      </c>
      <c r="D48" s="30">
        <v>168</v>
      </c>
      <c r="E48" s="30">
        <v>168</v>
      </c>
      <c r="F48" s="31"/>
      <c r="G48" s="31"/>
      <c r="H48" s="146">
        <v>9.24</v>
      </c>
      <c r="I48" s="146">
        <v>7.56</v>
      </c>
      <c r="J48" s="146"/>
      <c r="K48" s="32"/>
    </row>
    <row r="49" spans="1:11" s="33" customFormat="1" ht="11.25" customHeight="1">
      <c r="A49" s="35" t="s">
        <v>38</v>
      </c>
      <c r="B49" s="29"/>
      <c r="C49" s="30">
        <v>2</v>
      </c>
      <c r="D49" s="30">
        <v>1</v>
      </c>
      <c r="E49" s="30">
        <v>1</v>
      </c>
      <c r="F49" s="31"/>
      <c r="G49" s="31"/>
      <c r="H49" s="146">
        <v>0.06</v>
      </c>
      <c r="I49" s="146">
        <v>0.03</v>
      </c>
      <c r="J49" s="146"/>
      <c r="K49" s="32"/>
    </row>
    <row r="50" spans="1:11" s="42" customFormat="1" ht="11.25" customHeight="1">
      <c r="A50" s="43" t="s">
        <v>39</v>
      </c>
      <c r="B50" s="37"/>
      <c r="C50" s="38">
        <v>964</v>
      </c>
      <c r="D50" s="38">
        <v>781</v>
      </c>
      <c r="E50" s="38">
        <v>786</v>
      </c>
      <c r="F50" s="39">
        <v>100.64020486555698</v>
      </c>
      <c r="G50" s="40"/>
      <c r="H50" s="147">
        <v>47.046</v>
      </c>
      <c r="I50" s="148">
        <v>35.504000000000005</v>
      </c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3</v>
      </c>
      <c r="D52" s="38">
        <v>3</v>
      </c>
      <c r="E52" s="38">
        <v>3</v>
      </c>
      <c r="F52" s="39">
        <v>100</v>
      </c>
      <c r="G52" s="40"/>
      <c r="H52" s="147">
        <v>0.084</v>
      </c>
      <c r="I52" s="148">
        <v>0.084</v>
      </c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>
        <v>2</v>
      </c>
      <c r="E55" s="30">
        <v>2</v>
      </c>
      <c r="F55" s="31"/>
      <c r="G55" s="31"/>
      <c r="H55" s="146"/>
      <c r="I55" s="146">
        <v>0.04</v>
      </c>
      <c r="J55" s="146"/>
      <c r="K55" s="32"/>
    </row>
    <row r="56" spans="1:11" s="33" customFormat="1" ht="11.25" customHeight="1">
      <c r="A56" s="35" t="s">
        <v>43</v>
      </c>
      <c r="B56" s="29"/>
      <c r="C56" s="30">
        <v>5</v>
      </c>
      <c r="D56" s="30"/>
      <c r="E56" s="30">
        <v>3</v>
      </c>
      <c r="F56" s="31"/>
      <c r="G56" s="31"/>
      <c r="H56" s="146">
        <v>0.075</v>
      </c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5</v>
      </c>
      <c r="E57" s="30">
        <v>5</v>
      </c>
      <c r="F57" s="31"/>
      <c r="G57" s="31"/>
      <c r="H57" s="146">
        <v>0.04</v>
      </c>
      <c r="I57" s="146">
        <v>0.05</v>
      </c>
      <c r="J57" s="146"/>
      <c r="K57" s="32"/>
    </row>
    <row r="58" spans="1:11" s="33" customFormat="1" ht="11.25" customHeight="1">
      <c r="A58" s="35" t="s">
        <v>45</v>
      </c>
      <c r="B58" s="29"/>
      <c r="C58" s="30">
        <v>24</v>
      </c>
      <c r="D58" s="30">
        <v>27</v>
      </c>
      <c r="E58" s="30">
        <v>32</v>
      </c>
      <c r="F58" s="31"/>
      <c r="G58" s="31"/>
      <c r="H58" s="146">
        <v>0.648</v>
      </c>
      <c r="I58" s="146">
        <v>0.945</v>
      </c>
      <c r="J58" s="146"/>
      <c r="K58" s="32"/>
    </row>
    <row r="59" spans="1:11" s="42" customFormat="1" ht="11.25" customHeight="1">
      <c r="A59" s="36" t="s">
        <v>46</v>
      </c>
      <c r="B59" s="37"/>
      <c r="C59" s="38">
        <v>33</v>
      </c>
      <c r="D59" s="38">
        <v>34</v>
      </c>
      <c r="E59" s="38">
        <v>42</v>
      </c>
      <c r="F59" s="39">
        <v>123.52941176470588</v>
      </c>
      <c r="G59" s="40"/>
      <c r="H59" s="147">
        <v>0.763</v>
      </c>
      <c r="I59" s="148">
        <v>1.035</v>
      </c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90</v>
      </c>
      <c r="D61" s="30">
        <v>90</v>
      </c>
      <c r="E61" s="30">
        <v>70</v>
      </c>
      <c r="F61" s="31"/>
      <c r="G61" s="31"/>
      <c r="H61" s="146">
        <v>4.312</v>
      </c>
      <c r="I61" s="146">
        <v>3.5</v>
      </c>
      <c r="J61" s="146"/>
      <c r="K61" s="32"/>
    </row>
    <row r="62" spans="1:11" s="33" customFormat="1" ht="11.25" customHeight="1">
      <c r="A62" s="35" t="s">
        <v>48</v>
      </c>
      <c r="B62" s="29"/>
      <c r="C62" s="30">
        <v>22</v>
      </c>
      <c r="D62" s="30">
        <v>25</v>
      </c>
      <c r="E62" s="30">
        <v>28</v>
      </c>
      <c r="F62" s="31"/>
      <c r="G62" s="31"/>
      <c r="H62" s="146">
        <v>0.625</v>
      </c>
      <c r="I62" s="146">
        <v>0.6</v>
      </c>
      <c r="J62" s="146"/>
      <c r="K62" s="32"/>
    </row>
    <row r="63" spans="1:11" s="33" customFormat="1" ht="11.25" customHeight="1">
      <c r="A63" s="35" t="s">
        <v>49</v>
      </c>
      <c r="B63" s="29"/>
      <c r="C63" s="30">
        <v>27</v>
      </c>
      <c r="D63" s="30">
        <v>37</v>
      </c>
      <c r="E63" s="30">
        <v>37</v>
      </c>
      <c r="F63" s="31"/>
      <c r="G63" s="31"/>
      <c r="H63" s="146">
        <v>0.675</v>
      </c>
      <c r="I63" s="146">
        <v>1.036</v>
      </c>
      <c r="J63" s="146"/>
      <c r="K63" s="32"/>
    </row>
    <row r="64" spans="1:11" s="42" customFormat="1" ht="11.25" customHeight="1">
      <c r="A64" s="36" t="s">
        <v>50</v>
      </c>
      <c r="B64" s="37"/>
      <c r="C64" s="38">
        <v>139</v>
      </c>
      <c r="D64" s="38">
        <v>152</v>
      </c>
      <c r="E64" s="38">
        <v>135</v>
      </c>
      <c r="F64" s="39">
        <v>88.8157894736842</v>
      </c>
      <c r="G64" s="40"/>
      <c r="H64" s="147">
        <v>5.612</v>
      </c>
      <c r="I64" s="148">
        <v>5.135999999999999</v>
      </c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36</v>
      </c>
      <c r="D66" s="38">
        <v>25</v>
      </c>
      <c r="E66" s="38">
        <v>35</v>
      </c>
      <c r="F66" s="39">
        <v>140</v>
      </c>
      <c r="G66" s="40"/>
      <c r="H66" s="147">
        <v>1.026</v>
      </c>
      <c r="I66" s="148">
        <v>0.656</v>
      </c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>
        <v>35</v>
      </c>
      <c r="D69" s="30">
        <v>35</v>
      </c>
      <c r="E69" s="30">
        <v>30</v>
      </c>
      <c r="F69" s="31"/>
      <c r="G69" s="31"/>
      <c r="H69" s="146">
        <v>1.2</v>
      </c>
      <c r="I69" s="146">
        <v>1.2</v>
      </c>
      <c r="J69" s="146"/>
      <c r="K69" s="32"/>
    </row>
    <row r="70" spans="1:11" s="42" customFormat="1" ht="11.25" customHeight="1">
      <c r="A70" s="36" t="s">
        <v>54</v>
      </c>
      <c r="B70" s="37"/>
      <c r="C70" s="38">
        <v>35</v>
      </c>
      <c r="D70" s="38">
        <v>35</v>
      </c>
      <c r="E70" s="38">
        <v>30</v>
      </c>
      <c r="F70" s="39">
        <v>85.71428571428571</v>
      </c>
      <c r="G70" s="40"/>
      <c r="H70" s="147">
        <v>1.2</v>
      </c>
      <c r="I70" s="148">
        <v>1.2</v>
      </c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7</v>
      </c>
      <c r="D72" s="30">
        <v>10</v>
      </c>
      <c r="E72" s="30">
        <v>10</v>
      </c>
      <c r="F72" s="31"/>
      <c r="G72" s="31"/>
      <c r="H72" s="146">
        <v>0.165</v>
      </c>
      <c r="I72" s="146">
        <v>0.165</v>
      </c>
      <c r="J72" s="146"/>
      <c r="K72" s="32"/>
    </row>
    <row r="73" spans="1:11" s="33" customFormat="1" ht="11.25" customHeight="1">
      <c r="A73" s="35" t="s">
        <v>56</v>
      </c>
      <c r="B73" s="29"/>
      <c r="C73" s="30">
        <v>230</v>
      </c>
      <c r="D73" s="30">
        <v>230</v>
      </c>
      <c r="E73" s="30">
        <v>373</v>
      </c>
      <c r="F73" s="31"/>
      <c r="G73" s="31"/>
      <c r="H73" s="146">
        <v>5.4</v>
      </c>
      <c r="I73" s="146">
        <v>5.741</v>
      </c>
      <c r="J73" s="146"/>
      <c r="K73" s="32"/>
    </row>
    <row r="74" spans="1:11" s="33" customFormat="1" ht="11.25" customHeight="1">
      <c r="A74" s="35" t="s">
        <v>57</v>
      </c>
      <c r="B74" s="29"/>
      <c r="C74" s="30">
        <v>5</v>
      </c>
      <c r="D74" s="30">
        <v>1</v>
      </c>
      <c r="E74" s="30"/>
      <c r="F74" s="31"/>
      <c r="G74" s="31"/>
      <c r="H74" s="146">
        <v>0.1</v>
      </c>
      <c r="I74" s="146">
        <v>0.02</v>
      </c>
      <c r="J74" s="146"/>
      <c r="K74" s="32"/>
    </row>
    <row r="75" spans="1:11" s="33" customFormat="1" ht="11.25" customHeight="1">
      <c r="A75" s="35" t="s">
        <v>58</v>
      </c>
      <c r="B75" s="29"/>
      <c r="C75" s="30">
        <v>23</v>
      </c>
      <c r="D75" s="30">
        <v>17</v>
      </c>
      <c r="E75" s="30">
        <v>19</v>
      </c>
      <c r="F75" s="31"/>
      <c r="G75" s="31"/>
      <c r="H75" s="146">
        <v>0.548</v>
      </c>
      <c r="I75" s="146">
        <v>0.57</v>
      </c>
      <c r="J75" s="146"/>
      <c r="K75" s="32"/>
    </row>
    <row r="76" spans="1:11" s="33" customFormat="1" ht="11.25" customHeight="1">
      <c r="A76" s="35" t="s">
        <v>59</v>
      </c>
      <c r="B76" s="29"/>
      <c r="C76" s="30">
        <v>72</v>
      </c>
      <c r="D76" s="30">
        <v>30</v>
      </c>
      <c r="E76" s="30"/>
      <c r="F76" s="31"/>
      <c r="G76" s="31"/>
      <c r="H76" s="146">
        <v>1.575</v>
      </c>
      <c r="I76" s="146">
        <v>1.5</v>
      </c>
      <c r="J76" s="146"/>
      <c r="K76" s="32"/>
    </row>
    <row r="77" spans="1:11" s="33" customFormat="1" ht="11.25" customHeight="1">
      <c r="A77" s="35" t="s">
        <v>60</v>
      </c>
      <c r="B77" s="29"/>
      <c r="C77" s="30"/>
      <c r="D77" s="30">
        <v>3</v>
      </c>
      <c r="E77" s="30">
        <v>1</v>
      </c>
      <c r="F77" s="31"/>
      <c r="G77" s="31"/>
      <c r="H77" s="146">
        <v>0.061</v>
      </c>
      <c r="I77" s="146">
        <v>0.02</v>
      </c>
      <c r="J77" s="146"/>
      <c r="K77" s="32"/>
    </row>
    <row r="78" spans="1:11" s="33" customFormat="1" ht="11.25" customHeight="1">
      <c r="A78" s="35" t="s">
        <v>61</v>
      </c>
      <c r="B78" s="29"/>
      <c r="C78" s="30">
        <v>45</v>
      </c>
      <c r="D78" s="30">
        <v>40</v>
      </c>
      <c r="E78" s="30">
        <v>40</v>
      </c>
      <c r="F78" s="31"/>
      <c r="G78" s="31"/>
      <c r="H78" s="146">
        <v>1.215</v>
      </c>
      <c r="I78" s="146">
        <v>1.08</v>
      </c>
      <c r="J78" s="146"/>
      <c r="K78" s="32"/>
    </row>
    <row r="79" spans="1:11" s="33" customFormat="1" ht="11.25" customHeight="1">
      <c r="A79" s="35" t="s">
        <v>62</v>
      </c>
      <c r="B79" s="29"/>
      <c r="C79" s="30">
        <v>142</v>
      </c>
      <c r="D79" s="30">
        <v>133</v>
      </c>
      <c r="E79" s="30">
        <v>133</v>
      </c>
      <c r="F79" s="31"/>
      <c r="G79" s="31"/>
      <c r="H79" s="146">
        <v>4.986</v>
      </c>
      <c r="I79" s="146">
        <v>3.189</v>
      </c>
      <c r="J79" s="146"/>
      <c r="K79" s="32"/>
    </row>
    <row r="80" spans="1:11" s="42" customFormat="1" ht="11.25" customHeight="1">
      <c r="A80" s="43" t="s">
        <v>63</v>
      </c>
      <c r="B80" s="37"/>
      <c r="C80" s="38">
        <v>524</v>
      </c>
      <c r="D80" s="38">
        <v>464</v>
      </c>
      <c r="E80" s="38">
        <v>576</v>
      </c>
      <c r="F80" s="39">
        <v>124.13793103448276</v>
      </c>
      <c r="G80" s="40"/>
      <c r="H80" s="147">
        <v>14.05</v>
      </c>
      <c r="I80" s="148">
        <v>12.285</v>
      </c>
      <c r="J80" s="14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67</v>
      </c>
      <c r="D82" s="30">
        <v>75</v>
      </c>
      <c r="E82" s="30">
        <v>86</v>
      </c>
      <c r="F82" s="31"/>
      <c r="G82" s="31"/>
      <c r="H82" s="146">
        <v>1.783</v>
      </c>
      <c r="I82" s="146">
        <v>2.061</v>
      </c>
      <c r="J82" s="146"/>
      <c r="K82" s="32"/>
    </row>
    <row r="83" spans="1:11" s="33" customFormat="1" ht="11.25" customHeight="1">
      <c r="A83" s="35" t="s">
        <v>65</v>
      </c>
      <c r="B83" s="29"/>
      <c r="C83" s="30">
        <v>86</v>
      </c>
      <c r="D83" s="30">
        <v>90</v>
      </c>
      <c r="E83" s="30">
        <v>110</v>
      </c>
      <c r="F83" s="31"/>
      <c r="G83" s="31"/>
      <c r="H83" s="146">
        <v>1.65</v>
      </c>
      <c r="I83" s="146">
        <v>2</v>
      </c>
      <c r="J83" s="146"/>
      <c r="K83" s="32"/>
    </row>
    <row r="84" spans="1:11" s="42" customFormat="1" ht="11.25" customHeight="1">
      <c r="A84" s="36" t="s">
        <v>66</v>
      </c>
      <c r="B84" s="37"/>
      <c r="C84" s="38">
        <v>153</v>
      </c>
      <c r="D84" s="38">
        <v>165</v>
      </c>
      <c r="E84" s="38">
        <v>196</v>
      </c>
      <c r="F84" s="39">
        <v>118.78787878787878</v>
      </c>
      <c r="G84" s="40"/>
      <c r="H84" s="147">
        <v>3.433</v>
      </c>
      <c r="I84" s="148">
        <v>4.061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2968</v>
      </c>
      <c r="D87" s="53">
        <v>2689</v>
      </c>
      <c r="E87" s="53">
        <v>2882</v>
      </c>
      <c r="F87" s="54">
        <f>IF(D87&gt;0,100*E87/D87,0)</f>
        <v>107.17738936407586</v>
      </c>
      <c r="G87" s="40"/>
      <c r="H87" s="151">
        <v>95.75999999999999</v>
      </c>
      <c r="I87" s="152">
        <v>80.826</v>
      </c>
      <c r="J87" s="152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2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view="pageBreakPreview" zoomScale="96" zoomScaleSheetLayoutView="96" zoomScalePageLayoutView="0" workbookViewId="0" topLeftCell="A1">
      <selection activeCell="J70" sqref="J7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119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291</v>
      </c>
      <c r="I7" s="21" t="s">
        <v>291</v>
      </c>
      <c r="J7" s="21">
        <v>4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/>
      <c r="I37" s="148"/>
      <c r="J37" s="14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>
        <v>0.075</v>
      </c>
      <c r="I39" s="148">
        <v>0.06</v>
      </c>
      <c r="J39" s="148">
        <v>0.06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/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/>
      <c r="I49" s="146"/>
      <c r="J49" s="146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/>
      <c r="I50" s="148"/>
      <c r="J50" s="14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/>
      <c r="I52" s="148"/>
      <c r="J52" s="14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>
        <v>6.572</v>
      </c>
      <c r="I61" s="146">
        <v>7.57</v>
      </c>
      <c r="J61" s="146">
        <v>7.85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>
        <v>0.29</v>
      </c>
      <c r="I62" s="146">
        <v>0.415</v>
      </c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15.399</v>
      </c>
      <c r="I63" s="146">
        <v>13.937</v>
      </c>
      <c r="J63" s="146">
        <v>15.83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22.261</v>
      </c>
      <c r="I64" s="148">
        <v>21.922</v>
      </c>
      <c r="J64" s="148">
        <v>23.68</v>
      </c>
      <c r="K64" s="41">
        <v>108.01934130097618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>
        <v>26.5</v>
      </c>
      <c r="I66" s="148">
        <v>28.762</v>
      </c>
      <c r="J66" s="148">
        <v>30.671</v>
      </c>
      <c r="K66" s="41">
        <v>106.63722967804742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>
        <v>1.106</v>
      </c>
      <c r="I72" s="146">
        <v>1.186</v>
      </c>
      <c r="J72" s="146">
        <v>1.761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5.929</v>
      </c>
      <c r="I73" s="146">
        <v>4.93</v>
      </c>
      <c r="J73" s="146">
        <v>5.895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>
        <v>2.202</v>
      </c>
      <c r="I74" s="146">
        <v>2.229</v>
      </c>
      <c r="J74" s="146">
        <v>1.416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>
        <v>0.066</v>
      </c>
      <c r="I75" s="146">
        <v>0.066</v>
      </c>
      <c r="J75" s="146">
        <v>0.102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4.242</v>
      </c>
      <c r="I76" s="146">
        <v>4.284</v>
      </c>
      <c r="J76" s="146">
        <v>4.218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>
        <v>0.735</v>
      </c>
      <c r="I78" s="146">
        <v>1.142</v>
      </c>
      <c r="J78" s="146">
        <v>1.117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10.069</v>
      </c>
      <c r="I79" s="146">
        <v>13.34</v>
      </c>
      <c r="J79" s="146">
        <v>10.8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24.349000000000004</v>
      </c>
      <c r="I80" s="148">
        <v>27.177</v>
      </c>
      <c r="J80" s="148">
        <v>25.309</v>
      </c>
      <c r="K80" s="41">
        <v>93.12654082496229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>
        <v>0.108</v>
      </c>
      <c r="I82" s="146">
        <v>0.111</v>
      </c>
      <c r="J82" s="146">
        <v>0.113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0.108</v>
      </c>
      <c r="I84" s="148">
        <v>0.111</v>
      </c>
      <c r="J84" s="148">
        <v>0.113</v>
      </c>
      <c r="K84" s="41">
        <v>101.8018018018018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1">
        <v>73.293</v>
      </c>
      <c r="I87" s="152">
        <v>78.032</v>
      </c>
      <c r="J87" s="152">
        <v>79.833</v>
      </c>
      <c r="K87" s="54">
        <f>IF(I87&gt;0,100*J87/I87,0)</f>
        <v>102.30802747590732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2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view="pageBreakPreview" zoomScale="99" zoomScaleSheetLayoutView="99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120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>
        <v>0.448</v>
      </c>
      <c r="I9" s="146">
        <v>0.512</v>
      </c>
      <c r="J9" s="146">
        <v>0.36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>
        <v>0.075</v>
      </c>
      <c r="I10" s="146">
        <v>0.084</v>
      </c>
      <c r="J10" s="146">
        <v>0.08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>
        <v>0.077</v>
      </c>
      <c r="I11" s="146">
        <v>0.08</v>
      </c>
      <c r="J11" s="146">
        <v>0.082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>
        <v>0.256</v>
      </c>
      <c r="I12" s="146">
        <v>0.272</v>
      </c>
      <c r="J12" s="146">
        <v>0.25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>
        <v>0.856</v>
      </c>
      <c r="I13" s="148">
        <v>0.948</v>
      </c>
      <c r="J13" s="148">
        <v>0.772</v>
      </c>
      <c r="K13" s="41">
        <v>81.43459915611815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>
        <v>0.001</v>
      </c>
      <c r="I19" s="146">
        <v>0.001</v>
      </c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>
        <v>0.014</v>
      </c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>
        <v>0.002</v>
      </c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>
        <v>0.017</v>
      </c>
      <c r="I22" s="148">
        <v>0.001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>
        <v>0.039</v>
      </c>
      <c r="I24" s="148">
        <v>0.027</v>
      </c>
      <c r="J24" s="148">
        <v>0.025</v>
      </c>
      <c r="K24" s="41">
        <v>92.5925925925926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>
        <v>0.112</v>
      </c>
      <c r="I26" s="148">
        <v>0.2</v>
      </c>
      <c r="J26" s="148">
        <v>0.15</v>
      </c>
      <c r="K26" s="41">
        <v>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>
        <v>7.236</v>
      </c>
      <c r="I28" s="146">
        <v>6.417</v>
      </c>
      <c r="J28" s="146">
        <v>6.417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>
        <v>3.003</v>
      </c>
      <c r="I29" s="146">
        <v>1.744</v>
      </c>
      <c r="J29" s="146">
        <v>1.289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>
        <v>6.195</v>
      </c>
      <c r="I30" s="146">
        <v>12.64</v>
      </c>
      <c r="J30" s="146">
        <v>12.38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>
        <v>16.434</v>
      </c>
      <c r="I31" s="148">
        <v>20.801000000000002</v>
      </c>
      <c r="J31" s="148">
        <v>20.086</v>
      </c>
      <c r="K31" s="41">
        <v>96.56266525647804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>
        <v>0.449</v>
      </c>
      <c r="I33" s="146">
        <v>0.47</v>
      </c>
      <c r="J33" s="146">
        <v>0.45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>
        <v>0.15</v>
      </c>
      <c r="I34" s="146">
        <v>0.135</v>
      </c>
      <c r="J34" s="146">
        <v>0.17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>
        <v>7.297</v>
      </c>
      <c r="I35" s="146">
        <v>6.5</v>
      </c>
      <c r="J35" s="146">
        <v>7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>
        <v>1.085</v>
      </c>
      <c r="I36" s="146">
        <v>1.085</v>
      </c>
      <c r="J36" s="146">
        <v>0.659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>
        <v>8.981</v>
      </c>
      <c r="I37" s="148">
        <v>8.190000000000001</v>
      </c>
      <c r="J37" s="148">
        <v>8.279</v>
      </c>
      <c r="K37" s="41">
        <v>101.08669108669106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>
        <v>0.216</v>
      </c>
      <c r="I39" s="148">
        <v>0.21</v>
      </c>
      <c r="J39" s="148">
        <v>0.25</v>
      </c>
      <c r="K39" s="41">
        <v>119.04761904761905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>
        <v>0.016</v>
      </c>
      <c r="I41" s="146"/>
      <c r="J41" s="146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/>
      <c r="I43" s="146"/>
      <c r="J43" s="146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>
        <v>0.004</v>
      </c>
      <c r="I45" s="146">
        <v>0.007</v>
      </c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>
        <v>0.001</v>
      </c>
      <c r="I48" s="146">
        <v>0.001</v>
      </c>
      <c r="J48" s="146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>
        <v>0.002</v>
      </c>
      <c r="I49" s="146">
        <v>0.002</v>
      </c>
      <c r="J49" s="146">
        <v>0.002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>
        <v>0.023</v>
      </c>
      <c r="I50" s="148">
        <v>0.01</v>
      </c>
      <c r="J50" s="148">
        <v>0.003</v>
      </c>
      <c r="K50" s="41">
        <v>30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>
        <v>0.009</v>
      </c>
      <c r="I52" s="148">
        <v>0.009</v>
      </c>
      <c r="J52" s="148">
        <v>0.009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>
        <v>9.222</v>
      </c>
      <c r="I54" s="146">
        <v>13.95</v>
      </c>
      <c r="J54" s="146">
        <v>6.863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>
        <v>0.019</v>
      </c>
      <c r="I55" s="146">
        <v>0.024</v>
      </c>
      <c r="J55" s="146">
        <v>0.024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>
        <v>0.01</v>
      </c>
      <c r="I56" s="146">
        <v>0.009</v>
      </c>
      <c r="J56" s="146">
        <v>0.009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>
        <v>0.004</v>
      </c>
      <c r="I58" s="146">
        <v>0.003</v>
      </c>
      <c r="J58" s="146">
        <v>0.042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>
        <v>9.254999999999999</v>
      </c>
      <c r="I59" s="148">
        <v>13.985999999999999</v>
      </c>
      <c r="J59" s="148">
        <v>6.938000000000001</v>
      </c>
      <c r="K59" s="41">
        <v>49.60674960674962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>
        <v>3.9</v>
      </c>
      <c r="I61" s="146">
        <v>5.64</v>
      </c>
      <c r="J61" s="146">
        <v>5.89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>
        <v>1.047</v>
      </c>
      <c r="I62" s="146">
        <v>0.939</v>
      </c>
      <c r="J62" s="146">
        <v>1.023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14.213</v>
      </c>
      <c r="I63" s="146">
        <v>16.31</v>
      </c>
      <c r="J63" s="146">
        <v>20.712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19.16</v>
      </c>
      <c r="I64" s="148">
        <v>22.889</v>
      </c>
      <c r="J64" s="148">
        <v>27.625</v>
      </c>
      <c r="K64" s="41">
        <v>120.69116169338984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>
        <v>90.987</v>
      </c>
      <c r="I66" s="148">
        <v>104.423</v>
      </c>
      <c r="J66" s="148">
        <v>68.108</v>
      </c>
      <c r="K66" s="41">
        <v>65.22317880160502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>
        <v>5.134</v>
      </c>
      <c r="I68" s="146">
        <v>5</v>
      </c>
      <c r="J68" s="146">
        <v>4.5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>
        <v>0.97</v>
      </c>
      <c r="I69" s="146">
        <v>1.6</v>
      </c>
      <c r="J69" s="146">
        <v>0.9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>
        <v>6.104</v>
      </c>
      <c r="I70" s="148">
        <v>6.6</v>
      </c>
      <c r="J70" s="148">
        <v>5.4</v>
      </c>
      <c r="K70" s="41">
        <v>81.81818181818183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>
        <v>0.435</v>
      </c>
      <c r="I72" s="146">
        <v>0.797</v>
      </c>
      <c r="J72" s="146">
        <v>0.797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0.004</v>
      </c>
      <c r="I73" s="146">
        <v>0.02</v>
      </c>
      <c r="J73" s="146">
        <v>0.02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>
        <v>0.35</v>
      </c>
      <c r="I74" s="146">
        <v>0.36</v>
      </c>
      <c r="J74" s="146">
        <v>0.395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>
        <v>0.609</v>
      </c>
      <c r="I75" s="146">
        <v>0.627</v>
      </c>
      <c r="J75" s="146">
        <v>0.898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0.157</v>
      </c>
      <c r="I76" s="146">
        <v>0.157</v>
      </c>
      <c r="J76" s="146">
        <v>0.16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>
        <v>0.364</v>
      </c>
      <c r="I77" s="146">
        <v>0.364</v>
      </c>
      <c r="J77" s="146">
        <v>0.29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>
        <v>0.39</v>
      </c>
      <c r="I78" s="146">
        <v>0.396</v>
      </c>
      <c r="J78" s="146">
        <v>0.236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6.785</v>
      </c>
      <c r="I79" s="146">
        <v>1.296</v>
      </c>
      <c r="J79" s="146">
        <v>4.34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9.094000000000001</v>
      </c>
      <c r="I80" s="148">
        <v>4.017</v>
      </c>
      <c r="J80" s="148">
        <v>7.136</v>
      </c>
      <c r="K80" s="41">
        <v>177.64500871296985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>
        <v>1.484</v>
      </c>
      <c r="I82" s="146">
        <v>1.484</v>
      </c>
      <c r="J82" s="146">
        <v>1.484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>
        <v>0.101</v>
      </c>
      <c r="I83" s="146">
        <v>0.1</v>
      </c>
      <c r="J83" s="146">
        <v>0.1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1.585</v>
      </c>
      <c r="I84" s="148">
        <v>1.584</v>
      </c>
      <c r="J84" s="148">
        <v>1.584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1">
        <v>162.872</v>
      </c>
      <c r="I87" s="152">
        <v>183.895</v>
      </c>
      <c r="J87" s="152">
        <v>146.365</v>
      </c>
      <c r="K87" s="54">
        <f>IF(I87&gt;0,100*J87/I87,0)</f>
        <v>79.59161478017346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2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view="pageBreakPreview" zoomScale="95" zoomScaleSheetLayoutView="95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121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>
        <v>5.984</v>
      </c>
      <c r="I9" s="146">
        <v>6.441</v>
      </c>
      <c r="J9" s="146">
        <v>2.57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>
        <v>1.01</v>
      </c>
      <c r="I10" s="146">
        <v>1.113</v>
      </c>
      <c r="J10" s="146">
        <v>1.1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>
        <v>1.918</v>
      </c>
      <c r="I11" s="146">
        <v>2.084</v>
      </c>
      <c r="J11" s="146">
        <v>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>
        <v>1.684</v>
      </c>
      <c r="I12" s="146">
        <v>1.826</v>
      </c>
      <c r="J12" s="146">
        <v>1.855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>
        <v>10.595999999999998</v>
      </c>
      <c r="I13" s="148">
        <v>11.464</v>
      </c>
      <c r="J13" s="148">
        <v>7.525</v>
      </c>
      <c r="K13" s="41">
        <v>65.64026517794836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>
        <v>0.14</v>
      </c>
      <c r="I15" s="148">
        <v>0.12</v>
      </c>
      <c r="J15" s="148">
        <v>0.17</v>
      </c>
      <c r="K15" s="41">
        <v>141.66666666666669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>
        <v>0.025</v>
      </c>
      <c r="I19" s="146">
        <v>0.025</v>
      </c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>
        <v>0.054</v>
      </c>
      <c r="I20" s="146">
        <v>0.06</v>
      </c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>
        <v>0.068</v>
      </c>
      <c r="I21" s="146">
        <v>0.077</v>
      </c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>
        <v>0.14700000000000002</v>
      </c>
      <c r="I22" s="148">
        <v>0.16199999999999998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>
        <v>11.656</v>
      </c>
      <c r="I24" s="148">
        <v>11.506</v>
      </c>
      <c r="J24" s="148">
        <v>10</v>
      </c>
      <c r="K24" s="41">
        <v>86.91117677733357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>
        <v>11.147</v>
      </c>
      <c r="I26" s="148">
        <v>10.3</v>
      </c>
      <c r="J26" s="148">
        <v>9.5</v>
      </c>
      <c r="K26" s="41">
        <v>92.23300970873785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>
        <v>172.852</v>
      </c>
      <c r="I28" s="146">
        <v>152.562</v>
      </c>
      <c r="J28" s="146">
        <v>144.844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>
        <v>28.24</v>
      </c>
      <c r="I29" s="146">
        <v>24.509</v>
      </c>
      <c r="J29" s="146">
        <v>25.165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>
        <v>96.403</v>
      </c>
      <c r="I30" s="146">
        <v>93.908</v>
      </c>
      <c r="J30" s="146">
        <v>97.25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>
        <v>297.495</v>
      </c>
      <c r="I31" s="148">
        <v>270.97900000000004</v>
      </c>
      <c r="J31" s="148">
        <v>267.259</v>
      </c>
      <c r="K31" s="41">
        <v>98.6271998937187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>
        <v>6.397</v>
      </c>
      <c r="I33" s="146">
        <v>6.08</v>
      </c>
      <c r="J33" s="146">
        <v>6.15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>
        <v>1.665</v>
      </c>
      <c r="I34" s="146">
        <v>1.5</v>
      </c>
      <c r="J34" s="146">
        <v>1.5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>
        <v>278.204</v>
      </c>
      <c r="I35" s="146">
        <v>215</v>
      </c>
      <c r="J35" s="146">
        <v>250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>
        <v>24.974</v>
      </c>
      <c r="I36" s="146">
        <v>24.974</v>
      </c>
      <c r="J36" s="146">
        <v>15.791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>
        <v>311.24</v>
      </c>
      <c r="I37" s="148">
        <v>247.554</v>
      </c>
      <c r="J37" s="148">
        <v>273.441</v>
      </c>
      <c r="K37" s="41">
        <v>110.45711238760028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>
        <v>0.21</v>
      </c>
      <c r="I39" s="148">
        <v>0.205</v>
      </c>
      <c r="J39" s="148">
        <v>0.22</v>
      </c>
      <c r="K39" s="41">
        <v>107.31707317073172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>
        <v>0.12</v>
      </c>
      <c r="I41" s="146">
        <v>0.16</v>
      </c>
      <c r="J41" s="146">
        <v>0.123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>
        <v>0.012</v>
      </c>
      <c r="I43" s="146">
        <v>0.016</v>
      </c>
      <c r="J43" s="146">
        <v>0.015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>
        <v>0.03</v>
      </c>
      <c r="I45" s="146">
        <v>0.025</v>
      </c>
      <c r="J45" s="146">
        <v>0.04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/>
      <c r="I46" s="146"/>
      <c r="J46" s="146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>
        <v>0.046</v>
      </c>
      <c r="I49" s="146">
        <v>0.046</v>
      </c>
      <c r="J49" s="146">
        <v>0.046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>
        <v>0.20800000000000002</v>
      </c>
      <c r="I50" s="148">
        <v>0.247</v>
      </c>
      <c r="J50" s="148">
        <v>0.22400000000000003</v>
      </c>
      <c r="K50" s="41">
        <v>90.68825910931174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>
        <v>0.02</v>
      </c>
      <c r="I52" s="148">
        <v>0.02</v>
      </c>
      <c r="J52" s="148">
        <v>0.02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>
        <v>37.82</v>
      </c>
      <c r="I54" s="146">
        <v>40.915</v>
      </c>
      <c r="J54" s="146">
        <v>36.77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>
        <v>0.347</v>
      </c>
      <c r="I55" s="146">
        <v>0.165</v>
      </c>
      <c r="J55" s="146">
        <v>0.354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>
        <v>0.045</v>
      </c>
      <c r="I56" s="146">
        <v>0.025</v>
      </c>
      <c r="J56" s="146">
        <v>0.035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>
        <v>0.468</v>
      </c>
      <c r="I58" s="146">
        <v>1.25</v>
      </c>
      <c r="J58" s="146">
        <v>1.147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>
        <v>38.68000000000001</v>
      </c>
      <c r="I59" s="148">
        <v>42.355</v>
      </c>
      <c r="J59" s="148">
        <v>38.306</v>
      </c>
      <c r="K59" s="41">
        <v>90.440325817495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>
        <v>4.658</v>
      </c>
      <c r="I61" s="146">
        <v>5.36</v>
      </c>
      <c r="J61" s="146">
        <v>5.59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>
        <v>2.118</v>
      </c>
      <c r="I62" s="146">
        <v>2.065</v>
      </c>
      <c r="J62" s="146">
        <v>2.237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16.542</v>
      </c>
      <c r="I63" s="146">
        <v>11.881</v>
      </c>
      <c r="J63" s="146">
        <v>20.774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23.318</v>
      </c>
      <c r="I64" s="148">
        <v>19.306</v>
      </c>
      <c r="J64" s="148">
        <v>28.601</v>
      </c>
      <c r="K64" s="41">
        <v>148.1456542007666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>
        <v>251.349</v>
      </c>
      <c r="I66" s="148">
        <v>226.389</v>
      </c>
      <c r="J66" s="148">
        <v>223.15</v>
      </c>
      <c r="K66" s="41">
        <v>98.56927677581507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>
        <v>60.314</v>
      </c>
      <c r="I68" s="146">
        <v>39</v>
      </c>
      <c r="J68" s="146">
        <v>58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>
        <v>10.729</v>
      </c>
      <c r="I69" s="146">
        <v>9</v>
      </c>
      <c r="J69" s="146">
        <v>10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>
        <v>71.043</v>
      </c>
      <c r="I70" s="148">
        <v>48</v>
      </c>
      <c r="J70" s="148">
        <v>68</v>
      </c>
      <c r="K70" s="41">
        <v>141.66666666666666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>
        <v>1.799</v>
      </c>
      <c r="I72" s="146">
        <v>2.315</v>
      </c>
      <c r="J72" s="146">
        <v>3.741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0.156</v>
      </c>
      <c r="I73" s="146">
        <v>0.156</v>
      </c>
      <c r="J73" s="146">
        <v>0.156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>
        <v>4.05</v>
      </c>
      <c r="I74" s="146">
        <v>1.17</v>
      </c>
      <c r="J74" s="146">
        <v>2.715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>
        <v>9.582</v>
      </c>
      <c r="I75" s="146">
        <v>9.487</v>
      </c>
      <c r="J75" s="146">
        <v>8.548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11.462</v>
      </c>
      <c r="I76" s="146">
        <v>11.8</v>
      </c>
      <c r="J76" s="146">
        <v>11.8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>
        <v>1.309</v>
      </c>
      <c r="I77" s="146">
        <v>1.309</v>
      </c>
      <c r="J77" s="146">
        <v>1.018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>
        <v>0.704</v>
      </c>
      <c r="I78" s="146">
        <v>0.704</v>
      </c>
      <c r="J78" s="146">
        <v>0.63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23.045</v>
      </c>
      <c r="I79" s="146">
        <v>24.05</v>
      </c>
      <c r="J79" s="146">
        <v>19.539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52.107</v>
      </c>
      <c r="I80" s="148">
        <v>50.991</v>
      </c>
      <c r="J80" s="148">
        <v>48.147000000000006</v>
      </c>
      <c r="K80" s="41">
        <v>94.42254515502738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>
        <v>0.921</v>
      </c>
      <c r="I82" s="146">
        <v>0.921</v>
      </c>
      <c r="J82" s="146">
        <v>0.922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>
        <v>0.88</v>
      </c>
      <c r="I83" s="146">
        <v>0.88</v>
      </c>
      <c r="J83" s="146">
        <v>0.919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1.8010000000000002</v>
      </c>
      <c r="I84" s="148">
        <v>1.8010000000000002</v>
      </c>
      <c r="J84" s="148">
        <v>1.8410000000000002</v>
      </c>
      <c r="K84" s="41">
        <v>102.22098833981121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1">
        <v>1081.1569999999997</v>
      </c>
      <c r="I87" s="152">
        <v>941.3990000000001</v>
      </c>
      <c r="J87" s="152">
        <v>976.4040000000001</v>
      </c>
      <c r="K87" s="54">
        <f>IF(I87&gt;0,100*J87/I87,0)</f>
        <v>103.71840208030814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2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4"/>
  <dimension ref="A1:K625"/>
  <sheetViews>
    <sheetView view="pageBreakPreview" zoomScale="95" zoomScaleSheetLayoutView="95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122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>
        <v>0.01</v>
      </c>
      <c r="J9" s="146">
        <v>0.01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>
        <v>0.21</v>
      </c>
      <c r="J10" s="146">
        <v>0.2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>
        <v>0.01</v>
      </c>
      <c r="J11" s="146">
        <v>0.01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>
        <v>0.02</v>
      </c>
      <c r="J12" s="146">
        <v>0.022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>
        <v>0.25</v>
      </c>
      <c r="J13" s="148">
        <v>0.24200000000000002</v>
      </c>
      <c r="K13" s="41">
        <f>IF(I13&gt;0,100*J13/I13,0)</f>
        <v>96.80000000000001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>
        <v>0.023</v>
      </c>
      <c r="I15" s="148">
        <v>0.02</v>
      </c>
      <c r="J15" s="148">
        <v>0.041</v>
      </c>
      <c r="K15" s="41">
        <v>205.00000000000003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/>
      <c r="I28" s="146"/>
      <c r="J28" s="146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/>
      <c r="I29" s="146"/>
      <c r="J29" s="146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/>
      <c r="I30" s="146"/>
      <c r="J30" s="146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/>
      <c r="I31" s="148"/>
      <c r="J31" s="14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/>
      <c r="I33" s="146"/>
      <c r="J33" s="146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/>
      <c r="I34" s="146"/>
      <c r="J34" s="146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/>
      <c r="I35" s="146"/>
      <c r="J35" s="146">
        <v>0.01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/>
      <c r="I37" s="148"/>
      <c r="J37" s="148">
        <v>0.01</v>
      </c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>
        <v>0.004</v>
      </c>
      <c r="I39" s="148"/>
      <c r="J39" s="14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>
        <v>0.033</v>
      </c>
      <c r="I41" s="146">
        <v>0.033</v>
      </c>
      <c r="J41" s="146">
        <v>0.026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/>
      <c r="J42" s="146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>
        <v>0.007</v>
      </c>
      <c r="I43" s="146">
        <v>0.008</v>
      </c>
      <c r="J43" s="146">
        <v>0.008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/>
      <c r="I44" s="146"/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/>
      <c r="I45" s="146"/>
      <c r="J45" s="146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>
        <v>0.03</v>
      </c>
      <c r="I46" s="146">
        <v>0.05</v>
      </c>
      <c r="J46" s="146">
        <v>0.112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/>
      <c r="I47" s="146"/>
      <c r="J47" s="146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/>
      <c r="I48" s="146"/>
      <c r="J48" s="146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>
        <v>0.015</v>
      </c>
      <c r="I49" s="146">
        <v>0.015</v>
      </c>
      <c r="J49" s="146">
        <v>0.015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>
        <v>0.085</v>
      </c>
      <c r="I50" s="148">
        <v>0.106</v>
      </c>
      <c r="J50" s="148">
        <v>0.16100000000000003</v>
      </c>
      <c r="K50" s="41">
        <v>151.8867924528302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>
        <v>0.005</v>
      </c>
      <c r="I52" s="148">
        <v>0.005</v>
      </c>
      <c r="J52" s="148">
        <v>0.005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/>
      <c r="I54" s="146"/>
      <c r="J54" s="146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/>
      <c r="I55" s="146"/>
      <c r="J55" s="146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/>
      <c r="I56" s="146"/>
      <c r="J56" s="146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/>
      <c r="I57" s="146"/>
      <c r="J57" s="146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/>
      <c r="I58" s="146"/>
      <c r="J58" s="146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/>
      <c r="I59" s="148"/>
      <c r="J59" s="14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/>
      <c r="I61" s="146"/>
      <c r="J61" s="146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/>
      <c r="I62" s="146"/>
      <c r="J62" s="146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/>
      <c r="I63" s="146"/>
      <c r="J63" s="146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/>
      <c r="I64" s="148"/>
      <c r="J64" s="14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/>
      <c r="I66" s="148"/>
      <c r="J66" s="14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>
        <v>0.205</v>
      </c>
      <c r="I69" s="146">
        <v>0.2</v>
      </c>
      <c r="J69" s="146">
        <v>0.2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>
        <v>0.205</v>
      </c>
      <c r="I70" s="148">
        <v>0.2</v>
      </c>
      <c r="J70" s="148">
        <v>0.2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>
        <v>0.011</v>
      </c>
      <c r="J72" s="146">
        <v>0.007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0.23</v>
      </c>
      <c r="I73" s="146">
        <v>0.23</v>
      </c>
      <c r="J73" s="146">
        <v>0.23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/>
      <c r="I74" s="146"/>
      <c r="J74" s="146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>
        <v>0.102</v>
      </c>
      <c r="I75" s="146">
        <v>0.102</v>
      </c>
      <c r="J75" s="146">
        <v>0.081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42.534</v>
      </c>
      <c r="I76" s="146">
        <v>34.062</v>
      </c>
      <c r="J76" s="146">
        <v>34.062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/>
      <c r="I77" s="146"/>
      <c r="J77" s="146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/>
      <c r="I78" s="146"/>
      <c r="J78" s="146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0.298</v>
      </c>
      <c r="I79" s="146"/>
      <c r="J79" s="146">
        <v>0.3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43.164</v>
      </c>
      <c r="I80" s="148">
        <v>34.405</v>
      </c>
      <c r="J80" s="148">
        <v>34.67999999999999</v>
      </c>
      <c r="K80" s="41">
        <v>100.79930242697279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>
        <v>0.04</v>
      </c>
      <c r="I82" s="146">
        <v>0.04</v>
      </c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>
        <v>0.003</v>
      </c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0.043000000000000003</v>
      </c>
      <c r="I84" s="148">
        <v>0.04</v>
      </c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1">
        <v>43.529</v>
      </c>
      <c r="I87" s="152">
        <v>35.026</v>
      </c>
      <c r="J87" s="152">
        <v>35.33899999999999</v>
      </c>
      <c r="K87" s="54">
        <f>IF(I87&gt;0,100*J87/I87,0)</f>
        <v>100.89362188088845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2" useFirstPageNumber="1" horizontalDpi="600" verticalDpi="600" orientation="portrait" paperSize="9" scale="72" r:id="rId1"/>
  <headerFooter alignWithMargins="0"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65"/>
  <dimension ref="A1:K625"/>
  <sheetViews>
    <sheetView view="pageBreakPreview" zoomScale="99" zoomScaleSheetLayoutView="99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123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>
        <v>0.115</v>
      </c>
      <c r="I19" s="146">
        <v>0.004</v>
      </c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>
        <v>0.115</v>
      </c>
      <c r="I22" s="148">
        <v>0.004</v>
      </c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>
        <v>3.007</v>
      </c>
      <c r="I24" s="148">
        <v>2.53</v>
      </c>
      <c r="J24" s="148">
        <v>2.9</v>
      </c>
      <c r="K24" s="41">
        <v>114.62450592885376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>
        <v>2.631</v>
      </c>
      <c r="I26" s="148">
        <v>3.9</v>
      </c>
      <c r="J26" s="148">
        <v>3.5</v>
      </c>
      <c r="K26" s="41">
        <v>89.74358974358975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6">
        <v>11.818</v>
      </c>
      <c r="I28" s="146">
        <v>16.143</v>
      </c>
      <c r="J28" s="146">
        <v>17.262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6">
        <v>11.652</v>
      </c>
      <c r="I29" s="146">
        <v>13.981</v>
      </c>
      <c r="J29" s="146">
        <v>10.375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6">
        <v>28.009</v>
      </c>
      <c r="I30" s="146">
        <v>37.917</v>
      </c>
      <c r="J30" s="146">
        <v>25.835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7">
        <v>51.479</v>
      </c>
      <c r="I31" s="148">
        <v>68.041</v>
      </c>
      <c r="J31" s="148">
        <v>53.472</v>
      </c>
      <c r="K31" s="41">
        <v>78.58791023059626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6">
        <v>0.464</v>
      </c>
      <c r="I33" s="146">
        <v>0.4</v>
      </c>
      <c r="J33" s="146">
        <v>0.35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6">
        <v>0.012</v>
      </c>
      <c r="I34" s="146">
        <v>0.015</v>
      </c>
      <c r="J34" s="146">
        <v>0.018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6">
        <v>9.517</v>
      </c>
      <c r="I35" s="146">
        <v>9.5</v>
      </c>
      <c r="J35" s="146">
        <v>9.5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>
        <v>7.642</v>
      </c>
      <c r="I36" s="146">
        <v>6.388</v>
      </c>
      <c r="J36" s="146">
        <v>7.886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7">
        <v>17.635</v>
      </c>
      <c r="I37" s="148">
        <v>16.302999999999997</v>
      </c>
      <c r="J37" s="148">
        <v>17.754</v>
      </c>
      <c r="K37" s="41">
        <v>108.90020241673314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7">
        <v>5.607</v>
      </c>
      <c r="I39" s="148">
        <v>6.17</v>
      </c>
      <c r="J39" s="148">
        <v>5.9</v>
      </c>
      <c r="K39" s="41">
        <v>95.62398703403566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6">
        <v>0.01</v>
      </c>
      <c r="I41" s="146">
        <v>0.013</v>
      </c>
      <c r="J41" s="146">
        <v>0.013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6"/>
      <c r="I42" s="146">
        <v>0.03</v>
      </c>
      <c r="J42" s="146">
        <v>0.005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6">
        <v>0.003</v>
      </c>
      <c r="I43" s="146">
        <v>0.011</v>
      </c>
      <c r="J43" s="146">
        <v>0.012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6">
        <v>0.003</v>
      </c>
      <c r="I44" s="146">
        <v>0.002</v>
      </c>
      <c r="J44" s="146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6">
        <v>0.3</v>
      </c>
      <c r="I45" s="146">
        <v>0.2</v>
      </c>
      <c r="J45" s="146">
        <v>0.3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6">
        <v>0.03</v>
      </c>
      <c r="I46" s="146">
        <v>0.07</v>
      </c>
      <c r="J46" s="146">
        <v>0.07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6">
        <v>0.135</v>
      </c>
      <c r="I47" s="146">
        <v>0.5</v>
      </c>
      <c r="J47" s="146">
        <v>0.2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6">
        <v>0.003</v>
      </c>
      <c r="I48" s="146">
        <v>0.187</v>
      </c>
      <c r="J48" s="146">
        <v>0.1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6">
        <v>0.088</v>
      </c>
      <c r="I49" s="146">
        <v>0.53</v>
      </c>
      <c r="J49" s="146">
        <v>0.53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7">
        <v>0.572</v>
      </c>
      <c r="I50" s="148">
        <v>1.5430000000000001</v>
      </c>
      <c r="J50" s="148">
        <v>1.23</v>
      </c>
      <c r="K50" s="41">
        <v>79.7148412184057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7">
        <v>0.502</v>
      </c>
      <c r="I52" s="148">
        <v>0.502</v>
      </c>
      <c r="J52" s="148">
        <v>0.502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6">
        <v>7.977</v>
      </c>
      <c r="I54" s="146">
        <v>36.6</v>
      </c>
      <c r="J54" s="146">
        <v>17.362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6">
        <v>4.045</v>
      </c>
      <c r="I55" s="146">
        <v>4.5</v>
      </c>
      <c r="J55" s="146">
        <v>6.8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6">
        <v>4.382</v>
      </c>
      <c r="I56" s="146">
        <v>5.45</v>
      </c>
      <c r="J56" s="146">
        <v>4.05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6">
        <v>0.179</v>
      </c>
      <c r="I57" s="146">
        <v>0.207</v>
      </c>
      <c r="J57" s="146">
        <v>0.207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6">
        <v>3.688</v>
      </c>
      <c r="I58" s="146">
        <v>22.879</v>
      </c>
      <c r="J58" s="146">
        <v>11.986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7">
        <v>20.270999999999997</v>
      </c>
      <c r="I59" s="148">
        <v>69.63600000000001</v>
      </c>
      <c r="J59" s="148">
        <v>40.405</v>
      </c>
      <c r="K59" s="41">
        <v>58.02314894594749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6">
        <v>14.655</v>
      </c>
      <c r="I61" s="146">
        <v>13.778</v>
      </c>
      <c r="J61" s="146">
        <v>14.1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6">
        <v>8.569</v>
      </c>
      <c r="I62" s="146">
        <v>7.58</v>
      </c>
      <c r="J62" s="146">
        <v>9.49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6">
        <v>19.629</v>
      </c>
      <c r="I63" s="146">
        <v>13.529</v>
      </c>
      <c r="J63" s="146">
        <v>13.334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7">
        <v>42.853</v>
      </c>
      <c r="I64" s="148">
        <v>34.887</v>
      </c>
      <c r="J64" s="148">
        <v>36.924</v>
      </c>
      <c r="K64" s="41">
        <v>105.83885114799209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7">
        <v>29.99</v>
      </c>
      <c r="I66" s="148">
        <v>23.964</v>
      </c>
      <c r="J66" s="148">
        <v>26.312</v>
      </c>
      <c r="K66" s="41">
        <v>109.7980303789017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>
        <v>2.592</v>
      </c>
      <c r="I68" s="146">
        <v>5</v>
      </c>
      <c r="J68" s="146">
        <v>2.4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>
        <v>0.482</v>
      </c>
      <c r="I69" s="146">
        <v>1</v>
      </c>
      <c r="J69" s="146">
        <v>0.45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>
        <v>3.074</v>
      </c>
      <c r="I70" s="148">
        <v>6</v>
      </c>
      <c r="J70" s="148">
        <v>2.85</v>
      </c>
      <c r="K70" s="41">
        <v>47.5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>
        <v>18.372</v>
      </c>
      <c r="I72" s="146">
        <v>25.137</v>
      </c>
      <c r="J72" s="146">
        <v>17.855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6">
        <v>0.732</v>
      </c>
      <c r="I73" s="146">
        <v>0.914</v>
      </c>
      <c r="J73" s="146">
        <v>0.919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6">
        <v>1.209</v>
      </c>
      <c r="I74" s="146">
        <v>4.25</v>
      </c>
      <c r="J74" s="146">
        <v>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6">
        <v>18.335</v>
      </c>
      <c r="I75" s="146">
        <v>27.493</v>
      </c>
      <c r="J75" s="146">
        <v>41.464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6">
        <v>0.557</v>
      </c>
      <c r="I76" s="146">
        <v>0.557</v>
      </c>
      <c r="J76" s="146">
        <v>0.6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6">
        <v>2.54</v>
      </c>
      <c r="I77" s="146">
        <v>2.772</v>
      </c>
      <c r="J77" s="146">
        <v>7.374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6">
        <v>3.651</v>
      </c>
      <c r="I78" s="146">
        <v>4</v>
      </c>
      <c r="J78" s="146">
        <v>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6">
        <v>20.502</v>
      </c>
      <c r="I79" s="146">
        <v>17.723</v>
      </c>
      <c r="J79" s="146">
        <v>26.783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7">
        <v>65.898</v>
      </c>
      <c r="I80" s="148">
        <v>82.84599999999999</v>
      </c>
      <c r="J80" s="148">
        <v>103.99499999999999</v>
      </c>
      <c r="K80" s="41">
        <v>125.52808826014532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>
        <v>0.175</v>
      </c>
      <c r="I82" s="146">
        <v>0.175</v>
      </c>
      <c r="J82" s="146">
        <v>0.176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>
        <v>0.067</v>
      </c>
      <c r="I83" s="146">
        <v>0.07</v>
      </c>
      <c r="J83" s="146">
        <v>0.065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>
        <v>0.242</v>
      </c>
      <c r="I84" s="148">
        <v>0.245</v>
      </c>
      <c r="J84" s="148">
        <v>0.241</v>
      </c>
      <c r="K84" s="41">
        <v>98.3673469387755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1">
        <v>243.876</v>
      </c>
      <c r="I87" s="152">
        <v>316.571</v>
      </c>
      <c r="J87" s="152">
        <v>295.985</v>
      </c>
      <c r="K87" s="54">
        <f>IF(I87&gt;0,100*J87/I87,0)</f>
        <v>93.49719336262639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3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1617</v>
      </c>
      <c r="D9" s="30">
        <v>1209</v>
      </c>
      <c r="E9" s="30">
        <v>1209</v>
      </c>
      <c r="F9" s="31"/>
      <c r="G9" s="31"/>
      <c r="H9" s="146">
        <v>4.77</v>
      </c>
      <c r="I9" s="146">
        <v>4.533</v>
      </c>
      <c r="J9" s="146">
        <v>3.615</v>
      </c>
      <c r="K9" s="32"/>
    </row>
    <row r="10" spans="1:11" s="33" customFormat="1" ht="11.25" customHeight="1">
      <c r="A10" s="35" t="s">
        <v>8</v>
      </c>
      <c r="B10" s="29"/>
      <c r="C10" s="30">
        <v>3506</v>
      </c>
      <c r="D10" s="30">
        <v>1836</v>
      </c>
      <c r="E10" s="30">
        <v>1816</v>
      </c>
      <c r="F10" s="31"/>
      <c r="G10" s="31"/>
      <c r="H10" s="146">
        <v>8.064</v>
      </c>
      <c r="I10" s="146">
        <v>4.26</v>
      </c>
      <c r="J10" s="146">
        <v>4.268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10276</v>
      </c>
      <c r="E11" s="30">
        <v>9230</v>
      </c>
      <c r="F11" s="31"/>
      <c r="G11" s="31"/>
      <c r="H11" s="146">
        <v>19.741</v>
      </c>
      <c r="I11" s="146">
        <v>24.962</v>
      </c>
      <c r="J11" s="146">
        <v>24.921</v>
      </c>
      <c r="K11" s="32"/>
    </row>
    <row r="12" spans="1:11" s="33" customFormat="1" ht="11.25" customHeight="1">
      <c r="A12" s="35" t="s">
        <v>10</v>
      </c>
      <c r="B12" s="29"/>
      <c r="C12" s="30">
        <v>336</v>
      </c>
      <c r="D12" s="30">
        <v>236</v>
      </c>
      <c r="E12" s="30">
        <v>196</v>
      </c>
      <c r="F12" s="31"/>
      <c r="G12" s="31"/>
      <c r="H12" s="146">
        <v>0.733</v>
      </c>
      <c r="I12" s="146">
        <v>0.506</v>
      </c>
      <c r="J12" s="146">
        <v>0.431</v>
      </c>
      <c r="K12" s="32"/>
    </row>
    <row r="13" spans="1:11" s="42" customFormat="1" ht="11.25" customHeight="1">
      <c r="A13" s="36" t="s">
        <v>11</v>
      </c>
      <c r="B13" s="37"/>
      <c r="C13" s="38">
        <v>14042</v>
      </c>
      <c r="D13" s="38">
        <v>13557</v>
      </c>
      <c r="E13" s="38">
        <v>12451</v>
      </c>
      <c r="F13" s="39">
        <v>91.8418529173121</v>
      </c>
      <c r="G13" s="40"/>
      <c r="H13" s="147">
        <v>33.308</v>
      </c>
      <c r="I13" s="148">
        <v>34.260999999999996</v>
      </c>
      <c r="J13" s="148">
        <v>33.235</v>
      </c>
      <c r="K13" s="41">
        <v>97.0053413502233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>
        <v>50</v>
      </c>
      <c r="D15" s="38">
        <v>50</v>
      </c>
      <c r="E15" s="38">
        <v>80</v>
      </c>
      <c r="F15" s="39">
        <v>160</v>
      </c>
      <c r="G15" s="40"/>
      <c r="H15" s="147">
        <v>0.065</v>
      </c>
      <c r="I15" s="148">
        <v>0.07</v>
      </c>
      <c r="J15" s="148">
        <v>0.03</v>
      </c>
      <c r="K15" s="41">
        <v>42.857142857142854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591</v>
      </c>
      <c r="D17" s="38">
        <v>770</v>
      </c>
      <c r="E17" s="38">
        <v>659</v>
      </c>
      <c r="F17" s="39">
        <v>85.58441558441558</v>
      </c>
      <c r="G17" s="40"/>
      <c r="H17" s="147">
        <v>1.448</v>
      </c>
      <c r="I17" s="148">
        <v>1.63</v>
      </c>
      <c r="J17" s="148">
        <v>1.489</v>
      </c>
      <c r="K17" s="41">
        <v>91.34969325153375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23958</v>
      </c>
      <c r="D19" s="30">
        <v>24024</v>
      </c>
      <c r="E19" s="30">
        <v>23755</v>
      </c>
      <c r="F19" s="31"/>
      <c r="G19" s="31"/>
      <c r="H19" s="146">
        <v>143.734</v>
      </c>
      <c r="I19" s="146">
        <v>132.132</v>
      </c>
      <c r="J19" s="146">
        <v>118.775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23958</v>
      </c>
      <c r="D22" s="38">
        <v>24024</v>
      </c>
      <c r="E22" s="38">
        <v>23755</v>
      </c>
      <c r="F22" s="39">
        <v>98.88028638028638</v>
      </c>
      <c r="G22" s="40"/>
      <c r="H22" s="147">
        <v>143.734</v>
      </c>
      <c r="I22" s="148">
        <v>132.132</v>
      </c>
      <c r="J22" s="148">
        <v>118.775</v>
      </c>
      <c r="K22" s="41">
        <v>89.89116943662398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74108</v>
      </c>
      <c r="D24" s="38">
        <v>78547</v>
      </c>
      <c r="E24" s="38">
        <v>79025</v>
      </c>
      <c r="F24" s="39">
        <v>100.6085528409742</v>
      </c>
      <c r="G24" s="40"/>
      <c r="H24" s="147">
        <v>363.781</v>
      </c>
      <c r="I24" s="148">
        <v>384.434</v>
      </c>
      <c r="J24" s="148">
        <v>377.199</v>
      </c>
      <c r="K24" s="41">
        <v>98.11801245467362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29150</v>
      </c>
      <c r="D26" s="38">
        <v>31550</v>
      </c>
      <c r="E26" s="38">
        <v>30050</v>
      </c>
      <c r="F26" s="39">
        <v>95.24564183835182</v>
      </c>
      <c r="G26" s="40"/>
      <c r="H26" s="147">
        <v>109.66</v>
      </c>
      <c r="I26" s="148">
        <v>158.24</v>
      </c>
      <c r="J26" s="148">
        <v>145.2</v>
      </c>
      <c r="K26" s="41">
        <v>91.75935288169867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60040</v>
      </c>
      <c r="D28" s="30">
        <v>69368</v>
      </c>
      <c r="E28" s="30">
        <v>69591</v>
      </c>
      <c r="F28" s="31"/>
      <c r="G28" s="31"/>
      <c r="H28" s="146">
        <v>247.226</v>
      </c>
      <c r="I28" s="146">
        <v>314.414</v>
      </c>
      <c r="J28" s="146">
        <v>229.15</v>
      </c>
      <c r="K28" s="32"/>
    </row>
    <row r="29" spans="1:11" s="33" customFormat="1" ht="11.25" customHeight="1">
      <c r="A29" s="35" t="s">
        <v>21</v>
      </c>
      <c r="B29" s="29"/>
      <c r="C29" s="30">
        <v>38424</v>
      </c>
      <c r="D29" s="30">
        <v>36933</v>
      </c>
      <c r="E29" s="30">
        <v>36933</v>
      </c>
      <c r="F29" s="31"/>
      <c r="G29" s="31"/>
      <c r="H29" s="146">
        <v>59.132</v>
      </c>
      <c r="I29" s="146">
        <v>86.81</v>
      </c>
      <c r="J29" s="146">
        <v>79.394</v>
      </c>
      <c r="K29" s="32"/>
    </row>
    <row r="30" spans="1:11" s="33" customFormat="1" ht="11.25" customHeight="1">
      <c r="A30" s="35" t="s">
        <v>22</v>
      </c>
      <c r="B30" s="29"/>
      <c r="C30" s="30">
        <v>163411</v>
      </c>
      <c r="D30" s="30">
        <v>150024</v>
      </c>
      <c r="E30" s="30">
        <v>125476</v>
      </c>
      <c r="F30" s="31"/>
      <c r="G30" s="31"/>
      <c r="H30" s="146">
        <v>334.318</v>
      </c>
      <c r="I30" s="146">
        <v>364.637</v>
      </c>
      <c r="J30" s="146">
        <v>309.463</v>
      </c>
      <c r="K30" s="32"/>
    </row>
    <row r="31" spans="1:11" s="42" customFormat="1" ht="11.25" customHeight="1">
      <c r="A31" s="43" t="s">
        <v>23</v>
      </c>
      <c r="B31" s="37"/>
      <c r="C31" s="38">
        <v>261875</v>
      </c>
      <c r="D31" s="38">
        <v>256325</v>
      </c>
      <c r="E31" s="38">
        <v>232000</v>
      </c>
      <c r="F31" s="39">
        <v>90.51009460645665</v>
      </c>
      <c r="G31" s="40"/>
      <c r="H31" s="147">
        <v>640.6759999999999</v>
      </c>
      <c r="I31" s="148">
        <v>765.861</v>
      </c>
      <c r="J31" s="148">
        <v>618.0070000000001</v>
      </c>
      <c r="K31" s="41">
        <v>80.69440799309535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21031</v>
      </c>
      <c r="D33" s="30">
        <v>23080</v>
      </c>
      <c r="E33" s="30">
        <v>21570</v>
      </c>
      <c r="F33" s="31"/>
      <c r="G33" s="31"/>
      <c r="H33" s="146">
        <v>83.474</v>
      </c>
      <c r="I33" s="146">
        <v>91.84</v>
      </c>
      <c r="J33" s="146">
        <v>86.05</v>
      </c>
      <c r="K33" s="32"/>
    </row>
    <row r="34" spans="1:11" s="33" customFormat="1" ht="11.25" customHeight="1">
      <c r="A34" s="35" t="s">
        <v>25</v>
      </c>
      <c r="B34" s="29"/>
      <c r="C34" s="30">
        <v>11433</v>
      </c>
      <c r="D34" s="30">
        <v>11833</v>
      </c>
      <c r="E34" s="30">
        <v>10525</v>
      </c>
      <c r="F34" s="31"/>
      <c r="G34" s="31"/>
      <c r="H34" s="146">
        <v>32.175</v>
      </c>
      <c r="I34" s="146">
        <v>50.13</v>
      </c>
      <c r="J34" s="146">
        <v>40.1</v>
      </c>
      <c r="K34" s="32"/>
    </row>
    <row r="35" spans="1:11" s="33" customFormat="1" ht="11.25" customHeight="1">
      <c r="A35" s="35" t="s">
        <v>26</v>
      </c>
      <c r="B35" s="29"/>
      <c r="C35" s="30">
        <v>45794</v>
      </c>
      <c r="D35" s="30">
        <v>50100</v>
      </c>
      <c r="E35" s="30">
        <v>45100</v>
      </c>
      <c r="F35" s="31"/>
      <c r="G35" s="31"/>
      <c r="H35" s="146">
        <v>157.518</v>
      </c>
      <c r="I35" s="146">
        <v>220.44</v>
      </c>
      <c r="J35" s="146">
        <v>180.4</v>
      </c>
      <c r="K35" s="32"/>
    </row>
    <row r="36" spans="1:11" s="33" customFormat="1" ht="11.25" customHeight="1">
      <c r="A36" s="35" t="s">
        <v>27</v>
      </c>
      <c r="B36" s="29"/>
      <c r="C36" s="30">
        <v>5600</v>
      </c>
      <c r="D36" s="30">
        <v>5600</v>
      </c>
      <c r="E36" s="30">
        <v>6861</v>
      </c>
      <c r="F36" s="31"/>
      <c r="G36" s="31"/>
      <c r="H36" s="146">
        <v>15.175</v>
      </c>
      <c r="I36" s="146">
        <v>18.208</v>
      </c>
      <c r="J36" s="146">
        <v>6.091</v>
      </c>
      <c r="K36" s="32"/>
    </row>
    <row r="37" spans="1:11" s="42" customFormat="1" ht="11.25" customHeight="1">
      <c r="A37" s="36" t="s">
        <v>28</v>
      </c>
      <c r="B37" s="37"/>
      <c r="C37" s="38">
        <v>83858</v>
      </c>
      <c r="D37" s="38">
        <v>90613</v>
      </c>
      <c r="E37" s="38">
        <v>84056</v>
      </c>
      <c r="F37" s="39">
        <v>92.7637314734089</v>
      </c>
      <c r="G37" s="40"/>
      <c r="H37" s="147">
        <v>288.34200000000004</v>
      </c>
      <c r="I37" s="148">
        <v>380.61799999999994</v>
      </c>
      <c r="J37" s="148">
        <v>312.641</v>
      </c>
      <c r="K37" s="41">
        <v>82.14036120204511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5420</v>
      </c>
      <c r="D39" s="38">
        <v>5420</v>
      </c>
      <c r="E39" s="38">
        <v>5900</v>
      </c>
      <c r="F39" s="39">
        <v>108.85608856088561</v>
      </c>
      <c r="G39" s="40"/>
      <c r="H39" s="147">
        <v>8.017</v>
      </c>
      <c r="I39" s="148">
        <v>8.008</v>
      </c>
      <c r="J39" s="148">
        <v>9</v>
      </c>
      <c r="K39" s="41">
        <v>112.3876123876124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35880</v>
      </c>
      <c r="D41" s="30">
        <v>34911</v>
      </c>
      <c r="E41" s="30">
        <v>35819</v>
      </c>
      <c r="F41" s="31"/>
      <c r="G41" s="31"/>
      <c r="H41" s="146">
        <v>27.931</v>
      </c>
      <c r="I41" s="146">
        <v>120.187</v>
      </c>
      <c r="J41" s="146">
        <v>99.022</v>
      </c>
      <c r="K41" s="32"/>
    </row>
    <row r="42" spans="1:11" s="33" customFormat="1" ht="11.25" customHeight="1">
      <c r="A42" s="35" t="s">
        <v>31</v>
      </c>
      <c r="B42" s="29"/>
      <c r="C42" s="30">
        <v>220567</v>
      </c>
      <c r="D42" s="30">
        <v>221915</v>
      </c>
      <c r="E42" s="30">
        <v>210188</v>
      </c>
      <c r="F42" s="31"/>
      <c r="G42" s="31"/>
      <c r="H42" s="146">
        <v>592.472</v>
      </c>
      <c r="I42" s="146">
        <v>1019.828</v>
      </c>
      <c r="J42" s="146">
        <v>849.452</v>
      </c>
      <c r="K42" s="32"/>
    </row>
    <row r="43" spans="1:11" s="33" customFormat="1" ht="11.25" customHeight="1">
      <c r="A43" s="35" t="s">
        <v>32</v>
      </c>
      <c r="B43" s="29"/>
      <c r="C43" s="30">
        <v>62635</v>
      </c>
      <c r="D43" s="30">
        <v>65771</v>
      </c>
      <c r="E43" s="30">
        <v>51995</v>
      </c>
      <c r="F43" s="31"/>
      <c r="G43" s="31"/>
      <c r="H43" s="146">
        <v>135.042</v>
      </c>
      <c r="I43" s="146">
        <v>320.257</v>
      </c>
      <c r="J43" s="146">
        <v>227.705</v>
      </c>
      <c r="K43" s="32"/>
    </row>
    <row r="44" spans="1:11" s="33" customFormat="1" ht="11.25" customHeight="1">
      <c r="A44" s="35" t="s">
        <v>33</v>
      </c>
      <c r="B44" s="29"/>
      <c r="C44" s="30">
        <v>128471</v>
      </c>
      <c r="D44" s="30">
        <v>130617</v>
      </c>
      <c r="E44" s="30">
        <v>114431</v>
      </c>
      <c r="F44" s="31"/>
      <c r="G44" s="31"/>
      <c r="H44" s="146">
        <v>194.93</v>
      </c>
      <c r="I44" s="146">
        <v>555.555</v>
      </c>
      <c r="J44" s="146">
        <v>456.834</v>
      </c>
      <c r="K44" s="32"/>
    </row>
    <row r="45" spans="1:11" s="33" customFormat="1" ht="11.25" customHeight="1">
      <c r="A45" s="35" t="s">
        <v>34</v>
      </c>
      <c r="B45" s="29"/>
      <c r="C45" s="30">
        <v>60339</v>
      </c>
      <c r="D45" s="30">
        <v>71513</v>
      </c>
      <c r="E45" s="30">
        <v>71947</v>
      </c>
      <c r="F45" s="31"/>
      <c r="G45" s="31"/>
      <c r="H45" s="146">
        <v>80.515</v>
      </c>
      <c r="I45" s="146">
        <v>289.171</v>
      </c>
      <c r="J45" s="146">
        <v>231.773</v>
      </c>
      <c r="K45" s="32"/>
    </row>
    <row r="46" spans="1:11" s="33" customFormat="1" ht="11.25" customHeight="1">
      <c r="A46" s="35" t="s">
        <v>35</v>
      </c>
      <c r="B46" s="29"/>
      <c r="C46" s="30">
        <v>74448</v>
      </c>
      <c r="D46" s="30">
        <v>72853</v>
      </c>
      <c r="E46" s="30">
        <v>71835</v>
      </c>
      <c r="F46" s="31"/>
      <c r="G46" s="31"/>
      <c r="H46" s="146">
        <v>79.089</v>
      </c>
      <c r="I46" s="146">
        <v>232.037</v>
      </c>
      <c r="J46" s="146">
        <v>180.111</v>
      </c>
      <c r="K46" s="32"/>
    </row>
    <row r="47" spans="1:11" s="33" customFormat="1" ht="11.25" customHeight="1">
      <c r="A47" s="35" t="s">
        <v>36</v>
      </c>
      <c r="B47" s="29"/>
      <c r="C47" s="30">
        <v>96535</v>
      </c>
      <c r="D47" s="30">
        <v>100494</v>
      </c>
      <c r="E47" s="30">
        <v>98075</v>
      </c>
      <c r="F47" s="31"/>
      <c r="G47" s="31"/>
      <c r="H47" s="146">
        <v>173.144</v>
      </c>
      <c r="I47" s="146">
        <v>368.841</v>
      </c>
      <c r="J47" s="146">
        <v>311.352</v>
      </c>
      <c r="K47" s="32"/>
    </row>
    <row r="48" spans="1:11" s="33" customFormat="1" ht="11.25" customHeight="1">
      <c r="A48" s="35" t="s">
        <v>37</v>
      </c>
      <c r="B48" s="29"/>
      <c r="C48" s="30">
        <v>108595</v>
      </c>
      <c r="D48" s="30">
        <v>109628</v>
      </c>
      <c r="E48" s="30">
        <v>102410</v>
      </c>
      <c r="F48" s="31"/>
      <c r="G48" s="31"/>
      <c r="H48" s="146">
        <v>136.161</v>
      </c>
      <c r="I48" s="146">
        <v>442.468</v>
      </c>
      <c r="J48" s="146">
        <v>314.346</v>
      </c>
      <c r="K48" s="32"/>
    </row>
    <row r="49" spans="1:11" s="33" customFormat="1" ht="11.25" customHeight="1">
      <c r="A49" s="35" t="s">
        <v>38</v>
      </c>
      <c r="B49" s="29"/>
      <c r="C49" s="30">
        <v>71167</v>
      </c>
      <c r="D49" s="30">
        <v>68266</v>
      </c>
      <c r="E49" s="30">
        <v>66632</v>
      </c>
      <c r="F49" s="31"/>
      <c r="G49" s="31"/>
      <c r="H49" s="146">
        <v>85.792</v>
      </c>
      <c r="I49" s="146">
        <v>259.833</v>
      </c>
      <c r="J49" s="146">
        <v>235.237</v>
      </c>
      <c r="K49" s="32"/>
    </row>
    <row r="50" spans="1:11" s="42" customFormat="1" ht="11.25" customHeight="1">
      <c r="A50" s="43" t="s">
        <v>39</v>
      </c>
      <c r="B50" s="37"/>
      <c r="C50" s="38">
        <v>858637</v>
      </c>
      <c r="D50" s="38">
        <v>875968</v>
      </c>
      <c r="E50" s="38">
        <v>823332</v>
      </c>
      <c r="F50" s="39">
        <v>93.9911046978885</v>
      </c>
      <c r="G50" s="40"/>
      <c r="H50" s="147">
        <v>1505.076</v>
      </c>
      <c r="I50" s="148">
        <v>3608.176999999999</v>
      </c>
      <c r="J50" s="148">
        <v>2905.832</v>
      </c>
      <c r="K50" s="41">
        <v>80.53463009159475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17945</v>
      </c>
      <c r="D52" s="38">
        <v>24560</v>
      </c>
      <c r="E52" s="38">
        <v>24560</v>
      </c>
      <c r="F52" s="39">
        <v>100</v>
      </c>
      <c r="G52" s="40"/>
      <c r="H52" s="147">
        <v>24.228</v>
      </c>
      <c r="I52" s="148">
        <v>65.69</v>
      </c>
      <c r="J52" s="148">
        <v>65.69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67763</v>
      </c>
      <c r="D54" s="30">
        <v>61445</v>
      </c>
      <c r="E54" s="30">
        <v>61500</v>
      </c>
      <c r="F54" s="31"/>
      <c r="G54" s="31"/>
      <c r="H54" s="146">
        <v>195.674</v>
      </c>
      <c r="I54" s="146">
        <v>224.633</v>
      </c>
      <c r="J54" s="146">
        <v>187.551</v>
      </c>
      <c r="K54" s="32"/>
    </row>
    <row r="55" spans="1:11" s="33" customFormat="1" ht="11.25" customHeight="1">
      <c r="A55" s="35" t="s">
        <v>42</v>
      </c>
      <c r="B55" s="29"/>
      <c r="C55" s="30">
        <v>39171</v>
      </c>
      <c r="D55" s="30">
        <v>38551</v>
      </c>
      <c r="E55" s="30">
        <v>38600</v>
      </c>
      <c r="F55" s="31"/>
      <c r="G55" s="31"/>
      <c r="H55" s="146">
        <v>76.081</v>
      </c>
      <c r="I55" s="146">
        <v>96.377</v>
      </c>
      <c r="J55" s="146">
        <v>68.515</v>
      </c>
      <c r="K55" s="32"/>
    </row>
    <row r="56" spans="1:11" s="33" customFormat="1" ht="11.25" customHeight="1">
      <c r="A56" s="35" t="s">
        <v>43</v>
      </c>
      <c r="B56" s="29"/>
      <c r="C56" s="30">
        <v>39696</v>
      </c>
      <c r="D56" s="30">
        <v>33421.34</v>
      </c>
      <c r="E56" s="30">
        <v>39150</v>
      </c>
      <c r="F56" s="31"/>
      <c r="G56" s="31"/>
      <c r="H56" s="146">
        <v>98.04</v>
      </c>
      <c r="I56" s="146">
        <v>91.314</v>
      </c>
      <c r="J56" s="146">
        <v>98.44</v>
      </c>
      <c r="K56" s="32"/>
    </row>
    <row r="57" spans="1:11" s="33" customFormat="1" ht="11.25" customHeight="1">
      <c r="A57" s="35" t="s">
        <v>44</v>
      </c>
      <c r="B57" s="29"/>
      <c r="C57" s="30">
        <v>59775</v>
      </c>
      <c r="D57" s="30">
        <v>59593</v>
      </c>
      <c r="E57" s="30">
        <v>59593</v>
      </c>
      <c r="F57" s="31"/>
      <c r="G57" s="31"/>
      <c r="H57" s="146">
        <v>108.541</v>
      </c>
      <c r="I57" s="146">
        <v>183.434</v>
      </c>
      <c r="J57" s="146">
        <v>160.768</v>
      </c>
      <c r="K57" s="32"/>
    </row>
    <row r="58" spans="1:11" s="33" customFormat="1" ht="11.25" customHeight="1">
      <c r="A58" s="35" t="s">
        <v>45</v>
      </c>
      <c r="B58" s="29"/>
      <c r="C58" s="30">
        <v>51101</v>
      </c>
      <c r="D58" s="30">
        <v>48045</v>
      </c>
      <c r="E58" s="30">
        <v>46507</v>
      </c>
      <c r="F58" s="31"/>
      <c r="G58" s="31"/>
      <c r="H58" s="146">
        <v>63.72</v>
      </c>
      <c r="I58" s="146">
        <v>165.647</v>
      </c>
      <c r="J58" s="146">
        <v>105.94</v>
      </c>
      <c r="K58" s="32"/>
    </row>
    <row r="59" spans="1:11" s="42" customFormat="1" ht="11.25" customHeight="1">
      <c r="A59" s="36" t="s">
        <v>46</v>
      </c>
      <c r="B59" s="37"/>
      <c r="C59" s="38">
        <v>257506</v>
      </c>
      <c r="D59" s="38">
        <v>241055.34</v>
      </c>
      <c r="E59" s="38">
        <v>245350</v>
      </c>
      <c r="F59" s="39">
        <v>101.78160749311756</v>
      </c>
      <c r="G59" s="40"/>
      <c r="H59" s="147">
        <v>542.056</v>
      </c>
      <c r="I59" s="148">
        <v>761.405</v>
      </c>
      <c r="J59" s="148">
        <v>621.2139999999999</v>
      </c>
      <c r="K59" s="41">
        <v>81.58785403300477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1310</v>
      </c>
      <c r="D61" s="30">
        <v>1140</v>
      </c>
      <c r="E61" s="30">
        <v>1500</v>
      </c>
      <c r="F61" s="31"/>
      <c r="G61" s="31"/>
      <c r="H61" s="146">
        <v>2.795</v>
      </c>
      <c r="I61" s="146">
        <v>2.546</v>
      </c>
      <c r="J61" s="146">
        <v>2.937</v>
      </c>
      <c r="K61" s="32"/>
    </row>
    <row r="62" spans="1:11" s="33" customFormat="1" ht="11.25" customHeight="1">
      <c r="A62" s="35" t="s">
        <v>48</v>
      </c>
      <c r="B62" s="29"/>
      <c r="C62" s="30">
        <v>949</v>
      </c>
      <c r="D62" s="30">
        <v>825</v>
      </c>
      <c r="E62" s="30">
        <v>879</v>
      </c>
      <c r="F62" s="31"/>
      <c r="G62" s="31"/>
      <c r="H62" s="146">
        <v>1.674</v>
      </c>
      <c r="I62" s="146">
        <v>1.113</v>
      </c>
      <c r="J62" s="146">
        <v>1.736</v>
      </c>
      <c r="K62" s="32"/>
    </row>
    <row r="63" spans="1:11" s="33" customFormat="1" ht="11.25" customHeight="1">
      <c r="A63" s="35" t="s">
        <v>49</v>
      </c>
      <c r="B63" s="29"/>
      <c r="C63" s="30">
        <v>2311</v>
      </c>
      <c r="D63" s="30">
        <v>2290</v>
      </c>
      <c r="E63" s="30">
        <v>2274</v>
      </c>
      <c r="F63" s="31"/>
      <c r="G63" s="31"/>
      <c r="H63" s="146">
        <v>4.862</v>
      </c>
      <c r="I63" s="146">
        <v>6.873</v>
      </c>
      <c r="J63" s="146">
        <v>6.01</v>
      </c>
      <c r="K63" s="32"/>
    </row>
    <row r="64" spans="1:11" s="42" customFormat="1" ht="11.25" customHeight="1">
      <c r="A64" s="36" t="s">
        <v>50</v>
      </c>
      <c r="B64" s="37"/>
      <c r="C64" s="38">
        <v>4570</v>
      </c>
      <c r="D64" s="38">
        <v>4255</v>
      </c>
      <c r="E64" s="38">
        <v>4653</v>
      </c>
      <c r="F64" s="39">
        <v>109.35370152761458</v>
      </c>
      <c r="G64" s="40"/>
      <c r="H64" s="147">
        <v>9.331</v>
      </c>
      <c r="I64" s="148">
        <v>10.532</v>
      </c>
      <c r="J64" s="148">
        <v>10.683</v>
      </c>
      <c r="K64" s="41">
        <v>101.43372578807444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8468</v>
      </c>
      <c r="D66" s="38">
        <v>7309</v>
      </c>
      <c r="E66" s="38">
        <v>7235</v>
      </c>
      <c r="F66" s="39">
        <v>98.98754959638802</v>
      </c>
      <c r="G66" s="40"/>
      <c r="H66" s="147">
        <v>9.926</v>
      </c>
      <c r="I66" s="148">
        <v>9.817</v>
      </c>
      <c r="J66" s="148">
        <v>9.308</v>
      </c>
      <c r="K66" s="41">
        <v>94.81511663440969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60898</v>
      </c>
      <c r="D68" s="30">
        <v>65180</v>
      </c>
      <c r="E68" s="30">
        <v>63200</v>
      </c>
      <c r="F68" s="31"/>
      <c r="G68" s="31"/>
      <c r="H68" s="146">
        <v>148.045</v>
      </c>
      <c r="I68" s="146">
        <v>283.4</v>
      </c>
      <c r="J68" s="146">
        <v>140</v>
      </c>
      <c r="K68" s="32"/>
    </row>
    <row r="69" spans="1:11" s="33" customFormat="1" ht="11.25" customHeight="1">
      <c r="A69" s="35" t="s">
        <v>53</v>
      </c>
      <c r="B69" s="29"/>
      <c r="C69" s="30">
        <v>4128</v>
      </c>
      <c r="D69" s="30">
        <v>4510</v>
      </c>
      <c r="E69" s="30">
        <v>4050</v>
      </c>
      <c r="F69" s="31"/>
      <c r="G69" s="31"/>
      <c r="H69" s="146">
        <v>6.994</v>
      </c>
      <c r="I69" s="146">
        <v>15.9</v>
      </c>
      <c r="J69" s="146">
        <v>6.7</v>
      </c>
      <c r="K69" s="32"/>
    </row>
    <row r="70" spans="1:11" s="42" customFormat="1" ht="11.25" customHeight="1">
      <c r="A70" s="36" t="s">
        <v>54</v>
      </c>
      <c r="B70" s="37"/>
      <c r="C70" s="38">
        <v>65026</v>
      </c>
      <c r="D70" s="38">
        <v>69690</v>
      </c>
      <c r="E70" s="38">
        <v>67250</v>
      </c>
      <c r="F70" s="39">
        <v>96.49878031281389</v>
      </c>
      <c r="G70" s="40"/>
      <c r="H70" s="147">
        <v>155.039</v>
      </c>
      <c r="I70" s="148">
        <v>299.29999999999995</v>
      </c>
      <c r="J70" s="148">
        <v>146.7</v>
      </c>
      <c r="K70" s="41">
        <v>49.01436685599733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3226</v>
      </c>
      <c r="D72" s="30">
        <v>3125</v>
      </c>
      <c r="E72" s="30">
        <v>3263</v>
      </c>
      <c r="F72" s="31"/>
      <c r="G72" s="31"/>
      <c r="H72" s="146">
        <v>3.865</v>
      </c>
      <c r="I72" s="146">
        <v>4.38</v>
      </c>
      <c r="J72" s="146">
        <v>4.178</v>
      </c>
      <c r="K72" s="32"/>
    </row>
    <row r="73" spans="1:11" s="33" customFormat="1" ht="11.25" customHeight="1">
      <c r="A73" s="35" t="s">
        <v>56</v>
      </c>
      <c r="B73" s="29"/>
      <c r="C73" s="30">
        <v>68408</v>
      </c>
      <c r="D73" s="30">
        <v>68574</v>
      </c>
      <c r="E73" s="30">
        <v>68463</v>
      </c>
      <c r="F73" s="31"/>
      <c r="G73" s="31"/>
      <c r="H73" s="146">
        <v>141.504</v>
      </c>
      <c r="I73" s="146">
        <v>253.661</v>
      </c>
      <c r="J73" s="146">
        <v>253.661</v>
      </c>
      <c r="K73" s="32"/>
    </row>
    <row r="74" spans="1:11" s="33" customFormat="1" ht="11.25" customHeight="1">
      <c r="A74" s="35" t="s">
        <v>57</v>
      </c>
      <c r="B74" s="29"/>
      <c r="C74" s="30">
        <v>65360</v>
      </c>
      <c r="D74" s="30">
        <v>67258</v>
      </c>
      <c r="E74" s="30">
        <v>63000</v>
      </c>
      <c r="F74" s="31"/>
      <c r="G74" s="31"/>
      <c r="H74" s="146">
        <v>235.772</v>
      </c>
      <c r="I74" s="146">
        <v>345.495</v>
      </c>
      <c r="J74" s="146">
        <v>157.5</v>
      </c>
      <c r="K74" s="32"/>
    </row>
    <row r="75" spans="1:11" s="33" customFormat="1" ht="11.25" customHeight="1">
      <c r="A75" s="35" t="s">
        <v>58</v>
      </c>
      <c r="B75" s="29"/>
      <c r="C75" s="30">
        <v>10691</v>
      </c>
      <c r="D75" s="30">
        <v>10599</v>
      </c>
      <c r="E75" s="30">
        <v>11271</v>
      </c>
      <c r="F75" s="31"/>
      <c r="G75" s="31"/>
      <c r="H75" s="146">
        <v>14.462</v>
      </c>
      <c r="I75" s="146">
        <v>14.688</v>
      </c>
      <c r="J75" s="146">
        <v>21.515</v>
      </c>
      <c r="K75" s="32"/>
    </row>
    <row r="76" spans="1:11" s="33" customFormat="1" ht="11.25" customHeight="1">
      <c r="A76" s="35" t="s">
        <v>59</v>
      </c>
      <c r="B76" s="29"/>
      <c r="C76" s="30">
        <v>15017</v>
      </c>
      <c r="D76" s="30">
        <v>15215</v>
      </c>
      <c r="E76" s="30">
        <v>15215</v>
      </c>
      <c r="F76" s="31"/>
      <c r="G76" s="31"/>
      <c r="H76" s="146">
        <v>68.688</v>
      </c>
      <c r="I76" s="146">
        <v>66.187</v>
      </c>
      <c r="J76" s="146">
        <v>54.394</v>
      </c>
      <c r="K76" s="32"/>
    </row>
    <row r="77" spans="1:11" s="33" customFormat="1" ht="11.25" customHeight="1">
      <c r="A77" s="35" t="s">
        <v>60</v>
      </c>
      <c r="B77" s="29"/>
      <c r="C77" s="30">
        <v>9046</v>
      </c>
      <c r="D77" s="30">
        <v>8086</v>
      </c>
      <c r="E77" s="30">
        <v>8086</v>
      </c>
      <c r="F77" s="31"/>
      <c r="G77" s="31"/>
      <c r="H77" s="146">
        <v>24.877</v>
      </c>
      <c r="I77" s="146">
        <v>34.4</v>
      </c>
      <c r="J77" s="146">
        <v>35.128</v>
      </c>
      <c r="K77" s="32"/>
    </row>
    <row r="78" spans="1:11" s="33" customFormat="1" ht="11.25" customHeight="1">
      <c r="A78" s="35" t="s">
        <v>61</v>
      </c>
      <c r="B78" s="29"/>
      <c r="C78" s="30">
        <v>19417</v>
      </c>
      <c r="D78" s="30">
        <v>19845</v>
      </c>
      <c r="E78" s="30">
        <v>20000</v>
      </c>
      <c r="F78" s="31"/>
      <c r="G78" s="31"/>
      <c r="H78" s="146">
        <v>47.323</v>
      </c>
      <c r="I78" s="146">
        <v>76.223</v>
      </c>
      <c r="J78" s="146">
        <v>47.72</v>
      </c>
      <c r="K78" s="32"/>
    </row>
    <row r="79" spans="1:11" s="33" customFormat="1" ht="11.25" customHeight="1">
      <c r="A79" s="35" t="s">
        <v>62</v>
      </c>
      <c r="B79" s="29"/>
      <c r="C79" s="30">
        <v>162513</v>
      </c>
      <c r="D79" s="30">
        <v>146459</v>
      </c>
      <c r="E79" s="30">
        <v>146388</v>
      </c>
      <c r="F79" s="31"/>
      <c r="G79" s="31"/>
      <c r="H79" s="146">
        <v>453.51</v>
      </c>
      <c r="I79" s="146">
        <v>625.536</v>
      </c>
      <c r="J79" s="146">
        <v>409.886</v>
      </c>
      <c r="K79" s="32"/>
    </row>
    <row r="80" spans="1:11" s="42" customFormat="1" ht="11.25" customHeight="1">
      <c r="A80" s="43" t="s">
        <v>63</v>
      </c>
      <c r="B80" s="37"/>
      <c r="C80" s="38">
        <v>353678</v>
      </c>
      <c r="D80" s="38">
        <v>339161</v>
      </c>
      <c r="E80" s="38">
        <v>335686</v>
      </c>
      <c r="F80" s="39">
        <v>98.9754128570207</v>
      </c>
      <c r="G80" s="40"/>
      <c r="H80" s="147">
        <v>990.001</v>
      </c>
      <c r="I80" s="148">
        <v>1420.57</v>
      </c>
      <c r="J80" s="148">
        <v>983.982</v>
      </c>
      <c r="K80" s="41">
        <v>69.26670280239622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165</v>
      </c>
      <c r="D82" s="30">
        <v>165</v>
      </c>
      <c r="E82" s="30">
        <v>129</v>
      </c>
      <c r="F82" s="31"/>
      <c r="G82" s="31"/>
      <c r="H82" s="146">
        <v>0.24</v>
      </c>
      <c r="I82" s="146">
        <v>0.24</v>
      </c>
      <c r="J82" s="146">
        <v>0.192</v>
      </c>
      <c r="K82" s="32"/>
    </row>
    <row r="83" spans="1:11" s="33" customFormat="1" ht="11.25" customHeight="1">
      <c r="A83" s="35" t="s">
        <v>65</v>
      </c>
      <c r="B83" s="29"/>
      <c r="C83" s="30">
        <v>177</v>
      </c>
      <c r="D83" s="30">
        <v>180</v>
      </c>
      <c r="E83" s="30">
        <v>160</v>
      </c>
      <c r="F83" s="31"/>
      <c r="G83" s="31"/>
      <c r="H83" s="146">
        <v>0.181</v>
      </c>
      <c r="I83" s="146">
        <v>0.18</v>
      </c>
      <c r="J83" s="146">
        <v>0.16</v>
      </c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345</v>
      </c>
      <c r="E84" s="38">
        <v>289</v>
      </c>
      <c r="F84" s="39">
        <v>83.76811594202898</v>
      </c>
      <c r="G84" s="40"/>
      <c r="H84" s="147">
        <v>0.421</v>
      </c>
      <c r="I84" s="148">
        <v>0.42</v>
      </c>
      <c r="J84" s="148">
        <v>0.352</v>
      </c>
      <c r="K84" s="41">
        <v>83.8095238095238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2059224</v>
      </c>
      <c r="D87" s="53">
        <v>2063199.34</v>
      </c>
      <c r="E87" s="53">
        <v>1976331</v>
      </c>
      <c r="F87" s="54">
        <f>IF(D87&gt;0,100*E87/D87,0)</f>
        <v>95.78962932394113</v>
      </c>
      <c r="G87" s="40"/>
      <c r="H87" s="151">
        <v>4825.109</v>
      </c>
      <c r="I87" s="152">
        <v>8041.164999999999</v>
      </c>
      <c r="J87" s="152">
        <v>6359.3369999999995</v>
      </c>
      <c r="K87" s="54">
        <f>IF(I87&gt;0,100*J87/I87,0)</f>
        <v>79.08477192048665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9" zoomScaleSheetLayoutView="99" zoomScalePageLayoutView="0" workbookViewId="0" topLeftCell="A1">
      <selection activeCell="H8" sqref="H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6"/>
      <c r="I9" s="146"/>
      <c r="J9" s="146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6"/>
      <c r="I10" s="146"/>
      <c r="J10" s="146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6"/>
      <c r="I11" s="146"/>
      <c r="J11" s="146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6"/>
      <c r="I12" s="146"/>
      <c r="J12" s="146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7"/>
      <c r="I13" s="148"/>
      <c r="J13" s="14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7"/>
      <c r="I17" s="148"/>
      <c r="J17" s="14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6"/>
      <c r="I19" s="146"/>
      <c r="J19" s="146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7"/>
      <c r="I22" s="148"/>
      <c r="J22" s="14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7"/>
      <c r="I24" s="148"/>
      <c r="J24" s="14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7"/>
      <c r="I26" s="148"/>
      <c r="J26" s="14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3149</v>
      </c>
      <c r="D28" s="30">
        <v>3806</v>
      </c>
      <c r="E28" s="30">
        <v>3517</v>
      </c>
      <c r="F28" s="31"/>
      <c r="G28" s="31"/>
      <c r="H28" s="146">
        <v>12.547</v>
      </c>
      <c r="I28" s="146">
        <v>16.74</v>
      </c>
      <c r="J28" s="146">
        <v>16.563</v>
      </c>
      <c r="K28" s="32"/>
    </row>
    <row r="29" spans="1:11" s="33" customFormat="1" ht="11.25" customHeight="1">
      <c r="A29" s="35" t="s">
        <v>21</v>
      </c>
      <c r="B29" s="29"/>
      <c r="C29" s="30">
        <v>15729</v>
      </c>
      <c r="D29" s="30">
        <v>1844</v>
      </c>
      <c r="E29" s="30">
        <v>1844</v>
      </c>
      <c r="F29" s="31"/>
      <c r="G29" s="31"/>
      <c r="H29" s="146">
        <v>24.171</v>
      </c>
      <c r="I29" s="146">
        <v>4.078</v>
      </c>
      <c r="J29" s="146">
        <v>4.133</v>
      </c>
      <c r="K29" s="32"/>
    </row>
    <row r="30" spans="1:11" s="33" customFormat="1" ht="11.25" customHeight="1">
      <c r="A30" s="35" t="s">
        <v>22</v>
      </c>
      <c r="B30" s="29"/>
      <c r="C30" s="30">
        <v>4985</v>
      </c>
      <c r="D30" s="30">
        <v>3436</v>
      </c>
      <c r="E30" s="30">
        <v>3898</v>
      </c>
      <c r="F30" s="31"/>
      <c r="G30" s="31"/>
      <c r="H30" s="146">
        <v>11.157</v>
      </c>
      <c r="I30" s="146">
        <v>9.416</v>
      </c>
      <c r="J30" s="146">
        <v>10.059</v>
      </c>
      <c r="K30" s="32"/>
    </row>
    <row r="31" spans="1:11" s="42" customFormat="1" ht="11.25" customHeight="1">
      <c r="A31" s="43" t="s">
        <v>23</v>
      </c>
      <c r="B31" s="37"/>
      <c r="C31" s="38">
        <v>23863</v>
      </c>
      <c r="D31" s="38">
        <v>9086</v>
      </c>
      <c r="E31" s="38">
        <v>9259</v>
      </c>
      <c r="F31" s="39">
        <v>101.90402817521462</v>
      </c>
      <c r="G31" s="40"/>
      <c r="H31" s="147">
        <v>47.875</v>
      </c>
      <c r="I31" s="148">
        <v>30.233999999999998</v>
      </c>
      <c r="J31" s="148">
        <v>30.754999999999995</v>
      </c>
      <c r="K31" s="41">
        <v>101.72322550770654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370</v>
      </c>
      <c r="D33" s="30">
        <v>400</v>
      </c>
      <c r="E33" s="30">
        <v>350</v>
      </c>
      <c r="F33" s="31"/>
      <c r="G33" s="31"/>
      <c r="H33" s="146">
        <v>1.332</v>
      </c>
      <c r="I33" s="146">
        <v>1.5</v>
      </c>
      <c r="J33" s="146">
        <v>1.2</v>
      </c>
      <c r="K33" s="32"/>
    </row>
    <row r="34" spans="1:11" s="33" customFormat="1" ht="11.25" customHeight="1">
      <c r="A34" s="35" t="s">
        <v>25</v>
      </c>
      <c r="B34" s="29"/>
      <c r="C34" s="30">
        <v>785</v>
      </c>
      <c r="D34" s="30">
        <v>730</v>
      </c>
      <c r="E34" s="30">
        <v>600</v>
      </c>
      <c r="F34" s="31"/>
      <c r="G34" s="31"/>
      <c r="H34" s="146">
        <v>1.802</v>
      </c>
      <c r="I34" s="146">
        <v>3</v>
      </c>
      <c r="J34" s="146">
        <v>1.4</v>
      </c>
      <c r="K34" s="32"/>
    </row>
    <row r="35" spans="1:11" s="33" customFormat="1" ht="11.25" customHeight="1">
      <c r="A35" s="35" t="s">
        <v>26</v>
      </c>
      <c r="B35" s="29"/>
      <c r="C35" s="30">
        <v>1113</v>
      </c>
      <c r="D35" s="30">
        <v>500</v>
      </c>
      <c r="E35" s="30">
        <v>450</v>
      </c>
      <c r="F35" s="31"/>
      <c r="G35" s="31"/>
      <c r="H35" s="146">
        <v>4.182</v>
      </c>
      <c r="I35" s="146">
        <v>2.3</v>
      </c>
      <c r="J35" s="146">
        <v>1.8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6"/>
      <c r="I36" s="146"/>
      <c r="J36" s="146"/>
      <c r="K36" s="32"/>
    </row>
    <row r="37" spans="1:11" s="42" customFormat="1" ht="11.25" customHeight="1">
      <c r="A37" s="36" t="s">
        <v>28</v>
      </c>
      <c r="B37" s="37"/>
      <c r="C37" s="38">
        <v>2268</v>
      </c>
      <c r="D37" s="38">
        <v>1630</v>
      </c>
      <c r="E37" s="38">
        <v>1400</v>
      </c>
      <c r="F37" s="39">
        <v>85.88957055214723</v>
      </c>
      <c r="G37" s="40"/>
      <c r="H37" s="147">
        <v>7.316000000000001</v>
      </c>
      <c r="I37" s="148">
        <v>6.8</v>
      </c>
      <c r="J37" s="148">
        <v>4.3999999999999995</v>
      </c>
      <c r="K37" s="41">
        <v>64.70588235294117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11582</v>
      </c>
      <c r="D39" s="38">
        <v>11582</v>
      </c>
      <c r="E39" s="38">
        <v>12100</v>
      </c>
      <c r="F39" s="39">
        <v>104.47245726126748</v>
      </c>
      <c r="G39" s="40"/>
      <c r="H39" s="147">
        <v>17.164</v>
      </c>
      <c r="I39" s="148">
        <v>17.1</v>
      </c>
      <c r="J39" s="148">
        <v>19</v>
      </c>
      <c r="K39" s="41">
        <v>111.1111111111111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12585</v>
      </c>
      <c r="D41" s="30">
        <v>11028</v>
      </c>
      <c r="E41" s="30">
        <v>10228</v>
      </c>
      <c r="F41" s="31"/>
      <c r="G41" s="31"/>
      <c r="H41" s="146">
        <v>8.349</v>
      </c>
      <c r="I41" s="146">
        <v>30.496</v>
      </c>
      <c r="J41" s="146">
        <v>23.228</v>
      </c>
      <c r="K41" s="32"/>
    </row>
    <row r="42" spans="1:11" s="33" customFormat="1" ht="11.25" customHeight="1">
      <c r="A42" s="35" t="s">
        <v>31</v>
      </c>
      <c r="B42" s="29"/>
      <c r="C42" s="30">
        <v>4500</v>
      </c>
      <c r="D42" s="30">
        <v>4300</v>
      </c>
      <c r="E42" s="30">
        <v>4433</v>
      </c>
      <c r="F42" s="31"/>
      <c r="G42" s="31"/>
      <c r="H42" s="146">
        <v>7.236</v>
      </c>
      <c r="I42" s="146">
        <v>18.593</v>
      </c>
      <c r="J42" s="146">
        <v>15.17</v>
      </c>
      <c r="K42" s="32"/>
    </row>
    <row r="43" spans="1:11" s="33" customFormat="1" ht="11.25" customHeight="1">
      <c r="A43" s="35" t="s">
        <v>32</v>
      </c>
      <c r="B43" s="29"/>
      <c r="C43" s="30">
        <v>1350</v>
      </c>
      <c r="D43" s="30">
        <v>1196</v>
      </c>
      <c r="E43" s="30">
        <v>1100</v>
      </c>
      <c r="F43" s="31"/>
      <c r="G43" s="31"/>
      <c r="H43" s="146">
        <v>0.867</v>
      </c>
      <c r="I43" s="146">
        <v>4.156</v>
      </c>
      <c r="J43" s="146">
        <v>3.08</v>
      </c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46">
        <v>9.787</v>
      </c>
      <c r="I44" s="146">
        <v>44.799</v>
      </c>
      <c r="J44" s="146">
        <v>32.997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46">
        <v>1.254</v>
      </c>
      <c r="I45" s="146">
        <v>3.897</v>
      </c>
      <c r="J45" s="146">
        <v>2.8</v>
      </c>
      <c r="K45" s="32"/>
    </row>
    <row r="46" spans="1:11" s="33" customFormat="1" ht="11.25" customHeight="1">
      <c r="A46" s="35" t="s">
        <v>35</v>
      </c>
      <c r="B46" s="29"/>
      <c r="C46" s="30">
        <v>18000</v>
      </c>
      <c r="D46" s="30">
        <v>15000</v>
      </c>
      <c r="E46" s="30">
        <v>15000</v>
      </c>
      <c r="F46" s="31"/>
      <c r="G46" s="31"/>
      <c r="H46" s="146">
        <v>23.419</v>
      </c>
      <c r="I46" s="146">
        <v>47.092</v>
      </c>
      <c r="J46" s="146">
        <v>36</v>
      </c>
      <c r="K46" s="32"/>
    </row>
    <row r="47" spans="1:11" s="33" customFormat="1" ht="11.25" customHeight="1">
      <c r="A47" s="35" t="s">
        <v>36</v>
      </c>
      <c r="B47" s="29"/>
      <c r="C47" s="30">
        <v>8040</v>
      </c>
      <c r="D47" s="30">
        <v>8040</v>
      </c>
      <c r="E47" s="30">
        <v>8040</v>
      </c>
      <c r="F47" s="31"/>
      <c r="G47" s="31"/>
      <c r="H47" s="146">
        <v>11.466</v>
      </c>
      <c r="I47" s="146">
        <v>27.737</v>
      </c>
      <c r="J47" s="146">
        <v>24.172</v>
      </c>
      <c r="K47" s="32"/>
    </row>
    <row r="48" spans="1:11" s="33" customFormat="1" ht="11.25" customHeight="1">
      <c r="A48" s="35" t="s">
        <v>37</v>
      </c>
      <c r="B48" s="29"/>
      <c r="C48" s="30">
        <v>1750</v>
      </c>
      <c r="D48" s="30">
        <v>1750</v>
      </c>
      <c r="E48" s="30">
        <v>1750</v>
      </c>
      <c r="F48" s="31"/>
      <c r="G48" s="31"/>
      <c r="H48" s="146">
        <v>1.858</v>
      </c>
      <c r="I48" s="146">
        <v>7.088</v>
      </c>
      <c r="J48" s="146">
        <v>4.875</v>
      </c>
      <c r="K48" s="32"/>
    </row>
    <row r="49" spans="1:11" s="33" customFormat="1" ht="11.25" customHeight="1">
      <c r="A49" s="35" t="s">
        <v>38</v>
      </c>
      <c r="B49" s="29"/>
      <c r="C49" s="30">
        <v>9719</v>
      </c>
      <c r="D49" s="30">
        <v>12367</v>
      </c>
      <c r="E49" s="30">
        <v>11800</v>
      </c>
      <c r="F49" s="31"/>
      <c r="G49" s="31"/>
      <c r="H49" s="146">
        <v>12.845</v>
      </c>
      <c r="I49" s="146">
        <v>50.443</v>
      </c>
      <c r="J49" s="146">
        <v>41.36</v>
      </c>
      <c r="K49" s="32"/>
    </row>
    <row r="50" spans="1:11" s="42" customFormat="1" ht="11.25" customHeight="1">
      <c r="A50" s="43" t="s">
        <v>39</v>
      </c>
      <c r="B50" s="37"/>
      <c r="C50" s="38">
        <v>66944</v>
      </c>
      <c r="D50" s="38">
        <v>64681</v>
      </c>
      <c r="E50" s="38">
        <v>63351</v>
      </c>
      <c r="F50" s="39">
        <v>97.94375473477528</v>
      </c>
      <c r="G50" s="40"/>
      <c r="H50" s="147">
        <v>77.081</v>
      </c>
      <c r="I50" s="148">
        <v>234.301</v>
      </c>
      <c r="J50" s="148">
        <v>183.68200000000002</v>
      </c>
      <c r="K50" s="41">
        <v>78.39573881460174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859</v>
      </c>
      <c r="D52" s="38">
        <v>553</v>
      </c>
      <c r="E52" s="38">
        <v>553</v>
      </c>
      <c r="F52" s="39">
        <v>100</v>
      </c>
      <c r="G52" s="40"/>
      <c r="H52" s="147">
        <v>1.127</v>
      </c>
      <c r="I52" s="148">
        <v>1.474</v>
      </c>
      <c r="J52" s="148">
        <v>1.474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25713</v>
      </c>
      <c r="D54" s="30">
        <v>19500</v>
      </c>
      <c r="E54" s="30">
        <v>20500</v>
      </c>
      <c r="F54" s="31"/>
      <c r="G54" s="31"/>
      <c r="H54" s="146">
        <v>49.48</v>
      </c>
      <c r="I54" s="146">
        <v>51.225</v>
      </c>
      <c r="J54" s="146">
        <v>41.675</v>
      </c>
      <c r="K54" s="32"/>
    </row>
    <row r="55" spans="1:11" s="33" customFormat="1" ht="11.25" customHeight="1">
      <c r="A55" s="35" t="s">
        <v>42</v>
      </c>
      <c r="B55" s="29"/>
      <c r="C55" s="30">
        <v>43539</v>
      </c>
      <c r="D55" s="30">
        <v>43737</v>
      </c>
      <c r="E55" s="30">
        <v>43000</v>
      </c>
      <c r="F55" s="31"/>
      <c r="G55" s="31"/>
      <c r="H55" s="146">
        <v>126.421</v>
      </c>
      <c r="I55" s="146">
        <v>135.584</v>
      </c>
      <c r="J55" s="146">
        <v>120.4</v>
      </c>
      <c r="K55" s="32"/>
    </row>
    <row r="56" spans="1:11" s="33" customFormat="1" ht="11.25" customHeight="1">
      <c r="A56" s="35" t="s">
        <v>43</v>
      </c>
      <c r="B56" s="29"/>
      <c r="C56" s="30">
        <v>67918</v>
      </c>
      <c r="D56" s="30">
        <v>68723</v>
      </c>
      <c r="E56" s="30">
        <v>32670</v>
      </c>
      <c r="F56" s="31"/>
      <c r="G56" s="31"/>
      <c r="H56" s="146">
        <v>186.713</v>
      </c>
      <c r="I56" s="146">
        <v>219.914</v>
      </c>
      <c r="J56" s="146">
        <v>93.8</v>
      </c>
      <c r="K56" s="32"/>
    </row>
    <row r="57" spans="1:11" s="33" customFormat="1" ht="11.25" customHeight="1">
      <c r="A57" s="35" t="s">
        <v>44</v>
      </c>
      <c r="B57" s="29"/>
      <c r="C57" s="30">
        <v>81577</v>
      </c>
      <c r="D57" s="30">
        <v>8826</v>
      </c>
      <c r="E57" s="30">
        <v>8826</v>
      </c>
      <c r="F57" s="31"/>
      <c r="G57" s="31"/>
      <c r="H57" s="146">
        <v>138.872</v>
      </c>
      <c r="I57" s="146">
        <v>26.203</v>
      </c>
      <c r="J57" s="146">
        <v>22.788</v>
      </c>
      <c r="K57" s="32"/>
    </row>
    <row r="58" spans="1:11" s="33" customFormat="1" ht="11.25" customHeight="1">
      <c r="A58" s="35" t="s">
        <v>45</v>
      </c>
      <c r="B58" s="29"/>
      <c r="C58" s="30">
        <v>4085</v>
      </c>
      <c r="D58" s="30">
        <v>15524</v>
      </c>
      <c r="E58" s="30">
        <v>10740</v>
      </c>
      <c r="F58" s="31"/>
      <c r="G58" s="31"/>
      <c r="H58" s="146">
        <v>3.922</v>
      </c>
      <c r="I58" s="146">
        <v>49.677</v>
      </c>
      <c r="J58" s="146">
        <v>22.554</v>
      </c>
      <c r="K58" s="32"/>
    </row>
    <row r="59" spans="1:11" s="42" customFormat="1" ht="11.25" customHeight="1">
      <c r="A59" s="36" t="s">
        <v>46</v>
      </c>
      <c r="B59" s="37"/>
      <c r="C59" s="38">
        <v>222832</v>
      </c>
      <c r="D59" s="38">
        <v>156310</v>
      </c>
      <c r="E59" s="38">
        <v>115736</v>
      </c>
      <c r="F59" s="39">
        <v>74.04260763866675</v>
      </c>
      <c r="G59" s="40"/>
      <c r="H59" s="147">
        <v>505.4080000000001</v>
      </c>
      <c r="I59" s="148">
        <v>482.60299999999995</v>
      </c>
      <c r="J59" s="148">
        <v>301.217</v>
      </c>
      <c r="K59" s="41">
        <v>62.415069943618256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615</v>
      </c>
      <c r="D61" s="30">
        <v>700</v>
      </c>
      <c r="E61" s="30">
        <v>700</v>
      </c>
      <c r="F61" s="31"/>
      <c r="G61" s="31"/>
      <c r="H61" s="146">
        <v>1.19</v>
      </c>
      <c r="I61" s="146">
        <v>1.418</v>
      </c>
      <c r="J61" s="146">
        <v>1.301</v>
      </c>
      <c r="K61" s="32"/>
    </row>
    <row r="62" spans="1:11" s="33" customFormat="1" ht="11.25" customHeight="1">
      <c r="A62" s="35" t="s">
        <v>48</v>
      </c>
      <c r="B62" s="29"/>
      <c r="C62" s="30">
        <v>345</v>
      </c>
      <c r="D62" s="30">
        <v>275</v>
      </c>
      <c r="E62" s="30">
        <v>128</v>
      </c>
      <c r="F62" s="31"/>
      <c r="G62" s="31"/>
      <c r="H62" s="146">
        <v>0.467</v>
      </c>
      <c r="I62" s="146">
        <v>0.352</v>
      </c>
      <c r="J62" s="146">
        <v>0.237</v>
      </c>
      <c r="K62" s="32"/>
    </row>
    <row r="63" spans="1:11" s="33" customFormat="1" ht="11.25" customHeight="1">
      <c r="A63" s="35" t="s">
        <v>49</v>
      </c>
      <c r="B63" s="29"/>
      <c r="C63" s="30">
        <v>1765</v>
      </c>
      <c r="D63" s="30">
        <v>1711</v>
      </c>
      <c r="E63" s="30">
        <v>844</v>
      </c>
      <c r="F63" s="31"/>
      <c r="G63" s="31"/>
      <c r="H63" s="146">
        <v>3.487</v>
      </c>
      <c r="I63" s="146">
        <v>4.731</v>
      </c>
      <c r="J63" s="146">
        <v>2.055</v>
      </c>
      <c r="K63" s="32"/>
    </row>
    <row r="64" spans="1:11" s="42" customFormat="1" ht="11.25" customHeight="1">
      <c r="A64" s="36" t="s">
        <v>50</v>
      </c>
      <c r="B64" s="37"/>
      <c r="C64" s="38">
        <v>2725</v>
      </c>
      <c r="D64" s="38">
        <v>2686</v>
      </c>
      <c r="E64" s="38">
        <v>1672</v>
      </c>
      <c r="F64" s="39">
        <v>62.24869694713328</v>
      </c>
      <c r="G64" s="40"/>
      <c r="H64" s="147">
        <v>5.144</v>
      </c>
      <c r="I64" s="148">
        <v>6.5009999999999994</v>
      </c>
      <c r="J64" s="148">
        <v>3.593</v>
      </c>
      <c r="K64" s="41">
        <v>55.268420243039536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11965</v>
      </c>
      <c r="D66" s="38">
        <v>10906</v>
      </c>
      <c r="E66" s="38">
        <v>10990</v>
      </c>
      <c r="F66" s="39">
        <v>100.77021822849808</v>
      </c>
      <c r="G66" s="40"/>
      <c r="H66" s="147">
        <v>13.933</v>
      </c>
      <c r="I66" s="148">
        <v>15.575</v>
      </c>
      <c r="J66" s="148">
        <v>12.98</v>
      </c>
      <c r="K66" s="41">
        <v>83.338683788122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6"/>
      <c r="I68" s="146"/>
      <c r="J68" s="146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6"/>
      <c r="I69" s="146"/>
      <c r="J69" s="146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7"/>
      <c r="I70" s="148"/>
      <c r="J70" s="14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8816</v>
      </c>
      <c r="D72" s="30">
        <v>8200</v>
      </c>
      <c r="E72" s="30">
        <v>8409</v>
      </c>
      <c r="F72" s="31"/>
      <c r="G72" s="31"/>
      <c r="H72" s="146">
        <v>13.818</v>
      </c>
      <c r="I72" s="146">
        <v>15.235</v>
      </c>
      <c r="J72" s="146">
        <v>14.024</v>
      </c>
      <c r="K72" s="32"/>
    </row>
    <row r="73" spans="1:11" s="33" customFormat="1" ht="11.25" customHeight="1">
      <c r="A73" s="35" t="s">
        <v>56</v>
      </c>
      <c r="B73" s="29"/>
      <c r="C73" s="30">
        <v>800</v>
      </c>
      <c r="D73" s="30">
        <v>800</v>
      </c>
      <c r="E73" s="30">
        <v>800</v>
      </c>
      <c r="F73" s="31"/>
      <c r="G73" s="31"/>
      <c r="H73" s="146">
        <v>1.988</v>
      </c>
      <c r="I73" s="146">
        <v>2.4</v>
      </c>
      <c r="J73" s="146">
        <v>2.4</v>
      </c>
      <c r="K73" s="32"/>
    </row>
    <row r="74" spans="1:11" s="33" customFormat="1" ht="11.25" customHeight="1">
      <c r="A74" s="35" t="s">
        <v>57</v>
      </c>
      <c r="B74" s="29"/>
      <c r="C74" s="30">
        <v>11576</v>
      </c>
      <c r="D74" s="30">
        <v>14653</v>
      </c>
      <c r="E74" s="30">
        <v>14500</v>
      </c>
      <c r="F74" s="31"/>
      <c r="G74" s="31"/>
      <c r="H74" s="146">
        <v>20.589</v>
      </c>
      <c r="I74" s="146">
        <v>65.939</v>
      </c>
      <c r="J74" s="146">
        <v>21.75</v>
      </c>
      <c r="K74" s="32"/>
    </row>
    <row r="75" spans="1:11" s="33" customFormat="1" ht="11.25" customHeight="1">
      <c r="A75" s="35" t="s">
        <v>58</v>
      </c>
      <c r="B75" s="29"/>
      <c r="C75" s="30">
        <v>32546</v>
      </c>
      <c r="D75" s="30">
        <v>30617</v>
      </c>
      <c r="E75" s="30">
        <v>36688</v>
      </c>
      <c r="F75" s="31"/>
      <c r="G75" s="31"/>
      <c r="H75" s="146">
        <v>36.076</v>
      </c>
      <c r="I75" s="146">
        <v>33.767</v>
      </c>
      <c r="J75" s="146">
        <v>72.964</v>
      </c>
      <c r="K75" s="32"/>
    </row>
    <row r="76" spans="1:11" s="33" customFormat="1" ht="11.25" customHeight="1">
      <c r="A76" s="35" t="s">
        <v>59</v>
      </c>
      <c r="B76" s="29"/>
      <c r="C76" s="30">
        <v>730</v>
      </c>
      <c r="D76" s="30">
        <v>685</v>
      </c>
      <c r="E76" s="30">
        <v>685</v>
      </c>
      <c r="F76" s="31"/>
      <c r="G76" s="31"/>
      <c r="H76" s="146">
        <v>2.555</v>
      </c>
      <c r="I76" s="146">
        <v>2.398</v>
      </c>
      <c r="J76" s="146">
        <v>1.9</v>
      </c>
      <c r="K76" s="32"/>
    </row>
    <row r="77" spans="1:11" s="33" customFormat="1" ht="11.25" customHeight="1">
      <c r="A77" s="35" t="s">
        <v>60</v>
      </c>
      <c r="B77" s="29"/>
      <c r="C77" s="30">
        <v>4709</v>
      </c>
      <c r="D77" s="30">
        <v>2768</v>
      </c>
      <c r="E77" s="30">
        <v>2768</v>
      </c>
      <c r="F77" s="31"/>
      <c r="G77" s="31"/>
      <c r="H77" s="146">
        <v>10.676</v>
      </c>
      <c r="I77" s="146">
        <v>9.8</v>
      </c>
      <c r="J77" s="146">
        <v>10.113</v>
      </c>
      <c r="K77" s="32"/>
    </row>
    <row r="78" spans="1:11" s="33" customFormat="1" ht="11.25" customHeight="1">
      <c r="A78" s="35" t="s">
        <v>61</v>
      </c>
      <c r="B78" s="29"/>
      <c r="C78" s="30">
        <v>1653</v>
      </c>
      <c r="D78" s="30">
        <v>2276</v>
      </c>
      <c r="E78" s="30">
        <v>2300</v>
      </c>
      <c r="F78" s="31"/>
      <c r="G78" s="31"/>
      <c r="H78" s="146">
        <v>3.934</v>
      </c>
      <c r="I78" s="146">
        <v>8.876</v>
      </c>
      <c r="J78" s="146">
        <v>5.474</v>
      </c>
      <c r="K78" s="32"/>
    </row>
    <row r="79" spans="1:11" s="33" customFormat="1" ht="11.25" customHeight="1">
      <c r="A79" s="35" t="s">
        <v>62</v>
      </c>
      <c r="B79" s="29"/>
      <c r="C79" s="30">
        <v>721</v>
      </c>
      <c r="D79" s="30">
        <v>816</v>
      </c>
      <c r="E79" s="30">
        <v>816</v>
      </c>
      <c r="F79" s="31"/>
      <c r="G79" s="31"/>
      <c r="H79" s="146">
        <v>1.679</v>
      </c>
      <c r="I79" s="146">
        <v>3.661</v>
      </c>
      <c r="J79" s="146">
        <v>1.306</v>
      </c>
      <c r="K79" s="32"/>
    </row>
    <row r="80" spans="1:11" s="42" customFormat="1" ht="11.25" customHeight="1">
      <c r="A80" s="43" t="s">
        <v>63</v>
      </c>
      <c r="B80" s="37"/>
      <c r="C80" s="38">
        <v>61551</v>
      </c>
      <c r="D80" s="38">
        <v>60815</v>
      </c>
      <c r="E80" s="38">
        <v>66966</v>
      </c>
      <c r="F80" s="39">
        <v>110.11428101619666</v>
      </c>
      <c r="G80" s="40"/>
      <c r="H80" s="147">
        <v>91.31500000000001</v>
      </c>
      <c r="I80" s="148">
        <v>142.076</v>
      </c>
      <c r="J80" s="148">
        <v>129.931</v>
      </c>
      <c r="K80" s="41">
        <v>91.45175821391369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6"/>
      <c r="I82" s="146"/>
      <c r="J82" s="146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6"/>
      <c r="I83" s="146"/>
      <c r="J83" s="146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7"/>
      <c r="I84" s="148"/>
      <c r="J84" s="148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404589</v>
      </c>
      <c r="D87" s="53">
        <v>318249</v>
      </c>
      <c r="E87" s="53">
        <v>282027</v>
      </c>
      <c r="F87" s="54">
        <f>IF(D87&gt;0,100*E87/D87,0)</f>
        <v>88.61834601208487</v>
      </c>
      <c r="G87" s="40"/>
      <c r="H87" s="151">
        <v>766.3630000000002</v>
      </c>
      <c r="I87" s="152">
        <v>936.664</v>
      </c>
      <c r="J87" s="152">
        <v>687.032</v>
      </c>
      <c r="K87" s="54">
        <f>IF(I87&gt;0,100*J87/I87,0)</f>
        <v>73.34882092191009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8" zoomScaleSheetLayoutView="98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118</v>
      </c>
      <c r="D9" s="30">
        <v>136</v>
      </c>
      <c r="E9" s="30">
        <v>128</v>
      </c>
      <c r="F9" s="31"/>
      <c r="G9" s="31"/>
      <c r="H9" s="146">
        <v>0.248</v>
      </c>
      <c r="I9" s="146">
        <v>0.254</v>
      </c>
      <c r="J9" s="146">
        <v>0.266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46">
        <v>0.312</v>
      </c>
      <c r="I10" s="146">
        <v>0.077</v>
      </c>
      <c r="J10" s="146">
        <v>0.082</v>
      </c>
      <c r="K10" s="32"/>
    </row>
    <row r="11" spans="1:11" s="33" customFormat="1" ht="11.25" customHeight="1">
      <c r="A11" s="28" t="s">
        <v>9</v>
      </c>
      <c r="B11" s="29"/>
      <c r="C11" s="30">
        <v>389</v>
      </c>
      <c r="D11" s="30">
        <v>240</v>
      </c>
      <c r="E11" s="30">
        <v>231</v>
      </c>
      <c r="F11" s="31"/>
      <c r="G11" s="31"/>
      <c r="H11" s="146">
        <v>0.685</v>
      </c>
      <c r="I11" s="146">
        <v>0.506</v>
      </c>
      <c r="J11" s="146">
        <v>0.497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12</v>
      </c>
      <c r="E12" s="30"/>
      <c r="F12" s="31"/>
      <c r="G12" s="31"/>
      <c r="H12" s="146"/>
      <c r="I12" s="146">
        <v>0.024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684</v>
      </c>
      <c r="D13" s="38">
        <v>426</v>
      </c>
      <c r="E13" s="38">
        <v>397</v>
      </c>
      <c r="F13" s="39">
        <f>IF(D13&gt;0,100*E13/D13,0)</f>
        <v>93.1924882629108</v>
      </c>
      <c r="G13" s="40"/>
      <c r="H13" s="147">
        <v>1.245</v>
      </c>
      <c r="I13" s="148">
        <v>0.861</v>
      </c>
      <c r="J13" s="148">
        <v>0.845</v>
      </c>
      <c r="K13" s="41">
        <v>98.14169570267131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196</v>
      </c>
      <c r="D17" s="38">
        <v>127</v>
      </c>
      <c r="E17" s="38">
        <v>127</v>
      </c>
      <c r="F17" s="39">
        <v>100</v>
      </c>
      <c r="G17" s="40"/>
      <c r="H17" s="147">
        <v>0.255</v>
      </c>
      <c r="I17" s="148">
        <v>0.191</v>
      </c>
      <c r="J17" s="148">
        <v>0.287</v>
      </c>
      <c r="K17" s="41">
        <v>150.26178010471205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13268</v>
      </c>
      <c r="D19" s="30">
        <v>13680</v>
      </c>
      <c r="E19" s="30">
        <v>13863</v>
      </c>
      <c r="F19" s="31"/>
      <c r="G19" s="31"/>
      <c r="H19" s="146">
        <v>63.686</v>
      </c>
      <c r="I19" s="146">
        <v>60.192</v>
      </c>
      <c r="J19" s="146">
        <v>65.156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13268</v>
      </c>
      <c r="D22" s="38">
        <v>13680</v>
      </c>
      <c r="E22" s="38">
        <v>13863</v>
      </c>
      <c r="F22" s="39">
        <v>101.33771929824562</v>
      </c>
      <c r="G22" s="40"/>
      <c r="H22" s="147">
        <v>63.686</v>
      </c>
      <c r="I22" s="148">
        <v>60.192</v>
      </c>
      <c r="J22" s="148">
        <v>65.156</v>
      </c>
      <c r="K22" s="41">
        <v>108.24694311536418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86241</v>
      </c>
      <c r="D24" s="38">
        <v>82998</v>
      </c>
      <c r="E24" s="38">
        <v>76780</v>
      </c>
      <c r="F24" s="39">
        <v>92.50825321092074</v>
      </c>
      <c r="G24" s="40"/>
      <c r="H24" s="147">
        <v>359.935</v>
      </c>
      <c r="I24" s="148">
        <v>334.619</v>
      </c>
      <c r="J24" s="148">
        <v>297.861</v>
      </c>
      <c r="K24" s="41">
        <v>89.01496926355047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19033</v>
      </c>
      <c r="D26" s="38">
        <v>18600</v>
      </c>
      <c r="E26" s="38">
        <v>18000</v>
      </c>
      <c r="F26" s="39">
        <v>96.7741935483871</v>
      </c>
      <c r="G26" s="40"/>
      <c r="H26" s="147">
        <v>69.965</v>
      </c>
      <c r="I26" s="148">
        <v>93</v>
      </c>
      <c r="J26" s="148">
        <v>75</v>
      </c>
      <c r="K26" s="41">
        <v>80.64516129032258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183471</v>
      </c>
      <c r="D28" s="30">
        <v>186501</v>
      </c>
      <c r="E28" s="30">
        <v>172345</v>
      </c>
      <c r="F28" s="31"/>
      <c r="G28" s="31"/>
      <c r="H28" s="146">
        <v>772.614</v>
      </c>
      <c r="I28" s="146">
        <v>820.457</v>
      </c>
      <c r="J28" s="146">
        <v>621.042</v>
      </c>
      <c r="K28" s="32"/>
    </row>
    <row r="29" spans="1:11" s="33" customFormat="1" ht="11.25" customHeight="1">
      <c r="A29" s="35" t="s">
        <v>21</v>
      </c>
      <c r="B29" s="29"/>
      <c r="C29" s="30">
        <v>84323</v>
      </c>
      <c r="D29" s="30">
        <v>90345</v>
      </c>
      <c r="E29" s="30">
        <v>90340</v>
      </c>
      <c r="F29" s="31"/>
      <c r="G29" s="31"/>
      <c r="H29" s="146">
        <v>132.329</v>
      </c>
      <c r="I29" s="146">
        <v>225.297</v>
      </c>
      <c r="J29" s="146">
        <v>205.281</v>
      </c>
      <c r="K29" s="32"/>
    </row>
    <row r="30" spans="1:11" s="33" customFormat="1" ht="11.25" customHeight="1">
      <c r="A30" s="35" t="s">
        <v>22</v>
      </c>
      <c r="B30" s="29"/>
      <c r="C30" s="30">
        <v>164090</v>
      </c>
      <c r="D30" s="30">
        <v>168390</v>
      </c>
      <c r="E30" s="30">
        <v>191094</v>
      </c>
      <c r="F30" s="31"/>
      <c r="G30" s="31"/>
      <c r="H30" s="146">
        <v>365.673</v>
      </c>
      <c r="I30" s="146">
        <v>461.428</v>
      </c>
      <c r="J30" s="146">
        <v>493.313</v>
      </c>
      <c r="K30" s="32"/>
    </row>
    <row r="31" spans="1:11" s="42" customFormat="1" ht="11.25" customHeight="1">
      <c r="A31" s="43" t="s">
        <v>23</v>
      </c>
      <c r="B31" s="37"/>
      <c r="C31" s="38">
        <v>431884</v>
      </c>
      <c r="D31" s="38">
        <v>445236</v>
      </c>
      <c r="E31" s="38">
        <v>453779</v>
      </c>
      <c r="F31" s="39">
        <v>101.91875769254958</v>
      </c>
      <c r="G31" s="40"/>
      <c r="H31" s="147">
        <v>1270.616</v>
      </c>
      <c r="I31" s="148">
        <v>1507.1819999999998</v>
      </c>
      <c r="J31" s="148">
        <v>1319.636</v>
      </c>
      <c r="K31" s="41">
        <v>87.55651275028498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38309</v>
      </c>
      <c r="D33" s="30">
        <v>35400</v>
      </c>
      <c r="E33" s="30">
        <v>35400</v>
      </c>
      <c r="F33" s="31"/>
      <c r="G33" s="31"/>
      <c r="H33" s="146">
        <v>129.416</v>
      </c>
      <c r="I33" s="146">
        <v>122</v>
      </c>
      <c r="J33" s="146">
        <v>120.95</v>
      </c>
      <c r="K33" s="32"/>
    </row>
    <row r="34" spans="1:11" s="33" customFormat="1" ht="11.25" customHeight="1">
      <c r="A34" s="35" t="s">
        <v>25</v>
      </c>
      <c r="B34" s="29"/>
      <c r="C34" s="30">
        <v>18840</v>
      </c>
      <c r="D34" s="30">
        <v>17340</v>
      </c>
      <c r="E34" s="30">
        <v>15000</v>
      </c>
      <c r="F34" s="31"/>
      <c r="G34" s="31"/>
      <c r="H34" s="146">
        <v>54.52</v>
      </c>
      <c r="I34" s="146">
        <v>67</v>
      </c>
      <c r="J34" s="146">
        <v>53</v>
      </c>
      <c r="K34" s="32"/>
    </row>
    <row r="35" spans="1:11" s="33" customFormat="1" ht="11.25" customHeight="1">
      <c r="A35" s="35" t="s">
        <v>26</v>
      </c>
      <c r="B35" s="29"/>
      <c r="C35" s="30">
        <v>110199</v>
      </c>
      <c r="D35" s="30">
        <v>107500</v>
      </c>
      <c r="E35" s="30">
        <v>105000</v>
      </c>
      <c r="F35" s="31"/>
      <c r="G35" s="31"/>
      <c r="H35" s="146">
        <v>414.03</v>
      </c>
      <c r="I35" s="146">
        <v>484</v>
      </c>
      <c r="J35" s="146">
        <v>420</v>
      </c>
      <c r="K35" s="32"/>
    </row>
    <row r="36" spans="1:11" s="33" customFormat="1" ht="11.25" customHeight="1">
      <c r="A36" s="35" t="s">
        <v>27</v>
      </c>
      <c r="B36" s="29"/>
      <c r="C36" s="30">
        <v>13207</v>
      </c>
      <c r="D36" s="30">
        <v>13207</v>
      </c>
      <c r="E36" s="30">
        <v>14200</v>
      </c>
      <c r="F36" s="31"/>
      <c r="G36" s="31"/>
      <c r="H36" s="146">
        <v>29.417</v>
      </c>
      <c r="I36" s="146">
        <v>35.3</v>
      </c>
      <c r="J36" s="146">
        <v>25.078</v>
      </c>
      <c r="K36" s="32"/>
    </row>
    <row r="37" spans="1:11" s="42" customFormat="1" ht="11.25" customHeight="1">
      <c r="A37" s="36" t="s">
        <v>28</v>
      </c>
      <c r="B37" s="37"/>
      <c r="C37" s="38">
        <v>180555</v>
      </c>
      <c r="D37" s="38">
        <v>173447</v>
      </c>
      <c r="E37" s="38">
        <v>169600</v>
      </c>
      <c r="F37" s="39">
        <v>97.78203139864051</v>
      </c>
      <c r="G37" s="40"/>
      <c r="H37" s="147">
        <v>627.383</v>
      </c>
      <c r="I37" s="148">
        <v>708.3</v>
      </c>
      <c r="J37" s="148">
        <v>619.028</v>
      </c>
      <c r="K37" s="41">
        <v>87.39630100240012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7721</v>
      </c>
      <c r="D39" s="38">
        <v>7721</v>
      </c>
      <c r="E39" s="38">
        <v>8100</v>
      </c>
      <c r="F39" s="39">
        <v>104.90869058412123</v>
      </c>
      <c r="G39" s="40"/>
      <c r="H39" s="147">
        <v>11.443</v>
      </c>
      <c r="I39" s="148">
        <v>11.4</v>
      </c>
      <c r="J39" s="148">
        <v>13</v>
      </c>
      <c r="K39" s="41">
        <v>114.03508771929825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40686</v>
      </c>
      <c r="D41" s="30">
        <v>39660</v>
      </c>
      <c r="E41" s="30">
        <v>42623</v>
      </c>
      <c r="F41" s="31"/>
      <c r="G41" s="31"/>
      <c r="H41" s="146">
        <v>28.702</v>
      </c>
      <c r="I41" s="146">
        <v>120.078</v>
      </c>
      <c r="J41" s="146">
        <v>103.302</v>
      </c>
      <c r="K41" s="32"/>
    </row>
    <row r="42" spans="1:11" s="33" customFormat="1" ht="11.25" customHeight="1">
      <c r="A42" s="35" t="s">
        <v>31</v>
      </c>
      <c r="B42" s="29"/>
      <c r="C42" s="30">
        <v>136694</v>
      </c>
      <c r="D42" s="30">
        <v>129793</v>
      </c>
      <c r="E42" s="30">
        <v>147798</v>
      </c>
      <c r="F42" s="31"/>
      <c r="G42" s="31"/>
      <c r="H42" s="146">
        <v>226.708</v>
      </c>
      <c r="I42" s="146">
        <v>564.458</v>
      </c>
      <c r="J42" s="146">
        <v>525.267</v>
      </c>
      <c r="K42" s="32"/>
    </row>
    <row r="43" spans="1:11" s="33" customFormat="1" ht="11.25" customHeight="1">
      <c r="A43" s="35" t="s">
        <v>32</v>
      </c>
      <c r="B43" s="29"/>
      <c r="C43" s="30">
        <v>16958</v>
      </c>
      <c r="D43" s="30">
        <v>18559</v>
      </c>
      <c r="E43" s="30">
        <v>22634</v>
      </c>
      <c r="F43" s="31"/>
      <c r="G43" s="31"/>
      <c r="H43" s="146">
        <v>22.25</v>
      </c>
      <c r="I43" s="146">
        <v>74.001</v>
      </c>
      <c r="J43" s="146">
        <v>79.448</v>
      </c>
      <c r="K43" s="32"/>
    </row>
    <row r="44" spans="1:11" s="33" customFormat="1" ht="11.25" customHeight="1">
      <c r="A44" s="35" t="s">
        <v>33</v>
      </c>
      <c r="B44" s="29"/>
      <c r="C44" s="30">
        <v>106910</v>
      </c>
      <c r="D44" s="30">
        <v>106503</v>
      </c>
      <c r="E44" s="30">
        <v>119589</v>
      </c>
      <c r="F44" s="31"/>
      <c r="G44" s="31"/>
      <c r="H44" s="146">
        <v>101.573</v>
      </c>
      <c r="I44" s="146">
        <v>475.909</v>
      </c>
      <c r="J44" s="146">
        <v>398.107</v>
      </c>
      <c r="K44" s="32"/>
    </row>
    <row r="45" spans="1:11" s="33" customFormat="1" ht="11.25" customHeight="1">
      <c r="A45" s="35" t="s">
        <v>34</v>
      </c>
      <c r="B45" s="29"/>
      <c r="C45" s="30">
        <v>38882</v>
      </c>
      <c r="D45" s="30">
        <v>36105</v>
      </c>
      <c r="E45" s="30">
        <v>38644</v>
      </c>
      <c r="F45" s="31"/>
      <c r="G45" s="31"/>
      <c r="H45" s="146">
        <v>52.675</v>
      </c>
      <c r="I45" s="146">
        <v>146.084</v>
      </c>
      <c r="J45" s="146">
        <v>116.444</v>
      </c>
      <c r="K45" s="32"/>
    </row>
    <row r="46" spans="1:11" s="33" customFormat="1" ht="11.25" customHeight="1">
      <c r="A46" s="35" t="s">
        <v>35</v>
      </c>
      <c r="B46" s="29"/>
      <c r="C46" s="30">
        <v>61048</v>
      </c>
      <c r="D46" s="30">
        <v>59137</v>
      </c>
      <c r="E46" s="30">
        <v>60718</v>
      </c>
      <c r="F46" s="31"/>
      <c r="G46" s="31"/>
      <c r="H46" s="146">
        <v>82.538</v>
      </c>
      <c r="I46" s="146">
        <v>190.244</v>
      </c>
      <c r="J46" s="146">
        <v>146.215</v>
      </c>
      <c r="K46" s="32"/>
    </row>
    <row r="47" spans="1:11" s="33" customFormat="1" ht="11.25" customHeight="1">
      <c r="A47" s="35" t="s">
        <v>36</v>
      </c>
      <c r="B47" s="29"/>
      <c r="C47" s="30">
        <v>84992</v>
      </c>
      <c r="D47" s="30">
        <v>77392</v>
      </c>
      <c r="E47" s="30">
        <v>82061</v>
      </c>
      <c r="F47" s="31"/>
      <c r="G47" s="31"/>
      <c r="H47" s="146">
        <v>129.166</v>
      </c>
      <c r="I47" s="146">
        <v>270.811</v>
      </c>
      <c r="J47" s="146">
        <v>256.068</v>
      </c>
      <c r="K47" s="32"/>
    </row>
    <row r="48" spans="1:11" s="33" customFormat="1" ht="11.25" customHeight="1">
      <c r="A48" s="35" t="s">
        <v>37</v>
      </c>
      <c r="B48" s="29"/>
      <c r="C48" s="30">
        <v>180220</v>
      </c>
      <c r="D48" s="30">
        <v>181822</v>
      </c>
      <c r="E48" s="30">
        <v>188414</v>
      </c>
      <c r="F48" s="31"/>
      <c r="G48" s="31"/>
      <c r="H48" s="146">
        <v>189.699</v>
      </c>
      <c r="I48" s="146">
        <v>736.53</v>
      </c>
      <c r="J48" s="146">
        <v>522.404</v>
      </c>
      <c r="K48" s="32"/>
    </row>
    <row r="49" spans="1:11" s="33" customFormat="1" ht="11.25" customHeight="1">
      <c r="A49" s="35" t="s">
        <v>38</v>
      </c>
      <c r="B49" s="29"/>
      <c r="C49" s="30">
        <v>47450</v>
      </c>
      <c r="D49" s="30">
        <v>49471</v>
      </c>
      <c r="E49" s="30">
        <v>55274</v>
      </c>
      <c r="F49" s="31"/>
      <c r="G49" s="31"/>
      <c r="H49" s="146">
        <v>62.717</v>
      </c>
      <c r="I49" s="146">
        <v>201.785</v>
      </c>
      <c r="J49" s="146">
        <v>178.458</v>
      </c>
      <c r="K49" s="32"/>
    </row>
    <row r="50" spans="1:11" s="42" customFormat="1" ht="11.25" customHeight="1">
      <c r="A50" s="43" t="s">
        <v>39</v>
      </c>
      <c r="B50" s="37"/>
      <c r="C50" s="38">
        <v>713840</v>
      </c>
      <c r="D50" s="38">
        <v>698442</v>
      </c>
      <c r="E50" s="38">
        <v>757755</v>
      </c>
      <c r="F50" s="39">
        <v>108.49218689597704</v>
      </c>
      <c r="G50" s="40"/>
      <c r="H50" s="147">
        <v>896.0279999999999</v>
      </c>
      <c r="I50" s="148">
        <v>2779.8999999999996</v>
      </c>
      <c r="J50" s="148">
        <v>2325.713</v>
      </c>
      <c r="K50" s="41">
        <v>83.66175042267709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42068</v>
      </c>
      <c r="D52" s="38">
        <v>38957</v>
      </c>
      <c r="E52" s="38">
        <v>38957</v>
      </c>
      <c r="F52" s="39">
        <v>100</v>
      </c>
      <c r="G52" s="40"/>
      <c r="H52" s="147">
        <v>65.662</v>
      </c>
      <c r="I52" s="148">
        <v>84.708</v>
      </c>
      <c r="J52" s="148">
        <v>84.708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106000</v>
      </c>
      <c r="D54" s="30">
        <v>111312</v>
      </c>
      <c r="E54" s="30">
        <v>112500</v>
      </c>
      <c r="F54" s="31"/>
      <c r="G54" s="31"/>
      <c r="H54" s="146">
        <v>270.7</v>
      </c>
      <c r="I54" s="146">
        <v>338.277</v>
      </c>
      <c r="J54" s="146">
        <v>273.375</v>
      </c>
      <c r="K54" s="32"/>
    </row>
    <row r="55" spans="1:11" s="33" customFormat="1" ht="11.25" customHeight="1">
      <c r="A55" s="35" t="s">
        <v>42</v>
      </c>
      <c r="B55" s="29"/>
      <c r="C55" s="30">
        <v>100892</v>
      </c>
      <c r="D55" s="30">
        <v>102052</v>
      </c>
      <c r="E55" s="30">
        <v>105000</v>
      </c>
      <c r="F55" s="31"/>
      <c r="G55" s="31"/>
      <c r="H55" s="146">
        <v>285.059</v>
      </c>
      <c r="I55" s="146">
        <v>316.362</v>
      </c>
      <c r="J55" s="146">
        <v>271.8</v>
      </c>
      <c r="K55" s="32"/>
    </row>
    <row r="56" spans="1:11" s="33" customFormat="1" ht="11.25" customHeight="1">
      <c r="A56" s="35" t="s">
        <v>43</v>
      </c>
      <c r="B56" s="29"/>
      <c r="C56" s="30">
        <v>193306</v>
      </c>
      <c r="D56" s="30">
        <v>195598</v>
      </c>
      <c r="E56" s="30">
        <v>240960</v>
      </c>
      <c r="F56" s="31"/>
      <c r="G56" s="31"/>
      <c r="H56" s="146">
        <v>531.42</v>
      </c>
      <c r="I56" s="146">
        <v>586.794</v>
      </c>
      <c r="J56" s="146">
        <v>688</v>
      </c>
      <c r="K56" s="32"/>
    </row>
    <row r="57" spans="1:11" s="33" customFormat="1" ht="11.25" customHeight="1">
      <c r="A57" s="35" t="s">
        <v>44</v>
      </c>
      <c r="B57" s="29"/>
      <c r="C57" s="30">
        <v>11901</v>
      </c>
      <c r="D57" s="30">
        <v>79439</v>
      </c>
      <c r="E57" s="30">
        <v>79439</v>
      </c>
      <c r="F57" s="31"/>
      <c r="G57" s="31"/>
      <c r="H57" s="146">
        <v>21.955</v>
      </c>
      <c r="I57" s="146">
        <v>235.841</v>
      </c>
      <c r="J57" s="146">
        <v>205.107</v>
      </c>
      <c r="K57" s="32"/>
    </row>
    <row r="58" spans="1:11" s="33" customFormat="1" ht="11.25" customHeight="1">
      <c r="A58" s="35" t="s">
        <v>45</v>
      </c>
      <c r="B58" s="29"/>
      <c r="C58" s="30">
        <v>146770</v>
      </c>
      <c r="D58" s="30">
        <v>133398</v>
      </c>
      <c r="E58" s="30">
        <v>138182</v>
      </c>
      <c r="F58" s="31"/>
      <c r="G58" s="31"/>
      <c r="H58" s="146">
        <v>242.276</v>
      </c>
      <c r="I58" s="146">
        <v>470.134</v>
      </c>
      <c r="J58" s="146">
        <v>331.816</v>
      </c>
      <c r="K58" s="32"/>
    </row>
    <row r="59" spans="1:11" s="42" customFormat="1" ht="11.25" customHeight="1">
      <c r="A59" s="36" t="s">
        <v>46</v>
      </c>
      <c r="B59" s="37"/>
      <c r="C59" s="38">
        <v>558869</v>
      </c>
      <c r="D59" s="38">
        <v>621799</v>
      </c>
      <c r="E59" s="38">
        <v>676081</v>
      </c>
      <c r="F59" s="39">
        <v>108.72983070091782</v>
      </c>
      <c r="G59" s="40"/>
      <c r="H59" s="147">
        <v>1351.41</v>
      </c>
      <c r="I59" s="148">
        <v>1947.408</v>
      </c>
      <c r="J59" s="148">
        <v>1770.098</v>
      </c>
      <c r="K59" s="41">
        <v>90.89507694330105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1888</v>
      </c>
      <c r="D61" s="30">
        <v>2100</v>
      </c>
      <c r="E61" s="30">
        <v>1455</v>
      </c>
      <c r="F61" s="31"/>
      <c r="G61" s="31"/>
      <c r="H61" s="146">
        <v>3.4</v>
      </c>
      <c r="I61" s="146">
        <v>3.465</v>
      </c>
      <c r="J61" s="146">
        <v>3.66</v>
      </c>
      <c r="K61" s="32"/>
    </row>
    <row r="62" spans="1:11" s="33" customFormat="1" ht="11.25" customHeight="1">
      <c r="A62" s="35" t="s">
        <v>48</v>
      </c>
      <c r="B62" s="29"/>
      <c r="C62" s="30">
        <v>3080</v>
      </c>
      <c r="D62" s="30">
        <v>2625</v>
      </c>
      <c r="E62" s="30">
        <v>2902</v>
      </c>
      <c r="F62" s="31"/>
      <c r="G62" s="31"/>
      <c r="H62" s="146">
        <v>3.855</v>
      </c>
      <c r="I62" s="146">
        <v>3.132</v>
      </c>
      <c r="J62" s="146">
        <v>4.967</v>
      </c>
      <c r="K62" s="32"/>
    </row>
    <row r="63" spans="1:11" s="33" customFormat="1" ht="11.25" customHeight="1">
      <c r="A63" s="35" t="s">
        <v>49</v>
      </c>
      <c r="B63" s="29"/>
      <c r="C63" s="30">
        <v>7058</v>
      </c>
      <c r="D63" s="30">
        <v>6850</v>
      </c>
      <c r="E63" s="30">
        <v>7591.5</v>
      </c>
      <c r="F63" s="31"/>
      <c r="G63" s="31"/>
      <c r="H63" s="146">
        <v>13.943</v>
      </c>
      <c r="I63" s="146">
        <v>18.925</v>
      </c>
      <c r="J63" s="146">
        <v>18.493</v>
      </c>
      <c r="K63" s="32"/>
    </row>
    <row r="64" spans="1:11" s="42" customFormat="1" ht="11.25" customHeight="1">
      <c r="A64" s="36" t="s">
        <v>50</v>
      </c>
      <c r="B64" s="37"/>
      <c r="C64" s="38">
        <v>12026</v>
      </c>
      <c r="D64" s="38">
        <v>11575</v>
      </c>
      <c r="E64" s="38">
        <v>11948.5</v>
      </c>
      <c r="F64" s="39">
        <v>103.2267818574514</v>
      </c>
      <c r="G64" s="40"/>
      <c r="H64" s="147">
        <v>21.198</v>
      </c>
      <c r="I64" s="148">
        <v>25.522</v>
      </c>
      <c r="J64" s="148">
        <v>27.119999999999997</v>
      </c>
      <c r="K64" s="41">
        <v>106.26126479116056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9914</v>
      </c>
      <c r="D66" s="38">
        <v>10190</v>
      </c>
      <c r="E66" s="38">
        <v>9859</v>
      </c>
      <c r="F66" s="39">
        <v>96.75171736997056</v>
      </c>
      <c r="G66" s="40"/>
      <c r="H66" s="147">
        <v>11.032</v>
      </c>
      <c r="I66" s="148">
        <v>12.586</v>
      </c>
      <c r="J66" s="148">
        <v>10.663</v>
      </c>
      <c r="K66" s="41">
        <v>84.72111870332114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56097</v>
      </c>
      <c r="D68" s="30">
        <v>55920</v>
      </c>
      <c r="E68" s="30">
        <v>55000</v>
      </c>
      <c r="F68" s="31"/>
      <c r="G68" s="31"/>
      <c r="H68" s="146">
        <v>120.404</v>
      </c>
      <c r="I68" s="146">
        <v>232.5</v>
      </c>
      <c r="J68" s="146">
        <v>113</v>
      </c>
      <c r="K68" s="32"/>
    </row>
    <row r="69" spans="1:11" s="33" customFormat="1" ht="11.25" customHeight="1">
      <c r="A69" s="35" t="s">
        <v>53</v>
      </c>
      <c r="B69" s="29"/>
      <c r="C69" s="30">
        <v>823</v>
      </c>
      <c r="D69" s="30">
        <v>770</v>
      </c>
      <c r="E69" s="30">
        <v>1000</v>
      </c>
      <c r="F69" s="31"/>
      <c r="G69" s="31"/>
      <c r="H69" s="146">
        <v>1.622</v>
      </c>
      <c r="I69" s="146">
        <v>2.45</v>
      </c>
      <c r="J69" s="146">
        <v>1.8</v>
      </c>
      <c r="K69" s="32"/>
    </row>
    <row r="70" spans="1:11" s="42" customFormat="1" ht="11.25" customHeight="1">
      <c r="A70" s="36" t="s">
        <v>54</v>
      </c>
      <c r="B70" s="37"/>
      <c r="C70" s="38">
        <v>56920</v>
      </c>
      <c r="D70" s="38">
        <v>56690</v>
      </c>
      <c r="E70" s="38">
        <v>56000</v>
      </c>
      <c r="F70" s="39">
        <v>98.78285411889222</v>
      </c>
      <c r="G70" s="40"/>
      <c r="H70" s="147">
        <v>122.026</v>
      </c>
      <c r="I70" s="148">
        <v>234.95</v>
      </c>
      <c r="J70" s="148">
        <v>114.8</v>
      </c>
      <c r="K70" s="41">
        <v>48.861459885081935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6"/>
      <c r="I72" s="146"/>
      <c r="J72" s="146"/>
      <c r="K72" s="32"/>
    </row>
    <row r="73" spans="1:11" s="33" customFormat="1" ht="11.25" customHeight="1">
      <c r="A73" s="35" t="s">
        <v>56</v>
      </c>
      <c r="B73" s="29"/>
      <c r="C73" s="30">
        <v>8462</v>
      </c>
      <c r="D73" s="30">
        <v>8965</v>
      </c>
      <c r="E73" s="30">
        <v>8949</v>
      </c>
      <c r="F73" s="31"/>
      <c r="G73" s="31"/>
      <c r="H73" s="146">
        <v>25.552</v>
      </c>
      <c r="I73" s="146">
        <v>49.308</v>
      </c>
      <c r="J73" s="146">
        <v>49.308</v>
      </c>
      <c r="K73" s="32"/>
    </row>
    <row r="74" spans="1:11" s="33" customFormat="1" ht="11.25" customHeight="1">
      <c r="A74" s="35" t="s">
        <v>57</v>
      </c>
      <c r="B74" s="29"/>
      <c r="C74" s="30">
        <v>2894</v>
      </c>
      <c r="D74" s="30">
        <v>3936</v>
      </c>
      <c r="E74" s="30">
        <v>4000</v>
      </c>
      <c r="F74" s="31"/>
      <c r="G74" s="31"/>
      <c r="H74" s="146">
        <v>3.768</v>
      </c>
      <c r="I74" s="146">
        <v>14.563</v>
      </c>
      <c r="J74" s="146">
        <v>6</v>
      </c>
      <c r="K74" s="32"/>
    </row>
    <row r="75" spans="1:11" s="33" customFormat="1" ht="11.25" customHeight="1">
      <c r="A75" s="35" t="s">
        <v>58</v>
      </c>
      <c r="B75" s="29"/>
      <c r="C75" s="30">
        <v>11774</v>
      </c>
      <c r="D75" s="30">
        <v>11613</v>
      </c>
      <c r="E75" s="30">
        <v>6640</v>
      </c>
      <c r="F75" s="31"/>
      <c r="G75" s="31"/>
      <c r="H75" s="146">
        <v>29.426</v>
      </c>
      <c r="I75" s="146">
        <v>28.431</v>
      </c>
      <c r="J75" s="146">
        <v>13.361</v>
      </c>
      <c r="K75" s="32"/>
    </row>
    <row r="76" spans="1:11" s="33" customFormat="1" ht="11.25" customHeight="1">
      <c r="A76" s="35" t="s">
        <v>59</v>
      </c>
      <c r="B76" s="29"/>
      <c r="C76" s="30">
        <v>650</v>
      </c>
      <c r="D76" s="30">
        <v>604</v>
      </c>
      <c r="E76" s="30">
        <v>604</v>
      </c>
      <c r="F76" s="31"/>
      <c r="G76" s="31"/>
      <c r="H76" s="146">
        <v>2.795</v>
      </c>
      <c r="I76" s="146">
        <v>2.597</v>
      </c>
      <c r="J76" s="146">
        <v>2.155</v>
      </c>
      <c r="K76" s="32"/>
    </row>
    <row r="77" spans="1:11" s="33" customFormat="1" ht="11.25" customHeight="1">
      <c r="A77" s="35" t="s">
        <v>60</v>
      </c>
      <c r="B77" s="29"/>
      <c r="C77" s="30">
        <v>3139</v>
      </c>
      <c r="D77" s="30">
        <v>4330</v>
      </c>
      <c r="E77" s="30">
        <v>4275</v>
      </c>
      <c r="F77" s="31"/>
      <c r="G77" s="31"/>
      <c r="H77" s="146">
        <v>7.149</v>
      </c>
      <c r="I77" s="146">
        <v>15.8</v>
      </c>
      <c r="J77" s="146">
        <v>15.476</v>
      </c>
      <c r="K77" s="32"/>
    </row>
    <row r="78" spans="1:11" s="33" customFormat="1" ht="11.25" customHeight="1">
      <c r="A78" s="35" t="s">
        <v>61</v>
      </c>
      <c r="B78" s="29"/>
      <c r="C78" s="30">
        <v>11151</v>
      </c>
      <c r="D78" s="30">
        <v>11000</v>
      </c>
      <c r="E78" s="30">
        <v>10920</v>
      </c>
      <c r="F78" s="31"/>
      <c r="G78" s="31"/>
      <c r="H78" s="146">
        <v>29.678</v>
      </c>
      <c r="I78" s="146">
        <v>45.65</v>
      </c>
      <c r="J78" s="146">
        <v>29.047</v>
      </c>
      <c r="K78" s="32"/>
    </row>
    <row r="79" spans="1:11" s="33" customFormat="1" ht="11.25" customHeight="1">
      <c r="A79" s="35" t="s">
        <v>62</v>
      </c>
      <c r="B79" s="29"/>
      <c r="C79" s="30">
        <v>21475</v>
      </c>
      <c r="D79" s="30">
        <v>23412</v>
      </c>
      <c r="E79" s="30">
        <v>21239</v>
      </c>
      <c r="F79" s="31"/>
      <c r="G79" s="31"/>
      <c r="H79" s="146">
        <v>49.085</v>
      </c>
      <c r="I79" s="146">
        <v>99.82</v>
      </c>
      <c r="J79" s="146">
        <v>33.982</v>
      </c>
      <c r="K79" s="32"/>
    </row>
    <row r="80" spans="1:11" s="42" customFormat="1" ht="11.25" customHeight="1">
      <c r="A80" s="43" t="s">
        <v>63</v>
      </c>
      <c r="B80" s="37"/>
      <c r="C80" s="38">
        <v>59545</v>
      </c>
      <c r="D80" s="38">
        <v>63860</v>
      </c>
      <c r="E80" s="38">
        <v>56627</v>
      </c>
      <c r="F80" s="39">
        <v>88.67366113373004</v>
      </c>
      <c r="G80" s="40"/>
      <c r="H80" s="147">
        <v>147.453</v>
      </c>
      <c r="I80" s="148">
        <v>256.169</v>
      </c>
      <c r="J80" s="148">
        <v>149.329</v>
      </c>
      <c r="K80" s="41">
        <v>58.29315803239269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122</v>
      </c>
      <c r="D82" s="30">
        <v>122</v>
      </c>
      <c r="E82" s="30">
        <v>123</v>
      </c>
      <c r="F82" s="31"/>
      <c r="G82" s="31"/>
      <c r="H82" s="146">
        <v>0.192</v>
      </c>
      <c r="I82" s="146">
        <v>0.192</v>
      </c>
      <c r="J82" s="146">
        <v>0.192</v>
      </c>
      <c r="K82" s="32"/>
    </row>
    <row r="83" spans="1:11" s="33" customFormat="1" ht="11.25" customHeight="1">
      <c r="A83" s="35" t="s">
        <v>65</v>
      </c>
      <c r="B83" s="29"/>
      <c r="C83" s="30">
        <v>52</v>
      </c>
      <c r="D83" s="30">
        <v>50</v>
      </c>
      <c r="E83" s="30">
        <v>50</v>
      </c>
      <c r="F83" s="31"/>
      <c r="G83" s="31"/>
      <c r="H83" s="146">
        <v>0.052</v>
      </c>
      <c r="I83" s="146">
        <v>0.05</v>
      </c>
      <c r="J83" s="146">
        <v>0.05</v>
      </c>
      <c r="K83" s="32"/>
    </row>
    <row r="84" spans="1:11" s="42" customFormat="1" ht="11.25" customHeight="1">
      <c r="A84" s="36" t="s">
        <v>66</v>
      </c>
      <c r="B84" s="37"/>
      <c r="C84" s="38">
        <v>174</v>
      </c>
      <c r="D84" s="38">
        <v>172</v>
      </c>
      <c r="E84" s="38">
        <v>173</v>
      </c>
      <c r="F84" s="39">
        <v>100.5813953488372</v>
      </c>
      <c r="G84" s="40"/>
      <c r="H84" s="147">
        <v>0.244</v>
      </c>
      <c r="I84" s="148">
        <v>0.242</v>
      </c>
      <c r="J84" s="148">
        <v>0.242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2192938</v>
      </c>
      <c r="D87" s="53">
        <v>2243920</v>
      </c>
      <c r="E87" s="53">
        <v>2348046.5</v>
      </c>
      <c r="F87" s="54">
        <f>IF(D87&gt;0,100*E87/D87,0)</f>
        <v>104.64038379264858</v>
      </c>
      <c r="G87" s="40"/>
      <c r="H87" s="151">
        <v>5019.581</v>
      </c>
      <c r="I87" s="152">
        <v>8057.229999999999</v>
      </c>
      <c r="J87" s="152">
        <v>6873.485999999999</v>
      </c>
      <c r="K87" s="54">
        <f>IF(I87&gt;0,100*J87/I87,0)</f>
        <v>85.30830074355579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291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291</v>
      </c>
      <c r="I7" s="21" t="s">
        <v>6</v>
      </c>
      <c r="J7" s="21">
        <v>4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118</v>
      </c>
      <c r="D9" s="30">
        <v>136</v>
      </c>
      <c r="E9" s="30">
        <v>128</v>
      </c>
      <c r="F9" s="31"/>
      <c r="G9" s="31"/>
      <c r="H9" s="146">
        <v>0.248</v>
      </c>
      <c r="I9" s="146">
        <v>0.254</v>
      </c>
      <c r="J9" s="146">
        <v>0.266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46">
        <v>0.312</v>
      </c>
      <c r="I10" s="146">
        <v>0.077</v>
      </c>
      <c r="J10" s="146">
        <v>0.082</v>
      </c>
      <c r="K10" s="32"/>
    </row>
    <row r="11" spans="1:11" s="33" customFormat="1" ht="11.25" customHeight="1">
      <c r="A11" s="28" t="s">
        <v>9</v>
      </c>
      <c r="B11" s="29"/>
      <c r="C11" s="30">
        <v>389</v>
      </c>
      <c r="D11" s="30">
        <v>240</v>
      </c>
      <c r="E11" s="30">
        <v>231</v>
      </c>
      <c r="F11" s="31"/>
      <c r="G11" s="31"/>
      <c r="H11" s="146">
        <v>0.685</v>
      </c>
      <c r="I11" s="146">
        <v>0.506</v>
      </c>
      <c r="J11" s="146">
        <v>0.497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12</v>
      </c>
      <c r="E12" s="30"/>
      <c r="F12" s="31"/>
      <c r="G12" s="31"/>
      <c r="H12" s="146"/>
      <c r="I12" s="146">
        <v>0.024</v>
      </c>
      <c r="J12" s="146"/>
      <c r="K12" s="32"/>
    </row>
    <row r="13" spans="1:11" s="42" customFormat="1" ht="11.25" customHeight="1">
      <c r="A13" s="36" t="s">
        <v>11</v>
      </c>
      <c r="B13" s="37"/>
      <c r="C13" s="38">
        <v>684</v>
      </c>
      <c r="D13" s="38">
        <v>426</v>
      </c>
      <c r="E13" s="38">
        <v>397</v>
      </c>
      <c r="F13" s="39">
        <f>IF(D13&gt;0,100*E13/D13,0)</f>
        <v>93.1924882629108</v>
      </c>
      <c r="G13" s="40"/>
      <c r="H13" s="147">
        <v>1.245</v>
      </c>
      <c r="I13" s="148">
        <v>0.861</v>
      </c>
      <c r="J13" s="148">
        <v>0.845</v>
      </c>
      <c r="K13" s="41">
        <v>98.14169570267131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6"/>
      <c r="I14" s="146"/>
      <c r="J14" s="146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7"/>
      <c r="I15" s="148"/>
      <c r="J15" s="14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6"/>
      <c r="I16" s="146"/>
      <c r="J16" s="146"/>
      <c r="K16" s="32"/>
    </row>
    <row r="17" spans="1:11" s="42" customFormat="1" ht="11.25" customHeight="1">
      <c r="A17" s="36" t="s">
        <v>13</v>
      </c>
      <c r="B17" s="37"/>
      <c r="C17" s="38">
        <v>196</v>
      </c>
      <c r="D17" s="38">
        <v>127</v>
      </c>
      <c r="E17" s="38">
        <v>127</v>
      </c>
      <c r="F17" s="39">
        <v>100</v>
      </c>
      <c r="G17" s="40"/>
      <c r="H17" s="147">
        <v>0.255</v>
      </c>
      <c r="I17" s="148">
        <v>0.191</v>
      </c>
      <c r="J17" s="148">
        <v>0.287</v>
      </c>
      <c r="K17" s="41">
        <v>150.26178010471205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6"/>
      <c r="I18" s="146"/>
      <c r="J18" s="146"/>
      <c r="K18" s="32"/>
    </row>
    <row r="19" spans="1:11" s="33" customFormat="1" ht="11.25" customHeight="1">
      <c r="A19" s="28" t="s">
        <v>14</v>
      </c>
      <c r="B19" s="29"/>
      <c r="C19" s="30">
        <v>13268</v>
      </c>
      <c r="D19" s="30">
        <v>13680</v>
      </c>
      <c r="E19" s="30">
        <v>13863</v>
      </c>
      <c r="F19" s="31"/>
      <c r="G19" s="31"/>
      <c r="H19" s="146">
        <v>63.686</v>
      </c>
      <c r="I19" s="146">
        <v>60.192</v>
      </c>
      <c r="J19" s="146">
        <v>65.156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6"/>
      <c r="I20" s="146"/>
      <c r="J20" s="146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6"/>
      <c r="I21" s="146"/>
      <c r="J21" s="146"/>
      <c r="K21" s="32"/>
    </row>
    <row r="22" spans="1:11" s="42" customFormat="1" ht="11.25" customHeight="1">
      <c r="A22" s="36" t="s">
        <v>17</v>
      </c>
      <c r="B22" s="37"/>
      <c r="C22" s="38">
        <v>13268</v>
      </c>
      <c r="D22" s="38">
        <v>13680</v>
      </c>
      <c r="E22" s="38">
        <v>13863</v>
      </c>
      <c r="F22" s="39">
        <v>101.33771929824562</v>
      </c>
      <c r="G22" s="40"/>
      <c r="H22" s="147">
        <v>63.686</v>
      </c>
      <c r="I22" s="148">
        <v>60.192</v>
      </c>
      <c r="J22" s="148">
        <v>65.156</v>
      </c>
      <c r="K22" s="41">
        <v>108.24694311536418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6"/>
      <c r="I23" s="146"/>
      <c r="J23" s="146"/>
      <c r="K23" s="32"/>
    </row>
    <row r="24" spans="1:11" s="42" customFormat="1" ht="11.25" customHeight="1">
      <c r="A24" s="36" t="s">
        <v>18</v>
      </c>
      <c r="B24" s="37"/>
      <c r="C24" s="38">
        <v>86241</v>
      </c>
      <c r="D24" s="38">
        <v>82998</v>
      </c>
      <c r="E24" s="38">
        <v>76780</v>
      </c>
      <c r="F24" s="39">
        <v>92.50825321092074</v>
      </c>
      <c r="G24" s="40"/>
      <c r="H24" s="147">
        <v>359.935</v>
      </c>
      <c r="I24" s="148">
        <v>334.619</v>
      </c>
      <c r="J24" s="148">
        <v>297.861</v>
      </c>
      <c r="K24" s="41">
        <v>89.01496926355047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6"/>
      <c r="I25" s="146"/>
      <c r="J25" s="146"/>
      <c r="K25" s="32"/>
    </row>
    <row r="26" spans="1:11" s="42" customFormat="1" ht="11.25" customHeight="1">
      <c r="A26" s="36" t="s">
        <v>19</v>
      </c>
      <c r="B26" s="37"/>
      <c r="C26" s="38">
        <v>19033</v>
      </c>
      <c r="D26" s="38">
        <v>18600</v>
      </c>
      <c r="E26" s="38">
        <v>18000</v>
      </c>
      <c r="F26" s="39">
        <v>96.7741935483871</v>
      </c>
      <c r="G26" s="40"/>
      <c r="H26" s="147">
        <v>69.965</v>
      </c>
      <c r="I26" s="148">
        <v>93</v>
      </c>
      <c r="J26" s="148">
        <v>75</v>
      </c>
      <c r="K26" s="41">
        <v>80.64516129032258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6"/>
      <c r="I27" s="146"/>
      <c r="J27" s="146"/>
      <c r="K27" s="32"/>
    </row>
    <row r="28" spans="1:11" s="33" customFormat="1" ht="11.25" customHeight="1">
      <c r="A28" s="35" t="s">
        <v>20</v>
      </c>
      <c r="B28" s="29"/>
      <c r="C28" s="30">
        <v>186620</v>
      </c>
      <c r="D28" s="30">
        <v>190307</v>
      </c>
      <c r="E28" s="30">
        <v>175862</v>
      </c>
      <c r="F28" s="31"/>
      <c r="G28" s="31"/>
      <c r="H28" s="146">
        <v>785.161</v>
      </c>
      <c r="I28" s="146">
        <v>837.197</v>
      </c>
      <c r="J28" s="146">
        <v>637.605</v>
      </c>
      <c r="K28" s="32"/>
    </row>
    <row r="29" spans="1:11" s="33" customFormat="1" ht="11.25" customHeight="1">
      <c r="A29" s="35" t="s">
        <v>21</v>
      </c>
      <c r="B29" s="29"/>
      <c r="C29" s="30">
        <v>100052</v>
      </c>
      <c r="D29" s="30">
        <v>92189</v>
      </c>
      <c r="E29" s="30">
        <v>92184</v>
      </c>
      <c r="F29" s="31"/>
      <c r="G29" s="31"/>
      <c r="H29" s="146">
        <v>156.5</v>
      </c>
      <c r="I29" s="146">
        <v>229.375</v>
      </c>
      <c r="J29" s="146">
        <v>209.414</v>
      </c>
      <c r="K29" s="32"/>
    </row>
    <row r="30" spans="1:11" s="33" customFormat="1" ht="11.25" customHeight="1">
      <c r="A30" s="35" t="s">
        <v>22</v>
      </c>
      <c r="B30" s="29"/>
      <c r="C30" s="30">
        <v>169075</v>
      </c>
      <c r="D30" s="30">
        <v>171826</v>
      </c>
      <c r="E30" s="30">
        <v>194992</v>
      </c>
      <c r="F30" s="31"/>
      <c r="G30" s="31"/>
      <c r="H30" s="146">
        <v>376.83</v>
      </c>
      <c r="I30" s="146">
        <v>470.844</v>
      </c>
      <c r="J30" s="146">
        <v>503.372</v>
      </c>
      <c r="K30" s="32"/>
    </row>
    <row r="31" spans="1:11" s="42" customFormat="1" ht="11.25" customHeight="1">
      <c r="A31" s="43" t="s">
        <v>23</v>
      </c>
      <c r="B31" s="37"/>
      <c r="C31" s="38">
        <v>455747</v>
      </c>
      <c r="D31" s="38">
        <v>454322</v>
      </c>
      <c r="E31" s="38">
        <v>463038</v>
      </c>
      <c r="F31" s="39">
        <v>101.91846311646806</v>
      </c>
      <c r="G31" s="40"/>
      <c r="H31" s="147">
        <v>1318.491</v>
      </c>
      <c r="I31" s="148">
        <v>1537.4160000000002</v>
      </c>
      <c r="J31" s="148">
        <v>1350.391</v>
      </c>
      <c r="K31" s="41">
        <v>87.83510773921957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6"/>
      <c r="I32" s="146"/>
      <c r="J32" s="146"/>
      <c r="K32" s="32"/>
    </row>
    <row r="33" spans="1:11" s="33" customFormat="1" ht="11.25" customHeight="1">
      <c r="A33" s="35" t="s">
        <v>24</v>
      </c>
      <c r="B33" s="29"/>
      <c r="C33" s="30">
        <v>38679</v>
      </c>
      <c r="D33" s="30">
        <v>35800</v>
      </c>
      <c r="E33" s="30">
        <v>35750</v>
      </c>
      <c r="F33" s="31"/>
      <c r="G33" s="31"/>
      <c r="H33" s="146">
        <v>130.748</v>
      </c>
      <c r="I33" s="146">
        <v>123.5</v>
      </c>
      <c r="J33" s="146">
        <v>122.15</v>
      </c>
      <c r="K33" s="32"/>
    </row>
    <row r="34" spans="1:11" s="33" customFormat="1" ht="11.25" customHeight="1">
      <c r="A34" s="35" t="s">
        <v>25</v>
      </c>
      <c r="B34" s="29"/>
      <c r="C34" s="30">
        <v>19625</v>
      </c>
      <c r="D34" s="30">
        <v>18070</v>
      </c>
      <c r="E34" s="30">
        <v>15600</v>
      </c>
      <c r="F34" s="31"/>
      <c r="G34" s="31"/>
      <c r="H34" s="146">
        <v>56.322</v>
      </c>
      <c r="I34" s="146">
        <v>70</v>
      </c>
      <c r="J34" s="146">
        <v>54.4</v>
      </c>
      <c r="K34" s="32"/>
    </row>
    <row r="35" spans="1:11" s="33" customFormat="1" ht="11.25" customHeight="1">
      <c r="A35" s="35" t="s">
        <v>26</v>
      </c>
      <c r="B35" s="29"/>
      <c r="C35" s="30">
        <v>111312</v>
      </c>
      <c r="D35" s="30">
        <v>108000</v>
      </c>
      <c r="E35" s="30">
        <v>105450</v>
      </c>
      <c r="F35" s="31"/>
      <c r="G35" s="31"/>
      <c r="H35" s="146">
        <v>418.212</v>
      </c>
      <c r="I35" s="146">
        <v>486.3</v>
      </c>
      <c r="J35" s="146">
        <v>421.8</v>
      </c>
      <c r="K35" s="32"/>
    </row>
    <row r="36" spans="1:11" s="33" customFormat="1" ht="11.25" customHeight="1">
      <c r="A36" s="35" t="s">
        <v>27</v>
      </c>
      <c r="B36" s="29"/>
      <c r="C36" s="30">
        <v>13207</v>
      </c>
      <c r="D36" s="30">
        <v>13207</v>
      </c>
      <c r="E36" s="30">
        <v>14200</v>
      </c>
      <c r="F36" s="31"/>
      <c r="G36" s="31"/>
      <c r="H36" s="146">
        <v>29.417</v>
      </c>
      <c r="I36" s="146">
        <v>35.3</v>
      </c>
      <c r="J36" s="146">
        <v>25.078</v>
      </c>
      <c r="K36" s="32"/>
    </row>
    <row r="37" spans="1:11" s="42" customFormat="1" ht="11.25" customHeight="1">
      <c r="A37" s="36" t="s">
        <v>28</v>
      </c>
      <c r="B37" s="37"/>
      <c r="C37" s="38">
        <v>182823</v>
      </c>
      <c r="D37" s="38">
        <v>175077</v>
      </c>
      <c r="E37" s="38">
        <v>171000</v>
      </c>
      <c r="F37" s="39">
        <v>97.67131033773711</v>
      </c>
      <c r="G37" s="40"/>
      <c r="H37" s="147">
        <v>634.699</v>
      </c>
      <c r="I37" s="148">
        <v>715.0999999999999</v>
      </c>
      <c r="J37" s="148">
        <v>623.428</v>
      </c>
      <c r="K37" s="41">
        <v>87.18053419102225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6"/>
      <c r="I38" s="146"/>
      <c r="J38" s="146"/>
      <c r="K38" s="32"/>
    </row>
    <row r="39" spans="1:11" s="42" customFormat="1" ht="11.25" customHeight="1">
      <c r="A39" s="36" t="s">
        <v>29</v>
      </c>
      <c r="B39" s="37"/>
      <c r="C39" s="38">
        <v>19303</v>
      </c>
      <c r="D39" s="38">
        <v>19303</v>
      </c>
      <c r="E39" s="38">
        <v>20200</v>
      </c>
      <c r="F39" s="39">
        <v>104.64694607055898</v>
      </c>
      <c r="G39" s="40"/>
      <c r="H39" s="147">
        <v>28.607</v>
      </c>
      <c r="I39" s="148">
        <v>28.5</v>
      </c>
      <c r="J39" s="148">
        <v>32</v>
      </c>
      <c r="K39" s="41">
        <v>112.28070175438596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6"/>
      <c r="I40" s="146"/>
      <c r="J40" s="146"/>
      <c r="K40" s="32"/>
    </row>
    <row r="41" spans="1:11" s="33" customFormat="1" ht="11.25" customHeight="1">
      <c r="A41" s="28" t="s">
        <v>30</v>
      </c>
      <c r="B41" s="29"/>
      <c r="C41" s="30">
        <v>53271</v>
      </c>
      <c r="D41" s="30">
        <v>50688</v>
      </c>
      <c r="E41" s="30">
        <v>52851</v>
      </c>
      <c r="F41" s="31"/>
      <c r="G41" s="31"/>
      <c r="H41" s="146">
        <v>37.051</v>
      </c>
      <c r="I41" s="146">
        <v>150.574</v>
      </c>
      <c r="J41" s="146">
        <v>126.53</v>
      </c>
      <c r="K41" s="32"/>
    </row>
    <row r="42" spans="1:11" s="33" customFormat="1" ht="11.25" customHeight="1">
      <c r="A42" s="35" t="s">
        <v>31</v>
      </c>
      <c r="B42" s="29"/>
      <c r="C42" s="30">
        <v>141194</v>
      </c>
      <c r="D42" s="30">
        <v>134093</v>
      </c>
      <c r="E42" s="30">
        <v>152231</v>
      </c>
      <c r="F42" s="31"/>
      <c r="G42" s="31"/>
      <c r="H42" s="146">
        <v>233.944</v>
      </c>
      <c r="I42" s="146">
        <v>583.051</v>
      </c>
      <c r="J42" s="146">
        <v>540.437</v>
      </c>
      <c r="K42" s="32"/>
    </row>
    <row r="43" spans="1:11" s="33" customFormat="1" ht="11.25" customHeight="1">
      <c r="A43" s="35" t="s">
        <v>32</v>
      </c>
      <c r="B43" s="29"/>
      <c r="C43" s="30">
        <v>18308</v>
      </c>
      <c r="D43" s="30">
        <v>19755</v>
      </c>
      <c r="E43" s="30">
        <v>23734</v>
      </c>
      <c r="F43" s="31"/>
      <c r="G43" s="31"/>
      <c r="H43" s="146">
        <v>23.117</v>
      </c>
      <c r="I43" s="146">
        <v>78.157</v>
      </c>
      <c r="J43" s="146">
        <v>82.528</v>
      </c>
      <c r="K43" s="32"/>
    </row>
    <row r="44" spans="1:11" s="33" customFormat="1" ht="11.25" customHeight="1">
      <c r="A44" s="35" t="s">
        <v>33</v>
      </c>
      <c r="B44" s="29"/>
      <c r="C44" s="30">
        <v>116910</v>
      </c>
      <c r="D44" s="30">
        <v>116503</v>
      </c>
      <c r="E44" s="30">
        <v>129589</v>
      </c>
      <c r="F44" s="31"/>
      <c r="G44" s="31"/>
      <c r="H44" s="146">
        <v>111.36</v>
      </c>
      <c r="I44" s="146">
        <v>520.708</v>
      </c>
      <c r="J44" s="146">
        <v>431.104</v>
      </c>
      <c r="K44" s="32"/>
    </row>
    <row r="45" spans="1:11" s="33" customFormat="1" ht="11.25" customHeight="1">
      <c r="A45" s="35" t="s">
        <v>34</v>
      </c>
      <c r="B45" s="29"/>
      <c r="C45" s="30">
        <v>39882</v>
      </c>
      <c r="D45" s="30">
        <v>37105</v>
      </c>
      <c r="E45" s="30">
        <v>39644</v>
      </c>
      <c r="F45" s="31"/>
      <c r="G45" s="31"/>
      <c r="H45" s="146">
        <v>53.929</v>
      </c>
      <c r="I45" s="146">
        <v>149.981</v>
      </c>
      <c r="J45" s="146">
        <v>119.244</v>
      </c>
      <c r="K45" s="32"/>
    </row>
    <row r="46" spans="1:11" s="33" customFormat="1" ht="11.25" customHeight="1">
      <c r="A46" s="35" t="s">
        <v>35</v>
      </c>
      <c r="B46" s="29"/>
      <c r="C46" s="30">
        <v>79048</v>
      </c>
      <c r="D46" s="30">
        <v>74137</v>
      </c>
      <c r="E46" s="30">
        <v>75718</v>
      </c>
      <c r="F46" s="31"/>
      <c r="G46" s="31"/>
      <c r="H46" s="146">
        <v>105.957</v>
      </c>
      <c r="I46" s="146">
        <v>237.336</v>
      </c>
      <c r="J46" s="146">
        <v>182.215</v>
      </c>
      <c r="K46" s="32"/>
    </row>
    <row r="47" spans="1:11" s="33" customFormat="1" ht="11.25" customHeight="1">
      <c r="A47" s="35" t="s">
        <v>36</v>
      </c>
      <c r="B47" s="29"/>
      <c r="C47" s="30">
        <v>93032</v>
      </c>
      <c r="D47" s="30">
        <v>85432</v>
      </c>
      <c r="E47" s="30">
        <v>90101</v>
      </c>
      <c r="F47" s="31"/>
      <c r="G47" s="31"/>
      <c r="H47" s="146">
        <v>140.632</v>
      </c>
      <c r="I47" s="146">
        <v>298.548</v>
      </c>
      <c r="J47" s="146">
        <v>280.24</v>
      </c>
      <c r="K47" s="32"/>
    </row>
    <row r="48" spans="1:11" s="33" customFormat="1" ht="11.25" customHeight="1">
      <c r="A48" s="35" t="s">
        <v>37</v>
      </c>
      <c r="B48" s="29"/>
      <c r="C48" s="30">
        <v>181970</v>
      </c>
      <c r="D48" s="30">
        <v>183572</v>
      </c>
      <c r="E48" s="30">
        <v>190164</v>
      </c>
      <c r="F48" s="31"/>
      <c r="G48" s="31"/>
      <c r="H48" s="146">
        <v>191.557</v>
      </c>
      <c r="I48" s="146">
        <v>743.618</v>
      </c>
      <c r="J48" s="146">
        <v>527.279</v>
      </c>
      <c r="K48" s="32"/>
    </row>
    <row r="49" spans="1:11" s="33" customFormat="1" ht="11.25" customHeight="1">
      <c r="A49" s="35" t="s">
        <v>38</v>
      </c>
      <c r="B49" s="29"/>
      <c r="C49" s="30">
        <v>57169</v>
      </c>
      <c r="D49" s="30">
        <v>61838</v>
      </c>
      <c r="E49" s="30">
        <v>67074</v>
      </c>
      <c r="F49" s="31"/>
      <c r="G49" s="31"/>
      <c r="H49" s="146">
        <v>75.562</v>
      </c>
      <c r="I49" s="146">
        <v>252.228</v>
      </c>
      <c r="J49" s="146">
        <v>219.818</v>
      </c>
      <c r="K49" s="32"/>
    </row>
    <row r="50" spans="1:11" s="42" customFormat="1" ht="11.25" customHeight="1">
      <c r="A50" s="43" t="s">
        <v>39</v>
      </c>
      <c r="B50" s="37"/>
      <c r="C50" s="38">
        <v>780784</v>
      </c>
      <c r="D50" s="38">
        <v>763123</v>
      </c>
      <c r="E50" s="38">
        <v>821106</v>
      </c>
      <c r="F50" s="39">
        <v>107.59811983127229</v>
      </c>
      <c r="G50" s="40"/>
      <c r="H50" s="147">
        <v>973.109</v>
      </c>
      <c r="I50" s="148">
        <v>3014.201</v>
      </c>
      <c r="J50" s="148">
        <v>2509.395</v>
      </c>
      <c r="K50" s="41">
        <v>83.252410837897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6"/>
      <c r="I51" s="146"/>
      <c r="J51" s="146"/>
      <c r="K51" s="32"/>
    </row>
    <row r="52" spans="1:11" s="42" customFormat="1" ht="11.25" customHeight="1">
      <c r="A52" s="36" t="s">
        <v>40</v>
      </c>
      <c r="B52" s="37"/>
      <c r="C52" s="38">
        <v>42927</v>
      </c>
      <c r="D52" s="38">
        <v>39510</v>
      </c>
      <c r="E52" s="38">
        <v>39510</v>
      </c>
      <c r="F52" s="39">
        <v>100</v>
      </c>
      <c r="G52" s="40"/>
      <c r="H52" s="147">
        <v>66.789</v>
      </c>
      <c r="I52" s="148">
        <v>86.182</v>
      </c>
      <c r="J52" s="148">
        <v>86.182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6"/>
      <c r="I53" s="146"/>
      <c r="J53" s="146"/>
      <c r="K53" s="32"/>
    </row>
    <row r="54" spans="1:11" s="33" customFormat="1" ht="11.25" customHeight="1">
      <c r="A54" s="35" t="s">
        <v>41</v>
      </c>
      <c r="B54" s="29"/>
      <c r="C54" s="30">
        <v>131713</v>
      </c>
      <c r="D54" s="30">
        <v>130812</v>
      </c>
      <c r="E54" s="30">
        <v>133000</v>
      </c>
      <c r="F54" s="31"/>
      <c r="G54" s="31"/>
      <c r="H54" s="146">
        <v>320.18</v>
      </c>
      <c r="I54" s="146">
        <v>389.502</v>
      </c>
      <c r="J54" s="146">
        <v>315.05</v>
      </c>
      <c r="K54" s="32"/>
    </row>
    <row r="55" spans="1:11" s="33" customFormat="1" ht="11.25" customHeight="1">
      <c r="A55" s="35" t="s">
        <v>42</v>
      </c>
      <c r="B55" s="29"/>
      <c r="C55" s="30">
        <v>144431</v>
      </c>
      <c r="D55" s="30">
        <v>145789</v>
      </c>
      <c r="E55" s="30">
        <v>148000</v>
      </c>
      <c r="F55" s="31"/>
      <c r="G55" s="31"/>
      <c r="H55" s="146">
        <v>411.48</v>
      </c>
      <c r="I55" s="146">
        <v>451.946</v>
      </c>
      <c r="J55" s="146">
        <v>392.2</v>
      </c>
      <c r="K55" s="32"/>
    </row>
    <row r="56" spans="1:11" s="33" customFormat="1" ht="11.25" customHeight="1">
      <c r="A56" s="35" t="s">
        <v>43</v>
      </c>
      <c r="B56" s="29"/>
      <c r="C56" s="30">
        <v>261224</v>
      </c>
      <c r="D56" s="30">
        <v>264321</v>
      </c>
      <c r="E56" s="30">
        <v>273630</v>
      </c>
      <c r="F56" s="31"/>
      <c r="G56" s="31"/>
      <c r="H56" s="146">
        <v>718.133</v>
      </c>
      <c r="I56" s="146">
        <v>806.708</v>
      </c>
      <c r="J56" s="146">
        <v>781.8</v>
      </c>
      <c r="K56" s="32"/>
    </row>
    <row r="57" spans="1:11" s="33" customFormat="1" ht="11.25" customHeight="1">
      <c r="A57" s="35" t="s">
        <v>44</v>
      </c>
      <c r="B57" s="29"/>
      <c r="C57" s="30">
        <v>93478</v>
      </c>
      <c r="D57" s="30">
        <v>88265</v>
      </c>
      <c r="E57" s="30">
        <v>88265</v>
      </c>
      <c r="F57" s="31"/>
      <c r="G57" s="31"/>
      <c r="H57" s="146">
        <v>160.827</v>
      </c>
      <c r="I57" s="146">
        <v>262.044</v>
      </c>
      <c r="J57" s="146">
        <v>227.895</v>
      </c>
      <c r="K57" s="32"/>
    </row>
    <row r="58" spans="1:11" s="33" customFormat="1" ht="11.25" customHeight="1">
      <c r="A58" s="35" t="s">
        <v>45</v>
      </c>
      <c r="B58" s="29"/>
      <c r="C58" s="30">
        <v>150855</v>
      </c>
      <c r="D58" s="30">
        <v>148922</v>
      </c>
      <c r="E58" s="30">
        <v>148922</v>
      </c>
      <c r="F58" s="31"/>
      <c r="G58" s="31"/>
      <c r="H58" s="146">
        <v>246.198</v>
      </c>
      <c r="I58" s="146">
        <v>519.811</v>
      </c>
      <c r="J58" s="146">
        <v>354.37</v>
      </c>
      <c r="K58" s="32"/>
    </row>
    <row r="59" spans="1:11" s="42" customFormat="1" ht="11.25" customHeight="1">
      <c r="A59" s="36" t="s">
        <v>46</v>
      </c>
      <c r="B59" s="37"/>
      <c r="C59" s="38">
        <v>781701</v>
      </c>
      <c r="D59" s="38">
        <v>778109</v>
      </c>
      <c r="E59" s="38">
        <v>791817</v>
      </c>
      <c r="F59" s="39">
        <v>101.76170690738701</v>
      </c>
      <c r="G59" s="40"/>
      <c r="H59" s="147">
        <v>1856.8180000000002</v>
      </c>
      <c r="I59" s="148">
        <v>2430.011</v>
      </c>
      <c r="J59" s="148">
        <v>2071.315</v>
      </c>
      <c r="K59" s="41">
        <v>85.23891455635386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6"/>
      <c r="I60" s="146"/>
      <c r="J60" s="146"/>
      <c r="K60" s="32"/>
    </row>
    <row r="61" spans="1:11" s="33" customFormat="1" ht="11.25" customHeight="1">
      <c r="A61" s="35" t="s">
        <v>47</v>
      </c>
      <c r="B61" s="29"/>
      <c r="C61" s="30">
        <v>2503</v>
      </c>
      <c r="D61" s="30">
        <v>2800</v>
      </c>
      <c r="E61" s="30">
        <v>2155</v>
      </c>
      <c r="F61" s="31"/>
      <c r="G61" s="31"/>
      <c r="H61" s="146">
        <v>4.59</v>
      </c>
      <c r="I61" s="146">
        <v>4.883</v>
      </c>
      <c r="J61" s="146">
        <v>4.961</v>
      </c>
      <c r="K61" s="32"/>
    </row>
    <row r="62" spans="1:11" s="33" customFormat="1" ht="11.25" customHeight="1">
      <c r="A62" s="35" t="s">
        <v>48</v>
      </c>
      <c r="B62" s="29"/>
      <c r="C62" s="30">
        <v>3425</v>
      </c>
      <c r="D62" s="30">
        <v>2900</v>
      </c>
      <c r="E62" s="30">
        <v>3030</v>
      </c>
      <c r="F62" s="31"/>
      <c r="G62" s="31"/>
      <c r="H62" s="146">
        <v>4.322</v>
      </c>
      <c r="I62" s="146">
        <v>3.484</v>
      </c>
      <c r="J62" s="146">
        <v>5.204</v>
      </c>
      <c r="K62" s="32"/>
    </row>
    <row r="63" spans="1:11" s="33" customFormat="1" ht="11.25" customHeight="1">
      <c r="A63" s="35" t="s">
        <v>49</v>
      </c>
      <c r="B63" s="29"/>
      <c r="C63" s="30">
        <v>8823</v>
      </c>
      <c r="D63" s="30">
        <v>8561</v>
      </c>
      <c r="E63" s="30">
        <v>8435.5</v>
      </c>
      <c r="F63" s="31"/>
      <c r="G63" s="31"/>
      <c r="H63" s="146">
        <v>17.43</v>
      </c>
      <c r="I63" s="146">
        <v>23.656</v>
      </c>
      <c r="J63" s="146">
        <v>20.548</v>
      </c>
      <c r="K63" s="32"/>
    </row>
    <row r="64" spans="1:11" s="42" customFormat="1" ht="11.25" customHeight="1">
      <c r="A64" s="36" t="s">
        <v>50</v>
      </c>
      <c r="B64" s="37"/>
      <c r="C64" s="38">
        <v>14751</v>
      </c>
      <c r="D64" s="38">
        <v>14261</v>
      </c>
      <c r="E64" s="38">
        <v>13620.5</v>
      </c>
      <c r="F64" s="39">
        <v>95.50873010307832</v>
      </c>
      <c r="G64" s="40"/>
      <c r="H64" s="147">
        <v>26.342</v>
      </c>
      <c r="I64" s="148">
        <v>32.022999999999996</v>
      </c>
      <c r="J64" s="148">
        <v>30.712999999999997</v>
      </c>
      <c r="K64" s="41">
        <v>95.9091902694938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6"/>
      <c r="I65" s="146"/>
      <c r="J65" s="146"/>
      <c r="K65" s="32"/>
    </row>
    <row r="66" spans="1:11" s="42" customFormat="1" ht="11.25" customHeight="1">
      <c r="A66" s="36" t="s">
        <v>51</v>
      </c>
      <c r="B66" s="37"/>
      <c r="C66" s="38">
        <v>21879</v>
      </c>
      <c r="D66" s="38">
        <v>21096</v>
      </c>
      <c r="E66" s="38">
        <v>20849</v>
      </c>
      <c r="F66" s="39">
        <v>98.82916192643155</v>
      </c>
      <c r="G66" s="40"/>
      <c r="H66" s="147">
        <v>24.965</v>
      </c>
      <c r="I66" s="148">
        <v>28.161</v>
      </c>
      <c r="J66" s="148">
        <v>23.643</v>
      </c>
      <c r="K66" s="41">
        <v>83.95653563438799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6"/>
      <c r="I67" s="146"/>
      <c r="J67" s="146"/>
      <c r="K67" s="32"/>
    </row>
    <row r="68" spans="1:11" s="33" customFormat="1" ht="11.25" customHeight="1">
      <c r="A68" s="35" t="s">
        <v>52</v>
      </c>
      <c r="B68" s="29"/>
      <c r="C68" s="30">
        <v>56097</v>
      </c>
      <c r="D68" s="30">
        <v>55920</v>
      </c>
      <c r="E68" s="30">
        <v>55000</v>
      </c>
      <c r="F68" s="31"/>
      <c r="G68" s="31"/>
      <c r="H68" s="146">
        <v>120.404</v>
      </c>
      <c r="I68" s="146">
        <v>232.5</v>
      </c>
      <c r="J68" s="146">
        <v>113</v>
      </c>
      <c r="K68" s="32"/>
    </row>
    <row r="69" spans="1:11" s="33" customFormat="1" ht="11.25" customHeight="1">
      <c r="A69" s="35" t="s">
        <v>53</v>
      </c>
      <c r="B69" s="29"/>
      <c r="C69" s="30">
        <v>823</v>
      </c>
      <c r="D69" s="30">
        <v>770</v>
      </c>
      <c r="E69" s="30">
        <v>1000</v>
      </c>
      <c r="F69" s="31"/>
      <c r="G69" s="31"/>
      <c r="H69" s="146">
        <v>1.622</v>
      </c>
      <c r="I69" s="146">
        <v>2.45</v>
      </c>
      <c r="J69" s="146">
        <v>1.8</v>
      </c>
      <c r="K69" s="32"/>
    </row>
    <row r="70" spans="1:11" s="42" customFormat="1" ht="11.25" customHeight="1">
      <c r="A70" s="36" t="s">
        <v>54</v>
      </c>
      <c r="B70" s="37"/>
      <c r="C70" s="38">
        <v>56920</v>
      </c>
      <c r="D70" s="38">
        <v>56690</v>
      </c>
      <c r="E70" s="38">
        <v>56000</v>
      </c>
      <c r="F70" s="39">
        <v>98.78285411889222</v>
      </c>
      <c r="G70" s="40"/>
      <c r="H70" s="147">
        <v>122.026</v>
      </c>
      <c r="I70" s="148">
        <v>234.95</v>
      </c>
      <c r="J70" s="148">
        <v>114.8</v>
      </c>
      <c r="K70" s="41">
        <v>48.861459885081935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6"/>
      <c r="I71" s="146"/>
      <c r="J71" s="146"/>
      <c r="K71" s="32"/>
    </row>
    <row r="72" spans="1:11" s="33" customFormat="1" ht="11.25" customHeight="1">
      <c r="A72" s="35" t="s">
        <v>55</v>
      </c>
      <c r="B72" s="29"/>
      <c r="C72" s="30">
        <v>8816</v>
      </c>
      <c r="D72" s="30">
        <v>8200</v>
      </c>
      <c r="E72" s="30">
        <v>8409</v>
      </c>
      <c r="F72" s="31"/>
      <c r="G72" s="31"/>
      <c r="H72" s="146">
        <v>13.818</v>
      </c>
      <c r="I72" s="146">
        <v>15.235</v>
      </c>
      <c r="J72" s="146">
        <v>14.024</v>
      </c>
      <c r="K72" s="32"/>
    </row>
    <row r="73" spans="1:11" s="33" customFormat="1" ht="11.25" customHeight="1">
      <c r="A73" s="35" t="s">
        <v>56</v>
      </c>
      <c r="B73" s="29"/>
      <c r="C73" s="30">
        <v>9262</v>
      </c>
      <c r="D73" s="30">
        <v>9765</v>
      </c>
      <c r="E73" s="30">
        <v>9749</v>
      </c>
      <c r="F73" s="31"/>
      <c r="G73" s="31"/>
      <c r="H73" s="146">
        <v>27.54</v>
      </c>
      <c r="I73" s="146">
        <v>51.708</v>
      </c>
      <c r="J73" s="146">
        <v>51.708</v>
      </c>
      <c r="K73" s="32"/>
    </row>
    <row r="74" spans="1:11" s="33" customFormat="1" ht="11.25" customHeight="1">
      <c r="A74" s="35" t="s">
        <v>57</v>
      </c>
      <c r="B74" s="29"/>
      <c r="C74" s="30">
        <v>14470</v>
      </c>
      <c r="D74" s="30">
        <v>18589</v>
      </c>
      <c r="E74" s="30">
        <v>18500</v>
      </c>
      <c r="F74" s="31"/>
      <c r="G74" s="31"/>
      <c r="H74" s="146">
        <v>24.357</v>
      </c>
      <c r="I74" s="146">
        <v>80.502</v>
      </c>
      <c r="J74" s="146">
        <v>27.75</v>
      </c>
      <c r="K74" s="32"/>
    </row>
    <row r="75" spans="1:11" s="33" customFormat="1" ht="11.25" customHeight="1">
      <c r="A75" s="35" t="s">
        <v>58</v>
      </c>
      <c r="B75" s="29"/>
      <c r="C75" s="30">
        <v>44320</v>
      </c>
      <c r="D75" s="30">
        <v>42230</v>
      </c>
      <c r="E75" s="30">
        <v>43328</v>
      </c>
      <c r="F75" s="31"/>
      <c r="G75" s="31"/>
      <c r="H75" s="146">
        <v>65.502</v>
      </c>
      <c r="I75" s="146">
        <v>62.198</v>
      </c>
      <c r="J75" s="146">
        <v>86.325</v>
      </c>
      <c r="K75" s="32"/>
    </row>
    <row r="76" spans="1:11" s="33" customFormat="1" ht="11.25" customHeight="1">
      <c r="A76" s="35" t="s">
        <v>59</v>
      </c>
      <c r="B76" s="29"/>
      <c r="C76" s="30">
        <v>1380</v>
      </c>
      <c r="D76" s="30">
        <v>1289</v>
      </c>
      <c r="E76" s="30">
        <v>1289</v>
      </c>
      <c r="F76" s="31"/>
      <c r="G76" s="31"/>
      <c r="H76" s="146">
        <v>5.35</v>
      </c>
      <c r="I76" s="146">
        <v>4.995</v>
      </c>
      <c r="J76" s="146">
        <v>4.055</v>
      </c>
      <c r="K76" s="32"/>
    </row>
    <row r="77" spans="1:11" s="33" customFormat="1" ht="11.25" customHeight="1">
      <c r="A77" s="35" t="s">
        <v>60</v>
      </c>
      <c r="B77" s="29"/>
      <c r="C77" s="30">
        <v>7848</v>
      </c>
      <c r="D77" s="30">
        <v>7098</v>
      </c>
      <c r="E77" s="30">
        <v>7043</v>
      </c>
      <c r="F77" s="31"/>
      <c r="G77" s="31"/>
      <c r="H77" s="146">
        <v>17.825</v>
      </c>
      <c r="I77" s="146">
        <v>25.6</v>
      </c>
      <c r="J77" s="146">
        <v>25.589</v>
      </c>
      <c r="K77" s="32"/>
    </row>
    <row r="78" spans="1:11" s="33" customFormat="1" ht="11.25" customHeight="1">
      <c r="A78" s="35" t="s">
        <v>61</v>
      </c>
      <c r="B78" s="29"/>
      <c r="C78" s="30">
        <v>12804</v>
      </c>
      <c r="D78" s="30">
        <v>13276</v>
      </c>
      <c r="E78" s="30">
        <v>13220</v>
      </c>
      <c r="F78" s="31"/>
      <c r="G78" s="31"/>
      <c r="H78" s="146">
        <v>33.612</v>
      </c>
      <c r="I78" s="146">
        <v>54.526</v>
      </c>
      <c r="J78" s="146">
        <v>34.521</v>
      </c>
      <c r="K78" s="32"/>
    </row>
    <row r="79" spans="1:11" s="33" customFormat="1" ht="11.25" customHeight="1">
      <c r="A79" s="35" t="s">
        <v>62</v>
      </c>
      <c r="B79" s="29"/>
      <c r="C79" s="30">
        <v>22196</v>
      </c>
      <c r="D79" s="30">
        <v>24228</v>
      </c>
      <c r="E79" s="30">
        <v>22055</v>
      </c>
      <c r="F79" s="31"/>
      <c r="G79" s="31"/>
      <c r="H79" s="146">
        <v>50.764</v>
      </c>
      <c r="I79" s="146">
        <v>103.481</v>
      </c>
      <c r="J79" s="146">
        <v>35.288</v>
      </c>
      <c r="K79" s="32"/>
    </row>
    <row r="80" spans="1:11" s="42" customFormat="1" ht="11.25" customHeight="1">
      <c r="A80" s="43" t="s">
        <v>63</v>
      </c>
      <c r="B80" s="37"/>
      <c r="C80" s="38">
        <v>121096</v>
      </c>
      <c r="D80" s="38">
        <v>124675</v>
      </c>
      <c r="E80" s="38">
        <v>123593</v>
      </c>
      <c r="F80" s="39">
        <v>99.13214357329055</v>
      </c>
      <c r="G80" s="40"/>
      <c r="H80" s="147">
        <v>238.76799999999997</v>
      </c>
      <c r="I80" s="148">
        <v>398.245</v>
      </c>
      <c r="J80" s="148">
        <v>279.26000000000005</v>
      </c>
      <c r="K80" s="41">
        <v>70.12266318472298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6"/>
      <c r="I81" s="146"/>
      <c r="J81" s="146"/>
      <c r="K81" s="32"/>
    </row>
    <row r="82" spans="1:11" s="33" customFormat="1" ht="11.25" customHeight="1">
      <c r="A82" s="35" t="s">
        <v>64</v>
      </c>
      <c r="B82" s="29"/>
      <c r="C82" s="30">
        <v>122</v>
      </c>
      <c r="D82" s="30">
        <v>122</v>
      </c>
      <c r="E82" s="30">
        <v>123</v>
      </c>
      <c r="F82" s="31"/>
      <c r="G82" s="31"/>
      <c r="H82" s="146">
        <v>0.192</v>
      </c>
      <c r="I82" s="146">
        <v>0.192</v>
      </c>
      <c r="J82" s="146">
        <v>0.192</v>
      </c>
      <c r="K82" s="32"/>
    </row>
    <row r="83" spans="1:11" s="33" customFormat="1" ht="11.25" customHeight="1">
      <c r="A83" s="35" t="s">
        <v>65</v>
      </c>
      <c r="B83" s="29"/>
      <c r="C83" s="30">
        <v>52</v>
      </c>
      <c r="D83" s="30">
        <v>50</v>
      </c>
      <c r="E83" s="30">
        <v>50</v>
      </c>
      <c r="F83" s="31"/>
      <c r="G83" s="31"/>
      <c r="H83" s="146">
        <v>0.052</v>
      </c>
      <c r="I83" s="146">
        <v>0.05</v>
      </c>
      <c r="J83" s="146">
        <v>0.05</v>
      </c>
      <c r="K83" s="32"/>
    </row>
    <row r="84" spans="1:11" s="42" customFormat="1" ht="11.25" customHeight="1">
      <c r="A84" s="36" t="s">
        <v>66</v>
      </c>
      <c r="B84" s="37"/>
      <c r="C84" s="38">
        <v>174</v>
      </c>
      <c r="D84" s="38">
        <v>172</v>
      </c>
      <c r="E84" s="38">
        <v>173</v>
      </c>
      <c r="F84" s="39">
        <v>100.5813953488372</v>
      </c>
      <c r="G84" s="40"/>
      <c r="H84" s="147">
        <v>0.244</v>
      </c>
      <c r="I84" s="148">
        <v>0.242</v>
      </c>
      <c r="J84" s="148">
        <v>0.242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6"/>
      <c r="I85" s="146"/>
      <c r="J85" s="146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9"/>
      <c r="I86" s="150"/>
      <c r="J86" s="150"/>
      <c r="K86" s="50"/>
    </row>
    <row r="87" spans="1:11" s="42" customFormat="1" ht="11.25" customHeight="1">
      <c r="A87" s="51" t="s">
        <v>67</v>
      </c>
      <c r="B87" s="52"/>
      <c r="C87" s="53">
        <v>2597527</v>
      </c>
      <c r="D87" s="53">
        <v>2562169</v>
      </c>
      <c r="E87" s="53">
        <v>2630073.5</v>
      </c>
      <c r="F87" s="54">
        <f>IF(D87&gt;0,100*E87/D87,0)</f>
        <v>102.65027404515472</v>
      </c>
      <c r="G87" s="40"/>
      <c r="H87" s="151">
        <v>5785.9439999999995</v>
      </c>
      <c r="I87" s="152">
        <v>8993.894</v>
      </c>
      <c r="J87" s="152">
        <v>7560.517999999999</v>
      </c>
      <c r="K87" s="54">
        <f>IF(I87&gt;0,100*J87/I87,0)</f>
        <v>84.06278748671042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cp:lastPrinted>2019-06-10T07:01:02Z</cp:lastPrinted>
  <dcterms:created xsi:type="dcterms:W3CDTF">2019-06-03T11:30:26Z</dcterms:created>
  <dcterms:modified xsi:type="dcterms:W3CDTF">2019-06-17T10:03:34Z</dcterms:modified>
  <cp:category/>
  <cp:version/>
  <cp:contentType/>
  <cp:contentStatus/>
</cp:coreProperties>
</file>