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vin50sto" sheetId="54" r:id="rId54"/>
    <sheet name="ace51ara" sheetId="55" r:id="rId55"/>
    <sheet name="ace52ite" sheetId="56" r:id="rId56"/>
  </sheets>
  <definedNames>
    <definedName name="_xlnm.Print_Area" localSheetId="0">'portada'!$A$1:$K$73</definedName>
    <definedName name="_xlnm.Print_Area" localSheetId="2">'resumen nacional'!$A$1:$AB$98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54">'ace51ara'!#REF!</definedName>
    <definedName name="Menú_cuaderno" localSheetId="55">'ace52ite'!#REF!</definedName>
    <definedName name="Menú_cuaderno" localSheetId="50">'agu47ate'!#REF!</definedName>
    <definedName name="Menú_cuaderno" localSheetId="46">'alb43que'!#REF!</definedName>
    <definedName name="Menú_cuaderno" localSheetId="27">'alc24ofa'!#REF!</definedName>
    <definedName name="Menú_cuaderno" localSheetId="22">'alf19lfa'!#REF!</definedName>
    <definedName name="Menú_cuaderno" localSheetId="51">'alm48dra'!#REF!</definedName>
    <definedName name="Menú_cuaderno" localSheetId="15">'alt12lce'!#REF!</definedName>
    <definedName name="Menú_cuaderno" localSheetId="36">'api33pio'!#REF!</definedName>
    <definedName name="Menú_cuaderno" localSheetId="13">'arr10roz'!#REF!</definedName>
    <definedName name="Menú_cuaderno" localSheetId="9">'ave6ena'!#REF!</definedName>
    <definedName name="Menú_cuaderno" localSheetId="39">'ber36ena'!#REF!</definedName>
    <definedName name="Menú_cuaderno" localSheetId="35">'bró32oli'!#REF!</definedName>
    <definedName name="Menú_cuaderno" localSheetId="40">'cal37cín'!#REF!</definedName>
    <definedName name="Menú_cuaderno" localSheetId="28">'ceb25osa'!#REF!</definedName>
    <definedName name="Menú_cuaderno" localSheetId="29">'ceb26ano'!#REF!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7">'cer44nda'!#REF!</definedName>
    <definedName name="Menú_cuaderno" localSheetId="49">'cir46ela'!#REF!</definedName>
    <definedName name="Menú_cuaderno" localSheetId="32">'esc29las'!#REF!</definedName>
    <definedName name="Menú_cuaderno" localSheetId="23">'esp20ago'!#REF!</definedName>
    <definedName name="Menú_cuaderno" localSheetId="33">'esp30cas'!#REF!</definedName>
    <definedName name="Menú_cuaderno" localSheetId="21">'gir18sol'!#REF!</definedName>
    <definedName name="Menú_cuaderno" localSheetId="14">'gui11cos'!#REF!</definedName>
    <definedName name="Menú_cuaderno" localSheetId="30">'gui27des'!#REF!</definedName>
    <definedName name="Menú_cuaderno" localSheetId="31">'hab28des'!#REF!</definedName>
    <definedName name="Menú_cuaderno" localSheetId="45">'híb42na)'!#REF!</definedName>
    <definedName name="Menú_cuaderno" localSheetId="12">'maí9aíz'!#REF!</definedName>
    <definedName name="Menú_cuaderno" localSheetId="48">'mel45tón'!#REF!</definedName>
    <definedName name="Menú_cuaderno" localSheetId="42">'nab39abo'!#REF!</definedName>
    <definedName name="Menú_cuaderno" localSheetId="34">'otr31tas'!#REF!</definedName>
    <definedName name="Menú_cuaderno" localSheetId="16">'pat13ana'!#REF!</definedName>
    <definedName name="Menú_cuaderno" localSheetId="17">'pat14ana'!#REF!</definedName>
    <definedName name="Menú_cuaderno" localSheetId="18">'pat15ión'!#REF!</definedName>
    <definedName name="Menú_cuaderno" localSheetId="37">'pep34ino'!#REF!</definedName>
    <definedName name="Menú_cuaderno" localSheetId="38">'pep35llo'!#REF!</definedName>
    <definedName name="Menú_cuaderno" localSheetId="26">'pim23rva'!#REF!</definedName>
    <definedName name="Menú_cuaderno" localSheetId="44">'pue41rro'!#REF!</definedName>
    <definedName name="Menú_cuaderno" localSheetId="43">'ráb40ano'!#REF!</definedName>
    <definedName name="Menú_cuaderno" localSheetId="19">'rem16no)'!#REF!</definedName>
    <definedName name="Menú_cuaderno" localSheetId="20">'rem17no)'!#REF!</definedName>
    <definedName name="Menú_cuaderno" localSheetId="24">'tom21-V)'!#REF!</definedName>
    <definedName name="Menú_cuaderno" localSheetId="25">'tom22rva'!#REF!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'uva49ión'!#REF!</definedName>
    <definedName name="Menú_cuaderno" localSheetId="53">'vin50sto'!#REF!</definedName>
    <definedName name="Menú_cuaderno" localSheetId="41">'zan38ria'!#REF!</definedName>
    <definedName name="Menú_cuaderno">'tri0ndo'!#REF!</definedName>
    <definedName name="Menú_índice">'índice'!#REF!</definedName>
    <definedName name="Menú_portada">'portada'!#REF!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<sst xmlns="http://schemas.openxmlformats.org/spreadsheetml/2006/main" count="4136" uniqueCount="340">
  <si>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</si>
  <si>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</si>
  <si>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</si>
  <si>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</si>
  <si>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</si>
  <si>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</si>
  <si>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</si>
  <si>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</si>
  <si>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</si>
  <si>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</si>
  <si>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</si>
  <si>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</si>
  <si>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</si>
  <si>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</si>
  <si>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</si>
  <si>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</si>
  <si>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</si>
  <si>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</si>
  <si>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</si>
  <si>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</si>
  <si>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</si>
  <si>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</si>
  <si>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</si>
  <si>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</si>
  <si>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</si>
  <si>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</si>
  <si>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</si>
  <si>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</si>
  <si>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</si>
  <si>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</si>
  <si>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</si>
  <si>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</si>
  <si>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</si>
  <si>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</si>
  <si>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</si>
  <si>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</si>
  <si>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</si>
  <si>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</si>
  <si>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</si>
  <si>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</si>
  <si>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</si>
  <si>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</si>
  <si>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</si>
  <si>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</si>
  <si>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</si>
  <si>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</si>
  <si>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</si>
  <si>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</si>
  <si>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</si>
  <si>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</si>
  <si>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</si>
  <si>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</si>
  <si>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</si>
  <si>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</si>
  <si>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</si>
  <si>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</si>
  <si>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</si>
  <si>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</si>
  <si>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</si>
  <si>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</si>
  <si>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</si>
  <si>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</si>
  <si>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</si>
  <si>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</si>
  <si>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</si>
  <si>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</si>
  <si>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</si>
  <si>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</si>
  <si>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</si>
  <si>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2024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</si>
  <si>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</si>
  <si>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</si>
  <si>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</si>
  <si>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</si>
  <si>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</si>
  <si>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</si>
  <si>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</si>
  <si>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</si>
  <si>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</si>
  <si>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</si>
  <si>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</si>
  <si>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</si>
  <si>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</si>
  <si>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</si>
  <si>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</si>
  <si>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</si>
  <si>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</si>
  <si>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</si>
  <si>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</si>
  <si>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</si>
  <si>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</si>
  <si>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</si>
  <si>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</si>
  <si>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</si>
  <si>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</si>
  <si>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</si>
  <si>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</si>
  <si>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</si>
  <si>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</si>
  <si>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</si>
  <si>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</si>
  <si>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</si>
  <si>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</si>
  <si>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</si>
  <si>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</si>
  <si>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</si>
  <si>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</si>
  <si>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</si>
  <si>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</si>
  <si>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</si>
  <si>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</si>
  <si>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</si>
  <si>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</si>
  <si>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</si>
  <si>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MELOCOTÓN</t>
  </si>
  <si>
    <t>CIRUELA</t>
  </si>
  <si>
    <t>AGUACATE</t>
  </si>
  <si>
    <t>ALMENDRA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</si>
  <si>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</si>
  <si>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</si>
  <si>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</si>
  <si>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</si>
  <si>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</si>
  <si>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</si>
  <si>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</si>
  <si>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</si>
  <si>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</si>
  <si>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</si>
  <si>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</si>
  <si>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MARZO 2024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</si>
  <si>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</si>
  <si>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</si>
  <si>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</si>
  <si>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</si>
  <si>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</si>
  <si>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</si>
  <si>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</si>
  <si>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</si>
  <si>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</si>
  <si>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</si>
  <si>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</si>
  <si>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</si>
  <si>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</si>
  <si>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</si>
  <si>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</si>
  <si>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</si>
  <si>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</si>
  <si>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</si>
  <si>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</si>
  <si>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</si>
  <si>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</si>
  <si>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</si>
  <si>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</si>
  <si>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</si>
  <si>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</si>
  <si>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</si>
  <si>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</si>
  <si>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</si>
  <si>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</si>
  <si>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</si>
  <si>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</si>
  <si>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</si>
  <si>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</si>
  <si>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</si>
  <si>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</si>
  <si>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</si>
  <si>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</si>
  <si>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</si>
  <si>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</si>
  <si>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</si>
  <si>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</si>
  <si>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</si>
  <si>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</si>
  <si>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</si>
  <si>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</si>
  <si>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</si>
  <si>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</si>
  <si>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</si>
  <si>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</si>
  <si>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</si>
  <si>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</si>
  <si>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</si>
  <si>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</si>
  <si>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</si>
  <si>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</si>
  <si>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</si>
  <si>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</si>
  <si>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</si>
  <si>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</si>
  <si>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</si>
  <si>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</si>
  <si>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</si>
  <si>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</si>
  <si>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</si>
  <si>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</si>
  <si>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</si>
  <si>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</si>
  <si>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</si>
  <si>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</si>
  <si>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</si>
  <si>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</si>
  <si>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</si>
  <si>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</si>
  <si>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</si>
  <si>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</si>
  <si>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</si>
  <si>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</si>
  <si>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</si>
  <si>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</si>
  <si>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</si>
  <si>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</si>
  <si>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</si>
  <si>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</si>
  <si>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</si>
  <si>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</si>
  <si>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</si>
  <si>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</si>
  <si>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</si>
  <si>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vino + mosto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</si>
  <si>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</si>
  <si>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</si>
  <si>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</si>
  <si>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</si>
  <si>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</si>
  <si>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</si>
  <si>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</si>
  <si>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</si>
  <si>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</si>
  <si>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</si>
  <si>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</si>
  <si>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</si>
  <si>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</si>
  <si>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</si>
  <si>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</si>
  <si>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</si>
  <si>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</si>
  <si>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</si>
  <si>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</si>
  <si>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</si>
  <si>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</si>
  <si>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</si>
  <si>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</si>
  <si>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</si>
  <si>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</si>
  <si>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</si>
  <si>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</si>
  <si>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</si>
  <si>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</si>
  <si>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</si>
  <si>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</si>
  <si>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</si>
  <si>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</si>
  <si>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</si>
  <si>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</si>
  <si>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</si>
  <si>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</si>
  <si>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</si>
  <si>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</si>
  <si>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</si>
  <si>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</si>
  <si>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</si>
  <si>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</si>
  <si>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</si>
  <si>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</si>
  <si>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</si>
  <si>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</si>
  <si>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</si>
  <si>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</si>
  <si>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</si>
  <si>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</si>
  <si>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</si>
  <si>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</si>
  <si>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</si>
  <si>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</si>
  <si>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</si>
  <si>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vino + mosto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</si>
  <si>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</si>
  <si>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</si>
  <si>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</si>
  <si>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</si>
  <si>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</si>
  <si>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</si>
  <si>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MARZO</t>
  </si>
  <si>
    <t>Subsecretaría de Agricultura, Pesca y Alimentación.</t>
  </si>
  <si>
    <t>Subdirección General de Análisis, Coordinación y Estadística</t>
  </si>
  <si>
    <t xml:space="preserve">     http://www.mapa.es/</t>
  </si>
  <si>
    <t>FECHA: Madrid, 17/05/2024</t>
  </si>
  <si>
    <t>3. DISPONIBLE EN LA WEB DEL MAPA:</t>
  </si>
  <si>
    <t xml:space="preserve">   Resumen de cifras nacionales ....................................................................................................... páginas 12 y 13</t>
  </si>
  <si>
    <t>DEFINIT.</t>
  </si>
  <si>
    <t>MES (1)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</si>
  <si>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</si>
  <si>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</si>
  <si>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</si>
  <si>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</si>
  <si>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</si>
  <si>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</si>
  <si>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</si>
  <si>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</si>
  <si>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</si>
  <si>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</si>
  <si>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judías verdes (8)</t>
  </si>
  <si>
    <t xml:space="preserve">guisantes verdes 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</si>
  <si>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</si>
  <si>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</si>
  <si>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</si>
  <si>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</si>
  <si>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</si>
  <si>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</si>
  <si>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</si>
  <si>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</si>
  <si>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</si>
  <si>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</si>
  <si>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</si>
  <si>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</si>
  <si>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</si>
  <si>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</si>
  <si>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</si>
  <si>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</si>
  <si>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</si>
  <si>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ccaa de uva de vinificación producida. </t>
  </si>
  <si>
    <t>mandarina total (11)</t>
  </si>
  <si>
    <t>manzana total</t>
  </si>
  <si>
    <t>endivias (9) (15)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</si>
  <si>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</si>
  <si>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</si>
  <si>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</si>
  <si>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</si>
  <si>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</si>
  <si>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</si>
  <si>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</si>
  <si>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</si>
  <si>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</si>
  <si>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</si>
  <si>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</si>
  <si>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</si>
  <si>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 xml:space="preserve">(17) La superficie de endivia indica la superficie de raíz de endivia mientras que la producción de endivia recoge la endivia de hoja por lo que </t>
  </si>
  <si>
    <t xml:space="preserve">      no tienen que estar ligadas. </t>
  </si>
  <si>
    <t>DEFINITIVO</t>
  </si>
  <si>
    <t xml:space="preserve">   Análisis provincial y autonómico ................................................................................................... páginas 15 y 67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</si>
</sst>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2" fillId="0" borderId="0" xfId="54">
      <alignment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Font="1" applyFill="1" applyBorder="1" applyAlignment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0" fontId="7" fillId="0" borderId="0" xfId="57" applyFont="1" applyAlignment="1">
      <alignment vertical="center"/>
      <protection/>
    </xf>
    <xf numFmtId="0" fontId="4" fillId="0" borderId="0" xfId="57" applyFont="1">
      <alignment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7" fillId="0" borderId="0" xfId="57" applyFont="1" applyAlignment="1">
      <alignment horizontal="fill" vertical="justify"/>
      <protection/>
    </xf>
    <xf numFmtId="164" fontId="4" fillId="0" borderId="0" xfId="57" applyNumberFormat="1" applyFont="1" applyAlignment="1">
      <alignment vertical="justify"/>
      <protection/>
    </xf>
    <xf numFmtId="0" fontId="7" fillId="0" borderId="0" xfId="57" applyFont="1">
      <alignment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Alignment="1" quotePrefix="1">
      <alignment horizontal="center" vertical="center"/>
      <protection/>
    </xf>
    <xf numFmtId="0" fontId="13" fillId="0" borderId="0" xfId="55" applyFont="1">
      <alignment/>
      <protection/>
    </xf>
    <xf numFmtId="0" fontId="2" fillId="33" borderId="0" xfId="56" applyFill="1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10" fillId="33" borderId="0" xfId="56" applyFont="1" applyFill="1">
      <alignment/>
      <protection/>
    </xf>
    <xf numFmtId="0" fontId="5" fillId="33" borderId="0" xfId="56" applyFont="1" applyFill="1" applyAlignment="1" quotePrefix="1">
      <alignment horizontal="left"/>
      <protection/>
    </xf>
    <xf numFmtId="0" fontId="5" fillId="33" borderId="0" xfId="56" applyFont="1" applyFill="1" quotePrefix="1">
      <alignment/>
      <protection/>
    </xf>
    <xf numFmtId="0" fontId="5" fillId="33" borderId="0" xfId="56" applyFont="1" applyFill="1">
      <alignment/>
      <protection/>
    </xf>
    <xf numFmtId="0" fontId="5" fillId="33" borderId="0" xfId="54" applyFont="1" applyFill="1" applyAlignment="1" quotePrefix="1">
      <alignment horizontal="left"/>
      <protection/>
    </xf>
    <xf numFmtId="0" fontId="5" fillId="33" borderId="0" xfId="54" applyFont="1" applyFill="1" quotePrefix="1">
      <alignment/>
      <protection/>
    </xf>
    <xf numFmtId="0" fontId="5" fillId="33" borderId="0" xfId="54" applyFont="1" applyFill="1">
      <alignment/>
      <protection/>
    </xf>
    <xf numFmtId="0" fontId="6" fillId="34" borderId="14" xfId="55" applyFont="1" applyFill="1" applyBorder="1" applyAlignment="1">
      <alignment horizontal="center" vertical="center"/>
      <protection/>
    </xf>
    <xf numFmtId="0" fontId="6" fillId="34" borderId="14" xfId="56" applyFont="1" applyFill="1" applyBorder="1" applyAlignment="1">
      <alignment horizontal="center" vertical="center"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6" applyFont="1" applyFill="1" applyAlignment="1">
      <alignment horizontal="left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7" fillId="0" borderId="0" xfId="57" applyFont="1" applyAlignment="1">
      <alignment horizontal="left" vertical="justify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  <xf numFmtId="165" fontId="6" fillId="34" borderId="20" xfId="54" applyNumberFormat="1" applyFont="1" applyFill="1" applyBorder="1" applyAlignment="1">
      <alignment vertical="justify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5467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60" zoomScaleNormal="70" zoomScalePageLayoutView="0" workbookViewId="0" topLeftCell="A1">
      <selection activeCell="C21" sqref="C21"/>
    </sheetView>
  </sheetViews>
  <sheetFormatPr defaultColWidth="11.421875" defaultRowHeight="15"/>
  <cols>
    <col min="1" max="16384" width="11.57421875" style="86" customWidth="1"/>
  </cols>
  <sheetData>
    <row r="1" spans="1:11" ht="12.75">
      <c r="A1" s="85"/>
      <c r="B1" s="85"/>
      <c r="C1" s="85"/>
      <c r="D1" s="85"/>
      <c r="E1" s="85"/>
      <c r="F1" s="85"/>
      <c r="G1" s="115"/>
      <c r="H1" s="115"/>
      <c r="I1" s="115"/>
      <c r="J1" s="115"/>
      <c r="K1" s="115"/>
    </row>
    <row r="2" spans="1:11" ht="12.75">
      <c r="A2" s="85"/>
      <c r="B2" s="85"/>
      <c r="C2" s="85"/>
      <c r="D2" s="85"/>
      <c r="E2" s="85"/>
      <c r="F2" s="85"/>
      <c r="G2" s="145"/>
      <c r="H2" s="146"/>
      <c r="I2" s="146"/>
      <c r="J2" s="147"/>
      <c r="K2" s="115"/>
    </row>
    <row r="3" spans="1:11" ht="5.25" customHeight="1">
      <c r="A3" s="85"/>
      <c r="B3" s="85"/>
      <c r="C3" s="85"/>
      <c r="D3" s="85"/>
      <c r="E3" s="85"/>
      <c r="F3" s="85"/>
      <c r="G3" s="116"/>
      <c r="H3" s="117"/>
      <c r="I3" s="117"/>
      <c r="J3" s="118"/>
      <c r="K3" s="115"/>
    </row>
    <row r="4" spans="1:11" ht="12.75">
      <c r="A4" s="85"/>
      <c r="B4" s="85"/>
      <c r="C4" s="85"/>
      <c r="D4" s="85"/>
      <c r="E4" s="85"/>
      <c r="F4" s="85"/>
      <c r="G4" s="148" t="s">
        <v>283</v>
      </c>
      <c r="H4" s="149"/>
      <c r="I4" s="149"/>
      <c r="J4" s="150"/>
      <c r="K4" s="115"/>
    </row>
    <row r="5" spans="1:11" ht="12.75">
      <c r="A5" s="85"/>
      <c r="B5" s="85"/>
      <c r="C5" s="85"/>
      <c r="D5" s="85"/>
      <c r="E5" s="85"/>
      <c r="F5" s="85"/>
      <c r="G5" s="151"/>
      <c r="H5" s="152"/>
      <c r="I5" s="152"/>
      <c r="J5" s="153"/>
      <c r="K5" s="115"/>
    </row>
    <row r="6" spans="1:11" ht="12.75">
      <c r="A6" s="85"/>
      <c r="B6" s="85"/>
      <c r="C6" s="85"/>
      <c r="D6" s="85"/>
      <c r="E6" s="85"/>
      <c r="F6" s="85"/>
      <c r="G6" s="117"/>
      <c r="H6" s="117"/>
      <c r="I6" s="117"/>
      <c r="J6" s="117"/>
      <c r="K6" s="115"/>
    </row>
    <row r="7" spans="1:11" ht="5.25" customHeight="1">
      <c r="A7" s="85"/>
      <c r="B7" s="85"/>
      <c r="C7" s="85"/>
      <c r="D7" s="85"/>
      <c r="E7" s="85"/>
      <c r="F7" s="85"/>
      <c r="G7" s="119"/>
      <c r="H7" s="119"/>
      <c r="I7" s="119"/>
      <c r="J7" s="119"/>
      <c r="K7" s="115"/>
    </row>
    <row r="8" spans="1:11" ht="12.75">
      <c r="A8" s="85"/>
      <c r="B8" s="85"/>
      <c r="C8" s="85"/>
      <c r="D8" s="85"/>
      <c r="E8" s="85"/>
      <c r="F8" s="85"/>
      <c r="G8" s="154" t="s">
        <v>284</v>
      </c>
      <c r="H8" s="154"/>
      <c r="I8" s="154"/>
      <c r="J8" s="154"/>
      <c r="K8" s="154"/>
    </row>
    <row r="9" spans="1:11" ht="12.75">
      <c r="A9" s="85"/>
      <c r="B9" s="85"/>
      <c r="C9" s="85"/>
      <c r="D9" s="101"/>
      <c r="E9" s="101"/>
      <c r="F9" s="85"/>
      <c r="G9" s="154" t="s">
        <v>278</v>
      </c>
      <c r="H9" s="154"/>
      <c r="I9" s="154"/>
      <c r="J9" s="154"/>
      <c r="K9" s="154"/>
    </row>
    <row r="10" spans="1:11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2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13.5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3.5" thickTop="1">
      <c r="A24" s="85"/>
      <c r="B24" s="85"/>
      <c r="C24" s="102"/>
      <c r="D24" s="103"/>
      <c r="E24" s="103"/>
      <c r="F24" s="103"/>
      <c r="G24" s="103"/>
      <c r="H24" s="103"/>
      <c r="I24" s="104"/>
      <c r="J24" s="85"/>
      <c r="K24" s="85"/>
    </row>
    <row r="25" spans="1:11" ht="12.75">
      <c r="A25" s="85"/>
      <c r="B25" s="85"/>
      <c r="C25" s="105"/>
      <c r="D25" s="106"/>
      <c r="E25" s="106"/>
      <c r="F25" s="106"/>
      <c r="G25" s="106"/>
      <c r="H25" s="106"/>
      <c r="I25" s="107"/>
      <c r="J25" s="85"/>
      <c r="K25" s="85"/>
    </row>
    <row r="26" spans="1:11" ht="12.75">
      <c r="A26" s="85"/>
      <c r="B26" s="85"/>
      <c r="C26" s="105"/>
      <c r="D26" s="106"/>
      <c r="E26" s="106"/>
      <c r="F26" s="106"/>
      <c r="G26" s="106"/>
      <c r="H26" s="106"/>
      <c r="I26" s="107"/>
      <c r="J26" s="85"/>
      <c r="K26" s="85"/>
    </row>
    <row r="27" spans="1:11" ht="18.75" customHeight="1">
      <c r="A27" s="85"/>
      <c r="B27" s="85"/>
      <c r="C27" s="139" t="s">
        <v>279</v>
      </c>
      <c r="D27" s="140"/>
      <c r="E27" s="140"/>
      <c r="F27" s="140"/>
      <c r="G27" s="140"/>
      <c r="H27" s="140"/>
      <c r="I27" s="141"/>
      <c r="J27" s="85"/>
      <c r="K27" s="85"/>
    </row>
    <row r="28" spans="1:11" ht="12.75">
      <c r="A28" s="85"/>
      <c r="B28" s="85"/>
      <c r="C28" s="105"/>
      <c r="D28" s="106"/>
      <c r="E28" s="106"/>
      <c r="F28" s="106"/>
      <c r="G28" s="106"/>
      <c r="H28" s="106"/>
      <c r="I28" s="107"/>
      <c r="J28" s="85"/>
      <c r="K28" s="85"/>
    </row>
    <row r="29" spans="1:11" ht="12.75">
      <c r="A29" s="85"/>
      <c r="B29" s="85"/>
      <c r="C29" s="105"/>
      <c r="D29" s="106"/>
      <c r="E29" s="106"/>
      <c r="F29" s="106"/>
      <c r="G29" s="106"/>
      <c r="H29" s="106"/>
      <c r="I29" s="107"/>
      <c r="J29" s="85"/>
      <c r="K29" s="85"/>
    </row>
    <row r="30" spans="1:11" ht="18.75" customHeight="1">
      <c r="A30" s="85"/>
      <c r="B30" s="85"/>
      <c r="C30" s="139" t="s">
        <v>282</v>
      </c>
      <c r="D30" s="140"/>
      <c r="E30" s="140"/>
      <c r="F30" s="140"/>
      <c r="G30" s="140"/>
      <c r="H30" s="140"/>
      <c r="I30" s="141"/>
      <c r="J30" s="85"/>
      <c r="K30" s="85"/>
    </row>
    <row r="31" spans="1:11" ht="12.75">
      <c r="A31" s="85"/>
      <c r="B31" s="85"/>
      <c r="C31" s="105"/>
      <c r="D31" s="106"/>
      <c r="E31" s="106"/>
      <c r="F31" s="106"/>
      <c r="G31" s="106"/>
      <c r="H31" s="106"/>
      <c r="I31" s="107"/>
      <c r="J31" s="85"/>
      <c r="K31" s="85"/>
    </row>
    <row r="32" spans="1:11" ht="12.75">
      <c r="A32" s="85"/>
      <c r="B32" s="85"/>
      <c r="C32" s="105"/>
      <c r="D32" s="106"/>
      <c r="E32" s="106"/>
      <c r="F32" s="106"/>
      <c r="G32" s="106"/>
      <c r="H32" s="106"/>
      <c r="I32" s="107"/>
      <c r="J32" s="85"/>
      <c r="K32" s="85"/>
    </row>
    <row r="33" spans="1:11" ht="12.75">
      <c r="A33" s="85"/>
      <c r="B33" s="85"/>
      <c r="C33" s="105"/>
      <c r="D33" s="106"/>
      <c r="E33" s="106"/>
      <c r="F33" s="106"/>
      <c r="G33" s="106"/>
      <c r="H33" s="106"/>
      <c r="I33" s="107"/>
      <c r="J33" s="85"/>
      <c r="K33" s="85"/>
    </row>
    <row r="34" spans="1:11" ht="13.5" thickBot="1">
      <c r="A34" s="85"/>
      <c r="B34" s="85"/>
      <c r="C34" s="108"/>
      <c r="D34" s="109"/>
      <c r="E34" s="109"/>
      <c r="F34" s="109"/>
      <c r="G34" s="109"/>
      <c r="H34" s="109"/>
      <c r="I34" s="110"/>
      <c r="J34" s="85"/>
      <c r="K34" s="85"/>
    </row>
    <row r="35" spans="1:11" ht="13.5" thickTop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5">
      <c r="A40" s="85"/>
      <c r="B40" s="85"/>
      <c r="C40" s="85"/>
      <c r="D40" s="85"/>
      <c r="E40" s="142" t="s">
        <v>280</v>
      </c>
      <c r="F40" s="142"/>
      <c r="G40" s="142"/>
      <c r="H40" s="85"/>
      <c r="I40" s="85"/>
      <c r="J40" s="85"/>
      <c r="K40" s="85"/>
    </row>
    <row r="41" spans="1:11" ht="12.75">
      <c r="A41" s="85"/>
      <c r="B41" s="85"/>
      <c r="C41" s="85"/>
      <c r="D41" s="85"/>
      <c r="E41" s="143"/>
      <c r="F41" s="143"/>
      <c r="G41" s="143"/>
      <c r="H41" s="85"/>
      <c r="I41" s="85"/>
      <c r="J41" s="85"/>
      <c r="K41" s="85"/>
    </row>
    <row r="42" spans="1:11" ht="15">
      <c r="A42" s="85"/>
      <c r="B42" s="85"/>
      <c r="C42" s="85"/>
      <c r="D42" s="85"/>
      <c r="E42" s="142" t="s">
        <v>281</v>
      </c>
      <c r="F42" s="142"/>
      <c r="G42" s="142"/>
      <c r="H42" s="85"/>
      <c r="I42" s="85"/>
      <c r="J42" s="85"/>
      <c r="K42" s="85"/>
    </row>
    <row r="43" spans="1:11" ht="12.75">
      <c r="A43" s="85"/>
      <c r="B43" s="85"/>
      <c r="C43" s="85"/>
      <c r="D43" s="85"/>
      <c r="E43" s="143"/>
      <c r="F43" s="143"/>
      <c r="G43" s="143"/>
      <c r="H43" s="85"/>
      <c r="I43" s="85"/>
      <c r="J43" s="85"/>
      <c r="K43" s="85"/>
    </row>
    <row r="44" spans="1:11" ht="15">
      <c r="A44" s="85"/>
      <c r="B44" s="85"/>
      <c r="C44" s="85"/>
      <c r="D44" s="85"/>
      <c r="E44" s="120" t="s">
        <v>287</v>
      </c>
      <c r="F44" s="120"/>
      <c r="G44" s="120"/>
      <c r="H44" s="85"/>
      <c r="I44" s="85"/>
      <c r="J44" s="85"/>
      <c r="K44" s="85"/>
    </row>
    <row r="45" spans="1:11" ht="12.75">
      <c r="A45" s="85"/>
      <c r="B45" s="85"/>
      <c r="C45" s="85"/>
      <c r="D45" s="85"/>
      <c r="E45" s="144" t="s">
        <v>285</v>
      </c>
      <c r="F45" s="144"/>
      <c r="G45" s="144"/>
      <c r="H45" s="85"/>
      <c r="I45" s="85"/>
      <c r="J45" s="85"/>
      <c r="K45" s="85"/>
    </row>
    <row r="46" spans="1:11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spans="1:11" ht="12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5">
      <c r="A53" s="85"/>
      <c r="B53" s="85"/>
      <c r="C53" s="85"/>
      <c r="D53" s="111"/>
      <c r="E53" s="85"/>
      <c r="F53" s="112"/>
      <c r="G53" s="112"/>
      <c r="H53" s="85"/>
      <c r="I53" s="85"/>
      <c r="J53" s="85"/>
      <c r="K53" s="85"/>
    </row>
    <row r="54" spans="1:11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pans="1:11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</row>
    <row r="59" spans="1:11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spans="1:11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</row>
    <row r="61" spans="1:11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1:11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</row>
    <row r="65" spans="1:11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</row>
    <row r="66" spans="1:11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13.5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</row>
    <row r="68" spans="1:11" ht="19.5" customHeight="1" thickBot="1" thickTop="1">
      <c r="A68" s="85"/>
      <c r="B68" s="85"/>
      <c r="C68" s="85"/>
      <c r="D68" s="85"/>
      <c r="E68" s="85"/>
      <c r="F68" s="85"/>
      <c r="G68" s="85"/>
      <c r="H68" s="136" t="s">
        <v>286</v>
      </c>
      <c r="I68" s="137"/>
      <c r="J68" s="138"/>
      <c r="K68" s="113"/>
    </row>
    <row r="69" spans="1:11" s="114" customFormat="1" ht="12.75" customHeight="1" thickTop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1:11" ht="12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</row>
    <row r="71" spans="1:11" ht="12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</row>
    <row r="73" spans="1:11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80</v>
      </c>
      <c r="D9" s="29">
        <v>169</v>
      </c>
      <c r="E9" s="29">
        <v>8.93</v>
      </c>
      <c r="F9" s="30"/>
      <c r="G9" s="30"/>
      <c r="H9" s="129">
        <v>0.244</v>
      </c>
      <c r="I9" s="129">
        <v>0.254</v>
      </c>
      <c r="J9" s="129">
        <v>0.02</v>
      </c>
      <c r="K9" s="31"/>
    </row>
    <row r="10" spans="1:11" s="32" customFormat="1" ht="11.25" customHeight="1">
      <c r="A10" s="34" t="s">
        <v>8</v>
      </c>
      <c r="B10" s="28"/>
      <c r="C10" s="29">
        <v>54</v>
      </c>
      <c r="D10" s="29">
        <v>73</v>
      </c>
      <c r="E10" s="29">
        <v>200.54</v>
      </c>
      <c r="F10" s="30"/>
      <c r="G10" s="30"/>
      <c r="H10" s="129">
        <v>0.1</v>
      </c>
      <c r="I10" s="129">
        <v>0.042</v>
      </c>
      <c r="J10" s="129">
        <v>0.301</v>
      </c>
      <c r="K10" s="31"/>
    </row>
    <row r="11" spans="1:11" s="32" customFormat="1" ht="11.25" customHeight="1">
      <c r="A11" s="27" t="s">
        <v>9</v>
      </c>
      <c r="B11" s="28"/>
      <c r="C11" s="29">
        <v>50</v>
      </c>
      <c r="D11" s="29">
        <v>30</v>
      </c>
      <c r="E11" s="29">
        <v>24.78</v>
      </c>
      <c r="F11" s="30"/>
      <c r="G11" s="30"/>
      <c r="H11" s="129"/>
      <c r="I11" s="129">
        <v>0.178</v>
      </c>
      <c r="J11" s="129">
        <v>0.056</v>
      </c>
      <c r="K11" s="31"/>
    </row>
    <row r="12" spans="1:11" s="32" customFormat="1" ht="11.25" customHeight="1">
      <c r="A12" s="34" t="s">
        <v>10</v>
      </c>
      <c r="B12" s="28"/>
      <c r="C12" s="29">
        <v>17</v>
      </c>
      <c r="D12" s="29">
        <v>15</v>
      </c>
      <c r="E12" s="29">
        <v>3.3</v>
      </c>
      <c r="F12" s="30"/>
      <c r="G12" s="30"/>
      <c r="H12" s="129">
        <v>0.032</v>
      </c>
      <c r="I12" s="129">
        <v>0.027</v>
      </c>
      <c r="J12" s="129">
        <v>0.007</v>
      </c>
      <c r="K12" s="31"/>
    </row>
    <row r="13" spans="1:11" s="23" customFormat="1" ht="11.25" customHeight="1">
      <c r="A13" s="35" t="s">
        <v>11</v>
      </c>
      <c r="B13" s="36"/>
      <c r="C13" s="37">
        <v>201</v>
      </c>
      <c r="D13" s="37">
        <v>287</v>
      </c>
      <c r="E13" s="37">
        <v>237.55</v>
      </c>
      <c r="F13" s="38">
        <v>82.77003484320558</v>
      </c>
      <c r="G13" s="39"/>
      <c r="H13" s="130">
        <v>0.376</v>
      </c>
      <c r="I13" s="131">
        <v>0.501</v>
      </c>
      <c r="J13" s="131">
        <v>0.384</v>
      </c>
      <c r="K13" s="40">
        <v>76.64670658682634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>
        <v>7</v>
      </c>
      <c r="E15" s="37">
        <v>7</v>
      </c>
      <c r="F15" s="38">
        <v>100</v>
      </c>
      <c r="G15" s="39"/>
      <c r="H15" s="130"/>
      <c r="I15" s="131">
        <v>0.015</v>
      </c>
      <c r="J15" s="131">
        <v>0.021</v>
      </c>
      <c r="K15" s="40">
        <v>140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162</v>
      </c>
      <c r="D17" s="37">
        <v>48</v>
      </c>
      <c r="E17" s="37">
        <v>50</v>
      </c>
      <c r="F17" s="38">
        <v>104.16666666666667</v>
      </c>
      <c r="G17" s="39"/>
      <c r="H17" s="130">
        <v>0.183</v>
      </c>
      <c r="I17" s="131">
        <v>0.029</v>
      </c>
      <c r="J17" s="131">
        <v>0.095</v>
      </c>
      <c r="K17" s="40">
        <v>327.5862068965517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6390</v>
      </c>
      <c r="D19" s="29">
        <v>5565</v>
      </c>
      <c r="E19" s="29">
        <v>5739</v>
      </c>
      <c r="F19" s="30"/>
      <c r="G19" s="30"/>
      <c r="H19" s="129">
        <v>25.56</v>
      </c>
      <c r="I19" s="129">
        <v>27.547</v>
      </c>
      <c r="J19" s="129">
        <v>28.695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2</v>
      </c>
      <c r="D21" s="29"/>
      <c r="E21" s="29"/>
      <c r="F21" s="30"/>
      <c r="G21" s="30"/>
      <c r="H21" s="129">
        <v>0.008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6392</v>
      </c>
      <c r="D22" s="37">
        <v>5565</v>
      </c>
      <c r="E22" s="37">
        <v>5739</v>
      </c>
      <c r="F22" s="38">
        <v>103.1266846361186</v>
      </c>
      <c r="G22" s="39"/>
      <c r="H22" s="130">
        <v>25.567999999999998</v>
      </c>
      <c r="I22" s="131">
        <v>27.547</v>
      </c>
      <c r="J22" s="131">
        <v>28.695</v>
      </c>
      <c r="K22" s="40">
        <v>104.1674229498675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11508</v>
      </c>
      <c r="D24" s="37">
        <v>11469</v>
      </c>
      <c r="E24" s="37">
        <v>11000</v>
      </c>
      <c r="F24" s="38">
        <v>95.91071584270642</v>
      </c>
      <c r="G24" s="39"/>
      <c r="H24" s="130">
        <v>40.051</v>
      </c>
      <c r="I24" s="131">
        <v>39.856</v>
      </c>
      <c r="J24" s="131">
        <v>50.8</v>
      </c>
      <c r="K24" s="40">
        <v>127.45885186672018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322</v>
      </c>
      <c r="D26" s="37">
        <v>600</v>
      </c>
      <c r="E26" s="37">
        <v>500</v>
      </c>
      <c r="F26" s="38">
        <v>83.33333333333333</v>
      </c>
      <c r="G26" s="39"/>
      <c r="H26" s="130">
        <v>1.189</v>
      </c>
      <c r="I26" s="131">
        <v>1.5</v>
      </c>
      <c r="J26" s="131">
        <v>2</v>
      </c>
      <c r="K26" s="40">
        <v>133.33333333333334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3871</v>
      </c>
      <c r="D28" s="29">
        <v>5125</v>
      </c>
      <c r="E28" s="29">
        <v>3500</v>
      </c>
      <c r="F28" s="30"/>
      <c r="G28" s="30"/>
      <c r="H28" s="129">
        <v>9.528</v>
      </c>
      <c r="I28" s="129">
        <v>10.5</v>
      </c>
      <c r="J28" s="129">
        <v>13</v>
      </c>
      <c r="K28" s="31"/>
    </row>
    <row r="29" spans="1:11" s="32" customFormat="1" ht="11.25" customHeight="1">
      <c r="A29" s="34" t="s">
        <v>21</v>
      </c>
      <c r="B29" s="28"/>
      <c r="C29" s="29">
        <v>13115</v>
      </c>
      <c r="D29" s="29">
        <v>15409</v>
      </c>
      <c r="E29" s="29">
        <v>15870</v>
      </c>
      <c r="F29" s="30"/>
      <c r="G29" s="30"/>
      <c r="H29" s="129">
        <v>18.36</v>
      </c>
      <c r="I29" s="129">
        <v>14.798</v>
      </c>
      <c r="J29" s="129">
        <v>39.675</v>
      </c>
      <c r="K29" s="31"/>
    </row>
    <row r="30" spans="1:11" s="32" customFormat="1" ht="11.25" customHeight="1">
      <c r="A30" s="34" t="s">
        <v>22</v>
      </c>
      <c r="B30" s="28"/>
      <c r="C30" s="29">
        <v>7684</v>
      </c>
      <c r="D30" s="29">
        <v>10720</v>
      </c>
      <c r="E30" s="29">
        <v>10720</v>
      </c>
      <c r="F30" s="30"/>
      <c r="G30" s="30"/>
      <c r="H30" s="129">
        <v>13.725</v>
      </c>
      <c r="I30" s="129">
        <v>7.015</v>
      </c>
      <c r="J30" s="129">
        <v>21</v>
      </c>
      <c r="K30" s="31"/>
    </row>
    <row r="31" spans="1:11" s="23" customFormat="1" ht="11.25" customHeight="1">
      <c r="A31" s="41" t="s">
        <v>23</v>
      </c>
      <c r="B31" s="36"/>
      <c r="C31" s="37">
        <v>24670</v>
      </c>
      <c r="D31" s="37">
        <v>31254</v>
      </c>
      <c r="E31" s="37">
        <v>30090</v>
      </c>
      <c r="F31" s="38">
        <v>96.27567671338069</v>
      </c>
      <c r="G31" s="39"/>
      <c r="H31" s="130">
        <v>41.613</v>
      </c>
      <c r="I31" s="131">
        <v>32.313</v>
      </c>
      <c r="J31" s="131">
        <v>73.675</v>
      </c>
      <c r="K31" s="40">
        <v>228.00420883235847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1335</v>
      </c>
      <c r="D33" s="29">
        <v>1487</v>
      </c>
      <c r="E33" s="29">
        <v>1200</v>
      </c>
      <c r="F33" s="30"/>
      <c r="G33" s="30"/>
      <c r="H33" s="129">
        <v>2.923</v>
      </c>
      <c r="I33" s="129">
        <v>0.863</v>
      </c>
      <c r="J33" s="129">
        <v>2.584</v>
      </c>
      <c r="K33" s="31"/>
    </row>
    <row r="34" spans="1:11" s="32" customFormat="1" ht="11.25" customHeight="1">
      <c r="A34" s="34" t="s">
        <v>25</v>
      </c>
      <c r="B34" s="28"/>
      <c r="C34" s="29">
        <v>1934</v>
      </c>
      <c r="D34" s="29">
        <v>2100</v>
      </c>
      <c r="E34" s="29">
        <v>1600</v>
      </c>
      <c r="F34" s="30"/>
      <c r="G34" s="30"/>
      <c r="H34" s="129">
        <v>4.67</v>
      </c>
      <c r="I34" s="129">
        <v>1.163</v>
      </c>
      <c r="J34" s="129">
        <v>1.35</v>
      </c>
      <c r="K34" s="31"/>
    </row>
    <row r="35" spans="1:11" s="32" customFormat="1" ht="11.25" customHeight="1">
      <c r="A35" s="34" t="s">
        <v>26</v>
      </c>
      <c r="B35" s="28"/>
      <c r="C35" s="29">
        <v>1511</v>
      </c>
      <c r="D35" s="29">
        <v>1687</v>
      </c>
      <c r="E35" s="29">
        <v>1600</v>
      </c>
      <c r="F35" s="30"/>
      <c r="G35" s="30"/>
      <c r="H35" s="129">
        <v>5.549</v>
      </c>
      <c r="I35" s="129">
        <v>3.787</v>
      </c>
      <c r="J35" s="129">
        <v>4.32</v>
      </c>
      <c r="K35" s="31"/>
    </row>
    <row r="36" spans="1:11" s="32" customFormat="1" ht="11.25" customHeight="1">
      <c r="A36" s="34" t="s">
        <v>27</v>
      </c>
      <c r="B36" s="28"/>
      <c r="C36" s="29">
        <v>1340</v>
      </c>
      <c r="D36" s="29">
        <v>1340</v>
      </c>
      <c r="E36" s="29">
        <v>1068</v>
      </c>
      <c r="F36" s="30"/>
      <c r="G36" s="30"/>
      <c r="H36" s="129">
        <v>2.205</v>
      </c>
      <c r="I36" s="129">
        <v>0.417</v>
      </c>
      <c r="J36" s="129">
        <v>1.068</v>
      </c>
      <c r="K36" s="31"/>
    </row>
    <row r="37" spans="1:11" s="23" customFormat="1" ht="11.25" customHeight="1">
      <c r="A37" s="35" t="s">
        <v>28</v>
      </c>
      <c r="B37" s="36"/>
      <c r="C37" s="37">
        <v>6120</v>
      </c>
      <c r="D37" s="37">
        <v>6614</v>
      </c>
      <c r="E37" s="37">
        <v>5468</v>
      </c>
      <c r="F37" s="38">
        <v>82.67311762927125</v>
      </c>
      <c r="G37" s="39"/>
      <c r="H37" s="130">
        <v>15.347</v>
      </c>
      <c r="I37" s="131">
        <v>6.2299999999999995</v>
      </c>
      <c r="J37" s="131">
        <v>9.322000000000001</v>
      </c>
      <c r="K37" s="40">
        <v>149.63081861958267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13431</v>
      </c>
      <c r="D39" s="37">
        <v>14400</v>
      </c>
      <c r="E39" s="37">
        <v>12100</v>
      </c>
      <c r="F39" s="38">
        <v>84.02777777777777</v>
      </c>
      <c r="G39" s="39"/>
      <c r="H39" s="130">
        <v>6.044</v>
      </c>
      <c r="I39" s="131">
        <v>6</v>
      </c>
      <c r="J39" s="131">
        <v>11</v>
      </c>
      <c r="K39" s="40">
        <v>183.33333333333334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3121</v>
      </c>
      <c r="D41" s="29">
        <v>4415</v>
      </c>
      <c r="E41" s="29">
        <v>3990</v>
      </c>
      <c r="F41" s="30"/>
      <c r="G41" s="30"/>
      <c r="H41" s="129">
        <v>4.937</v>
      </c>
      <c r="I41" s="129">
        <v>3.746</v>
      </c>
      <c r="J41" s="129">
        <v>8.604</v>
      </c>
      <c r="K41" s="31"/>
    </row>
    <row r="42" spans="1:11" s="32" customFormat="1" ht="11.25" customHeight="1">
      <c r="A42" s="34" t="s">
        <v>31</v>
      </c>
      <c r="B42" s="28"/>
      <c r="C42" s="29">
        <v>9462</v>
      </c>
      <c r="D42" s="29">
        <v>12823</v>
      </c>
      <c r="E42" s="29">
        <v>10723</v>
      </c>
      <c r="F42" s="30"/>
      <c r="G42" s="30"/>
      <c r="H42" s="129">
        <v>25.239</v>
      </c>
      <c r="I42" s="129">
        <v>27.832</v>
      </c>
      <c r="J42" s="129">
        <v>31.843</v>
      </c>
      <c r="K42" s="31"/>
    </row>
    <row r="43" spans="1:11" s="32" customFormat="1" ht="11.25" customHeight="1">
      <c r="A43" s="34" t="s">
        <v>32</v>
      </c>
      <c r="B43" s="28"/>
      <c r="C43" s="29">
        <v>11815</v>
      </c>
      <c r="D43" s="29">
        <v>11039</v>
      </c>
      <c r="E43" s="29">
        <v>11300</v>
      </c>
      <c r="F43" s="30"/>
      <c r="G43" s="30"/>
      <c r="H43" s="129">
        <v>23.081</v>
      </c>
      <c r="I43" s="129">
        <v>12.707</v>
      </c>
      <c r="J43" s="129">
        <v>25.41</v>
      </c>
      <c r="K43" s="31"/>
    </row>
    <row r="44" spans="1:11" s="32" customFormat="1" ht="11.25" customHeight="1">
      <c r="A44" s="34" t="s">
        <v>33</v>
      </c>
      <c r="B44" s="28"/>
      <c r="C44" s="29">
        <v>14995</v>
      </c>
      <c r="D44" s="29">
        <v>15196</v>
      </c>
      <c r="E44" s="29">
        <v>21755</v>
      </c>
      <c r="F44" s="30"/>
      <c r="G44" s="30"/>
      <c r="H44" s="129">
        <v>39.897</v>
      </c>
      <c r="I44" s="129">
        <v>33.339</v>
      </c>
      <c r="J44" s="129">
        <v>64.978</v>
      </c>
      <c r="K44" s="31"/>
    </row>
    <row r="45" spans="1:11" s="32" customFormat="1" ht="11.25" customHeight="1">
      <c r="A45" s="34" t="s">
        <v>34</v>
      </c>
      <c r="B45" s="28"/>
      <c r="C45" s="29">
        <v>11239</v>
      </c>
      <c r="D45" s="29">
        <v>10726</v>
      </c>
      <c r="E45" s="29">
        <v>11400</v>
      </c>
      <c r="F45" s="30"/>
      <c r="G45" s="30"/>
      <c r="H45" s="129">
        <v>22.146</v>
      </c>
      <c r="I45" s="129">
        <v>17.565</v>
      </c>
      <c r="J45" s="129">
        <v>33.6</v>
      </c>
      <c r="K45" s="31"/>
    </row>
    <row r="46" spans="1:11" s="32" customFormat="1" ht="11.25" customHeight="1">
      <c r="A46" s="34" t="s">
        <v>35</v>
      </c>
      <c r="B46" s="28"/>
      <c r="C46" s="29">
        <v>1741</v>
      </c>
      <c r="D46" s="29">
        <v>1206</v>
      </c>
      <c r="E46" s="29">
        <v>4200</v>
      </c>
      <c r="F46" s="30"/>
      <c r="G46" s="30"/>
      <c r="H46" s="129">
        <v>2.557</v>
      </c>
      <c r="I46" s="129">
        <v>1.681</v>
      </c>
      <c r="J46" s="129">
        <v>8.194</v>
      </c>
      <c r="K46" s="31"/>
    </row>
    <row r="47" spans="1:11" s="32" customFormat="1" ht="11.25" customHeight="1">
      <c r="A47" s="34" t="s">
        <v>36</v>
      </c>
      <c r="B47" s="28"/>
      <c r="C47" s="29">
        <v>1367</v>
      </c>
      <c r="D47" s="29">
        <v>1912</v>
      </c>
      <c r="E47" s="29">
        <v>1850</v>
      </c>
      <c r="F47" s="30"/>
      <c r="G47" s="30"/>
      <c r="H47" s="129">
        <v>1.495</v>
      </c>
      <c r="I47" s="129">
        <v>1.878</v>
      </c>
      <c r="J47" s="129">
        <v>2.5</v>
      </c>
      <c r="K47" s="31"/>
    </row>
    <row r="48" spans="1:11" s="32" customFormat="1" ht="11.25" customHeight="1">
      <c r="A48" s="34" t="s">
        <v>37</v>
      </c>
      <c r="B48" s="28"/>
      <c r="C48" s="29">
        <v>2729</v>
      </c>
      <c r="D48" s="29">
        <v>3194</v>
      </c>
      <c r="E48" s="29">
        <v>3300</v>
      </c>
      <c r="F48" s="30"/>
      <c r="G48" s="30"/>
      <c r="H48" s="129">
        <v>6.023</v>
      </c>
      <c r="I48" s="129">
        <v>6.913</v>
      </c>
      <c r="J48" s="129">
        <v>9.6</v>
      </c>
      <c r="K48" s="31"/>
    </row>
    <row r="49" spans="1:11" s="32" customFormat="1" ht="11.25" customHeight="1">
      <c r="A49" s="34" t="s">
        <v>38</v>
      </c>
      <c r="B49" s="28"/>
      <c r="C49" s="29">
        <v>11665</v>
      </c>
      <c r="D49" s="29">
        <v>6532</v>
      </c>
      <c r="E49" s="29">
        <v>6532</v>
      </c>
      <c r="F49" s="30"/>
      <c r="G49" s="30"/>
      <c r="H49" s="129">
        <v>14.726</v>
      </c>
      <c r="I49" s="129">
        <v>9.814</v>
      </c>
      <c r="J49" s="129">
        <v>12.635</v>
      </c>
      <c r="K49" s="31"/>
    </row>
    <row r="50" spans="1:11" s="23" customFormat="1" ht="11.25" customHeight="1">
      <c r="A50" s="41" t="s">
        <v>39</v>
      </c>
      <c r="B50" s="36"/>
      <c r="C50" s="37">
        <v>68134</v>
      </c>
      <c r="D50" s="37">
        <v>67043</v>
      </c>
      <c r="E50" s="37">
        <v>75050</v>
      </c>
      <c r="F50" s="38">
        <v>111.94308130602748</v>
      </c>
      <c r="G50" s="39"/>
      <c r="H50" s="130">
        <v>140.101</v>
      </c>
      <c r="I50" s="131">
        <v>115.475</v>
      </c>
      <c r="J50" s="131">
        <v>197.36399999999995</v>
      </c>
      <c r="K50" s="40">
        <v>170.9149166486252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6441</v>
      </c>
      <c r="D52" s="37">
        <v>5860</v>
      </c>
      <c r="E52" s="37">
        <v>7685</v>
      </c>
      <c r="F52" s="38">
        <v>131.1433447098976</v>
      </c>
      <c r="G52" s="39"/>
      <c r="H52" s="130">
        <v>11.616</v>
      </c>
      <c r="I52" s="131">
        <v>4.259</v>
      </c>
      <c r="J52" s="131">
        <v>18.794</v>
      </c>
      <c r="K52" s="40">
        <v>441.27729513970417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37061</v>
      </c>
      <c r="D54" s="29">
        <v>50607</v>
      </c>
      <c r="E54" s="29">
        <v>47000</v>
      </c>
      <c r="F54" s="30"/>
      <c r="G54" s="30"/>
      <c r="H54" s="129">
        <v>77.044</v>
      </c>
      <c r="I54" s="129">
        <v>52.526</v>
      </c>
      <c r="J54" s="129">
        <v>95.4</v>
      </c>
      <c r="K54" s="31"/>
    </row>
    <row r="55" spans="1:11" s="32" customFormat="1" ht="11.25" customHeight="1">
      <c r="A55" s="34" t="s">
        <v>42</v>
      </c>
      <c r="B55" s="28"/>
      <c r="C55" s="29">
        <v>70268</v>
      </c>
      <c r="D55" s="29">
        <v>70292</v>
      </c>
      <c r="E55" s="29">
        <v>70292</v>
      </c>
      <c r="F55" s="30"/>
      <c r="G55" s="30"/>
      <c r="H55" s="129">
        <v>105.4</v>
      </c>
      <c r="I55" s="129">
        <v>21.088</v>
      </c>
      <c r="J55" s="129">
        <v>175.73</v>
      </c>
      <c r="K55" s="31"/>
    </row>
    <row r="56" spans="1:11" s="32" customFormat="1" ht="11.25" customHeight="1">
      <c r="A56" s="34" t="s">
        <v>43</v>
      </c>
      <c r="B56" s="28"/>
      <c r="C56" s="29">
        <v>11337</v>
      </c>
      <c r="D56" s="29">
        <v>13830</v>
      </c>
      <c r="E56" s="29">
        <v>13000</v>
      </c>
      <c r="F56" s="30"/>
      <c r="G56" s="30"/>
      <c r="H56" s="129">
        <v>22.149</v>
      </c>
      <c r="I56" s="129">
        <v>9.93</v>
      </c>
      <c r="J56" s="129">
        <v>36.56</v>
      </c>
      <c r="K56" s="31"/>
    </row>
    <row r="57" spans="1:11" s="32" customFormat="1" ht="11.25" customHeight="1">
      <c r="A57" s="34" t="s">
        <v>44</v>
      </c>
      <c r="B57" s="28"/>
      <c r="C57" s="29">
        <v>5840</v>
      </c>
      <c r="D57" s="29">
        <v>5842</v>
      </c>
      <c r="E57" s="29">
        <v>8500</v>
      </c>
      <c r="F57" s="30"/>
      <c r="G57" s="30"/>
      <c r="H57" s="129">
        <v>14.764</v>
      </c>
      <c r="I57" s="129">
        <v>7.388</v>
      </c>
      <c r="J57" s="129">
        <v>23.94</v>
      </c>
      <c r="K57" s="31"/>
    </row>
    <row r="58" spans="1:11" s="32" customFormat="1" ht="11.25" customHeight="1">
      <c r="A58" s="34" t="s">
        <v>45</v>
      </c>
      <c r="B58" s="28"/>
      <c r="C58" s="29">
        <v>42483</v>
      </c>
      <c r="D58" s="29">
        <v>42144</v>
      </c>
      <c r="E58" s="29">
        <v>42100</v>
      </c>
      <c r="F58" s="30"/>
      <c r="G58" s="30"/>
      <c r="H58" s="129">
        <v>64.444</v>
      </c>
      <c r="I58" s="129">
        <v>23.575</v>
      </c>
      <c r="J58" s="129">
        <v>57.78</v>
      </c>
      <c r="K58" s="31"/>
    </row>
    <row r="59" spans="1:11" s="23" customFormat="1" ht="11.25" customHeight="1">
      <c r="A59" s="35" t="s">
        <v>46</v>
      </c>
      <c r="B59" s="36"/>
      <c r="C59" s="37">
        <v>166989</v>
      </c>
      <c r="D59" s="37">
        <v>182715</v>
      </c>
      <c r="E59" s="37">
        <v>180892</v>
      </c>
      <c r="F59" s="38">
        <v>99.0022712968284</v>
      </c>
      <c r="G59" s="39"/>
      <c r="H59" s="130">
        <v>283.80100000000004</v>
      </c>
      <c r="I59" s="131">
        <v>114.50700000000002</v>
      </c>
      <c r="J59" s="131">
        <v>389.40999999999997</v>
      </c>
      <c r="K59" s="40">
        <v>340.0752792405704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2037</v>
      </c>
      <c r="D61" s="29">
        <v>2432</v>
      </c>
      <c r="E61" s="29">
        <v>1985</v>
      </c>
      <c r="F61" s="30"/>
      <c r="G61" s="30"/>
      <c r="H61" s="129">
        <v>4.627</v>
      </c>
      <c r="I61" s="129">
        <v>2.487</v>
      </c>
      <c r="J61" s="129">
        <v>4.939</v>
      </c>
      <c r="K61" s="31"/>
    </row>
    <row r="62" spans="1:11" s="32" customFormat="1" ht="11.25" customHeight="1">
      <c r="A62" s="34" t="s">
        <v>48</v>
      </c>
      <c r="B62" s="28"/>
      <c r="C62" s="29">
        <v>1296</v>
      </c>
      <c r="D62" s="29">
        <v>1151</v>
      </c>
      <c r="E62" s="29">
        <v>1035.9</v>
      </c>
      <c r="F62" s="30"/>
      <c r="G62" s="30"/>
      <c r="H62" s="129">
        <v>1.544</v>
      </c>
      <c r="I62" s="129">
        <v>1.102</v>
      </c>
      <c r="J62" s="129">
        <v>1.41</v>
      </c>
      <c r="K62" s="31"/>
    </row>
    <row r="63" spans="1:11" s="32" customFormat="1" ht="11.25" customHeight="1">
      <c r="A63" s="34" t="s">
        <v>49</v>
      </c>
      <c r="B63" s="28"/>
      <c r="C63" s="29">
        <v>1903</v>
      </c>
      <c r="D63" s="29">
        <v>1969</v>
      </c>
      <c r="E63" s="29">
        <v>1954</v>
      </c>
      <c r="F63" s="30"/>
      <c r="G63" s="30"/>
      <c r="H63" s="129">
        <v>4.327</v>
      </c>
      <c r="I63" s="129">
        <v>1.401</v>
      </c>
      <c r="J63" s="129">
        <v>3.742</v>
      </c>
      <c r="K63" s="31"/>
    </row>
    <row r="64" spans="1:11" s="23" customFormat="1" ht="11.25" customHeight="1">
      <c r="A64" s="35" t="s">
        <v>50</v>
      </c>
      <c r="B64" s="36"/>
      <c r="C64" s="37">
        <v>5236</v>
      </c>
      <c r="D64" s="37">
        <v>5552</v>
      </c>
      <c r="E64" s="37">
        <v>4974.9</v>
      </c>
      <c r="F64" s="38">
        <v>89.60554755043226</v>
      </c>
      <c r="G64" s="39"/>
      <c r="H64" s="130">
        <v>10.498</v>
      </c>
      <c r="I64" s="131">
        <v>4.99</v>
      </c>
      <c r="J64" s="131">
        <v>10.091000000000001</v>
      </c>
      <c r="K64" s="40">
        <v>202.2244488977956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14023</v>
      </c>
      <c r="D66" s="37">
        <v>14020</v>
      </c>
      <c r="E66" s="37">
        <v>12976</v>
      </c>
      <c r="F66" s="38">
        <v>92.55349500713267</v>
      </c>
      <c r="G66" s="39"/>
      <c r="H66" s="130">
        <v>27.326</v>
      </c>
      <c r="I66" s="131">
        <v>5.7</v>
      </c>
      <c r="J66" s="131">
        <v>5.803</v>
      </c>
      <c r="K66" s="40">
        <v>101.80701754385964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38072</v>
      </c>
      <c r="D68" s="29">
        <v>12000</v>
      </c>
      <c r="E68" s="29">
        <v>43000</v>
      </c>
      <c r="F68" s="30"/>
      <c r="G68" s="30"/>
      <c r="H68" s="129">
        <v>80.801</v>
      </c>
      <c r="I68" s="129">
        <v>10.4</v>
      </c>
      <c r="J68" s="129">
        <v>81.7</v>
      </c>
      <c r="K68" s="31"/>
    </row>
    <row r="69" spans="1:11" s="32" customFormat="1" ht="11.25" customHeight="1">
      <c r="A69" s="34" t="s">
        <v>53</v>
      </c>
      <c r="B69" s="28"/>
      <c r="C69" s="29">
        <v>5982</v>
      </c>
      <c r="D69" s="29">
        <v>2230</v>
      </c>
      <c r="E69" s="29">
        <v>6000</v>
      </c>
      <c r="F69" s="30"/>
      <c r="G69" s="30"/>
      <c r="H69" s="129">
        <v>8.983</v>
      </c>
      <c r="I69" s="129">
        <v>1.3</v>
      </c>
      <c r="J69" s="129">
        <v>9</v>
      </c>
      <c r="K69" s="31"/>
    </row>
    <row r="70" spans="1:11" s="23" customFormat="1" ht="11.25" customHeight="1">
      <c r="A70" s="35" t="s">
        <v>54</v>
      </c>
      <c r="B70" s="36"/>
      <c r="C70" s="37">
        <v>44054</v>
      </c>
      <c r="D70" s="37">
        <v>14230</v>
      </c>
      <c r="E70" s="37">
        <v>49000</v>
      </c>
      <c r="F70" s="38">
        <v>344.3429374560787</v>
      </c>
      <c r="G70" s="39"/>
      <c r="H70" s="130">
        <v>89.784</v>
      </c>
      <c r="I70" s="131">
        <v>11.700000000000001</v>
      </c>
      <c r="J70" s="131">
        <v>90.7</v>
      </c>
      <c r="K70" s="40">
        <v>775.2136752136752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2966</v>
      </c>
      <c r="D72" s="29">
        <v>3443</v>
      </c>
      <c r="E72" s="29">
        <v>3443</v>
      </c>
      <c r="F72" s="30"/>
      <c r="G72" s="30"/>
      <c r="H72" s="129">
        <v>2.829</v>
      </c>
      <c r="I72" s="129">
        <v>0.582</v>
      </c>
      <c r="J72" s="129">
        <v>0.582</v>
      </c>
      <c r="K72" s="31"/>
    </row>
    <row r="73" spans="1:11" s="32" customFormat="1" ht="11.25" customHeight="1">
      <c r="A73" s="34" t="s">
        <v>56</v>
      </c>
      <c r="B73" s="28"/>
      <c r="C73" s="29">
        <v>12081</v>
      </c>
      <c r="D73" s="29">
        <v>12025</v>
      </c>
      <c r="E73" s="29">
        <v>12100</v>
      </c>
      <c r="F73" s="30"/>
      <c r="G73" s="30"/>
      <c r="H73" s="129">
        <v>17.787</v>
      </c>
      <c r="I73" s="129">
        <v>17.784</v>
      </c>
      <c r="J73" s="129">
        <v>17.792</v>
      </c>
      <c r="K73" s="31"/>
    </row>
    <row r="74" spans="1:11" s="32" customFormat="1" ht="11.25" customHeight="1">
      <c r="A74" s="34" t="s">
        <v>57</v>
      </c>
      <c r="B74" s="28"/>
      <c r="C74" s="29">
        <v>24887</v>
      </c>
      <c r="D74" s="29">
        <v>27200</v>
      </c>
      <c r="E74" s="29">
        <v>27000</v>
      </c>
      <c r="F74" s="30"/>
      <c r="G74" s="30"/>
      <c r="H74" s="129">
        <v>46.389</v>
      </c>
      <c r="I74" s="129">
        <v>27.46</v>
      </c>
      <c r="J74" s="129">
        <v>50</v>
      </c>
      <c r="K74" s="31"/>
    </row>
    <row r="75" spans="1:11" s="32" customFormat="1" ht="11.25" customHeight="1">
      <c r="A75" s="34" t="s">
        <v>58</v>
      </c>
      <c r="B75" s="28"/>
      <c r="C75" s="29">
        <v>20180</v>
      </c>
      <c r="D75" s="29">
        <v>21993</v>
      </c>
      <c r="E75" s="29">
        <v>24108</v>
      </c>
      <c r="F75" s="30"/>
      <c r="G75" s="30"/>
      <c r="H75" s="129">
        <v>15.398</v>
      </c>
      <c r="I75" s="129">
        <v>14.996</v>
      </c>
      <c r="J75" s="129">
        <v>32.064</v>
      </c>
      <c r="K75" s="31"/>
    </row>
    <row r="76" spans="1:11" s="32" customFormat="1" ht="11.25" customHeight="1">
      <c r="A76" s="34" t="s">
        <v>59</v>
      </c>
      <c r="B76" s="28"/>
      <c r="C76" s="29">
        <v>2683</v>
      </c>
      <c r="D76" s="29">
        <v>2275</v>
      </c>
      <c r="E76" s="29">
        <v>2275</v>
      </c>
      <c r="F76" s="30"/>
      <c r="G76" s="30"/>
      <c r="H76" s="129">
        <v>5.097</v>
      </c>
      <c r="I76" s="129">
        <v>2.73</v>
      </c>
      <c r="J76" s="129">
        <v>3.2</v>
      </c>
      <c r="K76" s="31"/>
    </row>
    <row r="77" spans="1:11" s="32" customFormat="1" ht="11.25" customHeight="1">
      <c r="A77" s="34" t="s">
        <v>60</v>
      </c>
      <c r="B77" s="28"/>
      <c r="C77" s="29">
        <v>4605</v>
      </c>
      <c r="D77" s="29">
        <v>4390</v>
      </c>
      <c r="E77" s="29">
        <v>4378</v>
      </c>
      <c r="F77" s="30"/>
      <c r="G77" s="30"/>
      <c r="H77" s="129">
        <v>7.138</v>
      </c>
      <c r="I77" s="129">
        <v>3.397</v>
      </c>
      <c r="J77" s="129">
        <v>6.786</v>
      </c>
      <c r="K77" s="31"/>
    </row>
    <row r="78" spans="1:11" s="32" customFormat="1" ht="11.25" customHeight="1">
      <c r="A78" s="34" t="s">
        <v>61</v>
      </c>
      <c r="B78" s="28"/>
      <c r="C78" s="29">
        <v>9025</v>
      </c>
      <c r="D78" s="29">
        <v>9174</v>
      </c>
      <c r="E78" s="29">
        <v>9174</v>
      </c>
      <c r="F78" s="30"/>
      <c r="G78" s="30"/>
      <c r="H78" s="129">
        <v>17.914</v>
      </c>
      <c r="I78" s="129">
        <v>9.2</v>
      </c>
      <c r="J78" s="129">
        <v>11</v>
      </c>
      <c r="K78" s="31"/>
    </row>
    <row r="79" spans="1:11" s="32" customFormat="1" ht="11.25" customHeight="1">
      <c r="A79" s="34" t="s">
        <v>62</v>
      </c>
      <c r="B79" s="28"/>
      <c r="C79" s="29">
        <v>14700</v>
      </c>
      <c r="D79" s="29">
        <v>16340</v>
      </c>
      <c r="E79" s="29">
        <v>16340</v>
      </c>
      <c r="F79" s="30"/>
      <c r="G79" s="30"/>
      <c r="H79" s="129">
        <v>27.612</v>
      </c>
      <c r="I79" s="129">
        <v>13.072</v>
      </c>
      <c r="J79" s="129">
        <v>40.85</v>
      </c>
      <c r="K79" s="31"/>
    </row>
    <row r="80" spans="1:11" s="23" customFormat="1" ht="11.25" customHeight="1">
      <c r="A80" s="41" t="s">
        <v>63</v>
      </c>
      <c r="B80" s="36"/>
      <c r="C80" s="37">
        <v>91127</v>
      </c>
      <c r="D80" s="37">
        <v>96840</v>
      </c>
      <c r="E80" s="37">
        <v>98818</v>
      </c>
      <c r="F80" s="38">
        <v>102.0425444031392</v>
      </c>
      <c r="G80" s="39"/>
      <c r="H80" s="130">
        <v>140.164</v>
      </c>
      <c r="I80" s="131">
        <v>89.221</v>
      </c>
      <c r="J80" s="131">
        <v>162.274</v>
      </c>
      <c r="K80" s="40">
        <v>181.8787056858811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84</v>
      </c>
      <c r="D82" s="29">
        <v>84</v>
      </c>
      <c r="E82" s="29">
        <v>69</v>
      </c>
      <c r="F82" s="30"/>
      <c r="G82" s="30"/>
      <c r="H82" s="129">
        <v>0.093</v>
      </c>
      <c r="I82" s="129">
        <v>0.093</v>
      </c>
      <c r="J82" s="129">
        <v>0.07</v>
      </c>
      <c r="K82" s="31"/>
    </row>
    <row r="83" spans="1:11" s="32" customFormat="1" ht="11.25" customHeight="1">
      <c r="A83" s="34" t="s">
        <v>65</v>
      </c>
      <c r="B83" s="28"/>
      <c r="C83" s="29">
        <v>225</v>
      </c>
      <c r="D83" s="29">
        <v>225</v>
      </c>
      <c r="E83" s="29">
        <v>282</v>
      </c>
      <c r="F83" s="30"/>
      <c r="G83" s="30"/>
      <c r="H83" s="129">
        <v>0.16</v>
      </c>
      <c r="I83" s="129">
        <v>0.16</v>
      </c>
      <c r="J83" s="129">
        <v>0.198</v>
      </c>
      <c r="K83" s="31"/>
    </row>
    <row r="84" spans="1:11" s="23" customFormat="1" ht="11.25" customHeight="1">
      <c r="A84" s="35" t="s">
        <v>66</v>
      </c>
      <c r="B84" s="36"/>
      <c r="C84" s="37">
        <v>309</v>
      </c>
      <c r="D84" s="37">
        <v>309</v>
      </c>
      <c r="E84" s="37">
        <v>351</v>
      </c>
      <c r="F84" s="38">
        <v>113.59223300970874</v>
      </c>
      <c r="G84" s="39"/>
      <c r="H84" s="130">
        <v>0.253</v>
      </c>
      <c r="I84" s="131">
        <v>0.253</v>
      </c>
      <c r="J84" s="131">
        <v>0.268</v>
      </c>
      <c r="K84" s="40">
        <v>105.92885375494072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459119</v>
      </c>
      <c r="D87" s="48">
        <v>456813</v>
      </c>
      <c r="E87" s="48">
        <v>494938.45</v>
      </c>
      <c r="F87" s="49">
        <v>108.34596432238136</v>
      </c>
      <c r="G87" s="39"/>
      <c r="H87" s="134">
        <v>833.9140000000001</v>
      </c>
      <c r="I87" s="135">
        <v>460.096</v>
      </c>
      <c r="J87" s="135">
        <v>1050.696</v>
      </c>
      <c r="K87" s="49">
        <v>228.36451523160383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19</v>
      </c>
      <c r="D9" s="29">
        <v>24</v>
      </c>
      <c r="E9" s="29">
        <v>18.21</v>
      </c>
      <c r="F9" s="30"/>
      <c r="G9" s="30"/>
      <c r="H9" s="129">
        <v>0.079</v>
      </c>
      <c r="I9" s="129">
        <v>0.07</v>
      </c>
      <c r="J9" s="129">
        <v>0.051</v>
      </c>
      <c r="K9" s="31"/>
    </row>
    <row r="10" spans="1:11" s="32" customFormat="1" ht="11.25" customHeight="1">
      <c r="A10" s="34" t="s">
        <v>8</v>
      </c>
      <c r="B10" s="28"/>
      <c r="C10" s="29">
        <v>411</v>
      </c>
      <c r="D10" s="29">
        <v>453</v>
      </c>
      <c r="E10" s="29">
        <v>4.05</v>
      </c>
      <c r="F10" s="30"/>
      <c r="G10" s="30"/>
      <c r="H10" s="129">
        <v>1.644</v>
      </c>
      <c r="I10" s="129">
        <v>1.034</v>
      </c>
      <c r="J10" s="129">
        <v>0.015</v>
      </c>
      <c r="K10" s="31"/>
    </row>
    <row r="11" spans="1:11" s="32" customFormat="1" ht="11.25" customHeight="1">
      <c r="A11" s="27" t="s">
        <v>9</v>
      </c>
      <c r="B11" s="28"/>
      <c r="C11" s="29">
        <v>3907</v>
      </c>
      <c r="D11" s="29">
        <v>3620</v>
      </c>
      <c r="E11" s="29">
        <v>3588.7</v>
      </c>
      <c r="F11" s="30"/>
      <c r="G11" s="30"/>
      <c r="H11" s="129">
        <v>13.382</v>
      </c>
      <c r="I11" s="129">
        <v>13.196</v>
      </c>
      <c r="J11" s="129">
        <v>10.13</v>
      </c>
      <c r="K11" s="31"/>
    </row>
    <row r="12" spans="1:11" s="32" customFormat="1" ht="11.25" customHeight="1">
      <c r="A12" s="34" t="s">
        <v>10</v>
      </c>
      <c r="B12" s="28"/>
      <c r="C12" s="29">
        <v>25</v>
      </c>
      <c r="D12" s="29">
        <v>50</v>
      </c>
      <c r="E12" s="29">
        <v>19.95</v>
      </c>
      <c r="F12" s="30"/>
      <c r="G12" s="30"/>
      <c r="H12" s="129">
        <v>0.081</v>
      </c>
      <c r="I12" s="129">
        <v>0.156</v>
      </c>
      <c r="J12" s="129">
        <v>0.06</v>
      </c>
      <c r="K12" s="31"/>
    </row>
    <row r="13" spans="1:11" s="23" customFormat="1" ht="11.25" customHeight="1">
      <c r="A13" s="35" t="s">
        <v>11</v>
      </c>
      <c r="B13" s="36"/>
      <c r="C13" s="37">
        <v>4362</v>
      </c>
      <c r="D13" s="37">
        <v>4147</v>
      </c>
      <c r="E13" s="37">
        <v>3630.91</v>
      </c>
      <c r="F13" s="38">
        <v>87.55510007234145</v>
      </c>
      <c r="G13" s="39"/>
      <c r="H13" s="130">
        <v>15.186</v>
      </c>
      <c r="I13" s="131">
        <v>14.456000000000001</v>
      </c>
      <c r="J13" s="131">
        <v>10.256000000000002</v>
      </c>
      <c r="K13" s="40">
        <v>70.94631986718318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28</v>
      </c>
      <c r="D17" s="37">
        <v>30</v>
      </c>
      <c r="E17" s="37">
        <v>58</v>
      </c>
      <c r="F17" s="38">
        <v>193.33333333333334</v>
      </c>
      <c r="G17" s="39"/>
      <c r="H17" s="130">
        <v>0.059</v>
      </c>
      <c r="I17" s="131">
        <v>0.028</v>
      </c>
      <c r="J17" s="131">
        <v>0.116</v>
      </c>
      <c r="K17" s="40">
        <v>414.28571428571433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192</v>
      </c>
      <c r="D19" s="29">
        <v>303</v>
      </c>
      <c r="E19" s="29">
        <v>318</v>
      </c>
      <c r="F19" s="30"/>
      <c r="G19" s="30"/>
      <c r="H19" s="129">
        <v>0.653</v>
      </c>
      <c r="I19" s="129">
        <v>1.749</v>
      </c>
      <c r="J19" s="129">
        <v>1.59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192</v>
      </c>
      <c r="D22" s="37">
        <v>303</v>
      </c>
      <c r="E22" s="37">
        <v>318</v>
      </c>
      <c r="F22" s="38">
        <v>104.95049504950495</v>
      </c>
      <c r="G22" s="39"/>
      <c r="H22" s="130">
        <v>0.653</v>
      </c>
      <c r="I22" s="131">
        <v>1.749</v>
      </c>
      <c r="J22" s="131">
        <v>1.59</v>
      </c>
      <c r="K22" s="40">
        <v>90.9090909090909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100</v>
      </c>
      <c r="D24" s="37">
        <v>157</v>
      </c>
      <c r="E24" s="37">
        <v>150</v>
      </c>
      <c r="F24" s="38">
        <v>95.54140127388536</v>
      </c>
      <c r="G24" s="39"/>
      <c r="H24" s="130">
        <v>0.247</v>
      </c>
      <c r="I24" s="131">
        <v>0.239</v>
      </c>
      <c r="J24" s="131">
        <v>0.423</v>
      </c>
      <c r="K24" s="40">
        <v>176.98744769874477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41</v>
      </c>
      <c r="D26" s="37">
        <v>60</v>
      </c>
      <c r="E26" s="37">
        <v>50</v>
      </c>
      <c r="F26" s="38">
        <v>83.33333333333333</v>
      </c>
      <c r="G26" s="39"/>
      <c r="H26" s="130">
        <v>0.125</v>
      </c>
      <c r="I26" s="131">
        <v>0.16</v>
      </c>
      <c r="J26" s="131">
        <v>0.18</v>
      </c>
      <c r="K26" s="40">
        <v>112.5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298</v>
      </c>
      <c r="D28" s="29">
        <v>436</v>
      </c>
      <c r="E28" s="29">
        <v>400</v>
      </c>
      <c r="F28" s="30"/>
      <c r="G28" s="30"/>
      <c r="H28" s="129">
        <v>0.586</v>
      </c>
      <c r="I28" s="129">
        <v>0.8</v>
      </c>
      <c r="J28" s="129">
        <v>1.3</v>
      </c>
      <c r="K28" s="31"/>
    </row>
    <row r="29" spans="1:11" s="32" customFormat="1" ht="11.25" customHeight="1">
      <c r="A29" s="34" t="s">
        <v>21</v>
      </c>
      <c r="B29" s="28"/>
      <c r="C29" s="29">
        <v>3433</v>
      </c>
      <c r="D29" s="29">
        <v>2555</v>
      </c>
      <c r="E29" s="29">
        <v>2632</v>
      </c>
      <c r="F29" s="30"/>
      <c r="G29" s="30"/>
      <c r="H29" s="129">
        <v>5.816</v>
      </c>
      <c r="I29" s="129">
        <v>3.328</v>
      </c>
      <c r="J29" s="129">
        <v>5.264</v>
      </c>
      <c r="K29" s="31"/>
    </row>
    <row r="30" spans="1:11" s="32" customFormat="1" ht="11.25" customHeight="1">
      <c r="A30" s="34" t="s">
        <v>22</v>
      </c>
      <c r="B30" s="28"/>
      <c r="C30" s="29">
        <v>3832</v>
      </c>
      <c r="D30" s="29">
        <v>3935</v>
      </c>
      <c r="E30" s="29">
        <v>3935</v>
      </c>
      <c r="F30" s="30"/>
      <c r="G30" s="30"/>
      <c r="H30" s="129">
        <v>5.769</v>
      </c>
      <c r="I30" s="129">
        <v>3.819</v>
      </c>
      <c r="J30" s="129">
        <v>6</v>
      </c>
      <c r="K30" s="31"/>
    </row>
    <row r="31" spans="1:11" s="23" customFormat="1" ht="11.25" customHeight="1">
      <c r="A31" s="41" t="s">
        <v>23</v>
      </c>
      <c r="B31" s="36"/>
      <c r="C31" s="37">
        <v>7563</v>
      </c>
      <c r="D31" s="37">
        <v>6926</v>
      </c>
      <c r="E31" s="37">
        <v>6967</v>
      </c>
      <c r="F31" s="38">
        <v>100.59197227837136</v>
      </c>
      <c r="G31" s="39"/>
      <c r="H31" s="130">
        <v>12.171</v>
      </c>
      <c r="I31" s="131">
        <v>7.947</v>
      </c>
      <c r="J31" s="131">
        <v>12.564</v>
      </c>
      <c r="K31" s="40">
        <v>158.0973952434881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53</v>
      </c>
      <c r="D33" s="29">
        <v>77</v>
      </c>
      <c r="E33" s="29">
        <v>60</v>
      </c>
      <c r="F33" s="30"/>
      <c r="G33" s="30"/>
      <c r="H33" s="129">
        <v>0.141</v>
      </c>
      <c r="I33" s="129">
        <v>0.072</v>
      </c>
      <c r="J33" s="129">
        <v>0.141</v>
      </c>
      <c r="K33" s="31"/>
    </row>
    <row r="34" spans="1:11" s="32" customFormat="1" ht="11.25" customHeight="1">
      <c r="A34" s="34" t="s">
        <v>25</v>
      </c>
      <c r="B34" s="28"/>
      <c r="C34" s="29">
        <v>419</v>
      </c>
      <c r="D34" s="29">
        <v>480</v>
      </c>
      <c r="E34" s="29">
        <v>300</v>
      </c>
      <c r="F34" s="30"/>
      <c r="G34" s="30"/>
      <c r="H34" s="129">
        <v>1.097</v>
      </c>
      <c r="I34" s="129">
        <v>0.32</v>
      </c>
      <c r="J34" s="129">
        <v>0.34</v>
      </c>
      <c r="K34" s="31"/>
    </row>
    <row r="35" spans="1:11" s="32" customFormat="1" ht="11.25" customHeight="1">
      <c r="A35" s="34" t="s">
        <v>26</v>
      </c>
      <c r="B35" s="28"/>
      <c r="C35" s="29">
        <v>581</v>
      </c>
      <c r="D35" s="29">
        <v>812</v>
      </c>
      <c r="E35" s="29">
        <v>700</v>
      </c>
      <c r="F35" s="30"/>
      <c r="G35" s="30"/>
      <c r="H35" s="129">
        <v>1.929</v>
      </c>
      <c r="I35" s="129">
        <v>1.446</v>
      </c>
      <c r="J35" s="129">
        <v>2.054</v>
      </c>
      <c r="K35" s="31"/>
    </row>
    <row r="36" spans="1:11" s="32" customFormat="1" ht="11.25" customHeight="1">
      <c r="A36" s="34" t="s">
        <v>27</v>
      </c>
      <c r="B36" s="28"/>
      <c r="C36" s="29">
        <v>1</v>
      </c>
      <c r="D36" s="29">
        <v>1</v>
      </c>
      <c r="E36" s="29">
        <v>11</v>
      </c>
      <c r="F36" s="30"/>
      <c r="G36" s="30"/>
      <c r="H36" s="129">
        <v>0.001</v>
      </c>
      <c r="I36" s="129">
        <v>0.001</v>
      </c>
      <c r="J36" s="129">
        <v>0.011</v>
      </c>
      <c r="K36" s="31"/>
    </row>
    <row r="37" spans="1:11" s="23" customFormat="1" ht="11.25" customHeight="1">
      <c r="A37" s="35" t="s">
        <v>28</v>
      </c>
      <c r="B37" s="36"/>
      <c r="C37" s="37">
        <v>1054</v>
      </c>
      <c r="D37" s="37">
        <v>1370</v>
      </c>
      <c r="E37" s="37">
        <v>1071</v>
      </c>
      <c r="F37" s="38">
        <v>78.17518248175182</v>
      </c>
      <c r="G37" s="39"/>
      <c r="H37" s="130">
        <v>3.1679999999999997</v>
      </c>
      <c r="I37" s="131">
        <v>1.839</v>
      </c>
      <c r="J37" s="131">
        <v>2.546</v>
      </c>
      <c r="K37" s="40">
        <v>138.4448069603045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18</v>
      </c>
      <c r="D39" s="37">
        <v>18</v>
      </c>
      <c r="E39" s="37">
        <v>4</v>
      </c>
      <c r="F39" s="38">
        <v>22.22222222222222</v>
      </c>
      <c r="G39" s="39"/>
      <c r="H39" s="130">
        <v>0.017</v>
      </c>
      <c r="I39" s="131">
        <v>0.017</v>
      </c>
      <c r="J39" s="131">
        <v>0.004</v>
      </c>
      <c r="K39" s="40">
        <v>23.52941176470588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9943</v>
      </c>
      <c r="D41" s="29">
        <v>6407</v>
      </c>
      <c r="E41" s="29">
        <v>5810</v>
      </c>
      <c r="F41" s="30"/>
      <c r="G41" s="30"/>
      <c r="H41" s="129">
        <v>9.975</v>
      </c>
      <c r="I41" s="129">
        <v>5.159</v>
      </c>
      <c r="J41" s="129">
        <v>10.506</v>
      </c>
      <c r="K41" s="31"/>
    </row>
    <row r="42" spans="1:11" s="32" customFormat="1" ht="11.25" customHeight="1">
      <c r="A42" s="34" t="s">
        <v>31</v>
      </c>
      <c r="B42" s="28"/>
      <c r="C42" s="29">
        <v>3740</v>
      </c>
      <c r="D42" s="29">
        <v>3108</v>
      </c>
      <c r="E42" s="29">
        <v>3441</v>
      </c>
      <c r="F42" s="30"/>
      <c r="G42" s="30"/>
      <c r="H42" s="129">
        <v>8.141</v>
      </c>
      <c r="I42" s="129">
        <v>5.55</v>
      </c>
      <c r="J42" s="129">
        <v>8.574</v>
      </c>
      <c r="K42" s="31"/>
    </row>
    <row r="43" spans="1:11" s="32" customFormat="1" ht="11.25" customHeight="1">
      <c r="A43" s="34" t="s">
        <v>32</v>
      </c>
      <c r="B43" s="28"/>
      <c r="C43" s="29">
        <v>9605</v>
      </c>
      <c r="D43" s="29">
        <v>10491</v>
      </c>
      <c r="E43" s="29">
        <v>10900</v>
      </c>
      <c r="F43" s="30"/>
      <c r="G43" s="30"/>
      <c r="H43" s="129">
        <v>15.078</v>
      </c>
      <c r="I43" s="129">
        <v>15.591</v>
      </c>
      <c r="J43" s="129">
        <v>20.7</v>
      </c>
      <c r="K43" s="31"/>
    </row>
    <row r="44" spans="1:11" s="32" customFormat="1" ht="11.25" customHeight="1">
      <c r="A44" s="34" t="s">
        <v>33</v>
      </c>
      <c r="B44" s="28"/>
      <c r="C44" s="29">
        <v>15183</v>
      </c>
      <c r="D44" s="29">
        <v>12830</v>
      </c>
      <c r="E44" s="29">
        <v>13921</v>
      </c>
      <c r="F44" s="30"/>
      <c r="G44" s="30"/>
      <c r="H44" s="129">
        <v>39.473</v>
      </c>
      <c r="I44" s="129">
        <v>30.387</v>
      </c>
      <c r="J44" s="129">
        <v>39.109</v>
      </c>
      <c r="K44" s="31"/>
    </row>
    <row r="45" spans="1:11" s="32" customFormat="1" ht="11.25" customHeight="1">
      <c r="A45" s="34" t="s">
        <v>34</v>
      </c>
      <c r="B45" s="28"/>
      <c r="C45" s="29">
        <v>4680</v>
      </c>
      <c r="D45" s="29">
        <v>3578</v>
      </c>
      <c r="E45" s="29">
        <v>4340</v>
      </c>
      <c r="F45" s="30"/>
      <c r="G45" s="30"/>
      <c r="H45" s="129">
        <v>8.809</v>
      </c>
      <c r="I45" s="129">
        <v>5.686</v>
      </c>
      <c r="J45" s="129">
        <v>11.156</v>
      </c>
      <c r="K45" s="31"/>
    </row>
    <row r="46" spans="1:11" s="32" customFormat="1" ht="11.25" customHeight="1">
      <c r="A46" s="34" t="s">
        <v>35</v>
      </c>
      <c r="B46" s="28"/>
      <c r="C46" s="29">
        <v>7154</v>
      </c>
      <c r="D46" s="29">
        <v>4111</v>
      </c>
      <c r="E46" s="29">
        <v>7100</v>
      </c>
      <c r="F46" s="30"/>
      <c r="G46" s="30"/>
      <c r="H46" s="129">
        <v>11.82</v>
      </c>
      <c r="I46" s="129">
        <v>6.603</v>
      </c>
      <c r="J46" s="129">
        <v>14.995</v>
      </c>
      <c r="K46" s="31"/>
    </row>
    <row r="47" spans="1:11" s="32" customFormat="1" ht="11.25" customHeight="1">
      <c r="A47" s="34" t="s">
        <v>36</v>
      </c>
      <c r="B47" s="28"/>
      <c r="C47" s="29">
        <v>9249</v>
      </c>
      <c r="D47" s="29">
        <v>8324</v>
      </c>
      <c r="E47" s="29">
        <v>8100</v>
      </c>
      <c r="F47" s="30"/>
      <c r="G47" s="30"/>
      <c r="H47" s="129">
        <v>15.123</v>
      </c>
      <c r="I47" s="129">
        <v>6.171</v>
      </c>
      <c r="J47" s="129">
        <v>18.78</v>
      </c>
      <c r="K47" s="31"/>
    </row>
    <row r="48" spans="1:11" s="32" customFormat="1" ht="11.25" customHeight="1">
      <c r="A48" s="34" t="s">
        <v>37</v>
      </c>
      <c r="B48" s="28"/>
      <c r="C48" s="29">
        <v>6909</v>
      </c>
      <c r="D48" s="29">
        <v>5834</v>
      </c>
      <c r="E48" s="29">
        <v>5850</v>
      </c>
      <c r="F48" s="30"/>
      <c r="G48" s="30"/>
      <c r="H48" s="129">
        <v>12.931</v>
      </c>
      <c r="I48" s="129">
        <v>8.762</v>
      </c>
      <c r="J48" s="129">
        <v>12.975</v>
      </c>
      <c r="K48" s="31"/>
    </row>
    <row r="49" spans="1:11" s="32" customFormat="1" ht="11.25" customHeight="1">
      <c r="A49" s="34" t="s">
        <v>38</v>
      </c>
      <c r="B49" s="28"/>
      <c r="C49" s="29">
        <v>4419</v>
      </c>
      <c r="D49" s="29">
        <v>2737</v>
      </c>
      <c r="E49" s="29">
        <v>2737</v>
      </c>
      <c r="F49" s="30"/>
      <c r="G49" s="30"/>
      <c r="H49" s="129">
        <v>5.101</v>
      </c>
      <c r="I49" s="129">
        <v>3.168</v>
      </c>
      <c r="J49" s="129">
        <v>4.267</v>
      </c>
      <c r="K49" s="31"/>
    </row>
    <row r="50" spans="1:11" s="23" customFormat="1" ht="11.25" customHeight="1">
      <c r="A50" s="41" t="s">
        <v>39</v>
      </c>
      <c r="B50" s="36"/>
      <c r="C50" s="37">
        <v>70882</v>
      </c>
      <c r="D50" s="37">
        <v>57420</v>
      </c>
      <c r="E50" s="37">
        <v>62199</v>
      </c>
      <c r="F50" s="38">
        <v>108.32288401253919</v>
      </c>
      <c r="G50" s="39"/>
      <c r="H50" s="130">
        <v>126.451</v>
      </c>
      <c r="I50" s="131">
        <v>87.07700000000001</v>
      </c>
      <c r="J50" s="131">
        <v>141.062</v>
      </c>
      <c r="K50" s="40">
        <v>161.99685335967015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543</v>
      </c>
      <c r="D52" s="37">
        <v>1458</v>
      </c>
      <c r="E52" s="37">
        <v>716</v>
      </c>
      <c r="F52" s="38">
        <v>49.10836762688614</v>
      </c>
      <c r="G52" s="39"/>
      <c r="H52" s="130">
        <v>0.754</v>
      </c>
      <c r="I52" s="131">
        <v>0.288</v>
      </c>
      <c r="J52" s="131">
        <v>0.571</v>
      </c>
      <c r="K52" s="40">
        <v>198.26388888888889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1664</v>
      </c>
      <c r="D54" s="29">
        <v>1334</v>
      </c>
      <c r="E54" s="29">
        <v>1050</v>
      </c>
      <c r="F54" s="30"/>
      <c r="G54" s="30"/>
      <c r="H54" s="129">
        <v>2.693</v>
      </c>
      <c r="I54" s="129">
        <v>0.723</v>
      </c>
      <c r="J54" s="129">
        <v>1.38</v>
      </c>
      <c r="K54" s="31"/>
    </row>
    <row r="55" spans="1:11" s="32" customFormat="1" ht="11.25" customHeight="1">
      <c r="A55" s="34" t="s">
        <v>42</v>
      </c>
      <c r="B55" s="28"/>
      <c r="C55" s="29">
        <v>1567</v>
      </c>
      <c r="D55" s="29">
        <v>1186</v>
      </c>
      <c r="E55" s="29">
        <v>1186</v>
      </c>
      <c r="F55" s="30"/>
      <c r="G55" s="30"/>
      <c r="H55" s="129">
        <v>2.672</v>
      </c>
      <c r="I55" s="129">
        <v>0.202</v>
      </c>
      <c r="J55" s="129">
        <v>2.015</v>
      </c>
      <c r="K55" s="31"/>
    </row>
    <row r="56" spans="1:11" s="32" customFormat="1" ht="11.25" customHeight="1">
      <c r="A56" s="34" t="s">
        <v>43</v>
      </c>
      <c r="B56" s="28"/>
      <c r="C56" s="29">
        <v>474</v>
      </c>
      <c r="D56" s="29">
        <v>330</v>
      </c>
      <c r="E56" s="29">
        <v>470</v>
      </c>
      <c r="F56" s="30"/>
      <c r="G56" s="30"/>
      <c r="H56" s="129">
        <v>0.858</v>
      </c>
      <c r="I56" s="129">
        <v>0.25</v>
      </c>
      <c r="J56" s="129">
        <v>1.235</v>
      </c>
      <c r="K56" s="31"/>
    </row>
    <row r="57" spans="1:11" s="32" customFormat="1" ht="11.25" customHeight="1">
      <c r="A57" s="34" t="s">
        <v>44</v>
      </c>
      <c r="B57" s="28"/>
      <c r="C57" s="29">
        <v>1661</v>
      </c>
      <c r="D57" s="29">
        <v>1580</v>
      </c>
      <c r="E57" s="29">
        <v>1500</v>
      </c>
      <c r="F57" s="30"/>
      <c r="G57" s="30"/>
      <c r="H57" s="129">
        <v>4.158</v>
      </c>
      <c r="I57" s="129">
        <v>2.054</v>
      </c>
      <c r="J57" s="129">
        <v>4.95</v>
      </c>
      <c r="K57" s="31"/>
    </row>
    <row r="58" spans="1:11" s="32" customFormat="1" ht="11.25" customHeight="1">
      <c r="A58" s="34" t="s">
        <v>45</v>
      </c>
      <c r="B58" s="28"/>
      <c r="C58" s="29">
        <v>7844</v>
      </c>
      <c r="D58" s="29">
        <v>7137</v>
      </c>
      <c r="E58" s="29">
        <v>7180</v>
      </c>
      <c r="F58" s="30"/>
      <c r="G58" s="30"/>
      <c r="H58" s="129">
        <v>10.543</v>
      </c>
      <c r="I58" s="129">
        <v>2.443</v>
      </c>
      <c r="J58" s="129">
        <v>8.994</v>
      </c>
      <c r="K58" s="31"/>
    </row>
    <row r="59" spans="1:11" s="23" customFormat="1" ht="11.25" customHeight="1">
      <c r="A59" s="35" t="s">
        <v>46</v>
      </c>
      <c r="B59" s="36"/>
      <c r="C59" s="37">
        <v>13210</v>
      </c>
      <c r="D59" s="37">
        <v>11567</v>
      </c>
      <c r="E59" s="37">
        <v>11386</v>
      </c>
      <c r="F59" s="38">
        <v>98.43520359643814</v>
      </c>
      <c r="G59" s="39"/>
      <c r="H59" s="130">
        <v>20.924</v>
      </c>
      <c r="I59" s="131">
        <v>5.672000000000001</v>
      </c>
      <c r="J59" s="131">
        <v>18.573999999999998</v>
      </c>
      <c r="K59" s="40">
        <v>327.4682651622002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20</v>
      </c>
      <c r="D61" s="29">
        <v>6</v>
      </c>
      <c r="E61" s="29"/>
      <c r="F61" s="30"/>
      <c r="G61" s="30"/>
      <c r="H61" s="129">
        <v>0.014</v>
      </c>
      <c r="I61" s="129">
        <v>0.001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331</v>
      </c>
      <c r="D62" s="29">
        <v>293</v>
      </c>
      <c r="E62" s="29">
        <v>263.7</v>
      </c>
      <c r="F62" s="30"/>
      <c r="G62" s="30"/>
      <c r="H62" s="129">
        <v>0.295</v>
      </c>
      <c r="I62" s="129">
        <v>0.147</v>
      </c>
      <c r="J62" s="129">
        <v>0.264</v>
      </c>
      <c r="K62" s="31"/>
    </row>
    <row r="63" spans="1:11" s="32" customFormat="1" ht="11.25" customHeight="1">
      <c r="A63" s="34" t="s">
        <v>49</v>
      </c>
      <c r="B63" s="28"/>
      <c r="C63" s="29">
        <v>58</v>
      </c>
      <c r="D63" s="29">
        <v>45</v>
      </c>
      <c r="E63" s="29">
        <v>45</v>
      </c>
      <c r="F63" s="30"/>
      <c r="G63" s="30"/>
      <c r="H63" s="129">
        <v>0.103</v>
      </c>
      <c r="I63" s="129">
        <v>0.012</v>
      </c>
      <c r="J63" s="129">
        <v>0.145</v>
      </c>
      <c r="K63" s="31"/>
    </row>
    <row r="64" spans="1:11" s="23" customFormat="1" ht="11.25" customHeight="1">
      <c r="A64" s="35" t="s">
        <v>50</v>
      </c>
      <c r="B64" s="36"/>
      <c r="C64" s="37">
        <v>409</v>
      </c>
      <c r="D64" s="37">
        <v>344</v>
      </c>
      <c r="E64" s="37">
        <v>308.7</v>
      </c>
      <c r="F64" s="38">
        <v>89.73837209302326</v>
      </c>
      <c r="G64" s="39"/>
      <c r="H64" s="130">
        <v>0.412</v>
      </c>
      <c r="I64" s="131">
        <v>0.16</v>
      </c>
      <c r="J64" s="131">
        <v>0.40900000000000003</v>
      </c>
      <c r="K64" s="40">
        <v>255.62500000000003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119</v>
      </c>
      <c r="D66" s="37">
        <v>120</v>
      </c>
      <c r="E66" s="37">
        <v>56</v>
      </c>
      <c r="F66" s="38">
        <v>46.666666666666664</v>
      </c>
      <c r="G66" s="39"/>
      <c r="H66" s="130">
        <v>0.155</v>
      </c>
      <c r="I66" s="131">
        <v>0.024</v>
      </c>
      <c r="J66" s="131">
        <v>0.012</v>
      </c>
      <c r="K66" s="40">
        <v>50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96</v>
      </c>
      <c r="D68" s="29">
        <v>20</v>
      </c>
      <c r="E68" s="29">
        <v>50</v>
      </c>
      <c r="F68" s="30"/>
      <c r="G68" s="30"/>
      <c r="H68" s="129">
        <v>0.112</v>
      </c>
      <c r="I68" s="129">
        <v>0.02</v>
      </c>
      <c r="J68" s="129">
        <v>0.05</v>
      </c>
      <c r="K68" s="31"/>
    </row>
    <row r="69" spans="1:11" s="32" customFormat="1" ht="11.25" customHeight="1">
      <c r="A69" s="34" t="s">
        <v>53</v>
      </c>
      <c r="B69" s="28"/>
      <c r="C69" s="29">
        <v>57</v>
      </c>
      <c r="D69" s="29">
        <v>20</v>
      </c>
      <c r="E69" s="29">
        <v>50</v>
      </c>
      <c r="F69" s="30"/>
      <c r="G69" s="30"/>
      <c r="H69" s="129">
        <v>0.083</v>
      </c>
      <c r="I69" s="129">
        <v>0.02</v>
      </c>
      <c r="J69" s="129">
        <v>0.05</v>
      </c>
      <c r="K69" s="31"/>
    </row>
    <row r="70" spans="1:11" s="23" customFormat="1" ht="11.25" customHeight="1">
      <c r="A70" s="35" t="s">
        <v>54</v>
      </c>
      <c r="B70" s="36"/>
      <c r="C70" s="37">
        <v>153</v>
      </c>
      <c r="D70" s="37">
        <v>40</v>
      </c>
      <c r="E70" s="37">
        <v>100</v>
      </c>
      <c r="F70" s="38">
        <v>250</v>
      </c>
      <c r="G70" s="39"/>
      <c r="H70" s="130">
        <v>0.195</v>
      </c>
      <c r="I70" s="131">
        <v>0.04</v>
      </c>
      <c r="J70" s="131">
        <v>0.1</v>
      </c>
      <c r="K70" s="40">
        <v>250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142</v>
      </c>
      <c r="D72" s="29">
        <v>75</v>
      </c>
      <c r="E72" s="29">
        <v>75</v>
      </c>
      <c r="F72" s="30"/>
      <c r="G72" s="30"/>
      <c r="H72" s="129">
        <v>0.156</v>
      </c>
      <c r="I72" s="129">
        <v>0.005</v>
      </c>
      <c r="J72" s="129">
        <v>0.005</v>
      </c>
      <c r="K72" s="31"/>
    </row>
    <row r="73" spans="1:11" s="32" customFormat="1" ht="11.25" customHeight="1">
      <c r="A73" s="34" t="s">
        <v>56</v>
      </c>
      <c r="B73" s="28"/>
      <c r="C73" s="29">
        <v>1</v>
      </c>
      <c r="D73" s="29">
        <v>1</v>
      </c>
      <c r="E73" s="29">
        <v>1</v>
      </c>
      <c r="F73" s="30"/>
      <c r="G73" s="30"/>
      <c r="H73" s="129">
        <v>0.001</v>
      </c>
      <c r="I73" s="129">
        <v>0.002</v>
      </c>
      <c r="J73" s="129">
        <v>0.002</v>
      </c>
      <c r="K73" s="31"/>
    </row>
    <row r="74" spans="1:11" s="32" customFormat="1" ht="11.25" customHeight="1">
      <c r="A74" s="34" t="s">
        <v>57</v>
      </c>
      <c r="B74" s="28"/>
      <c r="C74" s="29">
        <v>302</v>
      </c>
      <c r="D74" s="29">
        <v>400</v>
      </c>
      <c r="E74" s="29">
        <v>300</v>
      </c>
      <c r="F74" s="30"/>
      <c r="G74" s="30"/>
      <c r="H74" s="129">
        <v>0.453</v>
      </c>
      <c r="I74" s="129">
        <v>0.3</v>
      </c>
      <c r="J74" s="129">
        <v>0.6</v>
      </c>
      <c r="K74" s="31"/>
    </row>
    <row r="75" spans="1:11" s="32" customFormat="1" ht="11.25" customHeight="1">
      <c r="A75" s="34" t="s">
        <v>58</v>
      </c>
      <c r="B75" s="28"/>
      <c r="C75" s="29">
        <v>346</v>
      </c>
      <c r="D75" s="29">
        <v>578</v>
      </c>
      <c r="E75" s="29">
        <v>616</v>
      </c>
      <c r="F75" s="30"/>
      <c r="G75" s="30"/>
      <c r="H75" s="129">
        <v>0.187</v>
      </c>
      <c r="I75" s="129">
        <v>0.151</v>
      </c>
      <c r="J75" s="129">
        <v>0.586</v>
      </c>
      <c r="K75" s="31"/>
    </row>
    <row r="76" spans="1:11" s="32" customFormat="1" ht="11.25" customHeight="1">
      <c r="A76" s="34" t="s">
        <v>59</v>
      </c>
      <c r="B76" s="28"/>
      <c r="C76" s="29">
        <v>9</v>
      </c>
      <c r="D76" s="29">
        <v>9</v>
      </c>
      <c r="E76" s="29">
        <v>9</v>
      </c>
      <c r="F76" s="30"/>
      <c r="G76" s="30"/>
      <c r="H76" s="129">
        <v>0.014</v>
      </c>
      <c r="I76" s="129">
        <v>0.011</v>
      </c>
      <c r="J76" s="129">
        <v>0.012</v>
      </c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2</v>
      </c>
      <c r="E77" s="29">
        <v>74</v>
      </c>
      <c r="F77" s="30"/>
      <c r="G77" s="30"/>
      <c r="H77" s="129">
        <v>0.002</v>
      </c>
      <c r="I77" s="129">
        <v>0.002</v>
      </c>
      <c r="J77" s="129">
        <v>0.163</v>
      </c>
      <c r="K77" s="31"/>
    </row>
    <row r="78" spans="1:11" s="32" customFormat="1" ht="11.25" customHeight="1">
      <c r="A78" s="34" t="s">
        <v>61</v>
      </c>
      <c r="B78" s="28"/>
      <c r="C78" s="29">
        <v>22</v>
      </c>
      <c r="D78" s="29">
        <v>55</v>
      </c>
      <c r="E78" s="29">
        <v>55</v>
      </c>
      <c r="F78" s="30"/>
      <c r="G78" s="30"/>
      <c r="H78" s="129">
        <v>0.022</v>
      </c>
      <c r="I78" s="129">
        <v>0.05</v>
      </c>
      <c r="J78" s="129">
        <v>0.05</v>
      </c>
      <c r="K78" s="31"/>
    </row>
    <row r="79" spans="1:11" s="32" customFormat="1" ht="11.25" customHeight="1">
      <c r="A79" s="34" t="s">
        <v>62</v>
      </c>
      <c r="B79" s="28"/>
      <c r="C79" s="29">
        <v>32</v>
      </c>
      <c r="D79" s="29"/>
      <c r="E79" s="29"/>
      <c r="F79" s="30"/>
      <c r="G79" s="30"/>
      <c r="H79" s="129">
        <v>0.048</v>
      </c>
      <c r="I79" s="129"/>
      <c r="J79" s="129"/>
      <c r="K79" s="31"/>
    </row>
    <row r="80" spans="1:11" s="23" customFormat="1" ht="11.25" customHeight="1">
      <c r="A80" s="41" t="s">
        <v>63</v>
      </c>
      <c r="B80" s="36"/>
      <c r="C80" s="37">
        <v>855</v>
      </c>
      <c r="D80" s="37">
        <v>1120</v>
      </c>
      <c r="E80" s="37">
        <v>1130</v>
      </c>
      <c r="F80" s="38">
        <v>100.89285714285714</v>
      </c>
      <c r="G80" s="39"/>
      <c r="H80" s="130">
        <v>0.883</v>
      </c>
      <c r="I80" s="131">
        <v>0.521</v>
      </c>
      <c r="J80" s="131">
        <v>1.4180000000000001</v>
      </c>
      <c r="K80" s="40">
        <v>272.16890595009596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35</v>
      </c>
      <c r="D82" s="29">
        <v>35</v>
      </c>
      <c r="E82" s="29">
        <v>17</v>
      </c>
      <c r="F82" s="30"/>
      <c r="G82" s="30"/>
      <c r="H82" s="129">
        <v>0.049</v>
      </c>
      <c r="I82" s="129">
        <v>0.049</v>
      </c>
      <c r="J82" s="129">
        <v>0.017</v>
      </c>
      <c r="K82" s="31"/>
    </row>
    <row r="83" spans="1:11" s="32" customFormat="1" ht="11.25" customHeight="1">
      <c r="A83" s="34" t="s">
        <v>65</v>
      </c>
      <c r="B83" s="28"/>
      <c r="C83" s="29">
        <v>68</v>
      </c>
      <c r="D83" s="29">
        <v>68</v>
      </c>
      <c r="E83" s="29">
        <v>67</v>
      </c>
      <c r="F83" s="30"/>
      <c r="G83" s="30"/>
      <c r="H83" s="129">
        <v>0.048</v>
      </c>
      <c r="I83" s="129">
        <v>0.048</v>
      </c>
      <c r="J83" s="129">
        <v>0.048</v>
      </c>
      <c r="K83" s="31"/>
    </row>
    <row r="84" spans="1:11" s="23" customFormat="1" ht="11.25" customHeight="1">
      <c r="A84" s="35" t="s">
        <v>66</v>
      </c>
      <c r="B84" s="36"/>
      <c r="C84" s="37">
        <v>103</v>
      </c>
      <c r="D84" s="37">
        <v>103</v>
      </c>
      <c r="E84" s="37">
        <v>84</v>
      </c>
      <c r="F84" s="38">
        <v>81.55339805825243</v>
      </c>
      <c r="G84" s="39"/>
      <c r="H84" s="130">
        <v>0.097</v>
      </c>
      <c r="I84" s="131">
        <v>0.097</v>
      </c>
      <c r="J84" s="131">
        <v>0.065</v>
      </c>
      <c r="K84" s="40">
        <v>67.01030927835052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99632</v>
      </c>
      <c r="D87" s="48">
        <v>85183</v>
      </c>
      <c r="E87" s="48">
        <v>88228.61</v>
      </c>
      <c r="F87" s="49">
        <v>103.57537302043835</v>
      </c>
      <c r="G87" s="39"/>
      <c r="H87" s="134">
        <v>181.497</v>
      </c>
      <c r="I87" s="135">
        <v>120.31400000000001</v>
      </c>
      <c r="J87" s="135">
        <v>189.89000000000001</v>
      </c>
      <c r="K87" s="49">
        <v>157.82868161643697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0" zoomScaleSheetLayoutView="90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>
        <v>51</v>
      </c>
      <c r="E9" s="29">
        <v>30</v>
      </c>
      <c r="F9" s="30"/>
      <c r="G9" s="30"/>
      <c r="H9" s="129"/>
      <c r="I9" s="129">
        <v>0.309</v>
      </c>
      <c r="J9" s="129">
        <v>0.117</v>
      </c>
      <c r="K9" s="31"/>
    </row>
    <row r="10" spans="1:11" s="32" customFormat="1" ht="11.25" customHeight="1">
      <c r="A10" s="34" t="s">
        <v>8</v>
      </c>
      <c r="B10" s="28"/>
      <c r="C10" s="29">
        <v>30</v>
      </c>
      <c r="D10" s="29">
        <v>41</v>
      </c>
      <c r="E10" s="29">
        <v>116.45</v>
      </c>
      <c r="F10" s="30"/>
      <c r="G10" s="30"/>
      <c r="H10" s="129"/>
      <c r="I10" s="129">
        <v>0.209</v>
      </c>
      <c r="J10" s="129">
        <v>0.466</v>
      </c>
      <c r="K10" s="31"/>
    </row>
    <row r="11" spans="1:11" s="32" customFormat="1" ht="11.25" customHeight="1">
      <c r="A11" s="27" t="s">
        <v>9</v>
      </c>
      <c r="B11" s="28"/>
      <c r="C11" s="29">
        <v>185</v>
      </c>
      <c r="D11" s="29">
        <v>185</v>
      </c>
      <c r="E11" s="29">
        <v>4.01</v>
      </c>
      <c r="F11" s="30"/>
      <c r="G11" s="30"/>
      <c r="H11" s="129">
        <v>0.398</v>
      </c>
      <c r="I11" s="129">
        <v>0.192</v>
      </c>
      <c r="J11" s="129">
        <v>0.016</v>
      </c>
      <c r="K11" s="31"/>
    </row>
    <row r="12" spans="1:11" s="32" customFormat="1" ht="11.25" customHeight="1">
      <c r="A12" s="34" t="s">
        <v>10</v>
      </c>
      <c r="B12" s="28"/>
      <c r="C12" s="29"/>
      <c r="D12" s="29">
        <v>9</v>
      </c>
      <c r="E12" s="29">
        <v>3</v>
      </c>
      <c r="F12" s="30"/>
      <c r="G12" s="30"/>
      <c r="H12" s="129"/>
      <c r="I12" s="129">
        <v>0.054</v>
      </c>
      <c r="J12" s="129">
        <v>0.018</v>
      </c>
      <c r="K12" s="31"/>
    </row>
    <row r="13" spans="1:11" s="23" customFormat="1" ht="11.25" customHeight="1">
      <c r="A13" s="35" t="s">
        <v>11</v>
      </c>
      <c r="B13" s="36"/>
      <c r="C13" s="37">
        <v>215</v>
      </c>
      <c r="D13" s="37">
        <v>286</v>
      </c>
      <c r="E13" s="37">
        <v>153.45999999999998</v>
      </c>
      <c r="F13" s="38">
        <v>53.65734265734265</v>
      </c>
      <c r="G13" s="39"/>
      <c r="H13" s="130">
        <v>0.398</v>
      </c>
      <c r="I13" s="131">
        <v>0.764</v>
      </c>
      <c r="J13" s="131">
        <v>0.6170000000000001</v>
      </c>
      <c r="K13" s="40">
        <v>80.75916230366494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>
        <v>6</v>
      </c>
      <c r="E15" s="37">
        <v>6</v>
      </c>
      <c r="F15" s="38">
        <v>100</v>
      </c>
      <c r="G15" s="39"/>
      <c r="H15" s="130"/>
      <c r="I15" s="131">
        <v>0.018</v>
      </c>
      <c r="J15" s="131">
        <v>0.024</v>
      </c>
      <c r="K15" s="40">
        <v>133.33333333333334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43</v>
      </c>
      <c r="D17" s="37">
        <v>55</v>
      </c>
      <c r="E17" s="37">
        <v>60</v>
      </c>
      <c r="F17" s="38">
        <v>109.0909090909091</v>
      </c>
      <c r="G17" s="39"/>
      <c r="H17" s="130">
        <v>0.099</v>
      </c>
      <c r="I17" s="131">
        <v>0.068</v>
      </c>
      <c r="J17" s="131">
        <v>0.15</v>
      </c>
      <c r="K17" s="40">
        <v>220.58823529411762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151</v>
      </c>
      <c r="D19" s="29">
        <v>93</v>
      </c>
      <c r="E19" s="29">
        <v>95</v>
      </c>
      <c r="F19" s="30"/>
      <c r="G19" s="30"/>
      <c r="H19" s="129">
        <v>0.529</v>
      </c>
      <c r="I19" s="129">
        <v>0.551</v>
      </c>
      <c r="J19" s="129">
        <v>0.475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151</v>
      </c>
      <c r="D22" s="37">
        <v>93</v>
      </c>
      <c r="E22" s="37">
        <v>95</v>
      </c>
      <c r="F22" s="38">
        <v>102.15053763440861</v>
      </c>
      <c r="G22" s="39"/>
      <c r="H22" s="130">
        <v>0.529</v>
      </c>
      <c r="I22" s="131">
        <v>0.551</v>
      </c>
      <c r="J22" s="131">
        <v>0.475</v>
      </c>
      <c r="K22" s="40">
        <v>86.20689655172413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2801</v>
      </c>
      <c r="D24" s="37">
        <v>2205</v>
      </c>
      <c r="E24" s="37">
        <v>2500</v>
      </c>
      <c r="F24" s="38">
        <v>113.37868480725623</v>
      </c>
      <c r="G24" s="39"/>
      <c r="H24" s="130">
        <v>5.814</v>
      </c>
      <c r="I24" s="131">
        <v>3.559</v>
      </c>
      <c r="J24" s="131">
        <v>6.9</v>
      </c>
      <c r="K24" s="40">
        <v>193.8746838999719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1982</v>
      </c>
      <c r="D26" s="37">
        <v>2000</v>
      </c>
      <c r="E26" s="37">
        <v>2300</v>
      </c>
      <c r="F26" s="38">
        <v>115</v>
      </c>
      <c r="G26" s="39"/>
      <c r="H26" s="130">
        <v>8.385</v>
      </c>
      <c r="I26" s="131">
        <v>7.1</v>
      </c>
      <c r="J26" s="131">
        <v>9.5</v>
      </c>
      <c r="K26" s="40">
        <v>133.80281690140845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12059</v>
      </c>
      <c r="D28" s="29">
        <v>11745</v>
      </c>
      <c r="E28" s="29">
        <v>11000</v>
      </c>
      <c r="F28" s="30"/>
      <c r="G28" s="30"/>
      <c r="H28" s="129">
        <v>28.814</v>
      </c>
      <c r="I28" s="129">
        <v>28</v>
      </c>
      <c r="J28" s="129">
        <v>42</v>
      </c>
      <c r="K28" s="31"/>
    </row>
    <row r="29" spans="1:11" s="32" customFormat="1" ht="11.25" customHeight="1">
      <c r="A29" s="34" t="s">
        <v>21</v>
      </c>
      <c r="B29" s="28"/>
      <c r="C29" s="29">
        <v>16279</v>
      </c>
      <c r="D29" s="29">
        <v>15596</v>
      </c>
      <c r="E29" s="29">
        <v>16055</v>
      </c>
      <c r="F29" s="30"/>
      <c r="G29" s="30"/>
      <c r="H29" s="129">
        <v>32.068</v>
      </c>
      <c r="I29" s="129">
        <v>20.587</v>
      </c>
      <c r="J29" s="129">
        <v>40.137</v>
      </c>
      <c r="K29" s="31"/>
    </row>
    <row r="30" spans="1:11" s="32" customFormat="1" ht="11.25" customHeight="1">
      <c r="A30" s="34" t="s">
        <v>22</v>
      </c>
      <c r="B30" s="28"/>
      <c r="C30" s="29">
        <v>26356</v>
      </c>
      <c r="D30" s="29">
        <v>30686</v>
      </c>
      <c r="E30" s="29">
        <v>30520</v>
      </c>
      <c r="F30" s="30"/>
      <c r="G30" s="30"/>
      <c r="H30" s="129">
        <v>45.237</v>
      </c>
      <c r="I30" s="129">
        <v>27.992</v>
      </c>
      <c r="J30" s="129">
        <v>57</v>
      </c>
      <c r="K30" s="31"/>
    </row>
    <row r="31" spans="1:11" s="23" customFormat="1" ht="11.25" customHeight="1">
      <c r="A31" s="41" t="s">
        <v>23</v>
      </c>
      <c r="B31" s="36"/>
      <c r="C31" s="37">
        <v>54694</v>
      </c>
      <c r="D31" s="37">
        <v>58027</v>
      </c>
      <c r="E31" s="37">
        <v>57575</v>
      </c>
      <c r="F31" s="38">
        <v>99.22105226877143</v>
      </c>
      <c r="G31" s="39"/>
      <c r="H31" s="130">
        <v>106.119</v>
      </c>
      <c r="I31" s="131">
        <v>76.57900000000001</v>
      </c>
      <c r="J31" s="131">
        <v>139.137</v>
      </c>
      <c r="K31" s="40">
        <v>181.69080296164745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579</v>
      </c>
      <c r="D33" s="29">
        <v>600</v>
      </c>
      <c r="E33" s="29">
        <v>600</v>
      </c>
      <c r="F33" s="30"/>
      <c r="G33" s="30"/>
      <c r="H33" s="129">
        <v>1.452</v>
      </c>
      <c r="I33" s="129">
        <v>1.8</v>
      </c>
      <c r="J33" s="129">
        <v>1.757</v>
      </c>
      <c r="K33" s="31"/>
    </row>
    <row r="34" spans="1:11" s="32" customFormat="1" ht="11.25" customHeight="1">
      <c r="A34" s="34" t="s">
        <v>25</v>
      </c>
      <c r="B34" s="28"/>
      <c r="C34" s="29">
        <v>410</v>
      </c>
      <c r="D34" s="29">
        <v>610</v>
      </c>
      <c r="E34" s="29">
        <v>400</v>
      </c>
      <c r="F34" s="30"/>
      <c r="G34" s="30"/>
      <c r="H34" s="129">
        <v>0.916</v>
      </c>
      <c r="I34" s="129">
        <v>0.478</v>
      </c>
      <c r="J34" s="129">
        <v>0.405</v>
      </c>
      <c r="K34" s="31"/>
    </row>
    <row r="35" spans="1:11" s="32" customFormat="1" ht="11.25" customHeight="1">
      <c r="A35" s="34" t="s">
        <v>26</v>
      </c>
      <c r="B35" s="28"/>
      <c r="C35" s="29">
        <v>7521</v>
      </c>
      <c r="D35" s="29">
        <v>7742</v>
      </c>
      <c r="E35" s="29">
        <v>7788</v>
      </c>
      <c r="F35" s="30"/>
      <c r="G35" s="30"/>
      <c r="H35" s="129">
        <v>27.016</v>
      </c>
      <c r="I35" s="129">
        <v>15.069</v>
      </c>
      <c r="J35" s="129">
        <v>24.5</v>
      </c>
      <c r="K35" s="31"/>
    </row>
    <row r="36" spans="1:11" s="32" customFormat="1" ht="11.25" customHeight="1">
      <c r="A36" s="34" t="s">
        <v>27</v>
      </c>
      <c r="B36" s="28"/>
      <c r="C36" s="29">
        <v>483</v>
      </c>
      <c r="D36" s="29">
        <v>483</v>
      </c>
      <c r="E36" s="29">
        <v>490</v>
      </c>
      <c r="F36" s="30"/>
      <c r="G36" s="30"/>
      <c r="H36" s="129">
        <v>0.924</v>
      </c>
      <c r="I36" s="129">
        <v>0.199</v>
      </c>
      <c r="J36" s="129">
        <v>0.96</v>
      </c>
      <c r="K36" s="31"/>
    </row>
    <row r="37" spans="1:11" s="23" customFormat="1" ht="11.25" customHeight="1">
      <c r="A37" s="35" t="s">
        <v>28</v>
      </c>
      <c r="B37" s="36"/>
      <c r="C37" s="37">
        <v>8993</v>
      </c>
      <c r="D37" s="37">
        <v>9435</v>
      </c>
      <c r="E37" s="37">
        <v>9278</v>
      </c>
      <c r="F37" s="38">
        <v>98.33598304186539</v>
      </c>
      <c r="G37" s="39"/>
      <c r="H37" s="130">
        <v>30.307999999999996</v>
      </c>
      <c r="I37" s="131">
        <v>17.546000000000003</v>
      </c>
      <c r="J37" s="131">
        <v>27.622</v>
      </c>
      <c r="K37" s="40">
        <v>157.42619400433142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893</v>
      </c>
      <c r="D39" s="37">
        <v>800</v>
      </c>
      <c r="E39" s="37">
        <v>740</v>
      </c>
      <c r="F39" s="38">
        <v>92.5</v>
      </c>
      <c r="G39" s="39"/>
      <c r="H39" s="130">
        <v>1.116</v>
      </c>
      <c r="I39" s="131">
        <v>1</v>
      </c>
      <c r="J39" s="131">
        <v>0.78</v>
      </c>
      <c r="K39" s="40">
        <v>78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2916</v>
      </c>
      <c r="D41" s="29">
        <v>1144</v>
      </c>
      <c r="E41" s="29">
        <v>980</v>
      </c>
      <c r="F41" s="30"/>
      <c r="G41" s="30"/>
      <c r="H41" s="129">
        <v>3.792</v>
      </c>
      <c r="I41" s="129">
        <v>1.075</v>
      </c>
      <c r="J41" s="129">
        <v>2.004</v>
      </c>
      <c r="K41" s="31"/>
    </row>
    <row r="42" spans="1:11" s="32" customFormat="1" ht="11.25" customHeight="1">
      <c r="A42" s="34" t="s">
        <v>31</v>
      </c>
      <c r="B42" s="28"/>
      <c r="C42" s="29">
        <v>3937</v>
      </c>
      <c r="D42" s="29">
        <v>2874</v>
      </c>
      <c r="E42" s="29">
        <v>3579</v>
      </c>
      <c r="F42" s="30"/>
      <c r="G42" s="30"/>
      <c r="H42" s="129">
        <v>11.102</v>
      </c>
      <c r="I42" s="129">
        <v>6.047</v>
      </c>
      <c r="J42" s="129">
        <v>11.131</v>
      </c>
      <c r="K42" s="31"/>
    </row>
    <row r="43" spans="1:11" s="32" customFormat="1" ht="11.25" customHeight="1">
      <c r="A43" s="34" t="s">
        <v>32</v>
      </c>
      <c r="B43" s="28"/>
      <c r="C43" s="29">
        <v>4483</v>
      </c>
      <c r="D43" s="29">
        <v>3609</v>
      </c>
      <c r="E43" s="29">
        <v>3500</v>
      </c>
      <c r="F43" s="30"/>
      <c r="G43" s="30"/>
      <c r="H43" s="129">
        <v>9.716</v>
      </c>
      <c r="I43" s="129">
        <v>5.606</v>
      </c>
      <c r="J43" s="129">
        <v>7.85</v>
      </c>
      <c r="K43" s="31"/>
    </row>
    <row r="44" spans="1:11" s="32" customFormat="1" ht="11.25" customHeight="1">
      <c r="A44" s="34" t="s">
        <v>33</v>
      </c>
      <c r="B44" s="28"/>
      <c r="C44" s="29">
        <v>5915</v>
      </c>
      <c r="D44" s="29">
        <v>3860</v>
      </c>
      <c r="E44" s="29">
        <v>4033</v>
      </c>
      <c r="F44" s="30"/>
      <c r="G44" s="30"/>
      <c r="H44" s="129">
        <v>15.69</v>
      </c>
      <c r="I44" s="129">
        <v>9.703</v>
      </c>
      <c r="J44" s="129">
        <v>14.2</v>
      </c>
      <c r="K44" s="31"/>
    </row>
    <row r="45" spans="1:11" s="32" customFormat="1" ht="11.25" customHeight="1">
      <c r="A45" s="34" t="s">
        <v>34</v>
      </c>
      <c r="B45" s="28"/>
      <c r="C45" s="29">
        <v>4029</v>
      </c>
      <c r="D45" s="29">
        <v>1763</v>
      </c>
      <c r="E45" s="29">
        <v>2800</v>
      </c>
      <c r="F45" s="30"/>
      <c r="G45" s="30"/>
      <c r="H45" s="129">
        <v>9.313</v>
      </c>
      <c r="I45" s="129">
        <v>4.487</v>
      </c>
      <c r="J45" s="129">
        <v>8.7</v>
      </c>
      <c r="K45" s="31"/>
    </row>
    <row r="46" spans="1:11" s="32" customFormat="1" ht="11.25" customHeight="1">
      <c r="A46" s="34" t="s">
        <v>35</v>
      </c>
      <c r="B46" s="28"/>
      <c r="C46" s="29">
        <v>6967</v>
      </c>
      <c r="D46" s="29">
        <v>5301</v>
      </c>
      <c r="E46" s="29">
        <v>5300</v>
      </c>
      <c r="F46" s="30"/>
      <c r="G46" s="30"/>
      <c r="H46" s="129">
        <v>14.432</v>
      </c>
      <c r="I46" s="129">
        <v>8.126</v>
      </c>
      <c r="J46" s="129">
        <v>13.186</v>
      </c>
      <c r="K46" s="31"/>
    </row>
    <row r="47" spans="1:11" s="32" customFormat="1" ht="11.25" customHeight="1">
      <c r="A47" s="34" t="s">
        <v>36</v>
      </c>
      <c r="B47" s="28"/>
      <c r="C47" s="29">
        <v>9218</v>
      </c>
      <c r="D47" s="29">
        <v>7387</v>
      </c>
      <c r="E47" s="29">
        <v>7200</v>
      </c>
      <c r="F47" s="30"/>
      <c r="G47" s="30"/>
      <c r="H47" s="129">
        <v>16.928</v>
      </c>
      <c r="I47" s="129">
        <v>8.233</v>
      </c>
      <c r="J47" s="129">
        <v>19.82</v>
      </c>
      <c r="K47" s="31"/>
    </row>
    <row r="48" spans="1:11" s="32" customFormat="1" ht="11.25" customHeight="1">
      <c r="A48" s="34" t="s">
        <v>37</v>
      </c>
      <c r="B48" s="28"/>
      <c r="C48" s="29">
        <v>1974</v>
      </c>
      <c r="D48" s="29">
        <v>1631</v>
      </c>
      <c r="E48" s="29">
        <v>1650</v>
      </c>
      <c r="F48" s="30"/>
      <c r="G48" s="30"/>
      <c r="H48" s="129">
        <v>5.186</v>
      </c>
      <c r="I48" s="129">
        <v>3.078</v>
      </c>
      <c r="J48" s="129">
        <v>3.825</v>
      </c>
      <c r="K48" s="31"/>
    </row>
    <row r="49" spans="1:11" s="32" customFormat="1" ht="11.25" customHeight="1">
      <c r="A49" s="34" t="s">
        <v>38</v>
      </c>
      <c r="B49" s="28"/>
      <c r="C49" s="29">
        <v>4718</v>
      </c>
      <c r="D49" s="29">
        <v>3128</v>
      </c>
      <c r="E49" s="29">
        <v>3128</v>
      </c>
      <c r="F49" s="30"/>
      <c r="G49" s="30"/>
      <c r="H49" s="129">
        <v>7.233</v>
      </c>
      <c r="I49" s="129">
        <v>4.363</v>
      </c>
      <c r="J49" s="129">
        <v>9.852</v>
      </c>
      <c r="K49" s="31"/>
    </row>
    <row r="50" spans="1:11" s="23" customFormat="1" ht="11.25" customHeight="1">
      <c r="A50" s="41" t="s">
        <v>39</v>
      </c>
      <c r="B50" s="36"/>
      <c r="C50" s="37">
        <v>44157</v>
      </c>
      <c r="D50" s="37">
        <v>30697</v>
      </c>
      <c r="E50" s="37">
        <v>32170</v>
      </c>
      <c r="F50" s="38">
        <v>104.79851451281884</v>
      </c>
      <c r="G50" s="39"/>
      <c r="H50" s="130">
        <v>93.392</v>
      </c>
      <c r="I50" s="131">
        <v>50.718</v>
      </c>
      <c r="J50" s="131">
        <v>90.56800000000001</v>
      </c>
      <c r="K50" s="40">
        <v>178.57171024094012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6621</v>
      </c>
      <c r="D52" s="37">
        <v>5743</v>
      </c>
      <c r="E52" s="37">
        <v>6639</v>
      </c>
      <c r="F52" s="38">
        <v>115.60160195020025</v>
      </c>
      <c r="G52" s="39"/>
      <c r="H52" s="130">
        <v>16.097</v>
      </c>
      <c r="I52" s="131">
        <v>4.286</v>
      </c>
      <c r="J52" s="131">
        <v>15.52</v>
      </c>
      <c r="K52" s="40">
        <v>362.10919272048534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18372</v>
      </c>
      <c r="D54" s="29">
        <v>15950</v>
      </c>
      <c r="E54" s="29">
        <v>14950</v>
      </c>
      <c r="F54" s="30"/>
      <c r="G54" s="30"/>
      <c r="H54" s="129">
        <v>42.094</v>
      </c>
      <c r="I54" s="129">
        <v>30.015</v>
      </c>
      <c r="J54" s="129">
        <v>26.588</v>
      </c>
      <c r="K54" s="31"/>
    </row>
    <row r="55" spans="1:11" s="32" customFormat="1" ht="11.25" customHeight="1">
      <c r="A55" s="34" t="s">
        <v>42</v>
      </c>
      <c r="B55" s="28"/>
      <c r="C55" s="29">
        <v>17829</v>
      </c>
      <c r="D55" s="29">
        <v>15852</v>
      </c>
      <c r="E55" s="29">
        <v>15852</v>
      </c>
      <c r="F55" s="30"/>
      <c r="G55" s="30"/>
      <c r="H55" s="129">
        <v>35.552</v>
      </c>
      <c r="I55" s="129">
        <v>6.339</v>
      </c>
      <c r="J55" s="129">
        <v>45.655</v>
      </c>
      <c r="K55" s="31"/>
    </row>
    <row r="56" spans="1:11" s="32" customFormat="1" ht="11.25" customHeight="1">
      <c r="A56" s="34" t="s">
        <v>43</v>
      </c>
      <c r="B56" s="28"/>
      <c r="C56" s="29">
        <v>12263</v>
      </c>
      <c r="D56" s="29">
        <v>10450</v>
      </c>
      <c r="E56" s="29">
        <v>10450</v>
      </c>
      <c r="F56" s="30"/>
      <c r="G56" s="30"/>
      <c r="H56" s="129">
        <v>23.454</v>
      </c>
      <c r="I56" s="129">
        <v>26.85</v>
      </c>
      <c r="J56" s="129">
        <v>32</v>
      </c>
      <c r="K56" s="31"/>
    </row>
    <row r="57" spans="1:11" s="32" customFormat="1" ht="11.25" customHeight="1">
      <c r="A57" s="34" t="s">
        <v>44</v>
      </c>
      <c r="B57" s="28"/>
      <c r="C57" s="29">
        <v>9740</v>
      </c>
      <c r="D57" s="29">
        <v>9659</v>
      </c>
      <c r="E57" s="29">
        <v>7000</v>
      </c>
      <c r="F57" s="30"/>
      <c r="G57" s="30"/>
      <c r="H57" s="129">
        <v>29.306</v>
      </c>
      <c r="I57" s="129">
        <v>17.562</v>
      </c>
      <c r="J57" s="129">
        <v>24.55</v>
      </c>
      <c r="K57" s="31"/>
    </row>
    <row r="58" spans="1:11" s="32" customFormat="1" ht="11.25" customHeight="1">
      <c r="A58" s="34" t="s">
        <v>45</v>
      </c>
      <c r="B58" s="28"/>
      <c r="C58" s="29">
        <v>23765</v>
      </c>
      <c r="D58" s="29">
        <v>20617</v>
      </c>
      <c r="E58" s="29">
        <v>20600</v>
      </c>
      <c r="F58" s="30"/>
      <c r="G58" s="30"/>
      <c r="H58" s="129">
        <v>44.05</v>
      </c>
      <c r="I58" s="129">
        <v>12.826</v>
      </c>
      <c r="J58" s="129">
        <v>30.28</v>
      </c>
      <c r="K58" s="31"/>
    </row>
    <row r="59" spans="1:11" s="23" customFormat="1" ht="11.25" customHeight="1">
      <c r="A59" s="35" t="s">
        <v>46</v>
      </c>
      <c r="B59" s="36"/>
      <c r="C59" s="37">
        <v>81969</v>
      </c>
      <c r="D59" s="37">
        <v>72528</v>
      </c>
      <c r="E59" s="37">
        <v>68852</v>
      </c>
      <c r="F59" s="38">
        <v>94.93161261857489</v>
      </c>
      <c r="G59" s="39"/>
      <c r="H59" s="130">
        <v>174.45600000000002</v>
      </c>
      <c r="I59" s="131">
        <v>93.59200000000001</v>
      </c>
      <c r="J59" s="131">
        <v>159.073</v>
      </c>
      <c r="K59" s="40">
        <v>169.96431318916146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124</v>
      </c>
      <c r="D61" s="29">
        <v>58</v>
      </c>
      <c r="E61" s="29">
        <v>49</v>
      </c>
      <c r="F61" s="30"/>
      <c r="G61" s="30"/>
      <c r="H61" s="129">
        <v>0.195</v>
      </c>
      <c r="I61" s="129">
        <v>0.064</v>
      </c>
      <c r="J61" s="129">
        <v>0.135</v>
      </c>
      <c r="K61" s="31"/>
    </row>
    <row r="62" spans="1:11" s="32" customFormat="1" ht="11.25" customHeight="1">
      <c r="A62" s="34" t="s">
        <v>48</v>
      </c>
      <c r="B62" s="28"/>
      <c r="C62" s="29">
        <v>374</v>
      </c>
      <c r="D62" s="29">
        <v>435</v>
      </c>
      <c r="E62" s="29">
        <v>371.7</v>
      </c>
      <c r="F62" s="30"/>
      <c r="G62" s="30"/>
      <c r="H62" s="129">
        <v>0.55</v>
      </c>
      <c r="I62" s="129">
        <v>0.333</v>
      </c>
      <c r="J62" s="129">
        <v>0.634</v>
      </c>
      <c r="K62" s="31"/>
    </row>
    <row r="63" spans="1:11" s="32" customFormat="1" ht="11.25" customHeight="1">
      <c r="A63" s="34" t="s">
        <v>49</v>
      </c>
      <c r="B63" s="28"/>
      <c r="C63" s="29">
        <v>465</v>
      </c>
      <c r="D63" s="29">
        <v>610</v>
      </c>
      <c r="E63" s="29">
        <v>605</v>
      </c>
      <c r="F63" s="30"/>
      <c r="G63" s="30"/>
      <c r="H63" s="129">
        <v>1.185</v>
      </c>
      <c r="I63" s="129">
        <v>0.203</v>
      </c>
      <c r="J63" s="129">
        <v>1.145</v>
      </c>
      <c r="K63" s="31"/>
    </row>
    <row r="64" spans="1:11" s="23" customFormat="1" ht="11.25" customHeight="1">
      <c r="A64" s="35" t="s">
        <v>50</v>
      </c>
      <c r="B64" s="36"/>
      <c r="C64" s="37">
        <v>963</v>
      </c>
      <c r="D64" s="37">
        <v>1103</v>
      </c>
      <c r="E64" s="37">
        <v>1025.7</v>
      </c>
      <c r="F64" s="38">
        <v>92.9918404351768</v>
      </c>
      <c r="G64" s="39"/>
      <c r="H64" s="130">
        <v>1.9300000000000002</v>
      </c>
      <c r="I64" s="131">
        <v>0.6000000000000001</v>
      </c>
      <c r="J64" s="131">
        <v>1.9140000000000001</v>
      </c>
      <c r="K64" s="40">
        <v>318.99999999999994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239</v>
      </c>
      <c r="D66" s="37">
        <v>306</v>
      </c>
      <c r="E66" s="37">
        <v>306</v>
      </c>
      <c r="F66" s="38">
        <v>100</v>
      </c>
      <c r="G66" s="39"/>
      <c r="H66" s="130">
        <v>0.367</v>
      </c>
      <c r="I66" s="131">
        <v>0.368</v>
      </c>
      <c r="J66" s="131">
        <v>0.405</v>
      </c>
      <c r="K66" s="40">
        <v>110.05434782608695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15630</v>
      </c>
      <c r="D68" s="29">
        <v>9500</v>
      </c>
      <c r="E68" s="29">
        <v>15000</v>
      </c>
      <c r="F68" s="30"/>
      <c r="G68" s="30"/>
      <c r="H68" s="129">
        <v>40.104</v>
      </c>
      <c r="I68" s="129">
        <v>14</v>
      </c>
      <c r="J68" s="129">
        <v>39</v>
      </c>
      <c r="K68" s="31"/>
    </row>
    <row r="69" spans="1:11" s="32" customFormat="1" ht="11.25" customHeight="1">
      <c r="A69" s="34" t="s">
        <v>53</v>
      </c>
      <c r="B69" s="28"/>
      <c r="C69" s="29">
        <v>2494</v>
      </c>
      <c r="D69" s="29">
        <v>1600</v>
      </c>
      <c r="E69" s="29">
        <v>2500</v>
      </c>
      <c r="F69" s="30"/>
      <c r="G69" s="30"/>
      <c r="H69" s="129">
        <v>6.266</v>
      </c>
      <c r="I69" s="129">
        <v>2</v>
      </c>
      <c r="J69" s="129">
        <v>5.5</v>
      </c>
      <c r="K69" s="31"/>
    </row>
    <row r="70" spans="1:11" s="23" customFormat="1" ht="11.25" customHeight="1">
      <c r="A70" s="35" t="s">
        <v>54</v>
      </c>
      <c r="B70" s="36"/>
      <c r="C70" s="37">
        <v>18124</v>
      </c>
      <c r="D70" s="37">
        <v>11100</v>
      </c>
      <c r="E70" s="37">
        <v>17500</v>
      </c>
      <c r="F70" s="38">
        <v>157.65765765765767</v>
      </c>
      <c r="G70" s="39"/>
      <c r="H70" s="130">
        <v>46.37</v>
      </c>
      <c r="I70" s="131">
        <v>16</v>
      </c>
      <c r="J70" s="131">
        <v>44.5</v>
      </c>
      <c r="K70" s="40">
        <v>278.125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7</v>
      </c>
      <c r="D72" s="29"/>
      <c r="E72" s="29"/>
      <c r="F72" s="30"/>
      <c r="G72" s="30"/>
      <c r="H72" s="129">
        <v>0.007</v>
      </c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>
        <v>14540</v>
      </c>
      <c r="D73" s="29">
        <v>14350</v>
      </c>
      <c r="E73" s="29">
        <v>14420</v>
      </c>
      <c r="F73" s="30"/>
      <c r="G73" s="30"/>
      <c r="H73" s="129">
        <v>19.411</v>
      </c>
      <c r="I73" s="129">
        <v>19.157</v>
      </c>
      <c r="J73" s="129">
        <v>18.975</v>
      </c>
      <c r="K73" s="31"/>
    </row>
    <row r="74" spans="1:11" s="32" customFormat="1" ht="11.25" customHeight="1">
      <c r="A74" s="34" t="s">
        <v>57</v>
      </c>
      <c r="B74" s="28"/>
      <c r="C74" s="29">
        <v>11175</v>
      </c>
      <c r="D74" s="29">
        <v>10400</v>
      </c>
      <c r="E74" s="29">
        <v>10000</v>
      </c>
      <c r="F74" s="30"/>
      <c r="G74" s="30"/>
      <c r="H74" s="129">
        <v>24.24</v>
      </c>
      <c r="I74" s="129">
        <v>12.75</v>
      </c>
      <c r="J74" s="129">
        <v>23</v>
      </c>
      <c r="K74" s="31"/>
    </row>
    <row r="75" spans="1:11" s="32" customFormat="1" ht="11.25" customHeight="1">
      <c r="A75" s="34" t="s">
        <v>58</v>
      </c>
      <c r="B75" s="28"/>
      <c r="C75" s="29">
        <v>1313</v>
      </c>
      <c r="D75" s="29">
        <v>1483</v>
      </c>
      <c r="E75" s="29">
        <v>1703</v>
      </c>
      <c r="F75" s="30"/>
      <c r="G75" s="30"/>
      <c r="H75" s="129">
        <v>1.244</v>
      </c>
      <c r="I75" s="129">
        <v>0.954</v>
      </c>
      <c r="J75" s="129">
        <v>2.265</v>
      </c>
      <c r="K75" s="31"/>
    </row>
    <row r="76" spans="1:11" s="32" customFormat="1" ht="11.25" customHeight="1">
      <c r="A76" s="34" t="s">
        <v>59</v>
      </c>
      <c r="B76" s="28"/>
      <c r="C76" s="29">
        <v>5892</v>
      </c>
      <c r="D76" s="29">
        <v>5450</v>
      </c>
      <c r="E76" s="29">
        <v>5450</v>
      </c>
      <c r="F76" s="30"/>
      <c r="G76" s="30"/>
      <c r="H76" s="129">
        <v>13.552</v>
      </c>
      <c r="I76" s="129">
        <v>8.175</v>
      </c>
      <c r="J76" s="129">
        <v>10.5</v>
      </c>
      <c r="K76" s="31"/>
    </row>
    <row r="77" spans="1:11" s="32" customFormat="1" ht="11.25" customHeight="1">
      <c r="A77" s="34" t="s">
        <v>60</v>
      </c>
      <c r="B77" s="28"/>
      <c r="C77" s="29">
        <v>1158</v>
      </c>
      <c r="D77" s="29">
        <v>869</v>
      </c>
      <c r="E77" s="29">
        <v>866</v>
      </c>
      <c r="F77" s="30"/>
      <c r="G77" s="30"/>
      <c r="H77" s="129">
        <v>2.487</v>
      </c>
      <c r="I77" s="129">
        <v>0.937</v>
      </c>
      <c r="J77" s="129">
        <v>1.86</v>
      </c>
      <c r="K77" s="31"/>
    </row>
    <row r="78" spans="1:11" s="32" customFormat="1" ht="11.25" customHeight="1">
      <c r="A78" s="34" t="s">
        <v>61</v>
      </c>
      <c r="B78" s="28"/>
      <c r="C78" s="29">
        <v>1765</v>
      </c>
      <c r="D78" s="29">
        <v>1700</v>
      </c>
      <c r="E78" s="29">
        <v>1700</v>
      </c>
      <c r="F78" s="30"/>
      <c r="G78" s="30"/>
      <c r="H78" s="129">
        <v>4.445</v>
      </c>
      <c r="I78" s="129">
        <v>1.19</v>
      </c>
      <c r="J78" s="129">
        <v>1.7</v>
      </c>
      <c r="K78" s="31"/>
    </row>
    <row r="79" spans="1:11" s="32" customFormat="1" ht="11.25" customHeight="1">
      <c r="A79" s="34" t="s">
        <v>62</v>
      </c>
      <c r="B79" s="28"/>
      <c r="C79" s="29">
        <v>22652</v>
      </c>
      <c r="D79" s="29">
        <v>21550</v>
      </c>
      <c r="E79" s="29">
        <v>21550</v>
      </c>
      <c r="F79" s="30"/>
      <c r="G79" s="30"/>
      <c r="H79" s="129">
        <v>59.292</v>
      </c>
      <c r="I79" s="129">
        <v>38.79</v>
      </c>
      <c r="J79" s="129">
        <v>86.2</v>
      </c>
      <c r="K79" s="31"/>
    </row>
    <row r="80" spans="1:11" s="23" customFormat="1" ht="11.25" customHeight="1">
      <c r="A80" s="41" t="s">
        <v>63</v>
      </c>
      <c r="B80" s="36"/>
      <c r="C80" s="37">
        <v>58502</v>
      </c>
      <c r="D80" s="37">
        <v>55802</v>
      </c>
      <c r="E80" s="37">
        <v>55689</v>
      </c>
      <c r="F80" s="38">
        <v>99.79749829755205</v>
      </c>
      <c r="G80" s="39"/>
      <c r="H80" s="130">
        <v>124.678</v>
      </c>
      <c r="I80" s="131">
        <v>81.953</v>
      </c>
      <c r="J80" s="131">
        <v>144.5</v>
      </c>
      <c r="K80" s="40">
        <v>176.32057398752943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</v>
      </c>
      <c r="D82" s="29">
        <v>1</v>
      </c>
      <c r="E82" s="29">
        <v>1</v>
      </c>
      <c r="F82" s="30"/>
      <c r="G82" s="30"/>
      <c r="H82" s="129">
        <v>0.001</v>
      </c>
      <c r="I82" s="129">
        <v>0.001</v>
      </c>
      <c r="J82" s="129">
        <v>0.001</v>
      </c>
      <c r="K82" s="31"/>
    </row>
    <row r="83" spans="1:11" s="32" customFormat="1" ht="11.25" customHeight="1">
      <c r="A83" s="34" t="s">
        <v>65</v>
      </c>
      <c r="B83" s="28"/>
      <c r="C83" s="29">
        <v>1</v>
      </c>
      <c r="D83" s="29">
        <v>1</v>
      </c>
      <c r="E83" s="29">
        <v>1</v>
      </c>
      <c r="F83" s="30"/>
      <c r="G83" s="30"/>
      <c r="H83" s="129">
        <v>0.001</v>
      </c>
      <c r="I83" s="129">
        <v>0.001</v>
      </c>
      <c r="J83" s="129">
        <v>0.001</v>
      </c>
      <c r="K83" s="31"/>
    </row>
    <row r="84" spans="1:11" s="23" customFormat="1" ht="11.25" customHeight="1">
      <c r="A84" s="35" t="s">
        <v>66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30">
        <v>0.002</v>
      </c>
      <c r="I84" s="131">
        <v>0.002</v>
      </c>
      <c r="J84" s="131">
        <v>0.002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280349</v>
      </c>
      <c r="D87" s="48">
        <v>250188</v>
      </c>
      <c r="E87" s="48">
        <v>254891.16</v>
      </c>
      <c r="F87" s="49">
        <v>101.87985035253489</v>
      </c>
      <c r="G87" s="39"/>
      <c r="H87" s="134">
        <v>610.06</v>
      </c>
      <c r="I87" s="135">
        <v>354.704</v>
      </c>
      <c r="J87" s="135">
        <v>641.6869999999999</v>
      </c>
      <c r="K87" s="49">
        <v>180.9077427939916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0" zoomScaleSheetLayoutView="90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6079</v>
      </c>
      <c r="D9" s="29">
        <v>7816</v>
      </c>
      <c r="E9" s="29">
        <v>5488.2</v>
      </c>
      <c r="F9" s="30"/>
      <c r="G9" s="30"/>
      <c r="H9" s="129">
        <v>43.49</v>
      </c>
      <c r="I9" s="129">
        <v>51.129</v>
      </c>
      <c r="J9" s="129"/>
      <c r="K9" s="31"/>
    </row>
    <row r="10" spans="1:11" s="32" customFormat="1" ht="11.25" customHeight="1">
      <c r="A10" s="34" t="s">
        <v>8</v>
      </c>
      <c r="B10" s="28"/>
      <c r="C10" s="29">
        <v>2015</v>
      </c>
      <c r="D10" s="29">
        <v>2459.02</v>
      </c>
      <c r="E10" s="29">
        <v>1962.9</v>
      </c>
      <c r="F10" s="30"/>
      <c r="G10" s="30"/>
      <c r="H10" s="129">
        <v>13.543</v>
      </c>
      <c r="I10" s="129">
        <v>14.35</v>
      </c>
      <c r="J10" s="129"/>
      <c r="K10" s="31"/>
    </row>
    <row r="11" spans="1:11" s="32" customFormat="1" ht="11.25" customHeight="1">
      <c r="A11" s="27" t="s">
        <v>9</v>
      </c>
      <c r="B11" s="28"/>
      <c r="C11" s="29">
        <v>1929</v>
      </c>
      <c r="D11" s="29">
        <v>1728</v>
      </c>
      <c r="E11" s="29">
        <v>1620.9</v>
      </c>
      <c r="F11" s="30"/>
      <c r="G11" s="30"/>
      <c r="H11" s="129">
        <v>12.701</v>
      </c>
      <c r="I11" s="129">
        <v>9.21</v>
      </c>
      <c r="J11" s="129"/>
      <c r="K11" s="31"/>
    </row>
    <row r="12" spans="1:11" s="32" customFormat="1" ht="11.25" customHeight="1">
      <c r="A12" s="34" t="s">
        <v>10</v>
      </c>
      <c r="B12" s="28"/>
      <c r="C12" s="29">
        <v>4784</v>
      </c>
      <c r="D12" s="29">
        <v>6028</v>
      </c>
      <c r="E12" s="29">
        <v>3967.2</v>
      </c>
      <c r="F12" s="30"/>
      <c r="G12" s="30"/>
      <c r="H12" s="129">
        <v>24.612</v>
      </c>
      <c r="I12" s="129">
        <v>30.544</v>
      </c>
      <c r="J12" s="129"/>
      <c r="K12" s="31"/>
    </row>
    <row r="13" spans="1:11" s="23" customFormat="1" ht="11.25" customHeight="1">
      <c r="A13" s="35" t="s">
        <v>11</v>
      </c>
      <c r="B13" s="36"/>
      <c r="C13" s="37">
        <v>14807</v>
      </c>
      <c r="D13" s="37">
        <v>18031.02</v>
      </c>
      <c r="E13" s="37">
        <v>13039.2</v>
      </c>
      <c r="F13" s="38">
        <v>72.31537650116299</v>
      </c>
      <c r="G13" s="39"/>
      <c r="H13" s="130">
        <v>94.346</v>
      </c>
      <c r="I13" s="131">
        <v>105.23299999999999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450</v>
      </c>
      <c r="D15" s="37">
        <v>380</v>
      </c>
      <c r="E15" s="37">
        <v>380</v>
      </c>
      <c r="F15" s="38">
        <v>100</v>
      </c>
      <c r="G15" s="39"/>
      <c r="H15" s="130">
        <v>1.35</v>
      </c>
      <c r="I15" s="131">
        <v>0.96</v>
      </c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>
        <v>4</v>
      </c>
      <c r="E19" s="29">
        <v>4</v>
      </c>
      <c r="F19" s="30"/>
      <c r="G19" s="30"/>
      <c r="H19" s="129">
        <v>0.01</v>
      </c>
      <c r="I19" s="129">
        <v>0.011</v>
      </c>
      <c r="J19" s="129"/>
      <c r="K19" s="31"/>
    </row>
    <row r="20" spans="1:11" s="32" customFormat="1" ht="11.25" customHeight="1">
      <c r="A20" s="34" t="s">
        <v>15</v>
      </c>
      <c r="B20" s="28"/>
      <c r="C20" s="29">
        <v>99</v>
      </c>
      <c r="D20" s="29">
        <v>109</v>
      </c>
      <c r="E20" s="29">
        <v>109</v>
      </c>
      <c r="F20" s="30"/>
      <c r="G20" s="30"/>
      <c r="H20" s="129">
        <v>0.279</v>
      </c>
      <c r="I20" s="129">
        <v>0.28</v>
      </c>
      <c r="J20" s="129"/>
      <c r="K20" s="31"/>
    </row>
    <row r="21" spans="1:11" s="32" customFormat="1" ht="11.25" customHeight="1">
      <c r="A21" s="34" t="s">
        <v>16</v>
      </c>
      <c r="B21" s="28"/>
      <c r="C21" s="29">
        <v>71</v>
      </c>
      <c r="D21" s="29">
        <v>73</v>
      </c>
      <c r="E21" s="29">
        <v>73</v>
      </c>
      <c r="F21" s="30"/>
      <c r="G21" s="30"/>
      <c r="H21" s="129">
        <v>0.194</v>
      </c>
      <c r="I21" s="129">
        <v>0.22</v>
      </c>
      <c r="J21" s="129"/>
      <c r="K21" s="31"/>
    </row>
    <row r="22" spans="1:11" s="23" customFormat="1" ht="11.25" customHeight="1">
      <c r="A22" s="35" t="s">
        <v>17</v>
      </c>
      <c r="B22" s="36"/>
      <c r="C22" s="37">
        <v>173</v>
      </c>
      <c r="D22" s="37">
        <v>186</v>
      </c>
      <c r="E22" s="37">
        <v>186</v>
      </c>
      <c r="F22" s="38">
        <v>100</v>
      </c>
      <c r="G22" s="39"/>
      <c r="H22" s="130">
        <v>0.48300000000000004</v>
      </c>
      <c r="I22" s="131">
        <v>0.511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17356</v>
      </c>
      <c r="D24" s="37">
        <v>12466</v>
      </c>
      <c r="E24" s="37">
        <v>16000</v>
      </c>
      <c r="F24" s="38">
        <v>128.3491095780523</v>
      </c>
      <c r="G24" s="39"/>
      <c r="H24" s="130">
        <v>184.505</v>
      </c>
      <c r="I24" s="131">
        <v>131.648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355</v>
      </c>
      <c r="D26" s="37">
        <v>380</v>
      </c>
      <c r="E26" s="37">
        <v>320</v>
      </c>
      <c r="F26" s="38">
        <v>84.21052631578948</v>
      </c>
      <c r="G26" s="39"/>
      <c r="H26" s="130">
        <v>4.242</v>
      </c>
      <c r="I26" s="131">
        <v>4.5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64330</v>
      </c>
      <c r="D28" s="29">
        <v>42500</v>
      </c>
      <c r="E28" s="29">
        <v>60000</v>
      </c>
      <c r="F28" s="30"/>
      <c r="G28" s="30"/>
      <c r="H28" s="129">
        <v>718.7</v>
      </c>
      <c r="I28" s="129">
        <v>530</v>
      </c>
      <c r="J28" s="129"/>
      <c r="K28" s="31"/>
    </row>
    <row r="29" spans="1:11" s="32" customFormat="1" ht="11.25" customHeight="1">
      <c r="A29" s="34" t="s">
        <v>21</v>
      </c>
      <c r="B29" s="28"/>
      <c r="C29" s="29">
        <v>1916</v>
      </c>
      <c r="D29" s="29">
        <v>1660</v>
      </c>
      <c r="E29" s="29">
        <v>1300</v>
      </c>
      <c r="F29" s="30"/>
      <c r="G29" s="30"/>
      <c r="H29" s="129">
        <v>19.024</v>
      </c>
      <c r="I29" s="129">
        <v>14.94</v>
      </c>
      <c r="J29" s="129"/>
      <c r="K29" s="31"/>
    </row>
    <row r="30" spans="1:11" s="32" customFormat="1" ht="11.25" customHeight="1">
      <c r="A30" s="34" t="s">
        <v>22</v>
      </c>
      <c r="B30" s="28"/>
      <c r="C30" s="29">
        <v>18811</v>
      </c>
      <c r="D30" s="29">
        <v>10315</v>
      </c>
      <c r="E30" s="29">
        <v>9500</v>
      </c>
      <c r="F30" s="30"/>
      <c r="G30" s="30"/>
      <c r="H30" s="129">
        <v>221.834</v>
      </c>
      <c r="I30" s="129">
        <v>102.99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85057</v>
      </c>
      <c r="D31" s="37">
        <v>54475</v>
      </c>
      <c r="E31" s="37">
        <v>70800</v>
      </c>
      <c r="F31" s="38">
        <v>129.96787517209728</v>
      </c>
      <c r="G31" s="39"/>
      <c r="H31" s="130">
        <v>959.558</v>
      </c>
      <c r="I31" s="131">
        <v>647.9300000000001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99</v>
      </c>
      <c r="D33" s="29"/>
      <c r="E33" s="29"/>
      <c r="F33" s="30"/>
      <c r="G33" s="30"/>
      <c r="H33" s="129">
        <v>0.462</v>
      </c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>
        <v>4908</v>
      </c>
      <c r="D34" s="29">
        <v>2000</v>
      </c>
      <c r="E34" s="29">
        <v>2300</v>
      </c>
      <c r="F34" s="30"/>
      <c r="G34" s="30"/>
      <c r="H34" s="129">
        <v>46.258</v>
      </c>
      <c r="I34" s="129">
        <v>18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35067</v>
      </c>
      <c r="D35" s="29">
        <v>11967</v>
      </c>
      <c r="E35" s="29">
        <v>33000</v>
      </c>
      <c r="F35" s="30"/>
      <c r="G35" s="30"/>
      <c r="H35" s="129">
        <v>356.822</v>
      </c>
      <c r="I35" s="129">
        <v>123.356</v>
      </c>
      <c r="J35" s="129"/>
      <c r="K35" s="31"/>
    </row>
    <row r="36" spans="1:11" s="32" customFormat="1" ht="11.25" customHeight="1">
      <c r="A36" s="34" t="s">
        <v>27</v>
      </c>
      <c r="B36" s="28"/>
      <c r="C36" s="29">
        <v>48</v>
      </c>
      <c r="D36" s="29">
        <v>24</v>
      </c>
      <c r="E36" s="29">
        <v>31</v>
      </c>
      <c r="F36" s="30"/>
      <c r="G36" s="30"/>
      <c r="H36" s="129">
        <v>0.474</v>
      </c>
      <c r="I36" s="129">
        <v>0.072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40122</v>
      </c>
      <c r="D37" s="37">
        <v>13991</v>
      </c>
      <c r="E37" s="37">
        <v>35331</v>
      </c>
      <c r="F37" s="38">
        <v>252.52662425845187</v>
      </c>
      <c r="G37" s="39"/>
      <c r="H37" s="130">
        <v>404.016</v>
      </c>
      <c r="I37" s="131">
        <v>141.428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107</v>
      </c>
      <c r="D39" s="37">
        <v>90</v>
      </c>
      <c r="E39" s="37">
        <v>90</v>
      </c>
      <c r="F39" s="38">
        <v>100</v>
      </c>
      <c r="G39" s="39"/>
      <c r="H39" s="130">
        <v>0.591</v>
      </c>
      <c r="I39" s="131">
        <v>0.5</v>
      </c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1073</v>
      </c>
      <c r="D41" s="29">
        <v>997</v>
      </c>
      <c r="E41" s="29">
        <v>950</v>
      </c>
      <c r="F41" s="30"/>
      <c r="G41" s="30"/>
      <c r="H41" s="129">
        <v>14.153</v>
      </c>
      <c r="I41" s="129">
        <v>13.021</v>
      </c>
      <c r="J41" s="129"/>
      <c r="K41" s="31"/>
    </row>
    <row r="42" spans="1:11" s="32" customFormat="1" ht="11.25" customHeight="1">
      <c r="A42" s="34" t="s">
        <v>31</v>
      </c>
      <c r="B42" s="28"/>
      <c r="C42" s="29">
        <v>843</v>
      </c>
      <c r="D42" s="29">
        <v>624</v>
      </c>
      <c r="E42" s="29">
        <v>797</v>
      </c>
      <c r="F42" s="30"/>
      <c r="G42" s="30"/>
      <c r="H42" s="129">
        <v>10.116</v>
      </c>
      <c r="I42" s="129">
        <v>8.112</v>
      </c>
      <c r="J42" s="129"/>
      <c r="K42" s="31"/>
    </row>
    <row r="43" spans="1:11" s="32" customFormat="1" ht="11.25" customHeight="1">
      <c r="A43" s="34" t="s">
        <v>32</v>
      </c>
      <c r="B43" s="28"/>
      <c r="C43" s="29">
        <v>73715</v>
      </c>
      <c r="D43" s="29">
        <v>67471</v>
      </c>
      <c r="E43" s="29">
        <v>71000</v>
      </c>
      <c r="F43" s="30"/>
      <c r="G43" s="30"/>
      <c r="H43" s="129">
        <v>928.809</v>
      </c>
      <c r="I43" s="129">
        <v>873.749</v>
      </c>
      <c r="J43" s="129"/>
      <c r="K43" s="31"/>
    </row>
    <row r="44" spans="1:11" s="32" customFormat="1" ht="11.25" customHeight="1">
      <c r="A44" s="34" t="s">
        <v>33</v>
      </c>
      <c r="B44" s="28"/>
      <c r="C44" s="29">
        <v>656</v>
      </c>
      <c r="D44" s="29">
        <v>1414</v>
      </c>
      <c r="E44" s="29">
        <v>2215</v>
      </c>
      <c r="F44" s="30"/>
      <c r="G44" s="30"/>
      <c r="H44" s="129">
        <v>7.675</v>
      </c>
      <c r="I44" s="129">
        <v>16.582</v>
      </c>
      <c r="J44" s="129"/>
      <c r="K44" s="31"/>
    </row>
    <row r="45" spans="1:11" s="32" customFormat="1" ht="11.25" customHeight="1">
      <c r="A45" s="34" t="s">
        <v>34</v>
      </c>
      <c r="B45" s="28"/>
      <c r="C45" s="29">
        <v>16793</v>
      </c>
      <c r="D45" s="29">
        <v>15475</v>
      </c>
      <c r="E45" s="29">
        <v>15500</v>
      </c>
      <c r="F45" s="30"/>
      <c r="G45" s="30"/>
      <c r="H45" s="129">
        <v>222.961</v>
      </c>
      <c r="I45" s="129">
        <v>216.341</v>
      </c>
      <c r="J45" s="129"/>
      <c r="K45" s="31"/>
    </row>
    <row r="46" spans="1:11" s="32" customFormat="1" ht="11.25" customHeight="1">
      <c r="A46" s="34" t="s">
        <v>35</v>
      </c>
      <c r="B46" s="28"/>
      <c r="C46" s="29">
        <v>24</v>
      </c>
      <c r="D46" s="29">
        <v>12</v>
      </c>
      <c r="E46" s="29">
        <v>15</v>
      </c>
      <c r="F46" s="30"/>
      <c r="G46" s="30"/>
      <c r="H46" s="129">
        <v>0.252</v>
      </c>
      <c r="I46" s="129">
        <v>0.132</v>
      </c>
      <c r="J46" s="129"/>
      <c r="K46" s="31"/>
    </row>
    <row r="47" spans="1:11" s="32" customFormat="1" ht="11.25" customHeight="1">
      <c r="A47" s="34" t="s">
        <v>36</v>
      </c>
      <c r="B47" s="28"/>
      <c r="C47" s="29">
        <v>33</v>
      </c>
      <c r="D47" s="29">
        <v>51</v>
      </c>
      <c r="E47" s="29">
        <v>30</v>
      </c>
      <c r="F47" s="30"/>
      <c r="G47" s="30"/>
      <c r="H47" s="129">
        <v>0.462</v>
      </c>
      <c r="I47" s="129">
        <v>0.714</v>
      </c>
      <c r="J47" s="129"/>
      <c r="K47" s="31"/>
    </row>
    <row r="48" spans="1:11" s="32" customFormat="1" ht="11.25" customHeight="1">
      <c r="A48" s="34" t="s">
        <v>37</v>
      </c>
      <c r="B48" s="28"/>
      <c r="C48" s="29">
        <v>3944</v>
      </c>
      <c r="D48" s="29">
        <v>4182</v>
      </c>
      <c r="E48" s="29">
        <v>4000</v>
      </c>
      <c r="F48" s="30"/>
      <c r="G48" s="30"/>
      <c r="H48" s="129">
        <v>47.328</v>
      </c>
      <c r="I48" s="129">
        <v>58.774</v>
      </c>
      <c r="J48" s="129"/>
      <c r="K48" s="31"/>
    </row>
    <row r="49" spans="1:11" s="32" customFormat="1" ht="11.25" customHeight="1">
      <c r="A49" s="34" t="s">
        <v>38</v>
      </c>
      <c r="B49" s="28"/>
      <c r="C49" s="29">
        <v>11495</v>
      </c>
      <c r="D49" s="29">
        <v>11627</v>
      </c>
      <c r="E49" s="29">
        <v>11627</v>
      </c>
      <c r="F49" s="30"/>
      <c r="G49" s="30"/>
      <c r="H49" s="129">
        <v>151.665</v>
      </c>
      <c r="I49" s="129">
        <v>153.476</v>
      </c>
      <c r="J49" s="129"/>
      <c r="K49" s="31"/>
    </row>
    <row r="50" spans="1:11" s="23" customFormat="1" ht="11.25" customHeight="1">
      <c r="A50" s="41" t="s">
        <v>39</v>
      </c>
      <c r="B50" s="36"/>
      <c r="C50" s="37">
        <v>108576</v>
      </c>
      <c r="D50" s="37">
        <v>101853</v>
      </c>
      <c r="E50" s="37">
        <v>106134</v>
      </c>
      <c r="F50" s="38">
        <v>104.20311625578039</v>
      </c>
      <c r="G50" s="39"/>
      <c r="H50" s="130">
        <v>1383.4209999999998</v>
      </c>
      <c r="I50" s="131">
        <v>1340.9010000000003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4686</v>
      </c>
      <c r="D52" s="37">
        <v>4570</v>
      </c>
      <c r="E52" s="37">
        <v>4570</v>
      </c>
      <c r="F52" s="38">
        <v>100</v>
      </c>
      <c r="G52" s="39"/>
      <c r="H52" s="130">
        <v>57.231</v>
      </c>
      <c r="I52" s="131">
        <v>53.68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8255</v>
      </c>
      <c r="D54" s="29">
        <v>7030</v>
      </c>
      <c r="E54" s="29">
        <v>7300</v>
      </c>
      <c r="F54" s="30"/>
      <c r="G54" s="30"/>
      <c r="H54" s="129">
        <v>114.332</v>
      </c>
      <c r="I54" s="129">
        <v>103.693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381</v>
      </c>
      <c r="D55" s="29">
        <v>1332</v>
      </c>
      <c r="E55" s="29">
        <v>1332</v>
      </c>
      <c r="F55" s="30"/>
      <c r="G55" s="30"/>
      <c r="H55" s="129">
        <v>4.117</v>
      </c>
      <c r="I55" s="129">
        <v>14.65</v>
      </c>
      <c r="J55" s="129"/>
      <c r="K55" s="31"/>
    </row>
    <row r="56" spans="1:11" s="32" customFormat="1" ht="11.25" customHeight="1">
      <c r="A56" s="34" t="s">
        <v>43</v>
      </c>
      <c r="B56" s="28"/>
      <c r="C56" s="29">
        <v>569</v>
      </c>
      <c r="D56" s="29">
        <v>726</v>
      </c>
      <c r="E56" s="29">
        <v>770</v>
      </c>
      <c r="F56" s="30"/>
      <c r="G56" s="30"/>
      <c r="H56" s="129">
        <v>7.105</v>
      </c>
      <c r="I56" s="129">
        <v>7.07</v>
      </c>
      <c r="J56" s="129"/>
      <c r="K56" s="31"/>
    </row>
    <row r="57" spans="1:11" s="32" customFormat="1" ht="11.25" customHeight="1">
      <c r="A57" s="34" t="s">
        <v>44</v>
      </c>
      <c r="B57" s="28"/>
      <c r="C57" s="29">
        <v>2523</v>
      </c>
      <c r="D57" s="29">
        <v>1900</v>
      </c>
      <c r="E57" s="29">
        <v>1900</v>
      </c>
      <c r="F57" s="30"/>
      <c r="G57" s="30"/>
      <c r="H57" s="129">
        <v>30.216</v>
      </c>
      <c r="I57" s="129">
        <v>21.85</v>
      </c>
      <c r="J57" s="129"/>
      <c r="K57" s="31"/>
    </row>
    <row r="58" spans="1:11" s="32" customFormat="1" ht="11.25" customHeight="1">
      <c r="A58" s="34" t="s">
        <v>45</v>
      </c>
      <c r="B58" s="28"/>
      <c r="C58" s="29">
        <v>5344</v>
      </c>
      <c r="D58" s="29">
        <v>4643</v>
      </c>
      <c r="E58" s="29">
        <v>4600</v>
      </c>
      <c r="F58" s="30"/>
      <c r="G58" s="30"/>
      <c r="H58" s="129">
        <v>58.784</v>
      </c>
      <c r="I58" s="129">
        <v>46.43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17072</v>
      </c>
      <c r="D59" s="37">
        <v>15631</v>
      </c>
      <c r="E59" s="37">
        <v>15902</v>
      </c>
      <c r="F59" s="38">
        <v>101.73373424604952</v>
      </c>
      <c r="G59" s="39"/>
      <c r="H59" s="130">
        <v>214.554</v>
      </c>
      <c r="I59" s="131">
        <v>193.693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200</v>
      </c>
      <c r="D61" s="29">
        <v>184</v>
      </c>
      <c r="E61" s="29">
        <v>180</v>
      </c>
      <c r="F61" s="30"/>
      <c r="G61" s="30"/>
      <c r="H61" s="129">
        <v>2.399</v>
      </c>
      <c r="I61" s="129">
        <v>2.208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64</v>
      </c>
      <c r="D62" s="29">
        <v>36</v>
      </c>
      <c r="E62" s="29">
        <v>36</v>
      </c>
      <c r="F62" s="30"/>
      <c r="G62" s="30"/>
      <c r="H62" s="129">
        <v>0.233</v>
      </c>
      <c r="I62" s="129">
        <v>0.09</v>
      </c>
      <c r="J62" s="129"/>
      <c r="K62" s="31"/>
    </row>
    <row r="63" spans="1:11" s="32" customFormat="1" ht="11.25" customHeight="1">
      <c r="A63" s="34" t="s">
        <v>49</v>
      </c>
      <c r="B63" s="28"/>
      <c r="C63" s="29">
        <v>88</v>
      </c>
      <c r="D63" s="29">
        <v>74</v>
      </c>
      <c r="E63" s="29">
        <v>80</v>
      </c>
      <c r="F63" s="30"/>
      <c r="G63" s="30"/>
      <c r="H63" s="129">
        <v>1.408</v>
      </c>
      <c r="I63" s="129">
        <v>1.36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352</v>
      </c>
      <c r="D64" s="37">
        <v>294</v>
      </c>
      <c r="E64" s="37">
        <v>296</v>
      </c>
      <c r="F64" s="38">
        <v>100.68027210884354</v>
      </c>
      <c r="G64" s="39"/>
      <c r="H64" s="130">
        <v>4.04</v>
      </c>
      <c r="I64" s="131">
        <v>3.6580000000000004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147</v>
      </c>
      <c r="D66" s="37">
        <v>190</v>
      </c>
      <c r="E66" s="37">
        <v>206</v>
      </c>
      <c r="F66" s="38">
        <v>108.42105263157895</v>
      </c>
      <c r="G66" s="39"/>
      <c r="H66" s="130">
        <v>1.5</v>
      </c>
      <c r="I66" s="131">
        <v>1.805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8630</v>
      </c>
      <c r="D68" s="29">
        <v>9100</v>
      </c>
      <c r="E68" s="29">
        <v>9500</v>
      </c>
      <c r="F68" s="30"/>
      <c r="G68" s="30"/>
      <c r="H68" s="129">
        <v>94.706</v>
      </c>
      <c r="I68" s="129">
        <v>101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11640</v>
      </c>
      <c r="D69" s="29">
        <v>11900</v>
      </c>
      <c r="E69" s="29">
        <v>12000</v>
      </c>
      <c r="F69" s="30"/>
      <c r="G69" s="30"/>
      <c r="H69" s="129">
        <v>134.806</v>
      </c>
      <c r="I69" s="129">
        <v>136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20270</v>
      </c>
      <c r="D70" s="37">
        <v>21000</v>
      </c>
      <c r="E70" s="37">
        <v>21500</v>
      </c>
      <c r="F70" s="38">
        <v>102.38095238095238</v>
      </c>
      <c r="G70" s="39"/>
      <c r="H70" s="130">
        <v>229.512</v>
      </c>
      <c r="I70" s="131">
        <v>237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14</v>
      </c>
      <c r="D72" s="29">
        <v>10</v>
      </c>
      <c r="E72" s="29">
        <v>10</v>
      </c>
      <c r="F72" s="30"/>
      <c r="G72" s="30"/>
      <c r="H72" s="129">
        <v>0.07</v>
      </c>
      <c r="I72" s="129">
        <v>0.04</v>
      </c>
      <c r="J72" s="129"/>
      <c r="K72" s="31"/>
    </row>
    <row r="73" spans="1:11" s="32" customFormat="1" ht="11.25" customHeight="1">
      <c r="A73" s="34" t="s">
        <v>56</v>
      </c>
      <c r="B73" s="28"/>
      <c r="C73" s="29">
        <v>1586</v>
      </c>
      <c r="D73" s="29">
        <v>1820</v>
      </c>
      <c r="E73" s="29">
        <v>1690</v>
      </c>
      <c r="F73" s="30"/>
      <c r="G73" s="30"/>
      <c r="H73" s="129">
        <v>22.509</v>
      </c>
      <c r="I73" s="129">
        <v>22.58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125</v>
      </c>
      <c r="D74" s="29">
        <v>35</v>
      </c>
      <c r="E74" s="29">
        <v>35</v>
      </c>
      <c r="F74" s="30"/>
      <c r="G74" s="30"/>
      <c r="H74" s="129">
        <v>1.563</v>
      </c>
      <c r="I74" s="129">
        <v>0.42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1634</v>
      </c>
      <c r="D75" s="29">
        <v>1254</v>
      </c>
      <c r="E75" s="29">
        <v>1500</v>
      </c>
      <c r="F75" s="30"/>
      <c r="G75" s="30"/>
      <c r="H75" s="129">
        <v>15.196</v>
      </c>
      <c r="I75" s="129">
        <v>13.222</v>
      </c>
      <c r="J75" s="129"/>
      <c r="K75" s="31"/>
    </row>
    <row r="76" spans="1:11" s="32" customFormat="1" ht="11.25" customHeight="1">
      <c r="A76" s="34" t="s">
        <v>59</v>
      </c>
      <c r="B76" s="28"/>
      <c r="C76" s="29">
        <v>30</v>
      </c>
      <c r="D76" s="29">
        <v>58</v>
      </c>
      <c r="E76" s="29">
        <v>60</v>
      </c>
      <c r="F76" s="30"/>
      <c r="G76" s="30"/>
      <c r="H76" s="129">
        <v>0.24</v>
      </c>
      <c r="I76" s="129">
        <v>0.464</v>
      </c>
      <c r="J76" s="129"/>
      <c r="K76" s="31"/>
    </row>
    <row r="77" spans="1:11" s="32" customFormat="1" ht="11.25" customHeight="1">
      <c r="A77" s="34" t="s">
        <v>60</v>
      </c>
      <c r="B77" s="28"/>
      <c r="C77" s="29">
        <v>45</v>
      </c>
      <c r="D77" s="29">
        <v>10</v>
      </c>
      <c r="E77" s="29">
        <v>10</v>
      </c>
      <c r="F77" s="30"/>
      <c r="G77" s="30"/>
      <c r="H77" s="129">
        <v>0.486</v>
      </c>
      <c r="I77" s="129">
        <v>0.09</v>
      </c>
      <c r="J77" s="129"/>
      <c r="K77" s="31"/>
    </row>
    <row r="78" spans="1:11" s="32" customFormat="1" ht="11.25" customHeight="1">
      <c r="A78" s="34" t="s">
        <v>61</v>
      </c>
      <c r="B78" s="28"/>
      <c r="C78" s="29">
        <v>45</v>
      </c>
      <c r="D78" s="29">
        <v>100</v>
      </c>
      <c r="E78" s="29">
        <v>100</v>
      </c>
      <c r="F78" s="30"/>
      <c r="G78" s="30"/>
      <c r="H78" s="129">
        <v>0.372</v>
      </c>
      <c r="I78" s="129">
        <v>0.7</v>
      </c>
      <c r="J78" s="129"/>
      <c r="K78" s="31"/>
    </row>
    <row r="79" spans="1:11" s="32" customFormat="1" ht="11.25" customHeight="1">
      <c r="A79" s="34" t="s">
        <v>62</v>
      </c>
      <c r="B79" s="28"/>
      <c r="C79" s="29">
        <v>759</v>
      </c>
      <c r="D79" s="29">
        <v>850</v>
      </c>
      <c r="E79" s="29">
        <v>850</v>
      </c>
      <c r="F79" s="30"/>
      <c r="G79" s="30"/>
      <c r="H79" s="129">
        <v>9.32</v>
      </c>
      <c r="I79" s="129">
        <v>8.5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4238</v>
      </c>
      <c r="D80" s="37">
        <v>4137</v>
      </c>
      <c r="E80" s="37">
        <v>4255</v>
      </c>
      <c r="F80" s="38">
        <v>102.85230843606477</v>
      </c>
      <c r="G80" s="39"/>
      <c r="H80" s="130">
        <v>49.756</v>
      </c>
      <c r="I80" s="131">
        <v>46.016000000000005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303</v>
      </c>
      <c r="D82" s="29">
        <v>204</v>
      </c>
      <c r="E82" s="29">
        <v>204</v>
      </c>
      <c r="F82" s="30"/>
      <c r="G82" s="30"/>
      <c r="H82" s="129">
        <v>0.641</v>
      </c>
      <c r="I82" s="129">
        <v>0.51</v>
      </c>
      <c r="J82" s="129"/>
      <c r="K82" s="31"/>
    </row>
    <row r="83" spans="1:11" s="32" customFormat="1" ht="11.25" customHeight="1">
      <c r="A83" s="34" t="s">
        <v>65</v>
      </c>
      <c r="B83" s="28"/>
      <c r="C83" s="29">
        <v>221</v>
      </c>
      <c r="D83" s="29">
        <v>231</v>
      </c>
      <c r="E83" s="29">
        <v>231</v>
      </c>
      <c r="F83" s="30"/>
      <c r="G83" s="30"/>
      <c r="H83" s="129">
        <v>0.514</v>
      </c>
      <c r="I83" s="129">
        <v>0.53</v>
      </c>
      <c r="J83" s="129"/>
      <c r="K83" s="31"/>
    </row>
    <row r="84" spans="1:11" s="23" customFormat="1" ht="11.25" customHeight="1">
      <c r="A84" s="35" t="s">
        <v>66</v>
      </c>
      <c r="B84" s="36"/>
      <c r="C84" s="37">
        <v>524</v>
      </c>
      <c r="D84" s="37">
        <v>435</v>
      </c>
      <c r="E84" s="37">
        <v>435</v>
      </c>
      <c r="F84" s="38">
        <v>100</v>
      </c>
      <c r="G84" s="39"/>
      <c r="H84" s="130">
        <v>1.155</v>
      </c>
      <c r="I84" s="131">
        <v>1.04</v>
      </c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314292</v>
      </c>
      <c r="D87" s="48">
        <v>248109.02000000002</v>
      </c>
      <c r="E87" s="48">
        <v>289444.2</v>
      </c>
      <c r="F87" s="49">
        <v>116.66008756956921</v>
      </c>
      <c r="G87" s="39"/>
      <c r="H87" s="134">
        <v>3590.26</v>
      </c>
      <c r="I87" s="135">
        <v>2910.503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0" zoomScaleSheetLayoutView="90" zoomScalePageLayoutView="0" workbookViewId="0" topLeftCell="G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1704</v>
      </c>
      <c r="D24" s="37">
        <v>1369</v>
      </c>
      <c r="E24" s="37">
        <v>1750</v>
      </c>
      <c r="F24" s="38">
        <v>127.83053323593865</v>
      </c>
      <c r="G24" s="39"/>
      <c r="H24" s="130">
        <v>10.313</v>
      </c>
      <c r="I24" s="131">
        <v>7.855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1517</v>
      </c>
      <c r="D28" s="29">
        <v>1200</v>
      </c>
      <c r="E28" s="29">
        <v>2000</v>
      </c>
      <c r="F28" s="30"/>
      <c r="G28" s="30"/>
      <c r="H28" s="129">
        <v>8.495</v>
      </c>
      <c r="I28" s="129">
        <v>6.5</v>
      </c>
      <c r="J28" s="129"/>
      <c r="K28" s="31"/>
    </row>
    <row r="29" spans="1:11" s="32" customFormat="1" ht="11.25" customHeight="1">
      <c r="A29" s="34" t="s">
        <v>21</v>
      </c>
      <c r="B29" s="28"/>
      <c r="C29" s="29">
        <v>48</v>
      </c>
      <c r="D29" s="29">
        <v>48</v>
      </c>
      <c r="E29" s="29">
        <v>48</v>
      </c>
      <c r="F29" s="30"/>
      <c r="G29" s="30"/>
      <c r="H29" s="129">
        <v>0.148</v>
      </c>
      <c r="I29" s="129">
        <v>0.139</v>
      </c>
      <c r="J29" s="129"/>
      <c r="K29" s="31"/>
    </row>
    <row r="30" spans="1:11" s="32" customFormat="1" ht="11.25" customHeight="1">
      <c r="A30" s="34" t="s">
        <v>22</v>
      </c>
      <c r="B30" s="28"/>
      <c r="C30" s="29">
        <v>1597</v>
      </c>
      <c r="D30" s="29">
        <v>960</v>
      </c>
      <c r="E30" s="29">
        <v>950</v>
      </c>
      <c r="F30" s="30"/>
      <c r="G30" s="30"/>
      <c r="H30" s="129">
        <v>9.262</v>
      </c>
      <c r="I30" s="129">
        <v>5.124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3162</v>
      </c>
      <c r="D31" s="37">
        <v>2208</v>
      </c>
      <c r="E31" s="37">
        <v>2998</v>
      </c>
      <c r="F31" s="38">
        <v>135.77898550724638</v>
      </c>
      <c r="G31" s="39"/>
      <c r="H31" s="130">
        <v>17.905</v>
      </c>
      <c r="I31" s="131">
        <v>11.763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>
        <v>1106</v>
      </c>
      <c r="D34" s="29">
        <v>650</v>
      </c>
      <c r="E34" s="29">
        <v>270</v>
      </c>
      <c r="F34" s="30"/>
      <c r="G34" s="30"/>
      <c r="H34" s="129">
        <v>5.401</v>
      </c>
      <c r="I34" s="129">
        <v>3.2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36</v>
      </c>
      <c r="D35" s="29">
        <v>36</v>
      </c>
      <c r="E35" s="29">
        <v>20</v>
      </c>
      <c r="F35" s="30"/>
      <c r="G35" s="30"/>
      <c r="H35" s="129">
        <v>0.295</v>
      </c>
      <c r="I35" s="129">
        <v>0.246</v>
      </c>
      <c r="J35" s="129"/>
      <c r="K35" s="31"/>
    </row>
    <row r="36" spans="1:11" s="32" customFormat="1" ht="11.25" customHeight="1">
      <c r="A36" s="34" t="s">
        <v>27</v>
      </c>
      <c r="B36" s="28"/>
      <c r="C36" s="29">
        <v>19856</v>
      </c>
      <c r="D36" s="29">
        <v>19856</v>
      </c>
      <c r="E36" s="29">
        <v>19873</v>
      </c>
      <c r="F36" s="30"/>
      <c r="G36" s="30"/>
      <c r="H36" s="129">
        <v>126.542</v>
      </c>
      <c r="I36" s="129">
        <v>105.381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20998</v>
      </c>
      <c r="D37" s="37">
        <v>20542</v>
      </c>
      <c r="E37" s="37">
        <v>20163</v>
      </c>
      <c r="F37" s="38">
        <v>98.15499951319248</v>
      </c>
      <c r="G37" s="39"/>
      <c r="H37" s="130">
        <v>132.238</v>
      </c>
      <c r="I37" s="131">
        <v>108.827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26</v>
      </c>
      <c r="D39" s="37">
        <v>25</v>
      </c>
      <c r="E39" s="37">
        <v>14</v>
      </c>
      <c r="F39" s="38">
        <v>56</v>
      </c>
      <c r="G39" s="39"/>
      <c r="H39" s="130">
        <v>0.038</v>
      </c>
      <c r="I39" s="131">
        <v>0.035</v>
      </c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102</v>
      </c>
      <c r="D54" s="29">
        <v>65</v>
      </c>
      <c r="E54" s="29">
        <v>75</v>
      </c>
      <c r="F54" s="30"/>
      <c r="G54" s="30"/>
      <c r="H54" s="129">
        <v>0.51</v>
      </c>
      <c r="I54" s="129">
        <v>0.358</v>
      </c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/>
      <c r="E58" s="29"/>
      <c r="F58" s="30"/>
      <c r="G58" s="30"/>
      <c r="H58" s="129">
        <v>0.004</v>
      </c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>
        <v>103</v>
      </c>
      <c r="D59" s="37">
        <v>65</v>
      </c>
      <c r="E59" s="37">
        <v>75</v>
      </c>
      <c r="F59" s="38">
        <v>115.38461538461539</v>
      </c>
      <c r="G59" s="39"/>
      <c r="H59" s="130">
        <v>0.514</v>
      </c>
      <c r="I59" s="131">
        <v>0.358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414</v>
      </c>
      <c r="D61" s="29">
        <v>376</v>
      </c>
      <c r="E61" s="29">
        <v>430</v>
      </c>
      <c r="F61" s="30"/>
      <c r="G61" s="30"/>
      <c r="H61" s="129">
        <v>0.794</v>
      </c>
      <c r="I61" s="129">
        <v>1.251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148</v>
      </c>
      <c r="D62" s="29">
        <v>152</v>
      </c>
      <c r="E62" s="29">
        <v>148</v>
      </c>
      <c r="F62" s="30"/>
      <c r="G62" s="30"/>
      <c r="H62" s="129">
        <v>1.02</v>
      </c>
      <c r="I62" s="129">
        <v>0.673</v>
      </c>
      <c r="J62" s="129"/>
      <c r="K62" s="31"/>
    </row>
    <row r="63" spans="1:11" s="32" customFormat="1" ht="11.25" customHeight="1">
      <c r="A63" s="34" t="s">
        <v>49</v>
      </c>
      <c r="B63" s="28"/>
      <c r="C63" s="29">
        <v>14459</v>
      </c>
      <c r="D63" s="29">
        <v>14736</v>
      </c>
      <c r="E63" s="29">
        <v>14679</v>
      </c>
      <c r="F63" s="30"/>
      <c r="G63" s="30"/>
      <c r="H63" s="129">
        <v>89.034</v>
      </c>
      <c r="I63" s="129">
        <v>93.85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15021</v>
      </c>
      <c r="D64" s="37">
        <v>15264</v>
      </c>
      <c r="E64" s="37">
        <v>15257</v>
      </c>
      <c r="F64" s="38">
        <v>99.95414046121593</v>
      </c>
      <c r="G64" s="39"/>
      <c r="H64" s="130">
        <v>90.84800000000001</v>
      </c>
      <c r="I64" s="131">
        <v>95.774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425</v>
      </c>
      <c r="D66" s="37">
        <v>415</v>
      </c>
      <c r="E66" s="37">
        <v>382</v>
      </c>
      <c r="F66" s="38">
        <v>92.04819277108433</v>
      </c>
      <c r="G66" s="39"/>
      <c r="H66" s="130">
        <v>1.968</v>
      </c>
      <c r="I66" s="131">
        <v>2.05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882</v>
      </c>
      <c r="D68" s="29">
        <v>10135</v>
      </c>
      <c r="E68" s="29">
        <v>16000</v>
      </c>
      <c r="F68" s="30"/>
      <c r="G68" s="30"/>
      <c r="H68" s="129">
        <v>5.705</v>
      </c>
      <c r="I68" s="129">
        <v>70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1080</v>
      </c>
      <c r="D69" s="29">
        <v>3085</v>
      </c>
      <c r="E69" s="29">
        <v>4500</v>
      </c>
      <c r="F69" s="30"/>
      <c r="G69" s="30"/>
      <c r="H69" s="129">
        <v>7.177</v>
      </c>
      <c r="I69" s="129">
        <v>21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1962</v>
      </c>
      <c r="D70" s="37">
        <v>13220</v>
      </c>
      <c r="E70" s="37">
        <v>20500</v>
      </c>
      <c r="F70" s="38">
        <v>155.06807866868382</v>
      </c>
      <c r="G70" s="39"/>
      <c r="H70" s="130">
        <v>12.882</v>
      </c>
      <c r="I70" s="131">
        <v>91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>
        <v>1163</v>
      </c>
      <c r="D73" s="29">
        <v>692</v>
      </c>
      <c r="E73" s="29">
        <v>720</v>
      </c>
      <c r="F73" s="30"/>
      <c r="G73" s="30"/>
      <c r="H73" s="129">
        <v>8.8</v>
      </c>
      <c r="I73" s="129">
        <v>4.85</v>
      </c>
      <c r="J73" s="129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>
        <v>12</v>
      </c>
      <c r="D76" s="29">
        <v>12</v>
      </c>
      <c r="E76" s="29">
        <v>12</v>
      </c>
      <c r="F76" s="30"/>
      <c r="G76" s="30"/>
      <c r="H76" s="129">
        <v>0.114</v>
      </c>
      <c r="I76" s="129">
        <v>0.117</v>
      </c>
      <c r="J76" s="129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>
        <v>11468</v>
      </c>
      <c r="D79" s="29">
        <v>1120</v>
      </c>
      <c r="E79" s="29">
        <v>1120</v>
      </c>
      <c r="F79" s="30"/>
      <c r="G79" s="30"/>
      <c r="H79" s="129">
        <v>78.87</v>
      </c>
      <c r="I79" s="129">
        <v>10.08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12643</v>
      </c>
      <c r="D80" s="37">
        <v>1824</v>
      </c>
      <c r="E80" s="37">
        <v>1852</v>
      </c>
      <c r="F80" s="38">
        <v>101.53508771929825</v>
      </c>
      <c r="G80" s="39"/>
      <c r="H80" s="130">
        <v>87.784</v>
      </c>
      <c r="I80" s="131">
        <v>15.047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56044</v>
      </c>
      <c r="D87" s="48">
        <v>54932</v>
      </c>
      <c r="E87" s="48">
        <v>62991</v>
      </c>
      <c r="F87" s="49">
        <v>114.67086579771353</v>
      </c>
      <c r="G87" s="39"/>
      <c r="H87" s="134">
        <v>354.49</v>
      </c>
      <c r="I87" s="135">
        <v>332.70900000000006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463</v>
      </c>
      <c r="D19" s="29">
        <v>1839</v>
      </c>
      <c r="E19" s="29">
        <v>1839</v>
      </c>
      <c r="F19" s="30"/>
      <c r="G19" s="30"/>
      <c r="H19" s="129">
        <v>0.833</v>
      </c>
      <c r="I19" s="129">
        <v>3.862</v>
      </c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463</v>
      </c>
      <c r="D22" s="37">
        <v>1839</v>
      </c>
      <c r="E22" s="37">
        <v>1839</v>
      </c>
      <c r="F22" s="38">
        <v>100</v>
      </c>
      <c r="G22" s="39"/>
      <c r="H22" s="130">
        <v>0.833</v>
      </c>
      <c r="I22" s="131">
        <v>3.862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1534</v>
      </c>
      <c r="D24" s="37">
        <v>7344</v>
      </c>
      <c r="E24" s="37">
        <v>7000</v>
      </c>
      <c r="F24" s="38">
        <v>95.31590413943356</v>
      </c>
      <c r="G24" s="39"/>
      <c r="H24" s="130">
        <v>3.072</v>
      </c>
      <c r="I24" s="131">
        <v>11.35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436</v>
      </c>
      <c r="D26" s="37">
        <v>800</v>
      </c>
      <c r="E26" s="37">
        <v>900</v>
      </c>
      <c r="F26" s="38">
        <v>112.5</v>
      </c>
      <c r="G26" s="39"/>
      <c r="H26" s="130">
        <v>0.792</v>
      </c>
      <c r="I26" s="131">
        <v>0.9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3552</v>
      </c>
      <c r="D28" s="29">
        <v>4203</v>
      </c>
      <c r="E28" s="29">
        <v>3500</v>
      </c>
      <c r="F28" s="30"/>
      <c r="G28" s="30"/>
      <c r="H28" s="129">
        <v>6.868</v>
      </c>
      <c r="I28" s="129">
        <v>5.5</v>
      </c>
      <c r="J28" s="129"/>
      <c r="K28" s="31"/>
    </row>
    <row r="29" spans="1:11" s="32" customFormat="1" ht="11.25" customHeight="1">
      <c r="A29" s="34" t="s">
        <v>21</v>
      </c>
      <c r="B29" s="28"/>
      <c r="C29" s="29">
        <v>535</v>
      </c>
      <c r="D29" s="29">
        <v>600</v>
      </c>
      <c r="E29" s="29">
        <v>600</v>
      </c>
      <c r="F29" s="30"/>
      <c r="G29" s="30"/>
      <c r="H29" s="129">
        <v>0.48</v>
      </c>
      <c r="I29" s="129">
        <v>0.36</v>
      </c>
      <c r="J29" s="129"/>
      <c r="K29" s="31"/>
    </row>
    <row r="30" spans="1:11" s="32" customFormat="1" ht="11.25" customHeight="1">
      <c r="A30" s="34" t="s">
        <v>22</v>
      </c>
      <c r="B30" s="28"/>
      <c r="C30" s="29">
        <v>2483</v>
      </c>
      <c r="D30" s="29">
        <v>6966</v>
      </c>
      <c r="E30" s="29">
        <v>2300</v>
      </c>
      <c r="F30" s="30"/>
      <c r="G30" s="30"/>
      <c r="H30" s="129">
        <v>3.564</v>
      </c>
      <c r="I30" s="129">
        <v>4.528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6570</v>
      </c>
      <c r="D31" s="37">
        <v>11769</v>
      </c>
      <c r="E31" s="37">
        <v>6400</v>
      </c>
      <c r="F31" s="38">
        <v>54.38015124479565</v>
      </c>
      <c r="G31" s="39"/>
      <c r="H31" s="130">
        <v>10.912</v>
      </c>
      <c r="I31" s="131">
        <v>10.388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450</v>
      </c>
      <c r="D33" s="29">
        <v>385</v>
      </c>
      <c r="E33" s="29">
        <v>380</v>
      </c>
      <c r="F33" s="30"/>
      <c r="G33" s="30"/>
      <c r="H33" s="129">
        <v>0.658</v>
      </c>
      <c r="I33" s="129">
        <v>0.543</v>
      </c>
      <c r="J33" s="129"/>
      <c r="K33" s="31"/>
    </row>
    <row r="34" spans="1:11" s="32" customFormat="1" ht="11.25" customHeight="1">
      <c r="A34" s="34" t="s">
        <v>25</v>
      </c>
      <c r="B34" s="28"/>
      <c r="C34" s="29">
        <v>160</v>
      </c>
      <c r="D34" s="29">
        <v>200</v>
      </c>
      <c r="E34" s="29">
        <v>190</v>
      </c>
      <c r="F34" s="30"/>
      <c r="G34" s="30"/>
      <c r="H34" s="129">
        <v>0.353</v>
      </c>
      <c r="I34" s="129">
        <v>0.275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4798</v>
      </c>
      <c r="D35" s="29">
        <v>4044</v>
      </c>
      <c r="E35" s="29">
        <v>4393</v>
      </c>
      <c r="F35" s="30"/>
      <c r="G35" s="30"/>
      <c r="H35" s="129">
        <v>7.754</v>
      </c>
      <c r="I35" s="129">
        <v>6.712</v>
      </c>
      <c r="J35" s="129"/>
      <c r="K35" s="31"/>
    </row>
    <row r="36" spans="1:11" s="32" customFormat="1" ht="11.25" customHeight="1">
      <c r="A36" s="34" t="s">
        <v>27</v>
      </c>
      <c r="B36" s="28"/>
      <c r="C36" s="29">
        <v>479</v>
      </c>
      <c r="D36" s="29">
        <v>479</v>
      </c>
      <c r="E36" s="29">
        <v>521</v>
      </c>
      <c r="F36" s="30"/>
      <c r="G36" s="30"/>
      <c r="H36" s="129">
        <v>0.524</v>
      </c>
      <c r="I36" s="129">
        <v>0.314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5887</v>
      </c>
      <c r="D37" s="37">
        <v>5108</v>
      </c>
      <c r="E37" s="37">
        <v>5484</v>
      </c>
      <c r="F37" s="38">
        <v>107.36100234925607</v>
      </c>
      <c r="G37" s="39"/>
      <c r="H37" s="130">
        <v>9.289000000000001</v>
      </c>
      <c r="I37" s="131">
        <v>7.843999999999999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388</v>
      </c>
      <c r="D39" s="37">
        <v>390</v>
      </c>
      <c r="E39" s="37">
        <v>547</v>
      </c>
      <c r="F39" s="38">
        <v>140.25641025641025</v>
      </c>
      <c r="G39" s="39"/>
      <c r="H39" s="130">
        <v>0.331</v>
      </c>
      <c r="I39" s="131">
        <v>0.33</v>
      </c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623</v>
      </c>
      <c r="D41" s="29">
        <v>2958</v>
      </c>
      <c r="E41" s="29">
        <v>2350</v>
      </c>
      <c r="F41" s="30"/>
      <c r="G41" s="30"/>
      <c r="H41" s="129">
        <v>0.455</v>
      </c>
      <c r="I41" s="129">
        <v>0.679</v>
      </c>
      <c r="J41" s="129"/>
      <c r="K41" s="31"/>
    </row>
    <row r="42" spans="1:11" s="32" customFormat="1" ht="11.25" customHeight="1">
      <c r="A42" s="34" t="s">
        <v>31</v>
      </c>
      <c r="B42" s="28"/>
      <c r="C42" s="29">
        <v>3341</v>
      </c>
      <c r="D42" s="29">
        <v>10629</v>
      </c>
      <c r="E42" s="29">
        <v>6484</v>
      </c>
      <c r="F42" s="30"/>
      <c r="G42" s="30"/>
      <c r="H42" s="129">
        <v>3.752</v>
      </c>
      <c r="I42" s="129">
        <v>9.684</v>
      </c>
      <c r="J42" s="129"/>
      <c r="K42" s="31"/>
    </row>
    <row r="43" spans="1:11" s="32" customFormat="1" ht="11.25" customHeight="1">
      <c r="A43" s="34" t="s">
        <v>32</v>
      </c>
      <c r="B43" s="28"/>
      <c r="C43" s="29">
        <v>712</v>
      </c>
      <c r="D43" s="29">
        <v>1940</v>
      </c>
      <c r="E43" s="29">
        <v>1950</v>
      </c>
      <c r="F43" s="30"/>
      <c r="G43" s="30"/>
      <c r="H43" s="129">
        <v>0.415</v>
      </c>
      <c r="I43" s="129">
        <v>0.795</v>
      </c>
      <c r="J43" s="129"/>
      <c r="K43" s="31"/>
    </row>
    <row r="44" spans="1:11" s="32" customFormat="1" ht="11.25" customHeight="1">
      <c r="A44" s="34" t="s">
        <v>33</v>
      </c>
      <c r="B44" s="28"/>
      <c r="C44" s="29">
        <v>5073</v>
      </c>
      <c r="D44" s="29">
        <v>9846</v>
      </c>
      <c r="E44" s="29">
        <v>10100</v>
      </c>
      <c r="F44" s="30"/>
      <c r="G44" s="30"/>
      <c r="H44" s="129">
        <v>4.312</v>
      </c>
      <c r="I44" s="129">
        <v>3.269</v>
      </c>
      <c r="J44" s="129"/>
      <c r="K44" s="31"/>
    </row>
    <row r="45" spans="1:11" s="32" customFormat="1" ht="11.25" customHeight="1">
      <c r="A45" s="34" t="s">
        <v>34</v>
      </c>
      <c r="B45" s="28"/>
      <c r="C45" s="29">
        <v>1666</v>
      </c>
      <c r="D45" s="29">
        <v>4451</v>
      </c>
      <c r="E45" s="29">
        <v>3800</v>
      </c>
      <c r="F45" s="30"/>
      <c r="G45" s="30"/>
      <c r="H45" s="129">
        <v>1.578</v>
      </c>
      <c r="I45" s="129">
        <v>2.607</v>
      </c>
      <c r="J45" s="129"/>
      <c r="K45" s="31"/>
    </row>
    <row r="46" spans="1:11" s="32" customFormat="1" ht="11.25" customHeight="1">
      <c r="A46" s="34" t="s">
        <v>35</v>
      </c>
      <c r="B46" s="28"/>
      <c r="C46" s="29">
        <v>1722</v>
      </c>
      <c r="D46" s="29">
        <v>5879</v>
      </c>
      <c r="E46" s="29">
        <v>5900</v>
      </c>
      <c r="F46" s="30"/>
      <c r="G46" s="30"/>
      <c r="H46" s="129">
        <v>1.094</v>
      </c>
      <c r="I46" s="129">
        <v>2.218</v>
      </c>
      <c r="J46" s="129"/>
      <c r="K46" s="31"/>
    </row>
    <row r="47" spans="1:11" s="32" customFormat="1" ht="11.25" customHeight="1">
      <c r="A47" s="34" t="s">
        <v>36</v>
      </c>
      <c r="B47" s="28"/>
      <c r="C47" s="29">
        <v>1336</v>
      </c>
      <c r="D47" s="29">
        <v>3848</v>
      </c>
      <c r="E47" s="29">
        <v>1150</v>
      </c>
      <c r="F47" s="30"/>
      <c r="G47" s="30"/>
      <c r="H47" s="129">
        <v>0.974</v>
      </c>
      <c r="I47" s="129">
        <v>1.294</v>
      </c>
      <c r="J47" s="129"/>
      <c r="K47" s="31"/>
    </row>
    <row r="48" spans="1:11" s="32" customFormat="1" ht="11.25" customHeight="1">
      <c r="A48" s="34" t="s">
        <v>37</v>
      </c>
      <c r="B48" s="28"/>
      <c r="C48" s="29">
        <v>21048</v>
      </c>
      <c r="D48" s="29">
        <v>31910</v>
      </c>
      <c r="E48" s="29">
        <v>31800</v>
      </c>
      <c r="F48" s="30"/>
      <c r="G48" s="30"/>
      <c r="H48" s="129">
        <v>21.048</v>
      </c>
      <c r="I48" s="129">
        <v>9.573</v>
      </c>
      <c r="J48" s="129"/>
      <c r="K48" s="31"/>
    </row>
    <row r="49" spans="1:11" s="32" customFormat="1" ht="11.25" customHeight="1">
      <c r="A49" s="34" t="s">
        <v>38</v>
      </c>
      <c r="B49" s="28"/>
      <c r="C49" s="29">
        <v>7468</v>
      </c>
      <c r="D49" s="29">
        <v>9849</v>
      </c>
      <c r="E49" s="29">
        <v>9849</v>
      </c>
      <c r="F49" s="30"/>
      <c r="G49" s="30"/>
      <c r="H49" s="129">
        <v>7.893</v>
      </c>
      <c r="I49" s="129">
        <v>7.942</v>
      </c>
      <c r="J49" s="129"/>
      <c r="K49" s="31"/>
    </row>
    <row r="50" spans="1:11" s="23" customFormat="1" ht="11.25" customHeight="1">
      <c r="A50" s="41" t="s">
        <v>39</v>
      </c>
      <c r="B50" s="36"/>
      <c r="C50" s="37">
        <v>42989</v>
      </c>
      <c r="D50" s="37">
        <v>81310</v>
      </c>
      <c r="E50" s="37">
        <v>73383</v>
      </c>
      <c r="F50" s="38">
        <v>90.25089164924364</v>
      </c>
      <c r="G50" s="39"/>
      <c r="H50" s="130">
        <v>41.521</v>
      </c>
      <c r="I50" s="131">
        <v>38.061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3884</v>
      </c>
      <c r="D52" s="37">
        <v>5790</v>
      </c>
      <c r="E52" s="37">
        <v>5439</v>
      </c>
      <c r="F52" s="38">
        <v>93.93782383419689</v>
      </c>
      <c r="G52" s="39"/>
      <c r="H52" s="130">
        <v>5.409</v>
      </c>
      <c r="I52" s="131">
        <v>1.644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10058</v>
      </c>
      <c r="D54" s="29">
        <v>14997</v>
      </c>
      <c r="E54" s="29">
        <v>14000</v>
      </c>
      <c r="F54" s="30"/>
      <c r="G54" s="30"/>
      <c r="H54" s="129">
        <v>14.955</v>
      </c>
      <c r="I54" s="129">
        <v>14.541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9347</v>
      </c>
      <c r="D55" s="29">
        <v>18982</v>
      </c>
      <c r="E55" s="29">
        <v>18482</v>
      </c>
      <c r="F55" s="30"/>
      <c r="G55" s="30"/>
      <c r="H55" s="129">
        <v>12.355</v>
      </c>
      <c r="I55" s="129">
        <v>20.88</v>
      </c>
      <c r="J55" s="129"/>
      <c r="K55" s="31"/>
    </row>
    <row r="56" spans="1:11" s="32" customFormat="1" ht="11.25" customHeight="1">
      <c r="A56" s="34" t="s">
        <v>43</v>
      </c>
      <c r="B56" s="28"/>
      <c r="C56" s="29">
        <v>7903</v>
      </c>
      <c r="D56" s="29">
        <v>9800</v>
      </c>
      <c r="E56" s="29">
        <v>9300</v>
      </c>
      <c r="F56" s="30"/>
      <c r="G56" s="30"/>
      <c r="H56" s="129">
        <v>6.288</v>
      </c>
      <c r="I56" s="129">
        <v>2.95</v>
      </c>
      <c r="J56" s="129"/>
      <c r="K56" s="31"/>
    </row>
    <row r="57" spans="1:11" s="32" customFormat="1" ht="11.25" customHeight="1">
      <c r="A57" s="34" t="s">
        <v>44</v>
      </c>
      <c r="B57" s="28"/>
      <c r="C57" s="29">
        <v>6338</v>
      </c>
      <c r="D57" s="29">
        <v>6185</v>
      </c>
      <c r="E57" s="29">
        <v>12000</v>
      </c>
      <c r="F57" s="30"/>
      <c r="G57" s="30"/>
      <c r="H57" s="129">
        <v>3.169</v>
      </c>
      <c r="I57" s="129">
        <v>2.492</v>
      </c>
      <c r="J57" s="129"/>
      <c r="K57" s="31"/>
    </row>
    <row r="58" spans="1:11" s="32" customFormat="1" ht="11.25" customHeight="1">
      <c r="A58" s="34" t="s">
        <v>45</v>
      </c>
      <c r="B58" s="28"/>
      <c r="C58" s="29">
        <v>7626</v>
      </c>
      <c r="D58" s="29">
        <v>15199</v>
      </c>
      <c r="E58" s="29">
        <v>14800</v>
      </c>
      <c r="F58" s="30"/>
      <c r="G58" s="30"/>
      <c r="H58" s="129">
        <v>5.32</v>
      </c>
      <c r="I58" s="129">
        <v>5.552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41272</v>
      </c>
      <c r="D59" s="37">
        <v>65163</v>
      </c>
      <c r="E59" s="37">
        <v>68582</v>
      </c>
      <c r="F59" s="38">
        <v>105.24684253333947</v>
      </c>
      <c r="G59" s="39"/>
      <c r="H59" s="130">
        <v>42.086999999999996</v>
      </c>
      <c r="I59" s="131">
        <v>46.415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10</v>
      </c>
      <c r="D61" s="29"/>
      <c r="E61" s="29"/>
      <c r="F61" s="30"/>
      <c r="G61" s="30"/>
      <c r="H61" s="129">
        <v>0.011</v>
      </c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>
        <v>429</v>
      </c>
      <c r="D63" s="29">
        <v>429</v>
      </c>
      <c r="E63" s="29">
        <v>568</v>
      </c>
      <c r="F63" s="30"/>
      <c r="G63" s="30"/>
      <c r="H63" s="129">
        <v>0.881</v>
      </c>
      <c r="I63" s="129">
        <v>0.139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439</v>
      </c>
      <c r="D64" s="37">
        <v>429</v>
      </c>
      <c r="E64" s="37">
        <v>568</v>
      </c>
      <c r="F64" s="38">
        <v>132.4009324009324</v>
      </c>
      <c r="G64" s="39"/>
      <c r="H64" s="130">
        <v>0.892</v>
      </c>
      <c r="I64" s="131">
        <v>0.139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64</v>
      </c>
      <c r="D66" s="37">
        <v>50</v>
      </c>
      <c r="E66" s="37">
        <v>50</v>
      </c>
      <c r="F66" s="38">
        <v>100</v>
      </c>
      <c r="G66" s="39"/>
      <c r="H66" s="130">
        <v>0.08</v>
      </c>
      <c r="I66" s="131">
        <v>0.045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5454</v>
      </c>
      <c r="D68" s="29">
        <v>9000</v>
      </c>
      <c r="E68" s="29">
        <v>6000</v>
      </c>
      <c r="F68" s="30"/>
      <c r="G68" s="30"/>
      <c r="H68" s="129">
        <v>7.246</v>
      </c>
      <c r="I68" s="129">
        <v>6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286</v>
      </c>
      <c r="D69" s="29">
        <v>850</v>
      </c>
      <c r="E69" s="29">
        <v>350</v>
      </c>
      <c r="F69" s="30"/>
      <c r="G69" s="30"/>
      <c r="H69" s="129">
        <v>0.368</v>
      </c>
      <c r="I69" s="129">
        <v>0.55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5740</v>
      </c>
      <c r="D70" s="37">
        <v>9850</v>
      </c>
      <c r="E70" s="37">
        <v>6350</v>
      </c>
      <c r="F70" s="38">
        <v>64.46700507614213</v>
      </c>
      <c r="G70" s="39"/>
      <c r="H70" s="130">
        <v>7.614000000000001</v>
      </c>
      <c r="I70" s="131">
        <v>6.55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43</v>
      </c>
      <c r="D72" s="29">
        <v>137</v>
      </c>
      <c r="E72" s="29">
        <v>137</v>
      </c>
      <c r="F72" s="30"/>
      <c r="G72" s="30"/>
      <c r="H72" s="129">
        <v>0.026</v>
      </c>
      <c r="I72" s="129">
        <v>0.02</v>
      </c>
      <c r="J72" s="129"/>
      <c r="K72" s="31"/>
    </row>
    <row r="73" spans="1:11" s="32" customFormat="1" ht="11.25" customHeight="1">
      <c r="A73" s="34" t="s">
        <v>56</v>
      </c>
      <c r="B73" s="28"/>
      <c r="C73" s="29">
        <v>738</v>
      </c>
      <c r="D73" s="29">
        <v>2200</v>
      </c>
      <c r="E73" s="29">
        <v>1154</v>
      </c>
      <c r="F73" s="30"/>
      <c r="G73" s="30"/>
      <c r="H73" s="129">
        <v>0.85</v>
      </c>
      <c r="I73" s="129">
        <v>2.406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5511</v>
      </c>
      <c r="D74" s="29">
        <v>14200</v>
      </c>
      <c r="E74" s="29">
        <v>14000</v>
      </c>
      <c r="F74" s="30"/>
      <c r="G74" s="30"/>
      <c r="H74" s="129">
        <v>5.087</v>
      </c>
      <c r="I74" s="129">
        <v>9.43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1553</v>
      </c>
      <c r="D75" s="29">
        <v>5925</v>
      </c>
      <c r="E75" s="29">
        <v>5974</v>
      </c>
      <c r="F75" s="30"/>
      <c r="G75" s="30"/>
      <c r="H75" s="129">
        <v>0.563</v>
      </c>
      <c r="I75" s="129">
        <v>2.015</v>
      </c>
      <c r="J75" s="129"/>
      <c r="K75" s="31"/>
    </row>
    <row r="76" spans="1:11" s="32" customFormat="1" ht="11.25" customHeight="1">
      <c r="A76" s="34" t="s">
        <v>59</v>
      </c>
      <c r="B76" s="28"/>
      <c r="C76" s="29">
        <v>162</v>
      </c>
      <c r="D76" s="29">
        <v>595</v>
      </c>
      <c r="E76" s="29">
        <v>595</v>
      </c>
      <c r="F76" s="30"/>
      <c r="G76" s="30"/>
      <c r="H76" s="129">
        <v>0.194</v>
      </c>
      <c r="I76" s="129">
        <v>0.417</v>
      </c>
      <c r="J76" s="129"/>
      <c r="K76" s="31"/>
    </row>
    <row r="77" spans="1:11" s="32" customFormat="1" ht="11.25" customHeight="1">
      <c r="A77" s="34" t="s">
        <v>60</v>
      </c>
      <c r="B77" s="28"/>
      <c r="C77" s="29">
        <v>111</v>
      </c>
      <c r="D77" s="29">
        <v>600</v>
      </c>
      <c r="E77" s="29">
        <v>769</v>
      </c>
      <c r="F77" s="30"/>
      <c r="G77" s="30"/>
      <c r="H77" s="129">
        <v>0.067</v>
      </c>
      <c r="I77" s="129">
        <v>0.294</v>
      </c>
      <c r="J77" s="129"/>
      <c r="K77" s="31"/>
    </row>
    <row r="78" spans="1:11" s="32" customFormat="1" ht="11.25" customHeight="1">
      <c r="A78" s="34" t="s">
        <v>61</v>
      </c>
      <c r="B78" s="28"/>
      <c r="C78" s="29">
        <v>403</v>
      </c>
      <c r="D78" s="29">
        <v>900</v>
      </c>
      <c r="E78" s="29">
        <v>950</v>
      </c>
      <c r="F78" s="30"/>
      <c r="G78" s="30"/>
      <c r="H78" s="129">
        <v>0.382</v>
      </c>
      <c r="I78" s="129">
        <v>0.54</v>
      </c>
      <c r="J78" s="129"/>
      <c r="K78" s="31"/>
    </row>
    <row r="79" spans="1:11" s="32" customFormat="1" ht="11.25" customHeight="1">
      <c r="A79" s="34" t="s">
        <v>62</v>
      </c>
      <c r="B79" s="28"/>
      <c r="C79" s="29">
        <v>4310</v>
      </c>
      <c r="D79" s="29">
        <v>8420</v>
      </c>
      <c r="E79" s="29">
        <v>8420</v>
      </c>
      <c r="F79" s="30"/>
      <c r="G79" s="30"/>
      <c r="H79" s="129">
        <v>2.904</v>
      </c>
      <c r="I79" s="129">
        <v>6.736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12831</v>
      </c>
      <c r="D80" s="37">
        <v>32977</v>
      </c>
      <c r="E80" s="37">
        <v>31999</v>
      </c>
      <c r="F80" s="38">
        <v>97.03429663098524</v>
      </c>
      <c r="G80" s="39"/>
      <c r="H80" s="130">
        <v>10.073</v>
      </c>
      <c r="I80" s="131">
        <v>21.858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13</v>
      </c>
      <c r="D82" s="29">
        <v>13</v>
      </c>
      <c r="E82" s="29">
        <v>9</v>
      </c>
      <c r="F82" s="30"/>
      <c r="G82" s="30"/>
      <c r="H82" s="129">
        <v>0.013</v>
      </c>
      <c r="I82" s="129">
        <v>0.013</v>
      </c>
      <c r="J82" s="129"/>
      <c r="K82" s="31"/>
    </row>
    <row r="83" spans="1:11" s="32" customFormat="1" ht="11.25" customHeight="1">
      <c r="A83" s="34" t="s">
        <v>65</v>
      </c>
      <c r="B83" s="28"/>
      <c r="C83" s="29">
        <v>2</v>
      </c>
      <c r="D83" s="29">
        <v>2</v>
      </c>
      <c r="E83" s="29">
        <v>3</v>
      </c>
      <c r="F83" s="30"/>
      <c r="G83" s="30"/>
      <c r="H83" s="129">
        <v>0.001</v>
      </c>
      <c r="I83" s="129">
        <v>0.001</v>
      </c>
      <c r="J83" s="129"/>
      <c r="K83" s="31"/>
    </row>
    <row r="84" spans="1:11" s="23" customFormat="1" ht="11.25" customHeight="1">
      <c r="A84" s="35" t="s">
        <v>66</v>
      </c>
      <c r="B84" s="36"/>
      <c r="C84" s="37">
        <v>15</v>
      </c>
      <c r="D84" s="37">
        <v>15</v>
      </c>
      <c r="E84" s="37">
        <v>12</v>
      </c>
      <c r="F84" s="38">
        <v>80</v>
      </c>
      <c r="G84" s="39"/>
      <c r="H84" s="130">
        <v>0.013999999999999999</v>
      </c>
      <c r="I84" s="131">
        <v>0.013999999999999999</v>
      </c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122512</v>
      </c>
      <c r="D87" s="48">
        <v>222834</v>
      </c>
      <c r="E87" s="48">
        <v>208553</v>
      </c>
      <c r="F87" s="49">
        <v>93.59119344444744</v>
      </c>
      <c r="G87" s="39"/>
      <c r="H87" s="134">
        <v>132.919</v>
      </c>
      <c r="I87" s="135">
        <v>149.4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>
        <v>5</v>
      </c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>
        <v>5</v>
      </c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2</v>
      </c>
      <c r="D30" s="29"/>
      <c r="E30" s="29"/>
      <c r="F30" s="30"/>
      <c r="G30" s="30"/>
      <c r="H30" s="129">
        <v>0.002</v>
      </c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>
        <v>2</v>
      </c>
      <c r="D31" s="37"/>
      <c r="E31" s="37"/>
      <c r="F31" s="38"/>
      <c r="G31" s="39"/>
      <c r="H31" s="130">
        <v>0.002</v>
      </c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>
        <v>44</v>
      </c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>
        <v>7</v>
      </c>
      <c r="D34" s="29"/>
      <c r="E34" s="29"/>
      <c r="F34" s="30"/>
      <c r="G34" s="30"/>
      <c r="H34" s="129">
        <v>0.006</v>
      </c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>
        <v>7</v>
      </c>
      <c r="D37" s="37"/>
      <c r="E37" s="37">
        <v>44</v>
      </c>
      <c r="F37" s="38"/>
      <c r="G37" s="39"/>
      <c r="H37" s="130">
        <v>0.006</v>
      </c>
      <c r="I37" s="131"/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>
        <v>1</v>
      </c>
      <c r="E42" s="29"/>
      <c r="F42" s="30"/>
      <c r="G42" s="30"/>
      <c r="H42" s="129"/>
      <c r="I42" s="129">
        <v>0.001</v>
      </c>
      <c r="J42" s="129"/>
      <c r="K42" s="31"/>
    </row>
    <row r="43" spans="1:11" s="32" customFormat="1" ht="11.25" customHeight="1">
      <c r="A43" s="34" t="s">
        <v>32</v>
      </c>
      <c r="B43" s="28"/>
      <c r="C43" s="29">
        <v>18</v>
      </c>
      <c r="D43" s="29">
        <v>114</v>
      </c>
      <c r="E43" s="29"/>
      <c r="F43" s="30"/>
      <c r="G43" s="30"/>
      <c r="H43" s="129">
        <v>0.006</v>
      </c>
      <c r="I43" s="129">
        <v>0.026</v>
      </c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>
        <v>47</v>
      </c>
      <c r="D46" s="29">
        <v>43</v>
      </c>
      <c r="E46" s="29"/>
      <c r="F46" s="30"/>
      <c r="G46" s="30"/>
      <c r="H46" s="129">
        <v>0.028</v>
      </c>
      <c r="I46" s="129">
        <v>0.015</v>
      </c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>
        <v>2</v>
      </c>
      <c r="D48" s="29"/>
      <c r="E48" s="29"/>
      <c r="F48" s="30"/>
      <c r="G48" s="30"/>
      <c r="H48" s="129">
        <v>0.003</v>
      </c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>
        <v>8</v>
      </c>
      <c r="D49" s="29">
        <v>33</v>
      </c>
      <c r="E49" s="29"/>
      <c r="F49" s="30"/>
      <c r="G49" s="30"/>
      <c r="H49" s="129">
        <v>0.008</v>
      </c>
      <c r="I49" s="129">
        <v>0.022</v>
      </c>
      <c r="J49" s="129"/>
      <c r="K49" s="31"/>
    </row>
    <row r="50" spans="1:11" s="23" customFormat="1" ht="11.25" customHeight="1">
      <c r="A50" s="41" t="s">
        <v>39</v>
      </c>
      <c r="B50" s="36"/>
      <c r="C50" s="37">
        <v>75</v>
      </c>
      <c r="D50" s="37">
        <v>191</v>
      </c>
      <c r="E50" s="37"/>
      <c r="F50" s="38"/>
      <c r="G50" s="39"/>
      <c r="H50" s="130">
        <v>0.045000000000000005</v>
      </c>
      <c r="I50" s="131">
        <v>0.064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2</v>
      </c>
      <c r="D54" s="29"/>
      <c r="E54" s="29"/>
      <c r="F54" s="30"/>
      <c r="G54" s="30"/>
      <c r="H54" s="129">
        <v>0.002</v>
      </c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>
        <v>48</v>
      </c>
      <c r="D55" s="29">
        <v>56</v>
      </c>
      <c r="E55" s="29">
        <v>55</v>
      </c>
      <c r="F55" s="30"/>
      <c r="G55" s="30"/>
      <c r="H55" s="129">
        <v>0.028</v>
      </c>
      <c r="I55" s="129">
        <v>0.035</v>
      </c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>
        <v>7</v>
      </c>
      <c r="E56" s="29"/>
      <c r="F56" s="30"/>
      <c r="G56" s="30"/>
      <c r="H56" s="129"/>
      <c r="I56" s="129">
        <v>0.002</v>
      </c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56</v>
      </c>
      <c r="D58" s="29">
        <v>76</v>
      </c>
      <c r="E58" s="29">
        <v>70</v>
      </c>
      <c r="F58" s="30"/>
      <c r="G58" s="30"/>
      <c r="H58" s="129">
        <v>0.022</v>
      </c>
      <c r="I58" s="129">
        <v>0.015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106</v>
      </c>
      <c r="D59" s="37">
        <v>139</v>
      </c>
      <c r="E59" s="37">
        <v>125</v>
      </c>
      <c r="F59" s="38">
        <v>89.92805755395683</v>
      </c>
      <c r="G59" s="39"/>
      <c r="H59" s="130">
        <v>0.052</v>
      </c>
      <c r="I59" s="131">
        <v>0.052000000000000005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41</v>
      </c>
      <c r="D66" s="37"/>
      <c r="E66" s="37"/>
      <c r="F66" s="38"/>
      <c r="G66" s="39"/>
      <c r="H66" s="130">
        <v>0.041</v>
      </c>
      <c r="I66" s="131"/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693</v>
      </c>
      <c r="D68" s="29">
        <v>650</v>
      </c>
      <c r="E68" s="29">
        <v>600</v>
      </c>
      <c r="F68" s="30"/>
      <c r="G68" s="30"/>
      <c r="H68" s="129">
        <v>0.747</v>
      </c>
      <c r="I68" s="129">
        <v>0.6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278</v>
      </c>
      <c r="D69" s="29">
        <v>200</v>
      </c>
      <c r="E69" s="29">
        <v>250</v>
      </c>
      <c r="F69" s="30"/>
      <c r="G69" s="30"/>
      <c r="H69" s="129">
        <v>0.266</v>
      </c>
      <c r="I69" s="129">
        <v>0.2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971</v>
      </c>
      <c r="D70" s="37">
        <v>850</v>
      </c>
      <c r="E70" s="37">
        <v>850</v>
      </c>
      <c r="F70" s="38">
        <v>100</v>
      </c>
      <c r="G70" s="39"/>
      <c r="H70" s="130">
        <v>1.013</v>
      </c>
      <c r="I70" s="131">
        <v>0.8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/>
      <c r="D73" s="29">
        <v>35</v>
      </c>
      <c r="E73" s="29">
        <v>32</v>
      </c>
      <c r="F73" s="30"/>
      <c r="G73" s="30"/>
      <c r="H73" s="129"/>
      <c r="I73" s="129">
        <v>0.09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37</v>
      </c>
      <c r="D74" s="29">
        <v>85</v>
      </c>
      <c r="E74" s="29">
        <v>50</v>
      </c>
      <c r="F74" s="30"/>
      <c r="G74" s="30"/>
      <c r="H74" s="129">
        <v>0.034</v>
      </c>
      <c r="I74" s="129">
        <v>0.059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2</v>
      </c>
      <c r="D75" s="29"/>
      <c r="E75" s="29"/>
      <c r="F75" s="30"/>
      <c r="G75" s="30"/>
      <c r="H75" s="129">
        <v>0.002</v>
      </c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>
        <v>600</v>
      </c>
      <c r="D76" s="29">
        <v>1100</v>
      </c>
      <c r="E76" s="29">
        <v>1200</v>
      </c>
      <c r="F76" s="30"/>
      <c r="G76" s="30"/>
      <c r="H76" s="129">
        <v>0.24</v>
      </c>
      <c r="I76" s="129">
        <v>0.44</v>
      </c>
      <c r="J76" s="129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>
        <v>783</v>
      </c>
      <c r="D79" s="29">
        <v>606</v>
      </c>
      <c r="E79" s="29">
        <v>80</v>
      </c>
      <c r="F79" s="30"/>
      <c r="G79" s="30"/>
      <c r="H79" s="129">
        <v>0.634</v>
      </c>
      <c r="I79" s="129">
        <v>0.363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1422</v>
      </c>
      <c r="D80" s="37">
        <v>1826</v>
      </c>
      <c r="E80" s="37">
        <v>1362</v>
      </c>
      <c r="F80" s="38">
        <v>74.58926615553122</v>
      </c>
      <c r="G80" s="39"/>
      <c r="H80" s="130">
        <v>0.91</v>
      </c>
      <c r="I80" s="131">
        <v>0.952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>
        <v>1</v>
      </c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>
        <v>78</v>
      </c>
      <c r="D83" s="29">
        <v>78</v>
      </c>
      <c r="E83" s="29">
        <v>72</v>
      </c>
      <c r="F83" s="30"/>
      <c r="G83" s="30"/>
      <c r="H83" s="129">
        <v>0.062</v>
      </c>
      <c r="I83" s="129">
        <v>0.062</v>
      </c>
      <c r="J83" s="129"/>
      <c r="K83" s="31"/>
    </row>
    <row r="84" spans="1:11" s="23" customFormat="1" ht="11.25" customHeight="1">
      <c r="A84" s="35" t="s">
        <v>66</v>
      </c>
      <c r="B84" s="36"/>
      <c r="C84" s="37">
        <v>78</v>
      </c>
      <c r="D84" s="37">
        <v>78</v>
      </c>
      <c r="E84" s="37">
        <v>73</v>
      </c>
      <c r="F84" s="38">
        <v>93.58974358974359</v>
      </c>
      <c r="G84" s="39"/>
      <c r="H84" s="130">
        <v>0.062</v>
      </c>
      <c r="I84" s="131">
        <v>0.062</v>
      </c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2702</v>
      </c>
      <c r="D87" s="48">
        <v>3084</v>
      </c>
      <c r="E87" s="48">
        <v>2459</v>
      </c>
      <c r="F87" s="49">
        <v>79.73411154345007</v>
      </c>
      <c r="G87" s="39"/>
      <c r="H87" s="134">
        <v>2.131</v>
      </c>
      <c r="I87" s="135">
        <v>1.93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80" zoomScaleSheetLayoutView="8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23</v>
      </c>
      <c r="D9" s="29">
        <v>25</v>
      </c>
      <c r="E9" s="29">
        <v>24</v>
      </c>
      <c r="F9" s="30"/>
      <c r="G9" s="30"/>
      <c r="H9" s="129">
        <v>0.375</v>
      </c>
      <c r="I9" s="129">
        <v>0.394</v>
      </c>
      <c r="J9" s="129">
        <v>0.36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>
        <v>29</v>
      </c>
      <c r="D12" s="29">
        <v>30</v>
      </c>
      <c r="E12" s="29">
        <v>40</v>
      </c>
      <c r="F12" s="30"/>
      <c r="G12" s="30"/>
      <c r="H12" s="129">
        <v>0.497</v>
      </c>
      <c r="I12" s="129">
        <v>0.51</v>
      </c>
      <c r="J12" s="129">
        <v>0.6</v>
      </c>
      <c r="K12" s="31"/>
    </row>
    <row r="13" spans="1:11" s="23" customFormat="1" ht="11.25" customHeight="1">
      <c r="A13" s="35" t="s">
        <v>11</v>
      </c>
      <c r="B13" s="36"/>
      <c r="C13" s="37">
        <v>52</v>
      </c>
      <c r="D13" s="37">
        <v>55</v>
      </c>
      <c r="E13" s="37">
        <v>64</v>
      </c>
      <c r="F13" s="38">
        <f>IF(D13&gt;0,100*E13/D13,0)</f>
        <v>116.36363636363636</v>
      </c>
      <c r="G13" s="39"/>
      <c r="H13" s="130">
        <v>0.872</v>
      </c>
      <c r="I13" s="131">
        <v>0.904</v>
      </c>
      <c r="J13" s="131">
        <v>0.96</v>
      </c>
      <c r="K13" s="40">
        <v>106.19469026548673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IF(D15&gt;0,100*E15/D15,0)</f>
        <v>0</v>
      </c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IF(D17&gt;0,100*E17/D17,0)</f>
        <v>0</v>
      </c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>
        <f>IF(D22&gt;0,100*E22/D22,0)</f>
        <v>0</v>
      </c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>
        <f>IF(D24&gt;0,100*E24/D24,0)</f>
        <v>0</v>
      </c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>
        <f>IF(D26&gt;0,100*E26/D26,0)</f>
        <v>0</v>
      </c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>
        <f>IF(D31&gt;0,100*E31/D31,0)</f>
        <v>0</v>
      </c>
      <c r="G31" s="39"/>
      <c r="H31" s="130"/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>
        <v>6</v>
      </c>
      <c r="F33" s="30"/>
      <c r="G33" s="30"/>
      <c r="H33" s="129"/>
      <c r="I33" s="129"/>
      <c r="J33" s="129">
        <v>0.12</v>
      </c>
      <c r="K33" s="31"/>
    </row>
    <row r="34" spans="1:11" s="32" customFormat="1" ht="11.25" customHeight="1">
      <c r="A34" s="34" t="s">
        <v>25</v>
      </c>
      <c r="B34" s="28"/>
      <c r="C34" s="29">
        <v>8</v>
      </c>
      <c r="D34" s="29">
        <v>4</v>
      </c>
      <c r="E34" s="29">
        <v>3</v>
      </c>
      <c r="F34" s="30"/>
      <c r="G34" s="30"/>
      <c r="H34" s="129">
        <v>0.16</v>
      </c>
      <c r="I34" s="129">
        <v>0.07</v>
      </c>
      <c r="J34" s="129">
        <v>0.056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>
        <v>1</v>
      </c>
      <c r="D36" s="29">
        <v>1</v>
      </c>
      <c r="E36" s="29">
        <v>7</v>
      </c>
      <c r="F36" s="30"/>
      <c r="G36" s="30"/>
      <c r="H36" s="129">
        <v>0.018</v>
      </c>
      <c r="I36" s="129">
        <v>0.017</v>
      </c>
      <c r="J36" s="129">
        <v>0.14</v>
      </c>
      <c r="K36" s="31"/>
    </row>
    <row r="37" spans="1:11" s="23" customFormat="1" ht="11.25" customHeight="1">
      <c r="A37" s="35" t="s">
        <v>28</v>
      </c>
      <c r="B37" s="36"/>
      <c r="C37" s="37">
        <v>9</v>
      </c>
      <c r="D37" s="37">
        <v>5</v>
      </c>
      <c r="E37" s="37">
        <v>16</v>
      </c>
      <c r="F37" s="38">
        <f>IF(D37&gt;0,100*E37/D37,0)</f>
        <v>320</v>
      </c>
      <c r="G37" s="39"/>
      <c r="H37" s="130">
        <v>0.178</v>
      </c>
      <c r="I37" s="131">
        <v>0.08700000000000001</v>
      </c>
      <c r="J37" s="131">
        <v>0.316</v>
      </c>
      <c r="K37" s="40">
        <v>363.2183908045977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115</v>
      </c>
      <c r="D39" s="37">
        <v>115</v>
      </c>
      <c r="E39" s="37">
        <v>100</v>
      </c>
      <c r="F39" s="38">
        <f>IF(D39&gt;0,100*E39/D39,0)</f>
        <v>86.95652173913044</v>
      </c>
      <c r="G39" s="39"/>
      <c r="H39" s="130">
        <v>2.579</v>
      </c>
      <c r="I39" s="131">
        <v>2.58</v>
      </c>
      <c r="J39" s="131">
        <v>2</v>
      </c>
      <c r="K39" s="40">
        <v>77.51937984496124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>
        <f>IF(D50&gt;0,100*E50/D50,0)</f>
        <v>0</v>
      </c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>
        <f>IF(D52&gt;0,100*E52/D52,0)</f>
        <v>0</v>
      </c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>
        <f>IF(D59&gt;0,100*E59/D59,0)</f>
        <v>0</v>
      </c>
      <c r="G59" s="39"/>
      <c r="H59" s="130"/>
      <c r="I59" s="131"/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>
        <f>IF(D64&gt;0,100*E64/D64,0)</f>
        <v>0</v>
      </c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1012</v>
      </c>
      <c r="D66" s="37">
        <v>1012</v>
      </c>
      <c r="E66" s="37">
        <v>310</v>
      </c>
      <c r="F66" s="38">
        <f>IF(D66&gt;0,100*E66/D66,0)</f>
        <v>30.632411067193676</v>
      </c>
      <c r="G66" s="39"/>
      <c r="H66" s="130">
        <v>20.5</v>
      </c>
      <c r="I66" s="131">
        <v>29.652</v>
      </c>
      <c r="J66" s="131">
        <v>8.06</v>
      </c>
      <c r="K66" s="40">
        <v>27.181977606906784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>
        <f>IF(D70&gt;0,100*E70/D70,0)</f>
        <v>0</v>
      </c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52</v>
      </c>
      <c r="D72" s="29">
        <v>48</v>
      </c>
      <c r="E72" s="29">
        <v>48</v>
      </c>
      <c r="F72" s="30"/>
      <c r="G72" s="30"/>
      <c r="H72" s="129">
        <v>0.964</v>
      </c>
      <c r="I72" s="129">
        <v>0.967</v>
      </c>
      <c r="J72" s="129">
        <v>0.969</v>
      </c>
      <c r="K72" s="31"/>
    </row>
    <row r="73" spans="1:11" s="32" customFormat="1" ht="11.25" customHeight="1">
      <c r="A73" s="34" t="s">
        <v>56</v>
      </c>
      <c r="B73" s="28"/>
      <c r="C73" s="29">
        <v>550</v>
      </c>
      <c r="D73" s="29">
        <v>423</v>
      </c>
      <c r="E73" s="29">
        <v>431</v>
      </c>
      <c r="F73" s="30"/>
      <c r="G73" s="30"/>
      <c r="H73" s="129">
        <v>13.2</v>
      </c>
      <c r="I73" s="129">
        <v>11.825</v>
      </c>
      <c r="J73" s="129">
        <v>11.325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33</v>
      </c>
      <c r="D75" s="29">
        <v>35</v>
      </c>
      <c r="E75" s="29">
        <v>30</v>
      </c>
      <c r="F75" s="30"/>
      <c r="G75" s="30"/>
      <c r="H75" s="129">
        <v>1.08</v>
      </c>
      <c r="I75" s="129">
        <v>1.292</v>
      </c>
      <c r="J75" s="129">
        <v>0.945</v>
      </c>
      <c r="K75" s="31"/>
    </row>
    <row r="76" spans="1:11" s="32" customFormat="1" ht="11.25" customHeight="1">
      <c r="A76" s="34" t="s">
        <v>59</v>
      </c>
      <c r="B76" s="28"/>
      <c r="C76" s="29">
        <v>8</v>
      </c>
      <c r="D76" s="29">
        <v>4</v>
      </c>
      <c r="E76" s="29">
        <v>1</v>
      </c>
      <c r="F76" s="30"/>
      <c r="G76" s="30"/>
      <c r="H76" s="129">
        <v>0.192</v>
      </c>
      <c r="I76" s="129">
        <v>0.1</v>
      </c>
      <c r="J76" s="129">
        <v>0.025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>
        <v>173</v>
      </c>
      <c r="D78" s="29">
        <v>140</v>
      </c>
      <c r="E78" s="29">
        <v>180</v>
      </c>
      <c r="F78" s="30"/>
      <c r="G78" s="30"/>
      <c r="H78" s="129">
        <v>6.002</v>
      </c>
      <c r="I78" s="129">
        <v>3.92</v>
      </c>
      <c r="J78" s="129">
        <v>4.386</v>
      </c>
      <c r="K78" s="31"/>
    </row>
    <row r="79" spans="1:11" s="32" customFormat="1" ht="11.25" customHeight="1">
      <c r="A79" s="34" t="s">
        <v>62</v>
      </c>
      <c r="B79" s="28"/>
      <c r="C79" s="29">
        <v>100</v>
      </c>
      <c r="D79" s="29">
        <v>100</v>
      </c>
      <c r="E79" s="29">
        <v>200</v>
      </c>
      <c r="F79" s="30"/>
      <c r="G79" s="30"/>
      <c r="H79" s="129">
        <v>2.3</v>
      </c>
      <c r="I79" s="129">
        <v>1.5</v>
      </c>
      <c r="J79" s="129">
        <v>4</v>
      </c>
      <c r="K79" s="31"/>
    </row>
    <row r="80" spans="1:11" s="23" customFormat="1" ht="11.25" customHeight="1">
      <c r="A80" s="41" t="s">
        <v>63</v>
      </c>
      <c r="B80" s="36"/>
      <c r="C80" s="37">
        <v>916</v>
      </c>
      <c r="D80" s="37">
        <v>750</v>
      </c>
      <c r="E80" s="37">
        <v>890</v>
      </c>
      <c r="F80" s="38">
        <f>IF(D80&gt;0,100*E80/D80,0)</f>
        <v>118.66666666666667</v>
      </c>
      <c r="G80" s="39"/>
      <c r="H80" s="130">
        <v>23.738</v>
      </c>
      <c r="I80" s="131">
        <v>19.604</v>
      </c>
      <c r="J80" s="131">
        <v>21.65</v>
      </c>
      <c r="K80" s="40">
        <v>110.43664558253418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505</v>
      </c>
      <c r="D82" s="29">
        <v>504</v>
      </c>
      <c r="E82" s="29">
        <v>243</v>
      </c>
      <c r="F82" s="30"/>
      <c r="G82" s="30"/>
      <c r="H82" s="129">
        <v>18.908</v>
      </c>
      <c r="I82" s="129">
        <v>13.359</v>
      </c>
      <c r="J82" s="129">
        <v>9.8</v>
      </c>
      <c r="K82" s="31"/>
    </row>
    <row r="83" spans="1:11" s="32" customFormat="1" ht="11.25" customHeight="1">
      <c r="A83" s="34" t="s">
        <v>65</v>
      </c>
      <c r="B83" s="28"/>
      <c r="C83" s="29">
        <v>708</v>
      </c>
      <c r="D83" s="29">
        <v>708</v>
      </c>
      <c r="E83" s="29">
        <v>674</v>
      </c>
      <c r="F83" s="30"/>
      <c r="G83" s="30"/>
      <c r="H83" s="129">
        <v>15.481</v>
      </c>
      <c r="I83" s="129">
        <v>14.553</v>
      </c>
      <c r="J83" s="129">
        <v>13.46</v>
      </c>
      <c r="K83" s="31"/>
    </row>
    <row r="84" spans="1:11" s="23" customFormat="1" ht="11.25" customHeight="1">
      <c r="A84" s="35" t="s">
        <v>66</v>
      </c>
      <c r="B84" s="36"/>
      <c r="C84" s="37">
        <v>1213</v>
      </c>
      <c r="D84" s="37">
        <v>1212</v>
      </c>
      <c r="E84" s="37">
        <v>917</v>
      </c>
      <c r="F84" s="38">
        <f>IF(D84&gt;0,100*E84/D84,0)</f>
        <v>75.66006600660066</v>
      </c>
      <c r="G84" s="39"/>
      <c r="H84" s="130">
        <v>34.389</v>
      </c>
      <c r="I84" s="131">
        <v>27.912</v>
      </c>
      <c r="J84" s="131">
        <v>23.26</v>
      </c>
      <c r="K84" s="40">
        <v>83.33333333333334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3317</v>
      </c>
      <c r="D87" s="48">
        <v>3149</v>
      </c>
      <c r="E87" s="48">
        <v>2297</v>
      </c>
      <c r="F87" s="49">
        <f>IF(D87&gt;0,100*E87/D87,0)</f>
        <v>72.94379167989838</v>
      </c>
      <c r="G87" s="39"/>
      <c r="H87" s="134">
        <v>82.256</v>
      </c>
      <c r="I87" s="135">
        <v>80.739</v>
      </c>
      <c r="J87" s="135">
        <v>56.245999999999995</v>
      </c>
      <c r="K87" s="49">
        <v>69.66397899404252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444</v>
      </c>
      <c r="D9" s="29">
        <v>450</v>
      </c>
      <c r="E9" s="29">
        <v>416.62</v>
      </c>
      <c r="F9" s="30"/>
      <c r="G9" s="30"/>
      <c r="H9" s="129">
        <v>7.048</v>
      </c>
      <c r="I9" s="129">
        <v>6.615</v>
      </c>
      <c r="J9" s="129">
        <v>4.15</v>
      </c>
      <c r="K9" s="31"/>
    </row>
    <row r="10" spans="1:11" s="32" customFormat="1" ht="11.25" customHeight="1">
      <c r="A10" s="34" t="s">
        <v>8</v>
      </c>
      <c r="B10" s="28"/>
      <c r="C10" s="29">
        <v>77</v>
      </c>
      <c r="D10" s="29">
        <v>88</v>
      </c>
      <c r="E10" s="29">
        <v>74.71</v>
      </c>
      <c r="F10" s="30"/>
      <c r="G10" s="30"/>
      <c r="H10" s="129">
        <v>1.365</v>
      </c>
      <c r="I10" s="129">
        <v>1.536</v>
      </c>
      <c r="J10" s="129">
        <v>0.744</v>
      </c>
      <c r="K10" s="31"/>
    </row>
    <row r="11" spans="1:11" s="32" customFormat="1" ht="11.25" customHeight="1">
      <c r="A11" s="27" t="s">
        <v>9</v>
      </c>
      <c r="B11" s="28"/>
      <c r="C11" s="29">
        <v>87</v>
      </c>
      <c r="D11" s="29">
        <v>92</v>
      </c>
      <c r="E11" s="29">
        <v>87.26</v>
      </c>
      <c r="F11" s="30"/>
      <c r="G11" s="30"/>
      <c r="H11" s="129">
        <v>1.24</v>
      </c>
      <c r="I11" s="129">
        <v>1.307</v>
      </c>
      <c r="J11" s="129">
        <v>0.869</v>
      </c>
      <c r="K11" s="31"/>
    </row>
    <row r="12" spans="1:11" s="32" customFormat="1" ht="11.25" customHeight="1">
      <c r="A12" s="34" t="s">
        <v>10</v>
      </c>
      <c r="B12" s="28"/>
      <c r="C12" s="29">
        <v>542</v>
      </c>
      <c r="D12" s="29">
        <v>650</v>
      </c>
      <c r="E12" s="29">
        <v>531.35</v>
      </c>
      <c r="F12" s="30"/>
      <c r="G12" s="30"/>
      <c r="H12" s="129">
        <v>10.244</v>
      </c>
      <c r="I12" s="129">
        <v>11.349</v>
      </c>
      <c r="J12" s="129">
        <v>5.293</v>
      </c>
      <c r="K12" s="31"/>
    </row>
    <row r="13" spans="1:11" s="23" customFormat="1" ht="11.25" customHeight="1">
      <c r="A13" s="35" t="s">
        <v>11</v>
      </c>
      <c r="B13" s="36"/>
      <c r="C13" s="37">
        <v>1150</v>
      </c>
      <c r="D13" s="37">
        <v>1280</v>
      </c>
      <c r="E13" s="37">
        <v>1109.94</v>
      </c>
      <c r="F13" s="38">
        <v>86.7140625</v>
      </c>
      <c r="G13" s="39"/>
      <c r="H13" s="130">
        <v>19.897</v>
      </c>
      <c r="I13" s="131">
        <v>20.807000000000002</v>
      </c>
      <c r="J13" s="131">
        <v>11.056000000000001</v>
      </c>
      <c r="K13" s="40">
        <v>53.13596385831691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25</v>
      </c>
      <c r="D20" s="29">
        <v>30</v>
      </c>
      <c r="E20" s="29"/>
      <c r="F20" s="30"/>
      <c r="G20" s="30"/>
      <c r="H20" s="129">
        <v>0.525</v>
      </c>
      <c r="I20" s="129">
        <v>0.84</v>
      </c>
      <c r="J20" s="129"/>
      <c r="K20" s="31"/>
    </row>
    <row r="21" spans="1:11" s="32" customFormat="1" ht="11.25" customHeight="1">
      <c r="A21" s="34" t="s">
        <v>16</v>
      </c>
      <c r="B21" s="28"/>
      <c r="C21" s="29">
        <v>80</v>
      </c>
      <c r="D21" s="29">
        <v>85</v>
      </c>
      <c r="E21" s="29">
        <v>75</v>
      </c>
      <c r="F21" s="30"/>
      <c r="G21" s="30"/>
      <c r="H21" s="129">
        <v>1.8</v>
      </c>
      <c r="I21" s="129">
        <v>2.38</v>
      </c>
      <c r="J21" s="129">
        <v>2.175</v>
      </c>
      <c r="K21" s="31"/>
    </row>
    <row r="22" spans="1:11" s="23" customFormat="1" ht="11.25" customHeight="1">
      <c r="A22" s="35" t="s">
        <v>17</v>
      </c>
      <c r="B22" s="36"/>
      <c r="C22" s="37">
        <v>105</v>
      </c>
      <c r="D22" s="37">
        <v>115</v>
      </c>
      <c r="E22" s="37">
        <v>75</v>
      </c>
      <c r="F22" s="38">
        <v>65.21739130434783</v>
      </c>
      <c r="G22" s="39"/>
      <c r="H22" s="130">
        <v>2.325</v>
      </c>
      <c r="I22" s="131">
        <v>3.2199999999999998</v>
      </c>
      <c r="J22" s="131">
        <v>2.175</v>
      </c>
      <c r="K22" s="40">
        <v>67.54658385093167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2</v>
      </c>
      <c r="D28" s="29">
        <v>2</v>
      </c>
      <c r="E28" s="29">
        <v>2</v>
      </c>
      <c r="F28" s="30"/>
      <c r="G28" s="30"/>
      <c r="H28" s="129">
        <v>0.06</v>
      </c>
      <c r="I28" s="129">
        <v>0.06</v>
      </c>
      <c r="J28" s="129">
        <v>0.06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>
        <v>2</v>
      </c>
      <c r="D31" s="37">
        <v>2</v>
      </c>
      <c r="E31" s="37">
        <v>2</v>
      </c>
      <c r="F31" s="38">
        <v>100</v>
      </c>
      <c r="G31" s="39"/>
      <c r="H31" s="130">
        <v>0.06</v>
      </c>
      <c r="I31" s="131">
        <v>0.06</v>
      </c>
      <c r="J31" s="131">
        <v>0.06</v>
      </c>
      <c r="K31" s="40">
        <v>100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15</v>
      </c>
      <c r="D33" s="29">
        <v>29</v>
      </c>
      <c r="E33" s="29">
        <v>23</v>
      </c>
      <c r="F33" s="30"/>
      <c r="G33" s="30"/>
      <c r="H33" s="129">
        <v>0.335</v>
      </c>
      <c r="I33" s="129">
        <v>0.645</v>
      </c>
      <c r="J33" s="129">
        <v>0.516</v>
      </c>
      <c r="K33" s="31"/>
    </row>
    <row r="34" spans="1:11" s="32" customFormat="1" ht="11.25" customHeight="1">
      <c r="A34" s="34" t="s">
        <v>25</v>
      </c>
      <c r="B34" s="28"/>
      <c r="C34" s="29">
        <v>16</v>
      </c>
      <c r="D34" s="29">
        <v>9</v>
      </c>
      <c r="E34" s="29">
        <v>10</v>
      </c>
      <c r="F34" s="30"/>
      <c r="G34" s="30"/>
      <c r="H34" s="129">
        <v>0.352</v>
      </c>
      <c r="I34" s="129">
        <v>0.17</v>
      </c>
      <c r="J34" s="129">
        <v>0.22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>
        <v>10</v>
      </c>
      <c r="D36" s="29">
        <v>10</v>
      </c>
      <c r="E36" s="29">
        <v>12</v>
      </c>
      <c r="F36" s="30"/>
      <c r="G36" s="30"/>
      <c r="H36" s="129">
        <v>0.164</v>
      </c>
      <c r="I36" s="129">
        <v>0.2</v>
      </c>
      <c r="J36" s="129">
        <v>0.24</v>
      </c>
      <c r="K36" s="31"/>
    </row>
    <row r="37" spans="1:11" s="23" customFormat="1" ht="11.25" customHeight="1">
      <c r="A37" s="35" t="s">
        <v>28</v>
      </c>
      <c r="B37" s="36"/>
      <c r="C37" s="37">
        <v>41</v>
      </c>
      <c r="D37" s="37">
        <v>48</v>
      </c>
      <c r="E37" s="37">
        <v>45</v>
      </c>
      <c r="F37" s="38">
        <v>93.75</v>
      </c>
      <c r="G37" s="39"/>
      <c r="H37" s="130">
        <v>0.8510000000000001</v>
      </c>
      <c r="I37" s="131">
        <v>1.0150000000000001</v>
      </c>
      <c r="J37" s="131">
        <v>0.976</v>
      </c>
      <c r="K37" s="40">
        <v>96.15763546798028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737</v>
      </c>
      <c r="D39" s="37">
        <v>725</v>
      </c>
      <c r="E39" s="37">
        <v>660</v>
      </c>
      <c r="F39" s="38">
        <v>91.03448275862068</v>
      </c>
      <c r="G39" s="39"/>
      <c r="H39" s="130">
        <v>29.167</v>
      </c>
      <c r="I39" s="131">
        <v>28.9</v>
      </c>
      <c r="J39" s="131">
        <v>32.9</v>
      </c>
      <c r="K39" s="40">
        <v>113.840830449827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>
        <v>7</v>
      </c>
      <c r="D55" s="29">
        <v>5</v>
      </c>
      <c r="E55" s="29">
        <v>5</v>
      </c>
      <c r="F55" s="30"/>
      <c r="G55" s="30"/>
      <c r="H55" s="129">
        <v>0.214</v>
      </c>
      <c r="I55" s="129">
        <v>0.148</v>
      </c>
      <c r="J55" s="129">
        <v>0.148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>
        <v>7</v>
      </c>
      <c r="D59" s="37">
        <v>5</v>
      </c>
      <c r="E59" s="37">
        <v>5</v>
      </c>
      <c r="F59" s="38">
        <v>100</v>
      </c>
      <c r="G59" s="39"/>
      <c r="H59" s="130">
        <v>0.214</v>
      </c>
      <c r="I59" s="131">
        <v>0.148</v>
      </c>
      <c r="J59" s="131">
        <v>0.148</v>
      </c>
      <c r="K59" s="40">
        <v>100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284</v>
      </c>
      <c r="D61" s="29">
        <v>315</v>
      </c>
      <c r="E61" s="29">
        <v>284</v>
      </c>
      <c r="F61" s="30"/>
      <c r="G61" s="30"/>
      <c r="H61" s="129">
        <v>5.51</v>
      </c>
      <c r="I61" s="129">
        <v>7.56</v>
      </c>
      <c r="J61" s="129">
        <v>8.52</v>
      </c>
      <c r="K61" s="31"/>
    </row>
    <row r="62" spans="1:11" s="32" customFormat="1" ht="11.25" customHeight="1">
      <c r="A62" s="34" t="s">
        <v>48</v>
      </c>
      <c r="B62" s="28"/>
      <c r="C62" s="29">
        <v>225</v>
      </c>
      <c r="D62" s="29">
        <v>225</v>
      </c>
      <c r="E62" s="29">
        <v>225</v>
      </c>
      <c r="F62" s="30"/>
      <c r="G62" s="30"/>
      <c r="H62" s="129">
        <v>7.2</v>
      </c>
      <c r="I62" s="129">
        <v>7.2</v>
      </c>
      <c r="J62" s="129">
        <v>7.2</v>
      </c>
      <c r="K62" s="31"/>
    </row>
    <row r="63" spans="1:11" s="32" customFormat="1" ht="11.25" customHeight="1">
      <c r="A63" s="34" t="s">
        <v>49</v>
      </c>
      <c r="B63" s="28"/>
      <c r="C63" s="29">
        <v>904</v>
      </c>
      <c r="D63" s="29">
        <v>929</v>
      </c>
      <c r="E63" s="29">
        <v>945</v>
      </c>
      <c r="F63" s="30"/>
      <c r="G63" s="30"/>
      <c r="H63" s="129">
        <v>40.228</v>
      </c>
      <c r="I63" s="129">
        <v>38.032</v>
      </c>
      <c r="J63" s="129">
        <v>37.8</v>
      </c>
      <c r="K63" s="31"/>
    </row>
    <row r="64" spans="1:11" s="23" customFormat="1" ht="11.25" customHeight="1">
      <c r="A64" s="35" t="s">
        <v>50</v>
      </c>
      <c r="B64" s="36"/>
      <c r="C64" s="37">
        <v>1413</v>
      </c>
      <c r="D64" s="37">
        <v>1469</v>
      </c>
      <c r="E64" s="37">
        <v>1454</v>
      </c>
      <c r="F64" s="38">
        <v>98.9788972089857</v>
      </c>
      <c r="G64" s="39"/>
      <c r="H64" s="130">
        <v>52.938</v>
      </c>
      <c r="I64" s="131">
        <v>52.791999999999994</v>
      </c>
      <c r="J64" s="131">
        <v>53.519999999999996</v>
      </c>
      <c r="K64" s="40">
        <v>101.37899681769966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2080</v>
      </c>
      <c r="D66" s="37">
        <v>2250</v>
      </c>
      <c r="E66" s="37">
        <v>3100</v>
      </c>
      <c r="F66" s="38">
        <v>137.77777777777777</v>
      </c>
      <c r="G66" s="39"/>
      <c r="H66" s="130">
        <v>96.94</v>
      </c>
      <c r="I66" s="131">
        <v>88.425</v>
      </c>
      <c r="J66" s="131">
        <v>99.2</v>
      </c>
      <c r="K66" s="40">
        <v>112.18546791065876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169</v>
      </c>
      <c r="D72" s="29">
        <v>169</v>
      </c>
      <c r="E72" s="29">
        <v>196</v>
      </c>
      <c r="F72" s="30"/>
      <c r="G72" s="30"/>
      <c r="H72" s="129">
        <v>4.497</v>
      </c>
      <c r="I72" s="129">
        <v>5.524</v>
      </c>
      <c r="J72" s="129">
        <v>5.788</v>
      </c>
      <c r="K72" s="31"/>
    </row>
    <row r="73" spans="1:11" s="32" customFormat="1" ht="11.25" customHeight="1">
      <c r="A73" s="34" t="s">
        <v>56</v>
      </c>
      <c r="B73" s="28"/>
      <c r="C73" s="29">
        <v>960</v>
      </c>
      <c r="D73" s="29">
        <v>868</v>
      </c>
      <c r="E73" s="29">
        <v>859</v>
      </c>
      <c r="F73" s="30"/>
      <c r="G73" s="30"/>
      <c r="H73" s="129">
        <v>33.9</v>
      </c>
      <c r="I73" s="129">
        <v>22.75</v>
      </c>
      <c r="J73" s="129">
        <v>20.05</v>
      </c>
      <c r="K73" s="31"/>
    </row>
    <row r="74" spans="1:11" s="32" customFormat="1" ht="11.25" customHeight="1">
      <c r="A74" s="34" t="s">
        <v>57</v>
      </c>
      <c r="B74" s="28"/>
      <c r="C74" s="29">
        <v>95</v>
      </c>
      <c r="D74" s="29">
        <v>90</v>
      </c>
      <c r="E74" s="29">
        <v>50</v>
      </c>
      <c r="F74" s="30"/>
      <c r="G74" s="30"/>
      <c r="H74" s="129">
        <v>2.66</v>
      </c>
      <c r="I74" s="129">
        <v>2.52</v>
      </c>
      <c r="J74" s="129">
        <v>5.95</v>
      </c>
      <c r="K74" s="31"/>
    </row>
    <row r="75" spans="1:11" s="32" customFormat="1" ht="11.25" customHeight="1">
      <c r="A75" s="34" t="s">
        <v>58</v>
      </c>
      <c r="B75" s="28"/>
      <c r="C75" s="29">
        <v>39</v>
      </c>
      <c r="D75" s="29">
        <v>45</v>
      </c>
      <c r="E75" s="29">
        <v>50</v>
      </c>
      <c r="F75" s="30"/>
      <c r="G75" s="30"/>
      <c r="H75" s="129">
        <v>1.392</v>
      </c>
      <c r="I75" s="129">
        <v>1.75</v>
      </c>
      <c r="J75" s="129">
        <v>1.524</v>
      </c>
      <c r="K75" s="31"/>
    </row>
    <row r="76" spans="1:11" s="32" customFormat="1" ht="11.25" customHeight="1">
      <c r="A76" s="34" t="s">
        <v>59</v>
      </c>
      <c r="B76" s="28"/>
      <c r="C76" s="29">
        <v>135</v>
      </c>
      <c r="D76" s="29">
        <v>164</v>
      </c>
      <c r="E76" s="29">
        <v>170</v>
      </c>
      <c r="F76" s="30"/>
      <c r="G76" s="30"/>
      <c r="H76" s="129">
        <v>3.375</v>
      </c>
      <c r="I76" s="129">
        <v>4.1</v>
      </c>
      <c r="J76" s="129">
        <v>4.25</v>
      </c>
      <c r="K76" s="31"/>
    </row>
    <row r="77" spans="1:11" s="32" customFormat="1" ht="11.25" customHeight="1">
      <c r="A77" s="34" t="s">
        <v>60</v>
      </c>
      <c r="B77" s="28"/>
      <c r="C77" s="29">
        <v>2</v>
      </c>
      <c r="D77" s="29">
        <v>2</v>
      </c>
      <c r="E77" s="29">
        <v>2</v>
      </c>
      <c r="F77" s="30"/>
      <c r="G77" s="30"/>
      <c r="H77" s="129">
        <v>0.054</v>
      </c>
      <c r="I77" s="129">
        <v>0.054</v>
      </c>
      <c r="J77" s="129">
        <v>0.054</v>
      </c>
      <c r="K77" s="31"/>
    </row>
    <row r="78" spans="1:11" s="32" customFormat="1" ht="11.25" customHeight="1">
      <c r="A78" s="34" t="s">
        <v>61</v>
      </c>
      <c r="B78" s="28"/>
      <c r="C78" s="29">
        <v>55</v>
      </c>
      <c r="D78" s="29">
        <v>60</v>
      </c>
      <c r="E78" s="29">
        <v>30</v>
      </c>
      <c r="F78" s="30"/>
      <c r="G78" s="30"/>
      <c r="H78" s="129">
        <v>2.09</v>
      </c>
      <c r="I78" s="129">
        <v>2.16</v>
      </c>
      <c r="J78" s="129">
        <v>0.85</v>
      </c>
      <c r="K78" s="31"/>
    </row>
    <row r="79" spans="1:11" s="32" customFormat="1" ht="11.25" customHeight="1">
      <c r="A79" s="34" t="s">
        <v>62</v>
      </c>
      <c r="B79" s="28"/>
      <c r="C79" s="29">
        <v>3530</v>
      </c>
      <c r="D79" s="29">
        <v>3530</v>
      </c>
      <c r="E79" s="29">
        <v>3000</v>
      </c>
      <c r="F79" s="30"/>
      <c r="G79" s="30"/>
      <c r="H79" s="129">
        <v>123.55</v>
      </c>
      <c r="I79" s="129">
        <v>105.9</v>
      </c>
      <c r="J79" s="129">
        <v>90</v>
      </c>
      <c r="K79" s="31"/>
    </row>
    <row r="80" spans="1:11" s="23" customFormat="1" ht="11.25" customHeight="1">
      <c r="A80" s="41" t="s">
        <v>63</v>
      </c>
      <c r="B80" s="36"/>
      <c r="C80" s="37">
        <v>4985</v>
      </c>
      <c r="D80" s="37">
        <v>4928</v>
      </c>
      <c r="E80" s="37">
        <v>4357</v>
      </c>
      <c r="F80" s="38">
        <v>88.41314935064935</v>
      </c>
      <c r="G80" s="39"/>
      <c r="H80" s="130">
        <v>171.518</v>
      </c>
      <c r="I80" s="131">
        <v>144.758</v>
      </c>
      <c r="J80" s="131">
        <v>128.466</v>
      </c>
      <c r="K80" s="40">
        <v>88.74535431547824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561</v>
      </c>
      <c r="D82" s="29">
        <v>560</v>
      </c>
      <c r="E82" s="29">
        <v>297</v>
      </c>
      <c r="F82" s="30"/>
      <c r="G82" s="30"/>
      <c r="H82" s="129">
        <v>24.324</v>
      </c>
      <c r="I82" s="129">
        <v>17.092</v>
      </c>
      <c r="J82" s="129">
        <v>13.3</v>
      </c>
      <c r="K82" s="31"/>
    </row>
    <row r="83" spans="1:11" s="32" customFormat="1" ht="11.25" customHeight="1">
      <c r="A83" s="34" t="s">
        <v>65</v>
      </c>
      <c r="B83" s="28"/>
      <c r="C83" s="29">
        <v>1522</v>
      </c>
      <c r="D83" s="29">
        <v>1522</v>
      </c>
      <c r="E83" s="29">
        <v>1460</v>
      </c>
      <c r="F83" s="30"/>
      <c r="G83" s="30"/>
      <c r="H83" s="129">
        <v>31.738</v>
      </c>
      <c r="I83" s="129">
        <v>29.684</v>
      </c>
      <c r="J83" s="129">
        <v>30</v>
      </c>
      <c r="K83" s="31"/>
    </row>
    <row r="84" spans="1:11" s="23" customFormat="1" ht="11.25" customHeight="1">
      <c r="A84" s="35" t="s">
        <v>66</v>
      </c>
      <c r="B84" s="36"/>
      <c r="C84" s="37">
        <v>2083</v>
      </c>
      <c r="D84" s="37">
        <v>2082</v>
      </c>
      <c r="E84" s="37">
        <v>1757</v>
      </c>
      <c r="F84" s="38">
        <v>84.39000960614794</v>
      </c>
      <c r="G84" s="39"/>
      <c r="H84" s="130">
        <v>56.062</v>
      </c>
      <c r="I84" s="131">
        <v>46.775999999999996</v>
      </c>
      <c r="J84" s="131">
        <v>43.3</v>
      </c>
      <c r="K84" s="40">
        <v>92.56883872071148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12603</v>
      </c>
      <c r="D87" s="48">
        <v>12904</v>
      </c>
      <c r="E87" s="48">
        <v>12564.94</v>
      </c>
      <c r="F87" s="49">
        <v>97.3724426534408</v>
      </c>
      <c r="G87" s="39"/>
      <c r="H87" s="134">
        <v>429.972</v>
      </c>
      <c r="I87" s="135">
        <v>386.901</v>
      </c>
      <c r="J87" s="135">
        <v>371.80100000000004</v>
      </c>
      <c r="K87" s="49">
        <v>96.09719282193637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3933</v>
      </c>
      <c r="D9" s="29">
        <v>3905</v>
      </c>
      <c r="E9" s="29">
        <v>3357.97</v>
      </c>
      <c r="F9" s="30"/>
      <c r="G9" s="30"/>
      <c r="H9" s="129">
        <v>64.492</v>
      </c>
      <c r="I9" s="129">
        <v>78.147</v>
      </c>
      <c r="J9" s="129"/>
      <c r="K9" s="31"/>
    </row>
    <row r="10" spans="1:11" s="32" customFormat="1" ht="11.25" customHeight="1">
      <c r="A10" s="34" t="s">
        <v>8</v>
      </c>
      <c r="B10" s="28"/>
      <c r="C10" s="29">
        <v>2881</v>
      </c>
      <c r="D10" s="29">
        <v>3580</v>
      </c>
      <c r="E10" s="29">
        <v>3298.81</v>
      </c>
      <c r="F10" s="30"/>
      <c r="G10" s="30"/>
      <c r="H10" s="129">
        <v>44.51</v>
      </c>
      <c r="I10" s="129">
        <v>51.015</v>
      </c>
      <c r="J10" s="129"/>
      <c r="K10" s="31"/>
    </row>
    <row r="11" spans="1:11" s="32" customFormat="1" ht="11.25" customHeight="1">
      <c r="A11" s="27" t="s">
        <v>9</v>
      </c>
      <c r="B11" s="28"/>
      <c r="C11" s="29">
        <v>4896</v>
      </c>
      <c r="D11" s="29">
        <v>5650</v>
      </c>
      <c r="E11" s="29">
        <v>5481.87</v>
      </c>
      <c r="F11" s="30"/>
      <c r="G11" s="30"/>
      <c r="H11" s="129">
        <v>107.28</v>
      </c>
      <c r="I11" s="129">
        <v>120.063</v>
      </c>
      <c r="J11" s="129"/>
      <c r="K11" s="31"/>
    </row>
    <row r="12" spans="1:11" s="32" customFormat="1" ht="11.25" customHeight="1">
      <c r="A12" s="34" t="s">
        <v>10</v>
      </c>
      <c r="B12" s="28"/>
      <c r="C12" s="29">
        <v>1803</v>
      </c>
      <c r="D12" s="29">
        <v>2090</v>
      </c>
      <c r="E12" s="29">
        <v>1695.91</v>
      </c>
      <c r="F12" s="30"/>
      <c r="G12" s="30"/>
      <c r="H12" s="129">
        <v>38.113</v>
      </c>
      <c r="I12" s="129">
        <v>32.729</v>
      </c>
      <c r="J12" s="129"/>
      <c r="K12" s="31"/>
    </row>
    <row r="13" spans="1:11" s="23" customFormat="1" ht="11.25" customHeight="1">
      <c r="A13" s="35" t="s">
        <v>11</v>
      </c>
      <c r="B13" s="36"/>
      <c r="C13" s="37">
        <v>13513</v>
      </c>
      <c r="D13" s="37">
        <v>15225</v>
      </c>
      <c r="E13" s="37">
        <v>13834.56</v>
      </c>
      <c r="F13" s="38">
        <v>90.86738916256158</v>
      </c>
      <c r="G13" s="39"/>
      <c r="H13" s="130">
        <v>254.395</v>
      </c>
      <c r="I13" s="131">
        <v>281.954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430</v>
      </c>
      <c r="D15" s="37">
        <v>340</v>
      </c>
      <c r="E15" s="37">
        <v>390</v>
      </c>
      <c r="F15" s="38">
        <v>114.70588235294117</v>
      </c>
      <c r="G15" s="39"/>
      <c r="H15" s="130">
        <v>7.74</v>
      </c>
      <c r="I15" s="131">
        <v>5.8</v>
      </c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354</v>
      </c>
      <c r="D19" s="29">
        <v>388</v>
      </c>
      <c r="E19" s="29">
        <v>338</v>
      </c>
      <c r="F19" s="30"/>
      <c r="G19" s="30"/>
      <c r="H19" s="129">
        <v>12.38</v>
      </c>
      <c r="I19" s="129">
        <v>12.885</v>
      </c>
      <c r="J19" s="129"/>
      <c r="K19" s="31"/>
    </row>
    <row r="20" spans="1:11" s="32" customFormat="1" ht="11.25" customHeight="1">
      <c r="A20" s="34" t="s">
        <v>15</v>
      </c>
      <c r="B20" s="28"/>
      <c r="C20" s="29">
        <v>125</v>
      </c>
      <c r="D20" s="29">
        <v>120</v>
      </c>
      <c r="E20" s="29">
        <v>130</v>
      </c>
      <c r="F20" s="30"/>
      <c r="G20" s="30"/>
      <c r="H20" s="129">
        <v>2.69</v>
      </c>
      <c r="I20" s="129">
        <v>3.6</v>
      </c>
      <c r="J20" s="129"/>
      <c r="K20" s="31"/>
    </row>
    <row r="21" spans="1:11" s="32" customFormat="1" ht="11.25" customHeight="1">
      <c r="A21" s="34" t="s">
        <v>16</v>
      </c>
      <c r="B21" s="28"/>
      <c r="C21" s="29">
        <v>115</v>
      </c>
      <c r="D21" s="29">
        <v>117</v>
      </c>
      <c r="E21" s="29">
        <v>115</v>
      </c>
      <c r="F21" s="30"/>
      <c r="G21" s="30"/>
      <c r="H21" s="129">
        <v>2.85</v>
      </c>
      <c r="I21" s="129">
        <v>3.159</v>
      </c>
      <c r="J21" s="129"/>
      <c r="K21" s="31"/>
    </row>
    <row r="22" spans="1:11" s="23" customFormat="1" ht="11.25" customHeight="1">
      <c r="A22" s="35" t="s">
        <v>17</v>
      </c>
      <c r="B22" s="36"/>
      <c r="C22" s="37">
        <v>594</v>
      </c>
      <c r="D22" s="37">
        <v>625</v>
      </c>
      <c r="E22" s="37">
        <v>583</v>
      </c>
      <c r="F22" s="38">
        <v>93.28</v>
      </c>
      <c r="G22" s="39"/>
      <c r="H22" s="130">
        <v>17.92</v>
      </c>
      <c r="I22" s="131">
        <v>19.644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150</v>
      </c>
      <c r="D24" s="37">
        <v>145</v>
      </c>
      <c r="E24" s="37">
        <v>150</v>
      </c>
      <c r="F24" s="38">
        <v>103.44827586206897</v>
      </c>
      <c r="G24" s="39"/>
      <c r="H24" s="130">
        <v>5.879</v>
      </c>
      <c r="I24" s="131">
        <v>5.737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396</v>
      </c>
      <c r="D26" s="37">
        <v>340</v>
      </c>
      <c r="E26" s="37">
        <v>340</v>
      </c>
      <c r="F26" s="38">
        <v>100</v>
      </c>
      <c r="G26" s="39"/>
      <c r="H26" s="130">
        <v>16.949</v>
      </c>
      <c r="I26" s="131">
        <v>16.6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63</v>
      </c>
      <c r="D28" s="29">
        <v>68</v>
      </c>
      <c r="E28" s="29">
        <v>65</v>
      </c>
      <c r="F28" s="30"/>
      <c r="G28" s="30"/>
      <c r="H28" s="129">
        <v>1.897</v>
      </c>
      <c r="I28" s="129">
        <v>2.74</v>
      </c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154</v>
      </c>
      <c r="D30" s="29">
        <v>180</v>
      </c>
      <c r="E30" s="29">
        <v>160</v>
      </c>
      <c r="F30" s="30"/>
      <c r="G30" s="30"/>
      <c r="H30" s="129">
        <v>5.195</v>
      </c>
      <c r="I30" s="129">
        <v>6.291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217</v>
      </c>
      <c r="D31" s="37">
        <v>248</v>
      </c>
      <c r="E31" s="37">
        <v>225</v>
      </c>
      <c r="F31" s="38">
        <v>90.7258064516129</v>
      </c>
      <c r="G31" s="39"/>
      <c r="H31" s="130">
        <v>7.0920000000000005</v>
      </c>
      <c r="I31" s="131">
        <v>9.031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266</v>
      </c>
      <c r="D33" s="29">
        <v>203</v>
      </c>
      <c r="E33" s="29">
        <v>153</v>
      </c>
      <c r="F33" s="30"/>
      <c r="G33" s="30"/>
      <c r="H33" s="129">
        <v>6.532</v>
      </c>
      <c r="I33" s="129">
        <v>4.674</v>
      </c>
      <c r="J33" s="129"/>
      <c r="K33" s="31"/>
    </row>
    <row r="34" spans="1:11" s="32" customFormat="1" ht="11.25" customHeight="1">
      <c r="A34" s="34" t="s">
        <v>25</v>
      </c>
      <c r="B34" s="28"/>
      <c r="C34" s="29">
        <v>161</v>
      </c>
      <c r="D34" s="29">
        <v>91</v>
      </c>
      <c r="E34" s="29">
        <v>71</v>
      </c>
      <c r="F34" s="30"/>
      <c r="G34" s="30"/>
      <c r="H34" s="129">
        <v>3.929</v>
      </c>
      <c r="I34" s="129">
        <v>1.92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169</v>
      </c>
      <c r="D35" s="29">
        <v>113</v>
      </c>
      <c r="E35" s="29">
        <v>170</v>
      </c>
      <c r="F35" s="30"/>
      <c r="G35" s="30"/>
      <c r="H35" s="129">
        <v>3.499</v>
      </c>
      <c r="I35" s="129">
        <v>2.41</v>
      </c>
      <c r="J35" s="129"/>
      <c r="K35" s="31"/>
    </row>
    <row r="36" spans="1:11" s="32" customFormat="1" ht="11.25" customHeight="1">
      <c r="A36" s="34" t="s">
        <v>27</v>
      </c>
      <c r="B36" s="28"/>
      <c r="C36" s="29">
        <v>183</v>
      </c>
      <c r="D36" s="29">
        <v>183</v>
      </c>
      <c r="E36" s="29">
        <v>132</v>
      </c>
      <c r="F36" s="30"/>
      <c r="G36" s="30"/>
      <c r="H36" s="129">
        <v>3.84</v>
      </c>
      <c r="I36" s="129">
        <v>3.8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779</v>
      </c>
      <c r="D37" s="37">
        <v>590</v>
      </c>
      <c r="E37" s="37">
        <v>526</v>
      </c>
      <c r="F37" s="38">
        <v>89.15254237288136</v>
      </c>
      <c r="G37" s="39"/>
      <c r="H37" s="130">
        <v>17.8</v>
      </c>
      <c r="I37" s="131">
        <v>12.804000000000002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242</v>
      </c>
      <c r="D41" s="29">
        <v>255</v>
      </c>
      <c r="E41" s="29">
        <v>310</v>
      </c>
      <c r="F41" s="30"/>
      <c r="G41" s="30"/>
      <c r="H41" s="129">
        <v>10.532</v>
      </c>
      <c r="I41" s="129">
        <v>11.929</v>
      </c>
      <c r="J41" s="129"/>
      <c r="K41" s="31"/>
    </row>
    <row r="42" spans="1:11" s="32" customFormat="1" ht="11.25" customHeight="1">
      <c r="A42" s="34" t="s">
        <v>31</v>
      </c>
      <c r="B42" s="28"/>
      <c r="C42" s="29">
        <v>693</v>
      </c>
      <c r="D42" s="29">
        <v>630</v>
      </c>
      <c r="E42" s="29">
        <v>630</v>
      </c>
      <c r="F42" s="30"/>
      <c r="G42" s="30"/>
      <c r="H42" s="129">
        <v>22.453</v>
      </c>
      <c r="I42" s="129">
        <v>25.2</v>
      </c>
      <c r="J42" s="129"/>
      <c r="K42" s="31"/>
    </row>
    <row r="43" spans="1:11" s="32" customFormat="1" ht="11.25" customHeight="1">
      <c r="A43" s="34" t="s">
        <v>32</v>
      </c>
      <c r="B43" s="28"/>
      <c r="C43" s="29">
        <v>18</v>
      </c>
      <c r="D43" s="29">
        <v>28</v>
      </c>
      <c r="E43" s="29">
        <v>30</v>
      </c>
      <c r="F43" s="30"/>
      <c r="G43" s="30"/>
      <c r="H43" s="129">
        <v>0.54</v>
      </c>
      <c r="I43" s="129">
        <v>0.896</v>
      </c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>
        <v>1430</v>
      </c>
      <c r="D45" s="29">
        <v>1550</v>
      </c>
      <c r="E45" s="29">
        <v>1400</v>
      </c>
      <c r="F45" s="30"/>
      <c r="G45" s="30"/>
      <c r="H45" s="129">
        <v>68.64</v>
      </c>
      <c r="I45" s="129">
        <v>69.75</v>
      </c>
      <c r="J45" s="129"/>
      <c r="K45" s="31"/>
    </row>
    <row r="46" spans="1:11" s="32" customFormat="1" ht="11.25" customHeight="1">
      <c r="A46" s="34" t="s">
        <v>35</v>
      </c>
      <c r="B46" s="28"/>
      <c r="C46" s="29">
        <v>400</v>
      </c>
      <c r="D46" s="29">
        <v>350</v>
      </c>
      <c r="E46" s="29">
        <v>350</v>
      </c>
      <c r="F46" s="30"/>
      <c r="G46" s="30"/>
      <c r="H46" s="129">
        <v>20</v>
      </c>
      <c r="I46" s="129">
        <v>15.75</v>
      </c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>
        <v>2230</v>
      </c>
      <c r="D48" s="29">
        <v>2393</v>
      </c>
      <c r="E48" s="29">
        <v>2400</v>
      </c>
      <c r="F48" s="30"/>
      <c r="G48" s="30"/>
      <c r="H48" s="129">
        <v>89.2</v>
      </c>
      <c r="I48" s="129">
        <v>117.257</v>
      </c>
      <c r="J48" s="129"/>
      <c r="K48" s="31"/>
    </row>
    <row r="49" spans="1:11" s="32" customFormat="1" ht="11.25" customHeight="1">
      <c r="A49" s="34" t="s">
        <v>38</v>
      </c>
      <c r="B49" s="28"/>
      <c r="C49" s="29">
        <v>317</v>
      </c>
      <c r="D49" s="29">
        <v>307</v>
      </c>
      <c r="E49" s="29">
        <v>307</v>
      </c>
      <c r="F49" s="30"/>
      <c r="G49" s="30"/>
      <c r="H49" s="129">
        <v>14.265</v>
      </c>
      <c r="I49" s="129">
        <v>13.815</v>
      </c>
      <c r="J49" s="129"/>
      <c r="K49" s="31"/>
    </row>
    <row r="50" spans="1:11" s="23" customFormat="1" ht="11.25" customHeight="1">
      <c r="A50" s="41" t="s">
        <v>39</v>
      </c>
      <c r="B50" s="36"/>
      <c r="C50" s="37">
        <v>5330</v>
      </c>
      <c r="D50" s="37">
        <v>5513</v>
      </c>
      <c r="E50" s="37">
        <v>5427</v>
      </c>
      <c r="F50" s="38">
        <v>98.44005078904408</v>
      </c>
      <c r="G50" s="39"/>
      <c r="H50" s="130">
        <v>225.63</v>
      </c>
      <c r="I50" s="131">
        <v>254.597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201</v>
      </c>
      <c r="D52" s="37">
        <v>221</v>
      </c>
      <c r="E52" s="37">
        <v>314</v>
      </c>
      <c r="F52" s="38">
        <v>142.0814479638009</v>
      </c>
      <c r="G52" s="39"/>
      <c r="H52" s="130">
        <v>7.723</v>
      </c>
      <c r="I52" s="131">
        <v>10.429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700</v>
      </c>
      <c r="D54" s="29">
        <v>700</v>
      </c>
      <c r="E54" s="29">
        <v>800</v>
      </c>
      <c r="F54" s="30"/>
      <c r="G54" s="30"/>
      <c r="H54" s="129">
        <v>25.2</v>
      </c>
      <c r="I54" s="129">
        <v>25.9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84</v>
      </c>
      <c r="D55" s="29">
        <v>62</v>
      </c>
      <c r="E55" s="29">
        <v>62</v>
      </c>
      <c r="F55" s="30"/>
      <c r="G55" s="30"/>
      <c r="H55" s="129">
        <v>2.604</v>
      </c>
      <c r="I55" s="129">
        <v>1.86</v>
      </c>
      <c r="J55" s="129"/>
      <c r="K55" s="31"/>
    </row>
    <row r="56" spans="1:11" s="32" customFormat="1" ht="11.25" customHeight="1">
      <c r="A56" s="34" t="s">
        <v>43</v>
      </c>
      <c r="B56" s="28"/>
      <c r="C56" s="29">
        <v>68</v>
      </c>
      <c r="D56" s="29">
        <v>63</v>
      </c>
      <c r="E56" s="29">
        <v>58</v>
      </c>
      <c r="F56" s="30"/>
      <c r="G56" s="30"/>
      <c r="H56" s="129">
        <v>0.978</v>
      </c>
      <c r="I56" s="129">
        <v>0.815</v>
      </c>
      <c r="J56" s="129"/>
      <c r="K56" s="31"/>
    </row>
    <row r="57" spans="1:11" s="32" customFormat="1" ht="11.25" customHeight="1">
      <c r="A57" s="34" t="s">
        <v>44</v>
      </c>
      <c r="B57" s="28"/>
      <c r="C57" s="29">
        <v>23</v>
      </c>
      <c r="D57" s="29">
        <v>30</v>
      </c>
      <c r="E57" s="29">
        <v>30</v>
      </c>
      <c r="F57" s="30"/>
      <c r="G57" s="30"/>
      <c r="H57" s="129">
        <v>0.372</v>
      </c>
      <c r="I57" s="129">
        <v>0.498</v>
      </c>
      <c r="J57" s="129"/>
      <c r="K57" s="31"/>
    </row>
    <row r="58" spans="1:11" s="32" customFormat="1" ht="11.25" customHeight="1">
      <c r="A58" s="34" t="s">
        <v>45</v>
      </c>
      <c r="B58" s="28"/>
      <c r="C58" s="29">
        <v>145</v>
      </c>
      <c r="D58" s="29">
        <v>145</v>
      </c>
      <c r="E58" s="29">
        <v>145</v>
      </c>
      <c r="F58" s="30"/>
      <c r="G58" s="30"/>
      <c r="H58" s="129">
        <v>4.35</v>
      </c>
      <c r="I58" s="129">
        <v>3.132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1020</v>
      </c>
      <c r="D59" s="37">
        <v>1000</v>
      </c>
      <c r="E59" s="37">
        <v>1095</v>
      </c>
      <c r="F59" s="38">
        <v>109.5</v>
      </c>
      <c r="G59" s="39"/>
      <c r="H59" s="130">
        <v>33.504</v>
      </c>
      <c r="I59" s="131">
        <v>32.205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466</v>
      </c>
      <c r="D61" s="29">
        <v>550</v>
      </c>
      <c r="E61" s="29">
        <v>665</v>
      </c>
      <c r="F61" s="30"/>
      <c r="G61" s="30"/>
      <c r="H61" s="129">
        <v>9.658</v>
      </c>
      <c r="I61" s="129">
        <v>15.4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108</v>
      </c>
      <c r="D62" s="29">
        <v>108</v>
      </c>
      <c r="E62" s="29">
        <v>108</v>
      </c>
      <c r="F62" s="30"/>
      <c r="G62" s="30"/>
      <c r="H62" s="129">
        <v>2.213</v>
      </c>
      <c r="I62" s="129">
        <v>2.193</v>
      </c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>
        <v>574</v>
      </c>
      <c r="D64" s="37">
        <v>658</v>
      </c>
      <c r="E64" s="37">
        <v>773</v>
      </c>
      <c r="F64" s="38">
        <v>117.47720364741642</v>
      </c>
      <c r="G64" s="39"/>
      <c r="H64" s="130">
        <v>11.870999999999999</v>
      </c>
      <c r="I64" s="131">
        <v>17.593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1126</v>
      </c>
      <c r="D66" s="37">
        <v>1000</v>
      </c>
      <c r="E66" s="37">
        <v>1020</v>
      </c>
      <c r="F66" s="38">
        <v>102</v>
      </c>
      <c r="G66" s="39"/>
      <c r="H66" s="130">
        <v>28.3</v>
      </c>
      <c r="I66" s="131">
        <v>30.8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475</v>
      </c>
      <c r="D68" s="29">
        <v>450</v>
      </c>
      <c r="E68" s="29">
        <v>500</v>
      </c>
      <c r="F68" s="30"/>
      <c r="G68" s="30"/>
      <c r="H68" s="129">
        <v>17.834</v>
      </c>
      <c r="I68" s="129">
        <v>19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152</v>
      </c>
      <c r="D69" s="29">
        <v>180</v>
      </c>
      <c r="E69" s="29">
        <v>180</v>
      </c>
      <c r="F69" s="30"/>
      <c r="G69" s="30"/>
      <c r="H69" s="129">
        <v>5.274</v>
      </c>
      <c r="I69" s="129">
        <v>7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627</v>
      </c>
      <c r="D70" s="37">
        <v>630</v>
      </c>
      <c r="E70" s="37">
        <v>680</v>
      </c>
      <c r="F70" s="38">
        <v>107.93650793650794</v>
      </c>
      <c r="G70" s="39"/>
      <c r="H70" s="130">
        <v>23.108</v>
      </c>
      <c r="I70" s="131">
        <v>26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201</v>
      </c>
      <c r="D72" s="29">
        <v>148</v>
      </c>
      <c r="E72" s="29">
        <v>137</v>
      </c>
      <c r="F72" s="30"/>
      <c r="G72" s="30"/>
      <c r="H72" s="129">
        <v>5.055</v>
      </c>
      <c r="I72" s="129">
        <v>3.436</v>
      </c>
      <c r="J72" s="129"/>
      <c r="K72" s="31"/>
    </row>
    <row r="73" spans="1:11" s="32" customFormat="1" ht="11.25" customHeight="1">
      <c r="A73" s="34" t="s">
        <v>56</v>
      </c>
      <c r="B73" s="28"/>
      <c r="C73" s="29">
        <v>120</v>
      </c>
      <c r="D73" s="29">
        <v>102</v>
      </c>
      <c r="E73" s="29">
        <v>100</v>
      </c>
      <c r="F73" s="30"/>
      <c r="G73" s="30"/>
      <c r="H73" s="129">
        <v>4.7</v>
      </c>
      <c r="I73" s="129">
        <v>2.642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333</v>
      </c>
      <c r="D74" s="29">
        <v>315</v>
      </c>
      <c r="E74" s="29">
        <v>170</v>
      </c>
      <c r="F74" s="30"/>
      <c r="G74" s="30"/>
      <c r="H74" s="129">
        <v>11.655</v>
      </c>
      <c r="I74" s="129">
        <v>11.025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491</v>
      </c>
      <c r="D75" s="29">
        <v>300</v>
      </c>
      <c r="E75" s="29">
        <v>690</v>
      </c>
      <c r="F75" s="30"/>
      <c r="G75" s="30"/>
      <c r="H75" s="129">
        <v>16.223</v>
      </c>
      <c r="I75" s="129">
        <v>11.4</v>
      </c>
      <c r="J75" s="129"/>
      <c r="K75" s="31"/>
    </row>
    <row r="76" spans="1:11" s="32" customFormat="1" ht="11.25" customHeight="1">
      <c r="A76" s="34" t="s">
        <v>59</v>
      </c>
      <c r="B76" s="28"/>
      <c r="C76" s="29">
        <v>45</v>
      </c>
      <c r="D76" s="29">
        <v>25</v>
      </c>
      <c r="E76" s="29">
        <v>10</v>
      </c>
      <c r="F76" s="30"/>
      <c r="G76" s="30"/>
      <c r="H76" s="129">
        <v>1.125</v>
      </c>
      <c r="I76" s="129">
        <v>0.625</v>
      </c>
      <c r="J76" s="129"/>
      <c r="K76" s="31"/>
    </row>
    <row r="77" spans="1:11" s="32" customFormat="1" ht="11.25" customHeight="1">
      <c r="A77" s="34" t="s">
        <v>60</v>
      </c>
      <c r="B77" s="28"/>
      <c r="C77" s="29">
        <v>64</v>
      </c>
      <c r="D77" s="29">
        <v>64</v>
      </c>
      <c r="E77" s="29">
        <v>50</v>
      </c>
      <c r="F77" s="30"/>
      <c r="G77" s="30"/>
      <c r="H77" s="129">
        <v>2.112</v>
      </c>
      <c r="I77" s="129">
        <v>2.112</v>
      </c>
      <c r="J77" s="129"/>
      <c r="K77" s="31"/>
    </row>
    <row r="78" spans="1:11" s="32" customFormat="1" ht="11.25" customHeight="1">
      <c r="A78" s="34" t="s">
        <v>61</v>
      </c>
      <c r="B78" s="28"/>
      <c r="C78" s="29">
        <v>399</v>
      </c>
      <c r="D78" s="29">
        <v>350</v>
      </c>
      <c r="E78" s="29">
        <v>410</v>
      </c>
      <c r="F78" s="30"/>
      <c r="G78" s="30"/>
      <c r="H78" s="129">
        <v>13.098</v>
      </c>
      <c r="I78" s="129">
        <v>12.25</v>
      </c>
      <c r="J78" s="129"/>
      <c r="K78" s="31"/>
    </row>
    <row r="79" spans="1:11" s="32" customFormat="1" ht="11.25" customHeight="1">
      <c r="A79" s="34" t="s">
        <v>62</v>
      </c>
      <c r="B79" s="28"/>
      <c r="C79" s="29">
        <v>500</v>
      </c>
      <c r="D79" s="29">
        <v>700</v>
      </c>
      <c r="E79" s="29">
        <v>700</v>
      </c>
      <c r="F79" s="30"/>
      <c r="G79" s="30"/>
      <c r="H79" s="129">
        <v>19</v>
      </c>
      <c r="I79" s="129">
        <v>24.5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2153</v>
      </c>
      <c r="D80" s="37">
        <v>2004</v>
      </c>
      <c r="E80" s="37">
        <v>2267</v>
      </c>
      <c r="F80" s="38">
        <v>113.12375249500998</v>
      </c>
      <c r="G80" s="39"/>
      <c r="H80" s="130">
        <v>72.96799999999999</v>
      </c>
      <c r="I80" s="131">
        <v>67.99000000000001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106</v>
      </c>
      <c r="D82" s="29">
        <v>106</v>
      </c>
      <c r="E82" s="29">
        <v>106</v>
      </c>
      <c r="F82" s="30"/>
      <c r="G82" s="30"/>
      <c r="H82" s="129">
        <v>4.756</v>
      </c>
      <c r="I82" s="129">
        <v>4.756</v>
      </c>
      <c r="J82" s="129"/>
      <c r="K82" s="31"/>
    </row>
    <row r="83" spans="1:11" s="32" customFormat="1" ht="11.25" customHeight="1">
      <c r="A83" s="34" t="s">
        <v>65</v>
      </c>
      <c r="B83" s="28"/>
      <c r="C83" s="29">
        <v>68</v>
      </c>
      <c r="D83" s="29">
        <v>68</v>
      </c>
      <c r="E83" s="29">
        <v>64</v>
      </c>
      <c r="F83" s="30"/>
      <c r="G83" s="30"/>
      <c r="H83" s="129">
        <v>1.778</v>
      </c>
      <c r="I83" s="129">
        <v>1.778</v>
      </c>
      <c r="J83" s="129"/>
      <c r="K83" s="31"/>
    </row>
    <row r="84" spans="1:11" s="23" customFormat="1" ht="11.25" customHeight="1">
      <c r="A84" s="35" t="s">
        <v>66</v>
      </c>
      <c r="B84" s="36"/>
      <c r="C84" s="37">
        <v>174</v>
      </c>
      <c r="D84" s="37">
        <v>174</v>
      </c>
      <c r="E84" s="37">
        <v>170</v>
      </c>
      <c r="F84" s="38">
        <v>97.70114942528735</v>
      </c>
      <c r="G84" s="39"/>
      <c r="H84" s="130">
        <v>6.534000000000001</v>
      </c>
      <c r="I84" s="131">
        <v>6.534000000000001</v>
      </c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27284</v>
      </c>
      <c r="D87" s="48">
        <v>28713</v>
      </c>
      <c r="E87" s="48">
        <v>27794.559999999998</v>
      </c>
      <c r="F87" s="49">
        <v>96.80130951137116</v>
      </c>
      <c r="G87" s="39"/>
      <c r="H87" s="134">
        <v>737.4129999999998</v>
      </c>
      <c r="I87" s="135">
        <v>797.718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1">
      <selection activeCell="A9" sqref="A9"/>
    </sheetView>
  </sheetViews>
  <sheetFormatPr defaultColWidth="11.421875" defaultRowHeight="15"/>
  <cols>
    <col min="1" max="4" width="11.57421875" style="86" customWidth="1"/>
    <col min="5" max="5" width="1.8515625" style="86" customWidth="1"/>
    <col min="6" max="16384" width="11.57421875" style="86" customWidth="1"/>
  </cols>
  <sheetData>
    <row r="1" spans="1:9" ht="12.75">
      <c r="A1" s="85"/>
      <c r="B1" s="85"/>
      <c r="C1" s="85"/>
      <c r="D1" s="85"/>
      <c r="E1" s="85"/>
      <c r="F1" s="85"/>
      <c r="G1" s="85"/>
      <c r="H1" s="85"/>
      <c r="I1" s="85"/>
    </row>
    <row r="2" spans="1:9" ht="12.75">
      <c r="A2" s="85"/>
      <c r="B2" s="85"/>
      <c r="C2" s="85"/>
      <c r="D2" s="85"/>
      <c r="E2" s="85"/>
      <c r="F2" s="85"/>
      <c r="G2" s="85"/>
      <c r="H2" s="85"/>
      <c r="I2" s="85"/>
    </row>
    <row r="3" spans="1:9" ht="15">
      <c r="A3" s="155" t="s">
        <v>223</v>
      </c>
      <c r="B3" s="155"/>
      <c r="C3" s="155"/>
      <c r="D3" s="155"/>
      <c r="E3" s="155"/>
      <c r="F3" s="155"/>
      <c r="G3" s="155"/>
      <c r="H3" s="155"/>
      <c r="I3" s="155"/>
    </row>
    <row r="4" spans="1:9" ht="12.75">
      <c r="A4" s="85"/>
      <c r="B4" s="85"/>
      <c r="C4" s="85"/>
      <c r="D4" s="85"/>
      <c r="E4" s="85"/>
      <c r="F4" s="85"/>
      <c r="G4" s="85"/>
      <c r="H4" s="85"/>
      <c r="I4" s="85"/>
    </row>
    <row r="5" spans="1:9" ht="12.75">
      <c r="A5" s="85"/>
      <c r="B5" s="85"/>
      <c r="C5" s="85"/>
      <c r="D5" s="85"/>
      <c r="E5" s="85"/>
      <c r="F5" s="85"/>
      <c r="G5" s="85"/>
      <c r="H5" s="85"/>
      <c r="I5" s="85"/>
    </row>
    <row r="6" spans="1:9" ht="12.75">
      <c r="A6" s="121" t="s">
        <v>288</v>
      </c>
      <c r="B6" s="122"/>
      <c r="C6" s="122"/>
      <c r="D6" s="123"/>
      <c r="E6" s="123"/>
      <c r="F6" s="123"/>
      <c r="G6" s="123"/>
      <c r="H6" s="123"/>
      <c r="I6" s="85"/>
    </row>
    <row r="7" spans="1:9" ht="12.75">
      <c r="A7" s="124"/>
      <c r="B7" s="125"/>
      <c r="C7" s="125"/>
      <c r="D7" s="126"/>
      <c r="E7" s="126"/>
      <c r="F7" s="126"/>
      <c r="G7" s="126"/>
      <c r="H7" s="126"/>
      <c r="I7" s="87"/>
    </row>
    <row r="8" spans="1:9" ht="12.75">
      <c r="A8" s="121" t="s">
        <v>339</v>
      </c>
      <c r="B8" s="115"/>
      <c r="C8" s="115"/>
      <c r="D8" s="115"/>
      <c r="E8" s="115"/>
      <c r="F8" s="115"/>
      <c r="G8" s="115"/>
      <c r="H8" s="115"/>
      <c r="I8" s="85"/>
    </row>
    <row r="9" spans="1:9" ht="12.75">
      <c r="A9" s="88"/>
      <c r="B9" s="85"/>
      <c r="C9" s="85"/>
      <c r="D9" s="85"/>
      <c r="E9" s="85"/>
      <c r="F9" s="85"/>
      <c r="G9" s="85"/>
      <c r="H9" s="85"/>
      <c r="I9" s="85"/>
    </row>
    <row r="10" spans="1:9" ht="12.75">
      <c r="A10" s="85"/>
      <c r="B10" s="85"/>
      <c r="C10" s="85"/>
      <c r="D10" s="85"/>
      <c r="E10" s="85"/>
      <c r="F10" s="85"/>
      <c r="G10" s="85"/>
      <c r="H10" s="85"/>
      <c r="I10" s="85"/>
    </row>
    <row r="11" spans="1:9" ht="12.75">
      <c r="A11" s="89"/>
      <c r="B11" s="90"/>
      <c r="C11" s="90"/>
      <c r="D11" s="91" t="s">
        <v>224</v>
      </c>
      <c r="E11" s="87"/>
      <c r="F11" s="89"/>
      <c r="G11" s="90"/>
      <c r="H11" s="90"/>
      <c r="I11" s="91" t="s">
        <v>224</v>
      </c>
    </row>
    <row r="12" spans="1:9" ht="12.75">
      <c r="A12" s="92"/>
      <c r="B12" s="93"/>
      <c r="C12" s="93"/>
      <c r="D12" s="94"/>
      <c r="E12" s="87"/>
      <c r="F12" s="92"/>
      <c r="G12" s="93"/>
      <c r="H12" s="93"/>
      <c r="I12" s="94"/>
    </row>
    <row r="13" spans="1:9" ht="5.25" customHeight="1">
      <c r="A13" s="95"/>
      <c r="B13" s="96"/>
      <c r="C13" s="96"/>
      <c r="D13" s="97"/>
      <c r="E13" s="87"/>
      <c r="F13" s="95"/>
      <c r="G13" s="96"/>
      <c r="H13" s="96"/>
      <c r="I13" s="97"/>
    </row>
    <row r="14" spans="1:9" ht="12.75">
      <c r="A14" s="92" t="s">
        <v>225</v>
      </c>
      <c r="B14" s="93"/>
      <c r="C14" s="93"/>
      <c r="D14" s="94">
        <v>15</v>
      </c>
      <c r="E14" s="87"/>
      <c r="F14" s="92" t="s">
        <v>257</v>
      </c>
      <c r="G14" s="93"/>
      <c r="H14" s="93"/>
      <c r="I14" s="94">
        <v>47</v>
      </c>
    </row>
    <row r="15" spans="1:9" ht="5.25" customHeight="1">
      <c r="A15" s="95"/>
      <c r="B15" s="96"/>
      <c r="C15" s="96"/>
      <c r="D15" s="97"/>
      <c r="E15" s="87"/>
      <c r="F15" s="95"/>
      <c r="G15" s="96"/>
      <c r="H15" s="96"/>
      <c r="I15" s="97"/>
    </row>
    <row r="16" spans="1:9" ht="12.75">
      <c r="A16" s="92" t="s">
        <v>226</v>
      </c>
      <c r="B16" s="93"/>
      <c r="C16" s="93"/>
      <c r="D16" s="94">
        <v>16</v>
      </c>
      <c r="E16" s="87"/>
      <c r="F16" s="92" t="s">
        <v>258</v>
      </c>
      <c r="G16" s="93"/>
      <c r="H16" s="93"/>
      <c r="I16" s="94">
        <v>48</v>
      </c>
    </row>
    <row r="17" spans="1:9" ht="5.25" customHeight="1">
      <c r="A17" s="95"/>
      <c r="B17" s="96"/>
      <c r="C17" s="96"/>
      <c r="D17" s="97"/>
      <c r="E17" s="87"/>
      <c r="F17" s="95"/>
      <c r="G17" s="96"/>
      <c r="H17" s="96"/>
      <c r="I17" s="97"/>
    </row>
    <row r="18" spans="1:9" ht="12.75">
      <c r="A18" s="92" t="s">
        <v>227</v>
      </c>
      <c r="B18" s="93"/>
      <c r="C18" s="93"/>
      <c r="D18" s="94">
        <v>17</v>
      </c>
      <c r="E18" s="87"/>
      <c r="F18" s="92" t="s">
        <v>259</v>
      </c>
      <c r="G18" s="93"/>
      <c r="H18" s="93"/>
      <c r="I18" s="94">
        <v>49</v>
      </c>
    </row>
    <row r="19" spans="1:9" ht="5.25" customHeight="1">
      <c r="A19" s="95"/>
      <c r="B19" s="96"/>
      <c r="C19" s="96"/>
      <c r="D19" s="97"/>
      <c r="E19" s="87"/>
      <c r="F19" s="95"/>
      <c r="G19" s="96"/>
      <c r="H19" s="96"/>
      <c r="I19" s="97"/>
    </row>
    <row r="20" spans="1:9" ht="12.75">
      <c r="A20" s="92" t="s">
        <v>228</v>
      </c>
      <c r="B20" s="93"/>
      <c r="C20" s="93"/>
      <c r="D20" s="94">
        <v>18</v>
      </c>
      <c r="E20" s="87"/>
      <c r="F20" s="92" t="s">
        <v>260</v>
      </c>
      <c r="G20" s="93"/>
      <c r="H20" s="93"/>
      <c r="I20" s="94">
        <v>50</v>
      </c>
    </row>
    <row r="21" spans="1:9" ht="5.25" customHeight="1">
      <c r="A21" s="95"/>
      <c r="B21" s="96"/>
      <c r="C21" s="96"/>
      <c r="D21" s="97"/>
      <c r="E21" s="87"/>
      <c r="F21" s="95"/>
      <c r="G21" s="96"/>
      <c r="H21" s="96"/>
      <c r="I21" s="97"/>
    </row>
    <row r="22" spans="1:9" ht="12.75">
      <c r="A22" s="92" t="s">
        <v>229</v>
      </c>
      <c r="B22" s="93"/>
      <c r="C22" s="93"/>
      <c r="D22" s="94">
        <v>19</v>
      </c>
      <c r="E22" s="87"/>
      <c r="F22" s="92" t="s">
        <v>261</v>
      </c>
      <c r="G22" s="93"/>
      <c r="H22" s="93"/>
      <c r="I22" s="94">
        <v>51</v>
      </c>
    </row>
    <row r="23" spans="1:9" ht="5.25" customHeight="1">
      <c r="A23" s="95"/>
      <c r="B23" s="96"/>
      <c r="C23" s="96"/>
      <c r="D23" s="97"/>
      <c r="E23" s="87"/>
      <c r="F23" s="95"/>
      <c r="G23" s="96"/>
      <c r="H23" s="96"/>
      <c r="I23" s="97"/>
    </row>
    <row r="24" spans="1:9" ht="12.75">
      <c r="A24" s="92" t="s">
        <v>230</v>
      </c>
      <c r="B24" s="93"/>
      <c r="C24" s="93"/>
      <c r="D24" s="94">
        <v>20</v>
      </c>
      <c r="E24" s="87"/>
      <c r="F24" s="92" t="s">
        <v>262</v>
      </c>
      <c r="G24" s="93"/>
      <c r="H24" s="93"/>
      <c r="I24" s="94">
        <v>52</v>
      </c>
    </row>
    <row r="25" spans="1:9" ht="5.25" customHeight="1">
      <c r="A25" s="95"/>
      <c r="B25" s="96"/>
      <c r="C25" s="96"/>
      <c r="D25" s="97"/>
      <c r="E25" s="87"/>
      <c r="F25" s="95"/>
      <c r="G25" s="96"/>
      <c r="H25" s="96"/>
      <c r="I25" s="97"/>
    </row>
    <row r="26" spans="1:9" ht="12.75">
      <c r="A26" s="92" t="s">
        <v>231</v>
      </c>
      <c r="B26" s="93"/>
      <c r="C26" s="93"/>
      <c r="D26" s="94">
        <v>21</v>
      </c>
      <c r="E26" s="87"/>
      <c r="F26" s="92" t="s">
        <v>263</v>
      </c>
      <c r="G26" s="93"/>
      <c r="H26" s="93"/>
      <c r="I26" s="94">
        <v>53</v>
      </c>
    </row>
    <row r="27" spans="1:9" ht="5.25" customHeight="1">
      <c r="A27" s="95"/>
      <c r="B27" s="96"/>
      <c r="C27" s="96"/>
      <c r="D27" s="97"/>
      <c r="E27" s="87"/>
      <c r="F27" s="95"/>
      <c r="G27" s="96"/>
      <c r="H27" s="96"/>
      <c r="I27" s="97"/>
    </row>
    <row r="28" spans="1:9" ht="12.75">
      <c r="A28" s="92" t="s">
        <v>232</v>
      </c>
      <c r="B28" s="93"/>
      <c r="C28" s="93"/>
      <c r="D28" s="94">
        <v>22</v>
      </c>
      <c r="E28" s="87"/>
      <c r="F28" s="92" t="s">
        <v>264</v>
      </c>
      <c r="G28" s="93"/>
      <c r="H28" s="93"/>
      <c r="I28" s="94">
        <v>54</v>
      </c>
    </row>
    <row r="29" spans="1:9" ht="5.25" customHeight="1">
      <c r="A29" s="95"/>
      <c r="B29" s="96"/>
      <c r="C29" s="96"/>
      <c r="D29" s="97"/>
      <c r="E29" s="87"/>
      <c r="F29" s="95"/>
      <c r="G29" s="96"/>
      <c r="H29" s="96"/>
      <c r="I29" s="97"/>
    </row>
    <row r="30" spans="1:9" ht="12.75">
      <c r="A30" s="92" t="s">
        <v>233</v>
      </c>
      <c r="B30" s="93"/>
      <c r="C30" s="93"/>
      <c r="D30" s="94">
        <v>23</v>
      </c>
      <c r="E30" s="87"/>
      <c r="F30" s="92" t="s">
        <v>265</v>
      </c>
      <c r="G30" s="93"/>
      <c r="H30" s="93"/>
      <c r="I30" s="94">
        <v>55</v>
      </c>
    </row>
    <row r="31" spans="1:9" ht="5.25" customHeight="1">
      <c r="A31" s="95"/>
      <c r="B31" s="96"/>
      <c r="C31" s="96"/>
      <c r="D31" s="97"/>
      <c r="E31" s="87"/>
      <c r="F31" s="95"/>
      <c r="G31" s="96"/>
      <c r="H31" s="96"/>
      <c r="I31" s="97"/>
    </row>
    <row r="32" spans="1:9" ht="12.75">
      <c r="A32" s="92" t="s">
        <v>234</v>
      </c>
      <c r="B32" s="93"/>
      <c r="C32" s="93"/>
      <c r="D32" s="94">
        <v>24</v>
      </c>
      <c r="E32" s="87"/>
      <c r="F32" s="92" t="s">
        <v>266</v>
      </c>
      <c r="G32" s="93"/>
      <c r="H32" s="93"/>
      <c r="I32" s="94">
        <v>56</v>
      </c>
    </row>
    <row r="33" spans="1:9" ht="5.25" customHeight="1">
      <c r="A33" s="95"/>
      <c r="B33" s="96"/>
      <c r="C33" s="96"/>
      <c r="D33" s="97"/>
      <c r="E33" s="87"/>
      <c r="F33" s="95"/>
      <c r="G33" s="96"/>
      <c r="H33" s="96"/>
      <c r="I33" s="97"/>
    </row>
    <row r="34" spans="1:9" ht="12.75">
      <c r="A34" s="92" t="s">
        <v>235</v>
      </c>
      <c r="B34" s="93"/>
      <c r="C34" s="93"/>
      <c r="D34" s="94">
        <v>25</v>
      </c>
      <c r="E34" s="87"/>
      <c r="F34" s="92" t="s">
        <v>267</v>
      </c>
      <c r="G34" s="93"/>
      <c r="H34" s="93"/>
      <c r="I34" s="94">
        <v>57</v>
      </c>
    </row>
    <row r="35" spans="1:9" ht="5.25" customHeight="1">
      <c r="A35" s="95"/>
      <c r="B35" s="96"/>
      <c r="C35" s="96"/>
      <c r="D35" s="97"/>
      <c r="E35" s="87"/>
      <c r="F35" s="95"/>
      <c r="G35" s="96"/>
      <c r="H35" s="96"/>
      <c r="I35" s="97"/>
    </row>
    <row r="36" spans="1:9" ht="12.75">
      <c r="A36" s="92" t="s">
        <v>236</v>
      </c>
      <c r="B36" s="93"/>
      <c r="C36" s="93"/>
      <c r="D36" s="94">
        <v>26</v>
      </c>
      <c r="E36" s="87"/>
      <c r="F36" s="92" t="s">
        <v>268</v>
      </c>
      <c r="G36" s="93"/>
      <c r="H36" s="93"/>
      <c r="I36" s="94">
        <v>58</v>
      </c>
    </row>
    <row r="37" spans="1:9" ht="5.25" customHeight="1">
      <c r="A37" s="95"/>
      <c r="B37" s="96"/>
      <c r="C37" s="96"/>
      <c r="D37" s="97"/>
      <c r="E37" s="87"/>
      <c r="F37" s="95"/>
      <c r="G37" s="96"/>
      <c r="H37" s="96"/>
      <c r="I37" s="97"/>
    </row>
    <row r="38" spans="1:9" ht="12.75">
      <c r="A38" s="92" t="s">
        <v>237</v>
      </c>
      <c r="B38" s="93"/>
      <c r="C38" s="93"/>
      <c r="D38" s="94">
        <v>27</v>
      </c>
      <c r="E38" s="87"/>
      <c r="F38" s="92" t="s">
        <v>269</v>
      </c>
      <c r="G38" s="93"/>
      <c r="H38" s="93"/>
      <c r="I38" s="94">
        <v>59</v>
      </c>
    </row>
    <row r="39" spans="1:9" ht="5.25" customHeight="1">
      <c r="A39" s="95"/>
      <c r="B39" s="96"/>
      <c r="C39" s="96"/>
      <c r="D39" s="97"/>
      <c r="E39" s="87"/>
      <c r="F39" s="95"/>
      <c r="G39" s="96"/>
      <c r="H39" s="96"/>
      <c r="I39" s="97"/>
    </row>
    <row r="40" spans="1:9" ht="12.75">
      <c r="A40" s="92" t="s">
        <v>238</v>
      </c>
      <c r="B40" s="93"/>
      <c r="C40" s="93"/>
      <c r="D40" s="94">
        <v>28</v>
      </c>
      <c r="E40" s="87"/>
      <c r="F40" s="92" t="s">
        <v>270</v>
      </c>
      <c r="G40" s="93"/>
      <c r="H40" s="93"/>
      <c r="I40" s="94">
        <v>60</v>
      </c>
    </row>
    <row r="41" spans="1:9" ht="5.25" customHeight="1">
      <c r="A41" s="95"/>
      <c r="B41" s="96"/>
      <c r="C41" s="96"/>
      <c r="D41" s="97"/>
      <c r="E41" s="87"/>
      <c r="F41" s="95"/>
      <c r="G41" s="96"/>
      <c r="H41" s="96"/>
      <c r="I41" s="97"/>
    </row>
    <row r="42" spans="1:9" ht="12.75">
      <c r="A42" s="92" t="s">
        <v>239</v>
      </c>
      <c r="B42" s="93"/>
      <c r="C42" s="93"/>
      <c r="D42" s="94">
        <v>29</v>
      </c>
      <c r="E42" s="87"/>
      <c r="F42" s="92" t="s">
        <v>271</v>
      </c>
      <c r="G42" s="93"/>
      <c r="H42" s="93"/>
      <c r="I42" s="94">
        <v>61</v>
      </c>
    </row>
    <row r="43" spans="1:9" ht="5.25" customHeight="1">
      <c r="A43" s="95"/>
      <c r="B43" s="96"/>
      <c r="C43" s="96"/>
      <c r="D43" s="97"/>
      <c r="E43" s="87"/>
      <c r="F43" s="95"/>
      <c r="G43" s="96"/>
      <c r="H43" s="96"/>
      <c r="I43" s="97"/>
    </row>
    <row r="44" spans="1:9" ht="12.75">
      <c r="A44" s="92" t="s">
        <v>240</v>
      </c>
      <c r="B44" s="93"/>
      <c r="C44" s="93"/>
      <c r="D44" s="94">
        <v>30</v>
      </c>
      <c r="E44" s="87"/>
      <c r="F44" s="92" t="s">
        <v>272</v>
      </c>
      <c r="G44" s="93"/>
      <c r="H44" s="93"/>
      <c r="I44" s="94">
        <v>62</v>
      </c>
    </row>
    <row r="45" spans="1:9" ht="5.25" customHeight="1">
      <c r="A45" s="95"/>
      <c r="B45" s="96"/>
      <c r="C45" s="96"/>
      <c r="D45" s="97"/>
      <c r="E45" s="87"/>
      <c r="F45" s="95"/>
      <c r="G45" s="96"/>
      <c r="H45" s="96"/>
      <c r="I45" s="97"/>
    </row>
    <row r="46" spans="1:9" ht="12.75">
      <c r="A46" s="92" t="s">
        <v>241</v>
      </c>
      <c r="B46" s="93"/>
      <c r="C46" s="93"/>
      <c r="D46" s="94">
        <v>31</v>
      </c>
      <c r="E46" s="87"/>
      <c r="F46" s="92" t="s">
        <v>273</v>
      </c>
      <c r="G46" s="93"/>
      <c r="H46" s="93"/>
      <c r="I46" s="94">
        <v>63</v>
      </c>
    </row>
    <row r="47" spans="1:9" ht="5.25" customHeight="1">
      <c r="A47" s="95"/>
      <c r="B47" s="96"/>
      <c r="C47" s="96"/>
      <c r="D47" s="97"/>
      <c r="E47" s="87"/>
      <c r="F47" s="95"/>
      <c r="G47" s="96"/>
      <c r="H47" s="96"/>
      <c r="I47" s="97"/>
    </row>
    <row r="48" spans="1:9" ht="12.75">
      <c r="A48" s="92" t="s">
        <v>242</v>
      </c>
      <c r="B48" s="93"/>
      <c r="C48" s="93"/>
      <c r="D48" s="94">
        <v>32</v>
      </c>
      <c r="E48" s="87"/>
      <c r="F48" s="92" t="s">
        <v>274</v>
      </c>
      <c r="G48" s="93"/>
      <c r="H48" s="93"/>
      <c r="I48" s="94">
        <v>64</v>
      </c>
    </row>
    <row r="49" spans="1:9" ht="5.25" customHeight="1">
      <c r="A49" s="95"/>
      <c r="B49" s="96"/>
      <c r="C49" s="96"/>
      <c r="D49" s="97"/>
      <c r="E49" s="87"/>
      <c r="F49" s="95"/>
      <c r="G49" s="96"/>
      <c r="H49" s="96"/>
      <c r="I49" s="97"/>
    </row>
    <row r="50" spans="1:9" ht="12.75">
      <c r="A50" s="92" t="s">
        <v>243</v>
      </c>
      <c r="B50" s="93"/>
      <c r="C50" s="93"/>
      <c r="D50" s="94">
        <v>33</v>
      </c>
      <c r="E50" s="87"/>
      <c r="F50" s="92" t="s">
        <v>275</v>
      </c>
      <c r="G50" s="93"/>
      <c r="H50" s="93"/>
      <c r="I50" s="94">
        <v>65</v>
      </c>
    </row>
    <row r="51" spans="1:9" ht="5.25" customHeight="1">
      <c r="A51" s="95"/>
      <c r="B51" s="96"/>
      <c r="C51" s="96"/>
      <c r="D51" s="97"/>
      <c r="E51" s="87"/>
      <c r="F51" s="95"/>
      <c r="G51" s="96"/>
      <c r="H51" s="96"/>
      <c r="I51" s="97"/>
    </row>
    <row r="52" spans="1:9" ht="12.75">
      <c r="A52" s="92" t="s">
        <v>244</v>
      </c>
      <c r="B52" s="93"/>
      <c r="C52" s="93"/>
      <c r="D52" s="94">
        <v>34</v>
      </c>
      <c r="E52" s="87"/>
      <c r="F52" s="92" t="s">
        <v>276</v>
      </c>
      <c r="G52" s="93"/>
      <c r="H52" s="93"/>
      <c r="I52" s="94">
        <v>66</v>
      </c>
    </row>
    <row r="53" spans="1:9" ht="5.25" customHeight="1">
      <c r="A53" s="95"/>
      <c r="B53" s="96"/>
      <c r="C53" s="96"/>
      <c r="D53" s="97"/>
      <c r="E53" s="87"/>
      <c r="F53" s="95"/>
      <c r="G53" s="96"/>
      <c r="H53" s="96"/>
      <c r="I53" s="97"/>
    </row>
    <row r="54" spans="1:9" ht="12.75">
      <c r="A54" s="92" t="s">
        <v>245</v>
      </c>
      <c r="B54" s="93"/>
      <c r="C54" s="93"/>
      <c r="D54" s="94">
        <v>35</v>
      </c>
      <c r="E54" s="87"/>
      <c r="F54" s="92" t="s">
        <v>277</v>
      </c>
      <c r="G54" s="93"/>
      <c r="H54" s="93"/>
      <c r="I54" s="94">
        <v>67</v>
      </c>
    </row>
    <row r="55" spans="1:9" ht="5.25" customHeight="1">
      <c r="A55" s="95"/>
      <c r="B55" s="96"/>
      <c r="C55" s="96"/>
      <c r="D55" s="97"/>
      <c r="E55" s="87"/>
      <c r="F55" s="95"/>
      <c r="G55" s="96"/>
      <c r="H55" s="96"/>
      <c r="I55" s="97"/>
    </row>
    <row r="56" spans="1:9" ht="12.75">
      <c r="A56" s="92" t="s">
        <v>246</v>
      </c>
      <c r="B56" s="93"/>
      <c r="C56" s="93"/>
      <c r="D56" s="94">
        <v>36</v>
      </c>
      <c r="E56" s="87"/>
      <c r="F56" s="92"/>
      <c r="G56" s="93"/>
      <c r="H56" s="93"/>
      <c r="I56" s="94"/>
    </row>
    <row r="57" spans="1:9" ht="5.25" customHeight="1">
      <c r="A57" s="95"/>
      <c r="B57" s="96"/>
      <c r="C57" s="96"/>
      <c r="D57" s="97"/>
      <c r="E57" s="87"/>
      <c r="F57" s="95"/>
      <c r="G57" s="96"/>
      <c r="H57" s="96"/>
      <c r="I57" s="97"/>
    </row>
    <row r="58" spans="1:9" ht="12.75">
      <c r="A58" s="92" t="s">
        <v>247</v>
      </c>
      <c r="B58" s="93"/>
      <c r="C58" s="93"/>
      <c r="D58" s="94">
        <v>37</v>
      </c>
      <c r="E58" s="87"/>
      <c r="F58" s="92"/>
      <c r="G58" s="93"/>
      <c r="H58" s="93"/>
      <c r="I58" s="94"/>
    </row>
    <row r="59" spans="1:9" ht="5.25" customHeight="1">
      <c r="A59" s="95"/>
      <c r="B59" s="96"/>
      <c r="C59" s="96"/>
      <c r="D59" s="97"/>
      <c r="E59" s="87"/>
      <c r="F59" s="95"/>
      <c r="G59" s="96"/>
      <c r="H59" s="96"/>
      <c r="I59" s="97"/>
    </row>
    <row r="60" spans="1:9" ht="12.75">
      <c r="A60" s="92" t="s">
        <v>248</v>
      </c>
      <c r="B60" s="93"/>
      <c r="C60" s="93"/>
      <c r="D60" s="94">
        <v>38</v>
      </c>
      <c r="E60" s="87"/>
      <c r="F60" s="92"/>
      <c r="G60" s="93"/>
      <c r="H60" s="93"/>
      <c r="I60" s="94"/>
    </row>
    <row r="61" spans="1:9" ht="5.25" customHeight="1">
      <c r="A61" s="95"/>
      <c r="B61" s="96"/>
      <c r="C61" s="96"/>
      <c r="D61" s="97"/>
      <c r="E61" s="87"/>
      <c r="F61" s="95"/>
      <c r="G61" s="96"/>
      <c r="H61" s="96"/>
      <c r="I61" s="97"/>
    </row>
    <row r="62" spans="1:9" ht="12.75">
      <c r="A62" s="92" t="s">
        <v>249</v>
      </c>
      <c r="B62" s="93"/>
      <c r="C62" s="93"/>
      <c r="D62" s="94">
        <v>39</v>
      </c>
      <c r="E62" s="87"/>
      <c r="F62" s="92"/>
      <c r="G62" s="93"/>
      <c r="H62" s="93"/>
      <c r="I62" s="94"/>
    </row>
    <row r="63" spans="1:9" ht="5.25" customHeight="1">
      <c r="A63" s="95"/>
      <c r="B63" s="96"/>
      <c r="C63" s="96"/>
      <c r="D63" s="97"/>
      <c r="E63" s="87"/>
      <c r="F63" s="95"/>
      <c r="G63" s="96"/>
      <c r="H63" s="96"/>
      <c r="I63" s="97"/>
    </row>
    <row r="64" spans="1:9" ht="12.75">
      <c r="A64" s="92" t="s">
        <v>250</v>
      </c>
      <c r="B64" s="93"/>
      <c r="C64" s="93"/>
      <c r="D64" s="94">
        <v>40</v>
      </c>
      <c r="E64" s="87"/>
      <c r="F64" s="92"/>
      <c r="G64" s="93"/>
      <c r="H64" s="93"/>
      <c r="I64" s="94"/>
    </row>
    <row r="65" spans="1:9" ht="5.25" customHeight="1">
      <c r="A65" s="95"/>
      <c r="B65" s="96"/>
      <c r="C65" s="96"/>
      <c r="D65" s="97"/>
      <c r="E65" s="87"/>
      <c r="F65" s="95"/>
      <c r="G65" s="96"/>
      <c r="H65" s="96"/>
      <c r="I65" s="97"/>
    </row>
    <row r="66" spans="1:9" ht="12.75">
      <c r="A66" s="92" t="s">
        <v>251</v>
      </c>
      <c r="B66" s="93"/>
      <c r="C66" s="93"/>
      <c r="D66" s="94">
        <v>41</v>
      </c>
      <c r="E66" s="87"/>
      <c r="F66" s="92"/>
      <c r="G66" s="93"/>
      <c r="H66" s="93"/>
      <c r="I66" s="94"/>
    </row>
    <row r="67" spans="1:9" ht="5.25" customHeight="1">
      <c r="A67" s="95"/>
      <c r="B67" s="96"/>
      <c r="C67" s="96"/>
      <c r="D67" s="97"/>
      <c r="E67" s="87"/>
      <c r="F67" s="95"/>
      <c r="G67" s="96"/>
      <c r="H67" s="96"/>
      <c r="I67" s="97"/>
    </row>
    <row r="68" spans="1:9" ht="12.75">
      <c r="A68" s="92" t="s">
        <v>252</v>
      </c>
      <c r="B68" s="93"/>
      <c r="C68" s="93"/>
      <c r="D68" s="94">
        <v>42</v>
      </c>
      <c r="E68" s="87"/>
      <c r="F68" s="92"/>
      <c r="G68" s="93"/>
      <c r="H68" s="93"/>
      <c r="I68" s="94"/>
    </row>
    <row r="69" spans="1:9" ht="5.25" customHeight="1">
      <c r="A69" s="95"/>
      <c r="B69" s="96"/>
      <c r="C69" s="96"/>
      <c r="D69" s="97"/>
      <c r="E69" s="87"/>
      <c r="F69" s="95"/>
      <c r="G69" s="96"/>
      <c r="H69" s="96"/>
      <c r="I69" s="97"/>
    </row>
    <row r="70" spans="1:9" ht="12.75">
      <c r="A70" s="92" t="s">
        <v>253</v>
      </c>
      <c r="B70" s="93"/>
      <c r="C70" s="93"/>
      <c r="D70" s="94">
        <v>43</v>
      </c>
      <c r="E70" s="87"/>
      <c r="F70" s="92"/>
      <c r="G70" s="93"/>
      <c r="H70" s="93"/>
      <c r="I70" s="94"/>
    </row>
    <row r="71" spans="1:9" ht="5.25" customHeight="1">
      <c r="A71" s="95"/>
      <c r="B71" s="96"/>
      <c r="C71" s="96"/>
      <c r="D71" s="97"/>
      <c r="E71" s="87"/>
      <c r="F71" s="95"/>
      <c r="G71" s="96"/>
      <c r="H71" s="96"/>
      <c r="I71" s="97"/>
    </row>
    <row r="72" spans="1:9" ht="12.75">
      <c r="A72" s="92" t="s">
        <v>254</v>
      </c>
      <c r="B72" s="93"/>
      <c r="C72" s="93"/>
      <c r="D72" s="94">
        <v>44</v>
      </c>
      <c r="E72" s="87"/>
      <c r="F72" s="92"/>
      <c r="G72" s="93"/>
      <c r="H72" s="93"/>
      <c r="I72" s="94"/>
    </row>
    <row r="73" spans="1:9" ht="5.25" customHeight="1">
      <c r="A73" s="95"/>
      <c r="B73" s="96"/>
      <c r="C73" s="96"/>
      <c r="D73" s="97"/>
      <c r="E73" s="85"/>
      <c r="F73" s="95"/>
      <c r="G73" s="96"/>
      <c r="H73" s="96"/>
      <c r="I73" s="97"/>
    </row>
    <row r="74" spans="1:9" ht="12.75">
      <c r="A74" s="92" t="s">
        <v>255</v>
      </c>
      <c r="B74" s="93"/>
      <c r="C74" s="93"/>
      <c r="D74" s="94">
        <v>45</v>
      </c>
      <c r="E74" s="85"/>
      <c r="F74" s="92"/>
      <c r="G74" s="93"/>
      <c r="H74" s="93"/>
      <c r="I74" s="94"/>
    </row>
    <row r="75" spans="1:9" ht="5.25" customHeight="1">
      <c r="A75" s="95"/>
      <c r="B75" s="96"/>
      <c r="C75" s="96"/>
      <c r="D75" s="97"/>
      <c r="E75" s="85"/>
      <c r="F75" s="95"/>
      <c r="G75" s="96"/>
      <c r="H75" s="96"/>
      <c r="I75" s="97"/>
    </row>
    <row r="76" spans="1:9" ht="12.75">
      <c r="A76" s="92" t="s">
        <v>256</v>
      </c>
      <c r="B76" s="93"/>
      <c r="C76" s="93"/>
      <c r="D76" s="94">
        <v>46</v>
      </c>
      <c r="E76" s="85"/>
      <c r="F76" s="92"/>
      <c r="G76" s="93"/>
      <c r="H76" s="93"/>
      <c r="I76" s="94"/>
    </row>
    <row r="77" spans="1:9" ht="5.25" customHeight="1">
      <c r="A77" s="98"/>
      <c r="B77" s="99"/>
      <c r="C77" s="99"/>
      <c r="D77" s="100"/>
      <c r="E77" s="85"/>
      <c r="F77" s="98"/>
      <c r="G77" s="99"/>
      <c r="H77" s="99"/>
      <c r="I77" s="100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>
        <v>918</v>
      </c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>
        <v>918</v>
      </c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/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/>
      <c r="I37" s="131"/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/>
      <c r="I59" s="131"/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/>
      <c r="I66" s="131"/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>
        <v>3890</v>
      </c>
      <c r="D73" s="29">
        <v>4790</v>
      </c>
      <c r="E73" s="29">
        <v>4860</v>
      </c>
      <c r="F73" s="30"/>
      <c r="G73" s="30"/>
      <c r="H73" s="129">
        <v>202.28</v>
      </c>
      <c r="I73" s="129">
        <v>221.4</v>
      </c>
      <c r="J73" s="129">
        <v>225.245</v>
      </c>
      <c r="K73" s="31"/>
    </row>
    <row r="74" spans="1:11" s="32" customFormat="1" ht="11.25" customHeight="1">
      <c r="A74" s="34" t="s">
        <v>57</v>
      </c>
      <c r="B74" s="28"/>
      <c r="C74" s="29">
        <v>14</v>
      </c>
      <c r="D74" s="29">
        <v>13</v>
      </c>
      <c r="E74" s="29">
        <v>10</v>
      </c>
      <c r="F74" s="30"/>
      <c r="G74" s="30"/>
      <c r="H74" s="129">
        <v>0.84</v>
      </c>
      <c r="I74" s="129">
        <v>0.78</v>
      </c>
      <c r="J74" s="129">
        <v>0.6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>
        <v>3860</v>
      </c>
      <c r="D79" s="29">
        <v>3820</v>
      </c>
      <c r="E79" s="29">
        <v>3820</v>
      </c>
      <c r="F79" s="30"/>
      <c r="G79" s="30"/>
      <c r="H79" s="129">
        <v>328.1</v>
      </c>
      <c r="I79" s="129">
        <v>152.8</v>
      </c>
      <c r="J79" s="129">
        <v>420.2</v>
      </c>
      <c r="K79" s="31"/>
    </row>
    <row r="80" spans="1:11" s="23" customFormat="1" ht="11.25" customHeight="1">
      <c r="A80" s="41" t="s">
        <v>63</v>
      </c>
      <c r="B80" s="36"/>
      <c r="C80" s="37">
        <v>7764</v>
      </c>
      <c r="D80" s="37">
        <v>8623</v>
      </c>
      <c r="E80" s="37">
        <v>8690</v>
      </c>
      <c r="F80" s="38">
        <v>100.77699176620666</v>
      </c>
      <c r="G80" s="39"/>
      <c r="H80" s="130">
        <v>531.22</v>
      </c>
      <c r="I80" s="131">
        <v>374.98</v>
      </c>
      <c r="J80" s="131">
        <v>646.045</v>
      </c>
      <c r="K80" s="40">
        <v>172.28785535228542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7764</v>
      </c>
      <c r="D87" s="48">
        <v>8623</v>
      </c>
      <c r="E87" s="48">
        <v>9608</v>
      </c>
      <c r="F87" s="49">
        <v>111.42293865244115</v>
      </c>
      <c r="G87" s="39"/>
      <c r="H87" s="134">
        <v>531.22</v>
      </c>
      <c r="I87" s="135">
        <v>374.98</v>
      </c>
      <c r="J87" s="135">
        <v>646.045</v>
      </c>
      <c r="K87" s="49">
        <v>172.28785535228542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>
        <v>12</v>
      </c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1054</v>
      </c>
      <c r="D19" s="29">
        <v>922</v>
      </c>
      <c r="E19" s="29">
        <v>918</v>
      </c>
      <c r="F19" s="30"/>
      <c r="G19" s="30"/>
      <c r="H19" s="129">
        <v>110.67</v>
      </c>
      <c r="I19" s="129">
        <v>92.2</v>
      </c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1054</v>
      </c>
      <c r="D22" s="37">
        <v>922</v>
      </c>
      <c r="E22" s="37">
        <v>918</v>
      </c>
      <c r="F22" s="38">
        <v>99.56616052060737</v>
      </c>
      <c r="G22" s="39"/>
      <c r="H22" s="130">
        <v>110.67</v>
      </c>
      <c r="I22" s="131">
        <v>92.2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82</v>
      </c>
      <c r="D24" s="37">
        <v>225</v>
      </c>
      <c r="E24" s="37">
        <v>367</v>
      </c>
      <c r="F24" s="38">
        <v>163.11111111111111</v>
      </c>
      <c r="G24" s="39"/>
      <c r="H24" s="130">
        <v>6.922</v>
      </c>
      <c r="I24" s="131">
        <v>17.345</v>
      </c>
      <c r="J24" s="131">
        <v>34.258</v>
      </c>
      <c r="K24" s="40">
        <v>197.50936869414818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490</v>
      </c>
      <c r="D26" s="37">
        <v>640</v>
      </c>
      <c r="E26" s="37">
        <v>960</v>
      </c>
      <c r="F26" s="38">
        <v>150</v>
      </c>
      <c r="G26" s="39"/>
      <c r="H26" s="130">
        <v>47.846</v>
      </c>
      <c r="I26" s="131">
        <v>64.364</v>
      </c>
      <c r="J26" s="131">
        <v>92.16</v>
      </c>
      <c r="K26" s="40">
        <v>143.1856317195948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>
        <v>161</v>
      </c>
      <c r="E28" s="29">
        <v>415</v>
      </c>
      <c r="F28" s="30"/>
      <c r="G28" s="30"/>
      <c r="H28" s="129"/>
      <c r="I28" s="129">
        <v>13.2</v>
      </c>
      <c r="J28" s="129">
        <v>36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>
        <v>161</v>
      </c>
      <c r="E31" s="37">
        <v>415</v>
      </c>
      <c r="F31" s="38">
        <v>257.7639751552795</v>
      </c>
      <c r="G31" s="39"/>
      <c r="H31" s="130"/>
      <c r="I31" s="131">
        <v>13.2</v>
      </c>
      <c r="J31" s="131">
        <v>36</v>
      </c>
      <c r="K31" s="40">
        <v>272.72727272727275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/>
      <c r="I37" s="131"/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1754</v>
      </c>
      <c r="D41" s="29">
        <v>1338</v>
      </c>
      <c r="E41" s="29">
        <v>1748</v>
      </c>
      <c r="F41" s="30"/>
      <c r="G41" s="30"/>
      <c r="H41" s="129">
        <v>175.554</v>
      </c>
      <c r="I41" s="129">
        <v>134.437</v>
      </c>
      <c r="J41" s="129">
        <v>167.808</v>
      </c>
      <c r="K41" s="31"/>
    </row>
    <row r="42" spans="1:11" s="32" customFormat="1" ht="11.25" customHeight="1">
      <c r="A42" s="34" t="s">
        <v>31</v>
      </c>
      <c r="B42" s="28"/>
      <c r="C42" s="29">
        <v>1467</v>
      </c>
      <c r="D42" s="29">
        <v>1312</v>
      </c>
      <c r="E42" s="29">
        <v>1616</v>
      </c>
      <c r="F42" s="30"/>
      <c r="G42" s="30"/>
      <c r="H42" s="129">
        <v>132.909</v>
      </c>
      <c r="I42" s="129">
        <v>116.499</v>
      </c>
      <c r="J42" s="129">
        <v>151.5</v>
      </c>
      <c r="K42" s="31"/>
    </row>
    <row r="43" spans="1:11" s="32" customFormat="1" ht="11.25" customHeight="1">
      <c r="A43" s="34" t="s">
        <v>32</v>
      </c>
      <c r="B43" s="28"/>
      <c r="C43" s="29">
        <v>4129</v>
      </c>
      <c r="D43" s="29">
        <v>3801</v>
      </c>
      <c r="E43" s="29">
        <v>7062</v>
      </c>
      <c r="F43" s="30"/>
      <c r="G43" s="30"/>
      <c r="H43" s="129">
        <v>317.89</v>
      </c>
      <c r="I43" s="129">
        <v>297.865</v>
      </c>
      <c r="J43" s="129">
        <v>600.27</v>
      </c>
      <c r="K43" s="31"/>
    </row>
    <row r="44" spans="1:11" s="32" customFormat="1" ht="11.25" customHeight="1">
      <c r="A44" s="34" t="s">
        <v>33</v>
      </c>
      <c r="B44" s="28"/>
      <c r="C44" s="29">
        <v>1530</v>
      </c>
      <c r="D44" s="29">
        <v>656</v>
      </c>
      <c r="E44" s="29">
        <v>1780</v>
      </c>
      <c r="F44" s="30"/>
      <c r="G44" s="30"/>
      <c r="H44" s="129">
        <v>50.26</v>
      </c>
      <c r="I44" s="129">
        <v>53.569</v>
      </c>
      <c r="J44" s="129">
        <v>188.68</v>
      </c>
      <c r="K44" s="31"/>
    </row>
    <row r="45" spans="1:11" s="32" customFormat="1" ht="11.25" customHeight="1">
      <c r="A45" s="34" t="s">
        <v>34</v>
      </c>
      <c r="B45" s="28"/>
      <c r="C45" s="29">
        <v>1442</v>
      </c>
      <c r="D45" s="29">
        <v>1192</v>
      </c>
      <c r="E45" s="29">
        <v>2672</v>
      </c>
      <c r="F45" s="30"/>
      <c r="G45" s="30"/>
      <c r="H45" s="129">
        <v>116.62</v>
      </c>
      <c r="I45" s="129">
        <v>105.623</v>
      </c>
      <c r="J45" s="129">
        <v>240.48</v>
      </c>
      <c r="K45" s="31"/>
    </row>
    <row r="46" spans="1:11" s="32" customFormat="1" ht="11.25" customHeight="1">
      <c r="A46" s="34" t="s">
        <v>35</v>
      </c>
      <c r="B46" s="28"/>
      <c r="C46" s="29">
        <v>882</v>
      </c>
      <c r="D46" s="29">
        <v>579</v>
      </c>
      <c r="E46" s="29">
        <v>669</v>
      </c>
      <c r="F46" s="30"/>
      <c r="G46" s="30"/>
      <c r="H46" s="129">
        <v>89.162</v>
      </c>
      <c r="I46" s="129">
        <v>62.439</v>
      </c>
      <c r="J46" s="129">
        <v>66.9</v>
      </c>
      <c r="K46" s="31"/>
    </row>
    <row r="47" spans="1:11" s="32" customFormat="1" ht="11.25" customHeight="1">
      <c r="A47" s="34" t="s">
        <v>36</v>
      </c>
      <c r="B47" s="28"/>
      <c r="C47" s="29">
        <v>260</v>
      </c>
      <c r="D47" s="29">
        <v>325</v>
      </c>
      <c r="E47" s="29">
        <v>459</v>
      </c>
      <c r="F47" s="30"/>
      <c r="G47" s="30"/>
      <c r="H47" s="129">
        <v>29.34</v>
      </c>
      <c r="I47" s="129">
        <v>25.507</v>
      </c>
      <c r="J47" s="129">
        <v>39.015</v>
      </c>
      <c r="K47" s="31"/>
    </row>
    <row r="48" spans="1:11" s="32" customFormat="1" ht="11.25" customHeight="1">
      <c r="A48" s="34" t="s">
        <v>37</v>
      </c>
      <c r="B48" s="28"/>
      <c r="C48" s="29">
        <v>5940</v>
      </c>
      <c r="D48" s="29">
        <v>4386</v>
      </c>
      <c r="E48" s="29">
        <v>6436</v>
      </c>
      <c r="F48" s="30"/>
      <c r="G48" s="30"/>
      <c r="H48" s="129">
        <v>396.63</v>
      </c>
      <c r="I48" s="129">
        <v>421.324</v>
      </c>
      <c r="J48" s="129">
        <v>630.728</v>
      </c>
      <c r="K48" s="31"/>
    </row>
    <row r="49" spans="1:11" s="32" customFormat="1" ht="11.25" customHeight="1">
      <c r="A49" s="34" t="s">
        <v>38</v>
      </c>
      <c r="B49" s="28"/>
      <c r="C49" s="29">
        <v>1594</v>
      </c>
      <c r="D49" s="29">
        <v>1395</v>
      </c>
      <c r="E49" s="29">
        <v>2064</v>
      </c>
      <c r="F49" s="30"/>
      <c r="G49" s="30"/>
      <c r="H49" s="129">
        <v>139.6</v>
      </c>
      <c r="I49" s="129">
        <v>134.253</v>
      </c>
      <c r="J49" s="129">
        <v>202.272</v>
      </c>
      <c r="K49" s="31"/>
    </row>
    <row r="50" spans="1:11" s="23" customFormat="1" ht="11.25" customHeight="1">
      <c r="A50" s="41" t="s">
        <v>39</v>
      </c>
      <c r="B50" s="36"/>
      <c r="C50" s="37">
        <v>18998</v>
      </c>
      <c r="D50" s="37">
        <v>14984</v>
      </c>
      <c r="E50" s="37">
        <v>24506</v>
      </c>
      <c r="F50" s="38">
        <v>163.5477843032568</v>
      </c>
      <c r="G50" s="39"/>
      <c r="H50" s="130">
        <v>1447.965</v>
      </c>
      <c r="I50" s="131">
        <v>1351.5159999999998</v>
      </c>
      <c r="J50" s="131">
        <v>2287.6530000000002</v>
      </c>
      <c r="K50" s="40">
        <v>169.26569866727442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0.04</v>
      </c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>
        <v>9</v>
      </c>
      <c r="D55" s="29">
        <v>12</v>
      </c>
      <c r="E55" s="29">
        <v>6</v>
      </c>
      <c r="F55" s="30"/>
      <c r="G55" s="30"/>
      <c r="H55" s="129">
        <v>0.855</v>
      </c>
      <c r="I55" s="129">
        <v>1.242</v>
      </c>
      <c r="J55" s="129">
        <v>0.552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>
        <v>9</v>
      </c>
      <c r="D59" s="37">
        <v>12</v>
      </c>
      <c r="E59" s="37">
        <v>6</v>
      </c>
      <c r="F59" s="38">
        <v>50</v>
      </c>
      <c r="G59" s="39"/>
      <c r="H59" s="130">
        <v>0.855</v>
      </c>
      <c r="I59" s="131">
        <v>1.242</v>
      </c>
      <c r="J59" s="131">
        <v>0.552</v>
      </c>
      <c r="K59" s="40">
        <v>44.44444444444445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/>
      <c r="I66" s="131"/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/>
      <c r="I73" s="129"/>
      <c r="J73" s="129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/>
      <c r="I76" s="129"/>
      <c r="J76" s="129">
        <v>36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/>
      <c r="I79" s="129"/>
      <c r="J79" s="129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/>
      <c r="I80" s="131"/>
      <c r="J80" s="131">
        <v>36</v>
      </c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20633.04</v>
      </c>
      <c r="D87" s="48">
        <v>16944</v>
      </c>
      <c r="E87" s="48">
        <v>27172</v>
      </c>
      <c r="F87" s="49">
        <v>160.3635505193579</v>
      </c>
      <c r="G87" s="39"/>
      <c r="H87" s="134">
        <v>1614.2579999999998</v>
      </c>
      <c r="I87" s="135">
        <v>1539.8669999999997</v>
      </c>
      <c r="J87" s="135">
        <v>2486.6230000000005</v>
      </c>
      <c r="K87" s="49">
        <v>161.48297223071867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68</v>
      </c>
      <c r="D17" s="37">
        <v>88</v>
      </c>
      <c r="E17" s="37">
        <v>107</v>
      </c>
      <c r="F17" s="38">
        <v>121.5909090909091</v>
      </c>
      <c r="G17" s="39"/>
      <c r="H17" s="130">
        <v>0.099</v>
      </c>
      <c r="I17" s="131">
        <v>0.113</v>
      </c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3168</v>
      </c>
      <c r="D19" s="29">
        <v>4149</v>
      </c>
      <c r="E19" s="29">
        <v>4149</v>
      </c>
      <c r="F19" s="30"/>
      <c r="G19" s="30"/>
      <c r="H19" s="129">
        <v>4.676</v>
      </c>
      <c r="I19" s="129">
        <v>9.128</v>
      </c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3168</v>
      </c>
      <c r="D22" s="37">
        <v>4149</v>
      </c>
      <c r="E22" s="37">
        <v>4149</v>
      </c>
      <c r="F22" s="38">
        <v>100</v>
      </c>
      <c r="G22" s="39"/>
      <c r="H22" s="130">
        <v>4.676</v>
      </c>
      <c r="I22" s="131">
        <v>9.128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5285</v>
      </c>
      <c r="D24" s="37">
        <v>6386</v>
      </c>
      <c r="E24" s="37">
        <v>5500</v>
      </c>
      <c r="F24" s="38">
        <v>86.12590040714062</v>
      </c>
      <c r="G24" s="39"/>
      <c r="H24" s="130">
        <v>7.61</v>
      </c>
      <c r="I24" s="131">
        <v>12.164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2857</v>
      </c>
      <c r="D26" s="37">
        <v>3100</v>
      </c>
      <c r="E26" s="37">
        <v>3100</v>
      </c>
      <c r="F26" s="38">
        <v>100</v>
      </c>
      <c r="G26" s="39"/>
      <c r="H26" s="130">
        <v>4.954</v>
      </c>
      <c r="I26" s="131">
        <v>6.3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8005</v>
      </c>
      <c r="D28" s="29">
        <v>5850</v>
      </c>
      <c r="E28" s="29">
        <v>4000</v>
      </c>
      <c r="F28" s="30"/>
      <c r="G28" s="30"/>
      <c r="H28" s="129">
        <v>19.464</v>
      </c>
      <c r="I28" s="129">
        <v>13</v>
      </c>
      <c r="J28" s="129"/>
      <c r="K28" s="31"/>
    </row>
    <row r="29" spans="1:11" s="32" customFormat="1" ht="11.25" customHeight="1">
      <c r="A29" s="34" t="s">
        <v>21</v>
      </c>
      <c r="B29" s="28"/>
      <c r="C29" s="29">
        <v>6865</v>
      </c>
      <c r="D29" s="29">
        <v>7500</v>
      </c>
      <c r="E29" s="29">
        <v>8100</v>
      </c>
      <c r="F29" s="30"/>
      <c r="G29" s="30"/>
      <c r="H29" s="129">
        <v>5.835</v>
      </c>
      <c r="I29" s="129">
        <v>5.936</v>
      </c>
      <c r="J29" s="129"/>
      <c r="K29" s="31"/>
    </row>
    <row r="30" spans="1:11" s="32" customFormat="1" ht="11.25" customHeight="1">
      <c r="A30" s="34" t="s">
        <v>22</v>
      </c>
      <c r="B30" s="28"/>
      <c r="C30" s="29">
        <v>11416</v>
      </c>
      <c r="D30" s="29">
        <v>9344</v>
      </c>
      <c r="E30" s="29">
        <v>7700</v>
      </c>
      <c r="F30" s="30"/>
      <c r="G30" s="30"/>
      <c r="H30" s="129">
        <v>19.259</v>
      </c>
      <c r="I30" s="129">
        <v>12.424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26286</v>
      </c>
      <c r="D31" s="37">
        <v>22694</v>
      </c>
      <c r="E31" s="37">
        <v>19800</v>
      </c>
      <c r="F31" s="38">
        <v>87.24773067771217</v>
      </c>
      <c r="G31" s="39"/>
      <c r="H31" s="130">
        <v>44.558</v>
      </c>
      <c r="I31" s="131">
        <v>31.36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191</v>
      </c>
      <c r="D33" s="29">
        <v>81</v>
      </c>
      <c r="E33" s="29">
        <v>90</v>
      </c>
      <c r="F33" s="30"/>
      <c r="G33" s="30"/>
      <c r="H33" s="129">
        <v>0.234</v>
      </c>
      <c r="I33" s="129">
        <v>0.116</v>
      </c>
      <c r="J33" s="129"/>
      <c r="K33" s="31"/>
    </row>
    <row r="34" spans="1:11" s="32" customFormat="1" ht="11.25" customHeight="1">
      <c r="A34" s="34" t="s">
        <v>25</v>
      </c>
      <c r="B34" s="28"/>
      <c r="C34" s="29">
        <v>2580</v>
      </c>
      <c r="D34" s="29">
        <v>4200</v>
      </c>
      <c r="E34" s="29">
        <v>3000</v>
      </c>
      <c r="F34" s="30"/>
      <c r="G34" s="30"/>
      <c r="H34" s="129">
        <v>4.093</v>
      </c>
      <c r="I34" s="129">
        <v>4.1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737</v>
      </c>
      <c r="D35" s="29">
        <v>1632</v>
      </c>
      <c r="E35" s="29">
        <v>850</v>
      </c>
      <c r="F35" s="30"/>
      <c r="G35" s="30"/>
      <c r="H35" s="129">
        <v>1.435</v>
      </c>
      <c r="I35" s="129">
        <v>2.63</v>
      </c>
      <c r="J35" s="129"/>
      <c r="K35" s="31"/>
    </row>
    <row r="36" spans="1:11" s="32" customFormat="1" ht="11.25" customHeight="1">
      <c r="A36" s="34" t="s">
        <v>27</v>
      </c>
      <c r="B36" s="28"/>
      <c r="C36" s="29">
        <v>112</v>
      </c>
      <c r="D36" s="29">
        <v>30</v>
      </c>
      <c r="E36" s="29">
        <v>13</v>
      </c>
      <c r="F36" s="30"/>
      <c r="G36" s="30"/>
      <c r="H36" s="129">
        <v>0.146</v>
      </c>
      <c r="I36" s="129">
        <v>0.024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3620</v>
      </c>
      <c r="D37" s="37">
        <v>5943</v>
      </c>
      <c r="E37" s="37">
        <v>3953</v>
      </c>
      <c r="F37" s="38">
        <v>66.51522799932694</v>
      </c>
      <c r="G37" s="39"/>
      <c r="H37" s="130">
        <v>5.908</v>
      </c>
      <c r="I37" s="131">
        <v>6.869999999999999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9</v>
      </c>
      <c r="D39" s="37">
        <v>9</v>
      </c>
      <c r="E39" s="37">
        <v>10</v>
      </c>
      <c r="F39" s="38">
        <v>111.11111111111111</v>
      </c>
      <c r="G39" s="39"/>
      <c r="H39" s="130">
        <v>0.013</v>
      </c>
      <c r="I39" s="131">
        <v>0.01</v>
      </c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9126</v>
      </c>
      <c r="D41" s="29">
        <v>7992</v>
      </c>
      <c r="E41" s="29">
        <v>8700</v>
      </c>
      <c r="F41" s="30"/>
      <c r="G41" s="30"/>
      <c r="H41" s="129">
        <v>6.802</v>
      </c>
      <c r="I41" s="129">
        <v>7.181</v>
      </c>
      <c r="J41" s="129"/>
      <c r="K41" s="31"/>
    </row>
    <row r="42" spans="1:11" s="32" customFormat="1" ht="11.25" customHeight="1">
      <c r="A42" s="34" t="s">
        <v>31</v>
      </c>
      <c r="B42" s="28"/>
      <c r="C42" s="29">
        <v>80717</v>
      </c>
      <c r="D42" s="29">
        <v>84838</v>
      </c>
      <c r="E42" s="29">
        <v>72227</v>
      </c>
      <c r="F42" s="30"/>
      <c r="G42" s="30"/>
      <c r="H42" s="129">
        <v>70.701</v>
      </c>
      <c r="I42" s="129">
        <v>109.078</v>
      </c>
      <c r="J42" s="129"/>
      <c r="K42" s="31"/>
    </row>
    <row r="43" spans="1:11" s="32" customFormat="1" ht="11.25" customHeight="1">
      <c r="A43" s="34" t="s">
        <v>32</v>
      </c>
      <c r="B43" s="28"/>
      <c r="C43" s="29">
        <v>21728</v>
      </c>
      <c r="D43" s="29">
        <v>18773</v>
      </c>
      <c r="E43" s="29">
        <v>19000</v>
      </c>
      <c r="F43" s="30"/>
      <c r="G43" s="30"/>
      <c r="H43" s="129">
        <v>32.78</v>
      </c>
      <c r="I43" s="129">
        <v>39.167</v>
      </c>
      <c r="J43" s="129"/>
      <c r="K43" s="31"/>
    </row>
    <row r="44" spans="1:11" s="32" customFormat="1" ht="11.25" customHeight="1">
      <c r="A44" s="34" t="s">
        <v>33</v>
      </c>
      <c r="B44" s="28"/>
      <c r="C44" s="29">
        <v>61132</v>
      </c>
      <c r="D44" s="29">
        <v>57189</v>
      </c>
      <c r="E44" s="29">
        <v>64534</v>
      </c>
      <c r="F44" s="30"/>
      <c r="G44" s="30"/>
      <c r="H44" s="129">
        <v>64.453</v>
      </c>
      <c r="I44" s="129">
        <v>75.432</v>
      </c>
      <c r="J44" s="129"/>
      <c r="K44" s="31"/>
    </row>
    <row r="45" spans="1:11" s="32" customFormat="1" ht="11.25" customHeight="1">
      <c r="A45" s="34" t="s">
        <v>34</v>
      </c>
      <c r="B45" s="28"/>
      <c r="C45" s="29">
        <v>24458</v>
      </c>
      <c r="D45" s="29">
        <v>27852</v>
      </c>
      <c r="E45" s="29">
        <v>24500</v>
      </c>
      <c r="F45" s="30"/>
      <c r="G45" s="30"/>
      <c r="H45" s="129">
        <v>25.539</v>
      </c>
      <c r="I45" s="129">
        <v>36.078</v>
      </c>
      <c r="J45" s="129"/>
      <c r="K45" s="31"/>
    </row>
    <row r="46" spans="1:11" s="32" customFormat="1" ht="11.25" customHeight="1">
      <c r="A46" s="34" t="s">
        <v>35</v>
      </c>
      <c r="B46" s="28"/>
      <c r="C46" s="29">
        <v>38126</v>
      </c>
      <c r="D46" s="29">
        <v>36989</v>
      </c>
      <c r="E46" s="29">
        <v>38000</v>
      </c>
      <c r="F46" s="30"/>
      <c r="G46" s="30"/>
      <c r="H46" s="129">
        <v>20.668</v>
      </c>
      <c r="I46" s="129">
        <v>34.364</v>
      </c>
      <c r="J46" s="129"/>
      <c r="K46" s="31"/>
    </row>
    <row r="47" spans="1:11" s="32" customFormat="1" ht="11.25" customHeight="1">
      <c r="A47" s="34" t="s">
        <v>36</v>
      </c>
      <c r="B47" s="28"/>
      <c r="C47" s="29">
        <v>43990</v>
      </c>
      <c r="D47" s="29">
        <v>45134</v>
      </c>
      <c r="E47" s="29">
        <v>50000</v>
      </c>
      <c r="F47" s="30"/>
      <c r="G47" s="30"/>
      <c r="H47" s="129">
        <v>25.462</v>
      </c>
      <c r="I47" s="129">
        <v>49.337</v>
      </c>
      <c r="J47" s="129"/>
      <c r="K47" s="31"/>
    </row>
    <row r="48" spans="1:11" s="32" customFormat="1" ht="11.25" customHeight="1">
      <c r="A48" s="34" t="s">
        <v>37</v>
      </c>
      <c r="B48" s="28"/>
      <c r="C48" s="29">
        <v>65752</v>
      </c>
      <c r="D48" s="29">
        <v>52102</v>
      </c>
      <c r="E48" s="29">
        <v>52100</v>
      </c>
      <c r="F48" s="30"/>
      <c r="G48" s="30"/>
      <c r="H48" s="129">
        <v>50.423</v>
      </c>
      <c r="I48" s="129">
        <v>70.163</v>
      </c>
      <c r="J48" s="129"/>
      <c r="K48" s="31"/>
    </row>
    <row r="49" spans="1:11" s="32" customFormat="1" ht="11.25" customHeight="1">
      <c r="A49" s="34" t="s">
        <v>38</v>
      </c>
      <c r="B49" s="28"/>
      <c r="C49" s="29">
        <v>41486</v>
      </c>
      <c r="D49" s="29">
        <v>34939</v>
      </c>
      <c r="E49" s="29">
        <v>34932</v>
      </c>
      <c r="F49" s="30"/>
      <c r="G49" s="30"/>
      <c r="H49" s="129">
        <v>32.66</v>
      </c>
      <c r="I49" s="129">
        <v>44.404</v>
      </c>
      <c r="J49" s="129"/>
      <c r="K49" s="31"/>
    </row>
    <row r="50" spans="1:11" s="23" customFormat="1" ht="11.25" customHeight="1">
      <c r="A50" s="41" t="s">
        <v>39</v>
      </c>
      <c r="B50" s="36"/>
      <c r="C50" s="37">
        <v>386515</v>
      </c>
      <c r="D50" s="37">
        <v>365808</v>
      </c>
      <c r="E50" s="37">
        <v>363993</v>
      </c>
      <c r="F50" s="38">
        <v>99.50383807899226</v>
      </c>
      <c r="G50" s="39"/>
      <c r="H50" s="130">
        <v>329.48799999999994</v>
      </c>
      <c r="I50" s="131">
        <v>465.204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1308</v>
      </c>
      <c r="D52" s="37">
        <v>1350</v>
      </c>
      <c r="E52" s="37">
        <v>1349</v>
      </c>
      <c r="F52" s="38">
        <v>99.92592592592592</v>
      </c>
      <c r="G52" s="39"/>
      <c r="H52" s="130">
        <v>1.106</v>
      </c>
      <c r="I52" s="131">
        <v>0.561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5174</v>
      </c>
      <c r="D54" s="29">
        <v>2771</v>
      </c>
      <c r="E54" s="29">
        <v>4350</v>
      </c>
      <c r="F54" s="30"/>
      <c r="G54" s="30"/>
      <c r="H54" s="129">
        <v>7.255</v>
      </c>
      <c r="I54" s="129">
        <v>3.847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2345</v>
      </c>
      <c r="D55" s="29">
        <v>720</v>
      </c>
      <c r="E55" s="29">
        <v>720</v>
      </c>
      <c r="F55" s="30"/>
      <c r="G55" s="30"/>
      <c r="H55" s="129">
        <v>1.872</v>
      </c>
      <c r="I55" s="129">
        <v>0.277</v>
      </c>
      <c r="J55" s="129"/>
      <c r="K55" s="31"/>
    </row>
    <row r="56" spans="1:11" s="32" customFormat="1" ht="11.25" customHeight="1">
      <c r="A56" s="34" t="s">
        <v>43</v>
      </c>
      <c r="B56" s="28"/>
      <c r="C56" s="29">
        <v>139316</v>
      </c>
      <c r="D56" s="29">
        <v>121910</v>
      </c>
      <c r="E56" s="29">
        <v>120900</v>
      </c>
      <c r="F56" s="30"/>
      <c r="G56" s="30"/>
      <c r="H56" s="129">
        <v>61.806</v>
      </c>
      <c r="I56" s="129">
        <v>94.3</v>
      </c>
      <c r="J56" s="129"/>
      <c r="K56" s="31"/>
    </row>
    <row r="57" spans="1:11" s="32" customFormat="1" ht="11.25" customHeight="1">
      <c r="A57" s="34" t="s">
        <v>44</v>
      </c>
      <c r="B57" s="28"/>
      <c r="C57" s="29">
        <v>29896</v>
      </c>
      <c r="D57" s="29">
        <v>30000</v>
      </c>
      <c r="E57" s="29">
        <v>32000</v>
      </c>
      <c r="F57" s="30"/>
      <c r="G57" s="30"/>
      <c r="H57" s="129">
        <v>16.061</v>
      </c>
      <c r="I57" s="129">
        <v>30.96</v>
      </c>
      <c r="J57" s="129"/>
      <c r="K57" s="31"/>
    </row>
    <row r="58" spans="1:11" s="32" customFormat="1" ht="11.25" customHeight="1">
      <c r="A58" s="34" t="s">
        <v>45</v>
      </c>
      <c r="B58" s="28"/>
      <c r="C58" s="29">
        <v>2493</v>
      </c>
      <c r="D58" s="29">
        <v>1629</v>
      </c>
      <c r="E58" s="29">
        <v>1300</v>
      </c>
      <c r="F58" s="30"/>
      <c r="G58" s="30"/>
      <c r="H58" s="129">
        <v>2.006</v>
      </c>
      <c r="I58" s="129">
        <v>0.716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179224</v>
      </c>
      <c r="D59" s="37">
        <v>157030</v>
      </c>
      <c r="E59" s="37">
        <v>159270</v>
      </c>
      <c r="F59" s="38">
        <v>101.42647901674839</v>
      </c>
      <c r="G59" s="39"/>
      <c r="H59" s="130">
        <v>89</v>
      </c>
      <c r="I59" s="131">
        <v>130.1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478</v>
      </c>
      <c r="D61" s="29">
        <v>373</v>
      </c>
      <c r="E61" s="29">
        <v>373</v>
      </c>
      <c r="F61" s="30"/>
      <c r="G61" s="30"/>
      <c r="H61" s="129">
        <v>0.28</v>
      </c>
      <c r="I61" s="129">
        <v>0.159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46</v>
      </c>
      <c r="D62" s="29">
        <v>18</v>
      </c>
      <c r="E62" s="29">
        <v>18</v>
      </c>
      <c r="F62" s="30"/>
      <c r="G62" s="30"/>
      <c r="H62" s="129">
        <v>0.034</v>
      </c>
      <c r="I62" s="129">
        <v>0.01</v>
      </c>
      <c r="J62" s="129"/>
      <c r="K62" s="31"/>
    </row>
    <row r="63" spans="1:11" s="32" customFormat="1" ht="11.25" customHeight="1">
      <c r="A63" s="34" t="s">
        <v>49</v>
      </c>
      <c r="B63" s="28"/>
      <c r="C63" s="29">
        <v>548</v>
      </c>
      <c r="D63" s="29">
        <v>422</v>
      </c>
      <c r="E63" s="29">
        <v>422</v>
      </c>
      <c r="F63" s="30"/>
      <c r="G63" s="30"/>
      <c r="H63" s="129">
        <v>0.47</v>
      </c>
      <c r="I63" s="129">
        <v>0.541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1072</v>
      </c>
      <c r="D64" s="37">
        <v>813</v>
      </c>
      <c r="E64" s="37">
        <v>813</v>
      </c>
      <c r="F64" s="38">
        <v>100</v>
      </c>
      <c r="G64" s="39"/>
      <c r="H64" s="130">
        <v>0.784</v>
      </c>
      <c r="I64" s="131">
        <v>0.7100000000000001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616</v>
      </c>
      <c r="D66" s="37">
        <v>150</v>
      </c>
      <c r="E66" s="37">
        <v>290</v>
      </c>
      <c r="F66" s="38">
        <v>193.33333333333334</v>
      </c>
      <c r="G66" s="39"/>
      <c r="H66" s="130">
        <v>1.488</v>
      </c>
      <c r="I66" s="131">
        <v>0.165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16838</v>
      </c>
      <c r="D68" s="29">
        <v>5100</v>
      </c>
      <c r="E68" s="29">
        <v>9000</v>
      </c>
      <c r="F68" s="30"/>
      <c r="G68" s="30"/>
      <c r="H68" s="129">
        <v>21.956</v>
      </c>
      <c r="I68" s="129">
        <v>4.4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3090</v>
      </c>
      <c r="D69" s="29">
        <v>810</v>
      </c>
      <c r="E69" s="29">
        <v>600</v>
      </c>
      <c r="F69" s="30"/>
      <c r="G69" s="30"/>
      <c r="H69" s="129">
        <v>4.899</v>
      </c>
      <c r="I69" s="129">
        <v>1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19928</v>
      </c>
      <c r="D70" s="37">
        <v>5910</v>
      </c>
      <c r="E70" s="37">
        <v>9600</v>
      </c>
      <c r="F70" s="38">
        <v>162.43654822335026</v>
      </c>
      <c r="G70" s="39"/>
      <c r="H70" s="130">
        <v>26.855</v>
      </c>
      <c r="I70" s="131">
        <v>5.4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104</v>
      </c>
      <c r="D72" s="29">
        <v>44</v>
      </c>
      <c r="E72" s="29"/>
      <c r="F72" s="30"/>
      <c r="G72" s="30"/>
      <c r="H72" s="129">
        <v>0.088</v>
      </c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>
        <v>60734</v>
      </c>
      <c r="D73" s="29">
        <v>57500</v>
      </c>
      <c r="E73" s="29">
        <v>57500</v>
      </c>
      <c r="F73" s="30"/>
      <c r="G73" s="30"/>
      <c r="H73" s="129">
        <v>95.863</v>
      </c>
      <c r="I73" s="129">
        <v>85.5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33845</v>
      </c>
      <c r="D74" s="29">
        <v>25080</v>
      </c>
      <c r="E74" s="29">
        <v>25000</v>
      </c>
      <c r="F74" s="30"/>
      <c r="G74" s="30"/>
      <c r="H74" s="129">
        <v>26.009</v>
      </c>
      <c r="I74" s="129">
        <v>19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1540</v>
      </c>
      <c r="D75" s="29">
        <v>814</v>
      </c>
      <c r="E75" s="29">
        <v>870</v>
      </c>
      <c r="F75" s="30"/>
      <c r="G75" s="30"/>
      <c r="H75" s="129">
        <v>0.705</v>
      </c>
      <c r="I75" s="129">
        <v>0.58</v>
      </c>
      <c r="J75" s="129"/>
      <c r="K75" s="31"/>
    </row>
    <row r="76" spans="1:11" s="32" customFormat="1" ht="11.25" customHeight="1">
      <c r="A76" s="34" t="s">
        <v>59</v>
      </c>
      <c r="B76" s="28"/>
      <c r="C76" s="29">
        <v>16854</v>
      </c>
      <c r="D76" s="29">
        <v>14825</v>
      </c>
      <c r="E76" s="29">
        <v>14800</v>
      </c>
      <c r="F76" s="30"/>
      <c r="G76" s="30"/>
      <c r="H76" s="129">
        <v>16.8</v>
      </c>
      <c r="I76" s="129">
        <v>15</v>
      </c>
      <c r="J76" s="129"/>
      <c r="K76" s="31"/>
    </row>
    <row r="77" spans="1:11" s="32" customFormat="1" ht="11.25" customHeight="1">
      <c r="A77" s="34" t="s">
        <v>60</v>
      </c>
      <c r="B77" s="28"/>
      <c r="C77" s="29">
        <v>1967</v>
      </c>
      <c r="D77" s="29">
        <v>449</v>
      </c>
      <c r="E77" s="29">
        <v>448</v>
      </c>
      <c r="F77" s="30"/>
      <c r="G77" s="30"/>
      <c r="H77" s="129">
        <v>1.479</v>
      </c>
      <c r="I77" s="129">
        <v>0.212</v>
      </c>
      <c r="J77" s="129"/>
      <c r="K77" s="31"/>
    </row>
    <row r="78" spans="1:11" s="32" customFormat="1" ht="11.25" customHeight="1">
      <c r="A78" s="34" t="s">
        <v>61</v>
      </c>
      <c r="B78" s="28"/>
      <c r="C78" s="29">
        <v>2386</v>
      </c>
      <c r="D78" s="29">
        <v>1500</v>
      </c>
      <c r="E78" s="29">
        <v>1300</v>
      </c>
      <c r="F78" s="30"/>
      <c r="G78" s="30"/>
      <c r="H78" s="129">
        <v>2.208</v>
      </c>
      <c r="I78" s="129">
        <v>1.35</v>
      </c>
      <c r="J78" s="129"/>
      <c r="K78" s="31"/>
    </row>
    <row r="79" spans="1:11" s="32" customFormat="1" ht="11.25" customHeight="1">
      <c r="A79" s="34" t="s">
        <v>62</v>
      </c>
      <c r="B79" s="28"/>
      <c r="C79" s="29">
        <v>129285</v>
      </c>
      <c r="D79" s="29">
        <v>103500</v>
      </c>
      <c r="E79" s="29">
        <v>103500</v>
      </c>
      <c r="F79" s="30"/>
      <c r="G79" s="30"/>
      <c r="H79" s="129">
        <v>160.55</v>
      </c>
      <c r="I79" s="129">
        <v>82.8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246715</v>
      </c>
      <c r="D80" s="37">
        <v>203712</v>
      </c>
      <c r="E80" s="37">
        <v>203418</v>
      </c>
      <c r="F80" s="38">
        <v>99.85567860508954</v>
      </c>
      <c r="G80" s="39"/>
      <c r="H80" s="130">
        <v>303.702</v>
      </c>
      <c r="I80" s="131">
        <v>204.442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876671</v>
      </c>
      <c r="D87" s="48">
        <v>777142</v>
      </c>
      <c r="E87" s="48">
        <v>775352</v>
      </c>
      <c r="F87" s="49">
        <v>99.76966886360536</v>
      </c>
      <c r="G87" s="39"/>
      <c r="H87" s="134">
        <v>820.2409999999999</v>
      </c>
      <c r="I87" s="135">
        <v>872.527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190</v>
      </c>
      <c r="D9" s="29">
        <v>509</v>
      </c>
      <c r="E9" s="29">
        <v>44</v>
      </c>
      <c r="F9" s="30"/>
      <c r="G9" s="30"/>
      <c r="H9" s="129">
        <v>4.426</v>
      </c>
      <c r="I9" s="129">
        <v>11.707</v>
      </c>
      <c r="J9" s="129"/>
      <c r="K9" s="31"/>
    </row>
    <row r="10" spans="1:11" s="32" customFormat="1" ht="11.25" customHeight="1">
      <c r="A10" s="34" t="s">
        <v>8</v>
      </c>
      <c r="B10" s="28"/>
      <c r="C10" s="29">
        <v>84</v>
      </c>
      <c r="D10" s="29">
        <v>119</v>
      </c>
      <c r="E10" s="29">
        <v>55</v>
      </c>
      <c r="F10" s="30"/>
      <c r="G10" s="30"/>
      <c r="H10" s="129">
        <v>0.697</v>
      </c>
      <c r="I10" s="129">
        <v>2.795</v>
      </c>
      <c r="J10" s="129"/>
      <c r="K10" s="31"/>
    </row>
    <row r="11" spans="1:11" s="32" customFormat="1" ht="11.25" customHeight="1">
      <c r="A11" s="27" t="s">
        <v>9</v>
      </c>
      <c r="B11" s="28"/>
      <c r="C11" s="29">
        <v>11</v>
      </c>
      <c r="D11" s="29">
        <v>26</v>
      </c>
      <c r="E11" s="29">
        <v>63.21</v>
      </c>
      <c r="F11" s="30"/>
      <c r="G11" s="30"/>
      <c r="H11" s="129">
        <v>0.019</v>
      </c>
      <c r="I11" s="129">
        <v>0.622</v>
      </c>
      <c r="J11" s="129"/>
      <c r="K11" s="31"/>
    </row>
    <row r="12" spans="1:11" s="32" customFormat="1" ht="11.25" customHeight="1">
      <c r="A12" s="34" t="s">
        <v>10</v>
      </c>
      <c r="B12" s="28"/>
      <c r="C12" s="29">
        <v>27</v>
      </c>
      <c r="D12" s="29">
        <v>27</v>
      </c>
      <c r="E12" s="29">
        <v>50</v>
      </c>
      <c r="F12" s="30"/>
      <c r="G12" s="30"/>
      <c r="H12" s="129">
        <v>0.699</v>
      </c>
      <c r="I12" s="129">
        <v>0.724</v>
      </c>
      <c r="J12" s="129"/>
      <c r="K12" s="31"/>
    </row>
    <row r="13" spans="1:11" s="23" customFormat="1" ht="11.25" customHeight="1">
      <c r="A13" s="35" t="s">
        <v>11</v>
      </c>
      <c r="B13" s="36"/>
      <c r="C13" s="37">
        <v>312</v>
      </c>
      <c r="D13" s="37">
        <v>681</v>
      </c>
      <c r="E13" s="37">
        <v>212.21</v>
      </c>
      <c r="F13" s="38">
        <v>31.16152716593245</v>
      </c>
      <c r="G13" s="39"/>
      <c r="H13" s="130">
        <v>5.841</v>
      </c>
      <c r="I13" s="131">
        <v>15.848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68</v>
      </c>
      <c r="D15" s="37">
        <v>138</v>
      </c>
      <c r="E15" s="37">
        <v>140</v>
      </c>
      <c r="F15" s="38">
        <v>101.44927536231884</v>
      </c>
      <c r="G15" s="39"/>
      <c r="H15" s="130">
        <v>2.04</v>
      </c>
      <c r="I15" s="131">
        <v>3.8</v>
      </c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140</v>
      </c>
      <c r="D17" s="37">
        <v>118</v>
      </c>
      <c r="E17" s="37">
        <v>117</v>
      </c>
      <c r="F17" s="38">
        <v>99.15254237288136</v>
      </c>
      <c r="G17" s="39"/>
      <c r="H17" s="130">
        <v>1.923</v>
      </c>
      <c r="I17" s="131">
        <v>1.77</v>
      </c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517</v>
      </c>
      <c r="D19" s="29">
        <v>821</v>
      </c>
      <c r="E19" s="29">
        <v>821</v>
      </c>
      <c r="F19" s="30"/>
      <c r="G19" s="30"/>
      <c r="H19" s="129">
        <v>19.533</v>
      </c>
      <c r="I19" s="129">
        <v>26.3</v>
      </c>
      <c r="J19" s="129"/>
      <c r="K19" s="31"/>
    </row>
    <row r="20" spans="1:11" s="32" customFormat="1" ht="11.25" customHeight="1">
      <c r="A20" s="34" t="s">
        <v>15</v>
      </c>
      <c r="B20" s="28"/>
      <c r="C20" s="29">
        <v>50</v>
      </c>
      <c r="D20" s="29">
        <v>50</v>
      </c>
      <c r="E20" s="29">
        <v>50</v>
      </c>
      <c r="F20" s="30"/>
      <c r="G20" s="30"/>
      <c r="H20" s="129">
        <v>1.6</v>
      </c>
      <c r="I20" s="129">
        <v>1.6</v>
      </c>
      <c r="J20" s="129"/>
      <c r="K20" s="31"/>
    </row>
    <row r="21" spans="1:11" s="32" customFormat="1" ht="11.25" customHeight="1">
      <c r="A21" s="34" t="s">
        <v>16</v>
      </c>
      <c r="B21" s="28"/>
      <c r="C21" s="29">
        <v>57</v>
      </c>
      <c r="D21" s="29">
        <v>58</v>
      </c>
      <c r="E21" s="29">
        <v>58</v>
      </c>
      <c r="F21" s="30"/>
      <c r="G21" s="30"/>
      <c r="H21" s="129">
        <v>2.221</v>
      </c>
      <c r="I21" s="129">
        <v>2.2</v>
      </c>
      <c r="J21" s="129"/>
      <c r="K21" s="31"/>
    </row>
    <row r="22" spans="1:11" s="23" customFormat="1" ht="11.25" customHeight="1">
      <c r="A22" s="35" t="s">
        <v>17</v>
      </c>
      <c r="B22" s="36"/>
      <c r="C22" s="37">
        <v>624</v>
      </c>
      <c r="D22" s="37">
        <v>929</v>
      </c>
      <c r="E22" s="37">
        <v>929</v>
      </c>
      <c r="F22" s="38">
        <v>100</v>
      </c>
      <c r="G22" s="39"/>
      <c r="H22" s="130">
        <v>23.354000000000003</v>
      </c>
      <c r="I22" s="131">
        <v>30.1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4626</v>
      </c>
      <c r="D24" s="37">
        <v>4716</v>
      </c>
      <c r="E24" s="37">
        <v>4700</v>
      </c>
      <c r="F24" s="38">
        <v>99.6607294317218</v>
      </c>
      <c r="G24" s="39"/>
      <c r="H24" s="130">
        <v>186.459</v>
      </c>
      <c r="I24" s="131">
        <v>179.877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842</v>
      </c>
      <c r="D26" s="37">
        <v>850</v>
      </c>
      <c r="E26" s="37">
        <v>750</v>
      </c>
      <c r="F26" s="38">
        <v>88.23529411764706</v>
      </c>
      <c r="G26" s="39"/>
      <c r="H26" s="130">
        <v>32.489</v>
      </c>
      <c r="I26" s="131">
        <v>37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31793</v>
      </c>
      <c r="D28" s="29">
        <v>32300</v>
      </c>
      <c r="E28" s="29">
        <v>35000</v>
      </c>
      <c r="F28" s="30"/>
      <c r="G28" s="30"/>
      <c r="H28" s="129">
        <v>1208.151</v>
      </c>
      <c r="I28" s="129">
        <v>1115</v>
      </c>
      <c r="J28" s="129"/>
      <c r="K28" s="31"/>
    </row>
    <row r="29" spans="1:11" s="32" customFormat="1" ht="11.25" customHeight="1">
      <c r="A29" s="34" t="s">
        <v>21</v>
      </c>
      <c r="B29" s="28"/>
      <c r="C29" s="29">
        <v>7496</v>
      </c>
      <c r="D29" s="29">
        <v>8296</v>
      </c>
      <c r="E29" s="29">
        <v>8227</v>
      </c>
      <c r="F29" s="30"/>
      <c r="G29" s="30"/>
      <c r="H29" s="129">
        <v>74.965</v>
      </c>
      <c r="I29" s="129">
        <v>223.325</v>
      </c>
      <c r="J29" s="129"/>
      <c r="K29" s="31"/>
    </row>
    <row r="30" spans="1:11" s="32" customFormat="1" ht="11.25" customHeight="1">
      <c r="A30" s="34" t="s">
        <v>22</v>
      </c>
      <c r="B30" s="28"/>
      <c r="C30" s="29">
        <v>35991</v>
      </c>
      <c r="D30" s="29">
        <v>36225</v>
      </c>
      <c r="E30" s="29">
        <v>36000</v>
      </c>
      <c r="F30" s="30"/>
      <c r="G30" s="30"/>
      <c r="H30" s="129">
        <v>1674.322</v>
      </c>
      <c r="I30" s="129">
        <v>1776.436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75280</v>
      </c>
      <c r="D31" s="37">
        <v>76821</v>
      </c>
      <c r="E31" s="37">
        <v>79227</v>
      </c>
      <c r="F31" s="38">
        <v>103.13195610575234</v>
      </c>
      <c r="G31" s="39"/>
      <c r="H31" s="130">
        <v>2957.438</v>
      </c>
      <c r="I31" s="131">
        <v>3114.761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3003</v>
      </c>
      <c r="D33" s="29">
        <v>2694</v>
      </c>
      <c r="E33" s="29">
        <v>2627</v>
      </c>
      <c r="F33" s="30"/>
      <c r="G33" s="30"/>
      <c r="H33" s="129">
        <v>38.273</v>
      </c>
      <c r="I33" s="129">
        <v>27.334</v>
      </c>
      <c r="J33" s="129"/>
      <c r="K33" s="31"/>
    </row>
    <row r="34" spans="1:11" s="32" customFormat="1" ht="11.25" customHeight="1">
      <c r="A34" s="34" t="s">
        <v>25</v>
      </c>
      <c r="B34" s="28"/>
      <c r="C34" s="29">
        <v>6826</v>
      </c>
      <c r="D34" s="29">
        <v>6660</v>
      </c>
      <c r="E34" s="29">
        <v>6500</v>
      </c>
      <c r="F34" s="30"/>
      <c r="G34" s="30"/>
      <c r="H34" s="129">
        <v>104.855</v>
      </c>
      <c r="I34" s="129">
        <v>50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19008</v>
      </c>
      <c r="D35" s="29">
        <v>19345</v>
      </c>
      <c r="E35" s="29">
        <v>19400</v>
      </c>
      <c r="F35" s="30"/>
      <c r="G35" s="30"/>
      <c r="H35" s="129">
        <v>872.041</v>
      </c>
      <c r="I35" s="129">
        <v>405.016</v>
      </c>
      <c r="J35" s="129"/>
      <c r="K35" s="31"/>
    </row>
    <row r="36" spans="1:11" s="32" customFormat="1" ht="11.25" customHeight="1">
      <c r="A36" s="34" t="s">
        <v>27</v>
      </c>
      <c r="B36" s="28"/>
      <c r="C36" s="29">
        <v>208</v>
      </c>
      <c r="D36" s="29">
        <v>208</v>
      </c>
      <c r="E36" s="29">
        <v>208</v>
      </c>
      <c r="F36" s="30"/>
      <c r="G36" s="30"/>
      <c r="H36" s="129">
        <v>4.688</v>
      </c>
      <c r="I36" s="129">
        <v>2.813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29045</v>
      </c>
      <c r="D37" s="37">
        <v>28907</v>
      </c>
      <c r="E37" s="37">
        <v>28735</v>
      </c>
      <c r="F37" s="38">
        <v>99.40498841111149</v>
      </c>
      <c r="G37" s="39"/>
      <c r="H37" s="130">
        <v>1019.8570000000001</v>
      </c>
      <c r="I37" s="131">
        <v>485.163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817</v>
      </c>
      <c r="D39" s="37">
        <v>820</v>
      </c>
      <c r="E39" s="37">
        <v>800</v>
      </c>
      <c r="F39" s="38">
        <v>97.5609756097561</v>
      </c>
      <c r="G39" s="39"/>
      <c r="H39" s="130">
        <v>30.719</v>
      </c>
      <c r="I39" s="131">
        <v>30.7</v>
      </c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903</v>
      </c>
      <c r="D41" s="29">
        <v>903</v>
      </c>
      <c r="E41" s="29">
        <v>900</v>
      </c>
      <c r="F41" s="30"/>
      <c r="G41" s="30"/>
      <c r="H41" s="129">
        <v>52.916</v>
      </c>
      <c r="I41" s="129">
        <v>54.948</v>
      </c>
      <c r="J41" s="129"/>
      <c r="K41" s="31"/>
    </row>
    <row r="42" spans="1:11" s="32" customFormat="1" ht="11.25" customHeight="1">
      <c r="A42" s="34" t="s">
        <v>31</v>
      </c>
      <c r="B42" s="28"/>
      <c r="C42" s="29">
        <v>7465</v>
      </c>
      <c r="D42" s="29">
        <v>8013</v>
      </c>
      <c r="E42" s="29">
        <v>7686</v>
      </c>
      <c r="F42" s="30"/>
      <c r="G42" s="30"/>
      <c r="H42" s="129">
        <v>132.645</v>
      </c>
      <c r="I42" s="129">
        <v>117.968</v>
      </c>
      <c r="J42" s="129"/>
      <c r="K42" s="31"/>
    </row>
    <row r="43" spans="1:11" s="32" customFormat="1" ht="11.25" customHeight="1">
      <c r="A43" s="34" t="s">
        <v>32</v>
      </c>
      <c r="B43" s="28"/>
      <c r="C43" s="29">
        <v>9290</v>
      </c>
      <c r="D43" s="29">
        <v>9949</v>
      </c>
      <c r="E43" s="29">
        <v>10000</v>
      </c>
      <c r="F43" s="30"/>
      <c r="G43" s="30"/>
      <c r="H43" s="129">
        <v>298.155</v>
      </c>
      <c r="I43" s="129">
        <v>449.597</v>
      </c>
      <c r="J43" s="129"/>
      <c r="K43" s="31"/>
    </row>
    <row r="44" spans="1:11" s="32" customFormat="1" ht="11.25" customHeight="1">
      <c r="A44" s="34" t="s">
        <v>33</v>
      </c>
      <c r="B44" s="28"/>
      <c r="C44" s="29">
        <v>28020</v>
      </c>
      <c r="D44" s="29">
        <v>27428</v>
      </c>
      <c r="E44" s="29">
        <v>27630</v>
      </c>
      <c r="F44" s="30"/>
      <c r="G44" s="30"/>
      <c r="H44" s="129">
        <v>526.422</v>
      </c>
      <c r="I44" s="129">
        <v>102.537</v>
      </c>
      <c r="J44" s="129"/>
      <c r="K44" s="31"/>
    </row>
    <row r="45" spans="1:11" s="32" customFormat="1" ht="11.25" customHeight="1">
      <c r="A45" s="34" t="s">
        <v>34</v>
      </c>
      <c r="B45" s="28"/>
      <c r="C45" s="29">
        <v>709</v>
      </c>
      <c r="D45" s="29">
        <v>700</v>
      </c>
      <c r="E45" s="29">
        <v>710</v>
      </c>
      <c r="F45" s="30"/>
      <c r="G45" s="30"/>
      <c r="H45" s="129">
        <v>32.614</v>
      </c>
      <c r="I45" s="129">
        <v>54.6</v>
      </c>
      <c r="J45" s="129"/>
      <c r="K45" s="31"/>
    </row>
    <row r="46" spans="1:11" s="32" customFormat="1" ht="11.25" customHeight="1">
      <c r="A46" s="34" t="s">
        <v>35</v>
      </c>
      <c r="B46" s="28"/>
      <c r="C46" s="29">
        <v>485</v>
      </c>
      <c r="D46" s="29">
        <v>626</v>
      </c>
      <c r="E46" s="29">
        <v>630</v>
      </c>
      <c r="F46" s="30"/>
      <c r="G46" s="30"/>
      <c r="H46" s="129">
        <v>26.675</v>
      </c>
      <c r="I46" s="129">
        <v>30.048</v>
      </c>
      <c r="J46" s="129"/>
      <c r="K46" s="31"/>
    </row>
    <row r="47" spans="1:11" s="32" customFormat="1" ht="11.25" customHeight="1">
      <c r="A47" s="34" t="s">
        <v>36</v>
      </c>
      <c r="B47" s="28"/>
      <c r="C47" s="29">
        <v>984</v>
      </c>
      <c r="D47" s="29">
        <v>1013</v>
      </c>
      <c r="E47" s="29">
        <v>1030</v>
      </c>
      <c r="F47" s="30"/>
      <c r="G47" s="30"/>
      <c r="H47" s="129">
        <v>19.345</v>
      </c>
      <c r="I47" s="129">
        <v>11.117</v>
      </c>
      <c r="J47" s="129"/>
      <c r="K47" s="31"/>
    </row>
    <row r="48" spans="1:11" s="32" customFormat="1" ht="11.25" customHeight="1">
      <c r="A48" s="34" t="s">
        <v>37</v>
      </c>
      <c r="B48" s="28"/>
      <c r="C48" s="29">
        <v>19970</v>
      </c>
      <c r="D48" s="29">
        <v>20074</v>
      </c>
      <c r="E48" s="29">
        <v>23900</v>
      </c>
      <c r="F48" s="30"/>
      <c r="G48" s="30"/>
      <c r="H48" s="129">
        <v>416.825</v>
      </c>
      <c r="I48" s="129">
        <v>566.65</v>
      </c>
      <c r="J48" s="129"/>
      <c r="K48" s="31"/>
    </row>
    <row r="49" spans="1:11" s="32" customFormat="1" ht="11.25" customHeight="1">
      <c r="A49" s="34" t="s">
        <v>38</v>
      </c>
      <c r="B49" s="28"/>
      <c r="C49" s="29">
        <v>13059</v>
      </c>
      <c r="D49" s="29">
        <v>12239</v>
      </c>
      <c r="E49" s="29">
        <v>12239</v>
      </c>
      <c r="F49" s="30"/>
      <c r="G49" s="30"/>
      <c r="H49" s="129">
        <v>220.932</v>
      </c>
      <c r="I49" s="129">
        <v>215.409</v>
      </c>
      <c r="J49" s="129"/>
      <c r="K49" s="31"/>
    </row>
    <row r="50" spans="1:11" s="23" customFormat="1" ht="11.25" customHeight="1">
      <c r="A50" s="41" t="s">
        <v>39</v>
      </c>
      <c r="B50" s="36"/>
      <c r="C50" s="37">
        <v>80885</v>
      </c>
      <c r="D50" s="37">
        <v>80945</v>
      </c>
      <c r="E50" s="37">
        <v>84725</v>
      </c>
      <c r="F50" s="38">
        <v>104.66983754401137</v>
      </c>
      <c r="G50" s="39"/>
      <c r="H50" s="130">
        <v>1726.529</v>
      </c>
      <c r="I50" s="131">
        <v>1602.8739999999998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1763</v>
      </c>
      <c r="D52" s="37">
        <v>1441</v>
      </c>
      <c r="E52" s="37">
        <v>1401</v>
      </c>
      <c r="F52" s="38">
        <v>97.22414989590563</v>
      </c>
      <c r="G52" s="39"/>
      <c r="H52" s="130">
        <v>132.555</v>
      </c>
      <c r="I52" s="131">
        <v>46.549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5790</v>
      </c>
      <c r="D54" s="29">
        <v>5610</v>
      </c>
      <c r="E54" s="29">
        <v>5700</v>
      </c>
      <c r="F54" s="30"/>
      <c r="G54" s="30"/>
      <c r="H54" s="129">
        <v>376.35</v>
      </c>
      <c r="I54" s="129">
        <v>353.43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486</v>
      </c>
      <c r="D55" s="29">
        <v>370</v>
      </c>
      <c r="E55" s="29">
        <v>370</v>
      </c>
      <c r="F55" s="30"/>
      <c r="G55" s="30"/>
      <c r="H55" s="129">
        <v>27.216</v>
      </c>
      <c r="I55" s="129">
        <v>20.35</v>
      </c>
      <c r="J55" s="129"/>
      <c r="K55" s="31"/>
    </row>
    <row r="56" spans="1:11" s="32" customFormat="1" ht="11.25" customHeight="1">
      <c r="A56" s="34" t="s">
        <v>43</v>
      </c>
      <c r="B56" s="28"/>
      <c r="C56" s="29">
        <v>543</v>
      </c>
      <c r="D56" s="29">
        <v>485</v>
      </c>
      <c r="E56" s="29">
        <v>490</v>
      </c>
      <c r="F56" s="30"/>
      <c r="G56" s="30"/>
      <c r="H56" s="129">
        <v>28.922</v>
      </c>
      <c r="I56" s="129">
        <v>25.7</v>
      </c>
      <c r="J56" s="129"/>
      <c r="K56" s="31"/>
    </row>
    <row r="57" spans="1:11" s="32" customFormat="1" ht="11.25" customHeight="1">
      <c r="A57" s="34" t="s">
        <v>44</v>
      </c>
      <c r="B57" s="28"/>
      <c r="C57" s="29">
        <v>1290</v>
      </c>
      <c r="D57" s="29">
        <v>1284</v>
      </c>
      <c r="E57" s="29">
        <v>1284</v>
      </c>
      <c r="F57" s="30"/>
      <c r="G57" s="30"/>
      <c r="H57" s="129">
        <v>28.628</v>
      </c>
      <c r="I57" s="129">
        <v>51.36</v>
      </c>
      <c r="J57" s="129"/>
      <c r="K57" s="31"/>
    </row>
    <row r="58" spans="1:11" s="32" customFormat="1" ht="11.25" customHeight="1">
      <c r="A58" s="34" t="s">
        <v>45</v>
      </c>
      <c r="B58" s="28"/>
      <c r="C58" s="29">
        <v>13676</v>
      </c>
      <c r="D58" s="29">
        <v>5026</v>
      </c>
      <c r="E58" s="29">
        <v>5025</v>
      </c>
      <c r="F58" s="30"/>
      <c r="G58" s="30"/>
      <c r="H58" s="129">
        <v>522.147</v>
      </c>
      <c r="I58" s="129">
        <v>319.508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21785</v>
      </c>
      <c r="D59" s="37">
        <v>12775</v>
      </c>
      <c r="E59" s="37">
        <v>12869</v>
      </c>
      <c r="F59" s="38">
        <v>100.7358121330724</v>
      </c>
      <c r="G59" s="39"/>
      <c r="H59" s="130">
        <v>983.2630000000001</v>
      </c>
      <c r="I59" s="131">
        <v>770.348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837</v>
      </c>
      <c r="D61" s="29">
        <v>1060</v>
      </c>
      <c r="E61" s="29">
        <v>900</v>
      </c>
      <c r="F61" s="30"/>
      <c r="G61" s="30"/>
      <c r="H61" s="129">
        <v>50.122</v>
      </c>
      <c r="I61" s="129">
        <v>62.076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321</v>
      </c>
      <c r="D62" s="29">
        <v>246</v>
      </c>
      <c r="E62" s="29">
        <v>257</v>
      </c>
      <c r="F62" s="30"/>
      <c r="G62" s="30"/>
      <c r="H62" s="129">
        <v>5.835</v>
      </c>
      <c r="I62" s="129">
        <v>3.158</v>
      </c>
      <c r="J62" s="129"/>
      <c r="K62" s="31"/>
    </row>
    <row r="63" spans="1:11" s="32" customFormat="1" ht="11.25" customHeight="1">
      <c r="A63" s="34" t="s">
        <v>49</v>
      </c>
      <c r="B63" s="28"/>
      <c r="C63" s="29">
        <v>247</v>
      </c>
      <c r="D63" s="29">
        <v>167</v>
      </c>
      <c r="E63" s="29">
        <v>167</v>
      </c>
      <c r="F63" s="30"/>
      <c r="G63" s="30"/>
      <c r="H63" s="129">
        <v>5.798</v>
      </c>
      <c r="I63" s="129">
        <v>1.52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1405</v>
      </c>
      <c r="D64" s="37">
        <v>1473</v>
      </c>
      <c r="E64" s="37">
        <v>1324</v>
      </c>
      <c r="F64" s="38">
        <v>89.88458927359132</v>
      </c>
      <c r="G64" s="39"/>
      <c r="H64" s="130">
        <v>61.755</v>
      </c>
      <c r="I64" s="131">
        <v>66.75399999999999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450</v>
      </c>
      <c r="D66" s="37">
        <v>1800</v>
      </c>
      <c r="E66" s="37">
        <v>1700</v>
      </c>
      <c r="F66" s="38">
        <v>94.44444444444444</v>
      </c>
      <c r="G66" s="39"/>
      <c r="H66" s="130">
        <v>32.041</v>
      </c>
      <c r="I66" s="131">
        <v>31.5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2035</v>
      </c>
      <c r="D68" s="29">
        <v>1690</v>
      </c>
      <c r="E68" s="29">
        <v>2000</v>
      </c>
      <c r="F68" s="30"/>
      <c r="G68" s="30"/>
      <c r="H68" s="129">
        <v>111.695</v>
      </c>
      <c r="I68" s="129">
        <v>98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325</v>
      </c>
      <c r="D69" s="29">
        <v>335</v>
      </c>
      <c r="E69" s="29">
        <v>330</v>
      </c>
      <c r="F69" s="30"/>
      <c r="G69" s="30"/>
      <c r="H69" s="129">
        <v>16.08</v>
      </c>
      <c r="I69" s="129">
        <v>17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2360</v>
      </c>
      <c r="D70" s="37">
        <v>2025</v>
      </c>
      <c r="E70" s="37">
        <v>2330</v>
      </c>
      <c r="F70" s="38">
        <v>115.06172839506173</v>
      </c>
      <c r="G70" s="39"/>
      <c r="H70" s="130">
        <v>127.77499999999999</v>
      </c>
      <c r="I70" s="131">
        <v>115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34</v>
      </c>
      <c r="D72" s="29">
        <v>29</v>
      </c>
      <c r="E72" s="29">
        <v>29</v>
      </c>
      <c r="F72" s="30"/>
      <c r="G72" s="30"/>
      <c r="H72" s="129">
        <v>1.987</v>
      </c>
      <c r="I72" s="129">
        <v>1.493</v>
      </c>
      <c r="J72" s="129"/>
      <c r="K72" s="31"/>
    </row>
    <row r="73" spans="1:11" s="32" customFormat="1" ht="11.25" customHeight="1">
      <c r="A73" s="34" t="s">
        <v>56</v>
      </c>
      <c r="B73" s="28"/>
      <c r="C73" s="29">
        <v>1566</v>
      </c>
      <c r="D73" s="29">
        <v>1820</v>
      </c>
      <c r="E73" s="29">
        <v>1794</v>
      </c>
      <c r="F73" s="30"/>
      <c r="G73" s="30"/>
      <c r="H73" s="129">
        <v>61.24</v>
      </c>
      <c r="I73" s="129">
        <v>63.542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580</v>
      </c>
      <c r="D74" s="29">
        <v>250</v>
      </c>
      <c r="E74" s="29">
        <v>250</v>
      </c>
      <c r="F74" s="30"/>
      <c r="G74" s="30"/>
      <c r="H74" s="129">
        <v>34.8</v>
      </c>
      <c r="I74" s="129">
        <v>15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2032</v>
      </c>
      <c r="D75" s="29">
        <v>1710</v>
      </c>
      <c r="E75" s="29">
        <v>1877</v>
      </c>
      <c r="F75" s="30"/>
      <c r="G75" s="30"/>
      <c r="H75" s="129">
        <v>110.993</v>
      </c>
      <c r="I75" s="129">
        <v>94.05</v>
      </c>
      <c r="J75" s="129"/>
      <c r="K75" s="31"/>
    </row>
    <row r="76" spans="1:11" s="32" customFormat="1" ht="11.25" customHeight="1">
      <c r="A76" s="34" t="s">
        <v>59</v>
      </c>
      <c r="B76" s="28"/>
      <c r="C76" s="29">
        <v>77</v>
      </c>
      <c r="D76" s="29">
        <v>70</v>
      </c>
      <c r="E76" s="29">
        <v>80</v>
      </c>
      <c r="F76" s="30"/>
      <c r="G76" s="30"/>
      <c r="H76" s="129">
        <v>0.986</v>
      </c>
      <c r="I76" s="129">
        <v>1.33</v>
      </c>
      <c r="J76" s="129"/>
      <c r="K76" s="31"/>
    </row>
    <row r="77" spans="1:11" s="32" customFormat="1" ht="11.25" customHeight="1">
      <c r="A77" s="34" t="s">
        <v>60</v>
      </c>
      <c r="B77" s="28"/>
      <c r="C77" s="29">
        <v>794</v>
      </c>
      <c r="D77" s="29">
        <v>345</v>
      </c>
      <c r="E77" s="29">
        <v>665</v>
      </c>
      <c r="F77" s="30"/>
      <c r="G77" s="30"/>
      <c r="H77" s="129">
        <v>39.7</v>
      </c>
      <c r="I77" s="129">
        <v>13.8</v>
      </c>
      <c r="J77" s="129"/>
      <c r="K77" s="31"/>
    </row>
    <row r="78" spans="1:11" s="32" customFormat="1" ht="11.25" customHeight="1">
      <c r="A78" s="34" t="s">
        <v>61</v>
      </c>
      <c r="B78" s="28"/>
      <c r="C78" s="29">
        <v>232</v>
      </c>
      <c r="D78" s="29">
        <v>215</v>
      </c>
      <c r="E78" s="29">
        <v>215</v>
      </c>
      <c r="F78" s="30"/>
      <c r="G78" s="30"/>
      <c r="H78" s="129">
        <v>3.39</v>
      </c>
      <c r="I78" s="129">
        <v>6.45</v>
      </c>
      <c r="J78" s="129"/>
      <c r="K78" s="31"/>
    </row>
    <row r="79" spans="1:11" s="32" customFormat="1" ht="11.25" customHeight="1">
      <c r="A79" s="34" t="s">
        <v>62</v>
      </c>
      <c r="B79" s="28"/>
      <c r="C79" s="29">
        <v>1444</v>
      </c>
      <c r="D79" s="29">
        <v>1020</v>
      </c>
      <c r="E79" s="29">
        <v>1020</v>
      </c>
      <c r="F79" s="30"/>
      <c r="G79" s="30"/>
      <c r="H79" s="129">
        <v>70.283</v>
      </c>
      <c r="I79" s="129">
        <v>40.8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6759</v>
      </c>
      <c r="D80" s="37">
        <v>5459</v>
      </c>
      <c r="E80" s="37">
        <v>5930</v>
      </c>
      <c r="F80" s="38">
        <v>108.62795383769921</v>
      </c>
      <c r="G80" s="39"/>
      <c r="H80" s="130">
        <v>323.37899999999996</v>
      </c>
      <c r="I80" s="131">
        <v>236.46499999999997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28</v>
      </c>
      <c r="D82" s="29">
        <v>28</v>
      </c>
      <c r="E82" s="29">
        <v>25</v>
      </c>
      <c r="F82" s="30"/>
      <c r="G82" s="30"/>
      <c r="H82" s="129">
        <v>0.934</v>
      </c>
      <c r="I82" s="129">
        <v>0.966</v>
      </c>
      <c r="J82" s="129"/>
      <c r="K82" s="31"/>
    </row>
    <row r="83" spans="1:11" s="32" customFormat="1" ht="11.25" customHeight="1">
      <c r="A83" s="34" t="s">
        <v>65</v>
      </c>
      <c r="B83" s="28"/>
      <c r="C83" s="29">
        <v>20</v>
      </c>
      <c r="D83" s="29">
        <v>20</v>
      </c>
      <c r="E83" s="29">
        <v>20</v>
      </c>
      <c r="F83" s="30"/>
      <c r="G83" s="30"/>
      <c r="H83" s="129">
        <v>0.7</v>
      </c>
      <c r="I83" s="129">
        <v>0.695</v>
      </c>
      <c r="J83" s="129"/>
      <c r="K83" s="31"/>
    </row>
    <row r="84" spans="1:11" s="23" customFormat="1" ht="11.25" customHeight="1">
      <c r="A84" s="35" t="s">
        <v>66</v>
      </c>
      <c r="B84" s="36"/>
      <c r="C84" s="37">
        <v>48</v>
      </c>
      <c r="D84" s="37">
        <v>48</v>
      </c>
      <c r="E84" s="37">
        <v>45</v>
      </c>
      <c r="F84" s="38">
        <v>93.75</v>
      </c>
      <c r="G84" s="39"/>
      <c r="H84" s="130">
        <v>1.634</v>
      </c>
      <c r="I84" s="131">
        <v>1.661</v>
      </c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227209</v>
      </c>
      <c r="D87" s="48">
        <v>219946</v>
      </c>
      <c r="E87" s="48">
        <v>225934.21000000002</v>
      </c>
      <c r="F87" s="49">
        <v>102.72258190646797</v>
      </c>
      <c r="G87" s="39"/>
      <c r="H87" s="134">
        <v>7649.051000000001</v>
      </c>
      <c r="I87" s="135">
        <v>6770.17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/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>
        <v>0.001</v>
      </c>
      <c r="K9" s="31"/>
    </row>
    <row r="10" spans="1:11" s="32" customFormat="1" ht="11.25" customHeight="1">
      <c r="A10" s="34" t="s">
        <v>8</v>
      </c>
      <c r="B10" s="28"/>
      <c r="C10" s="29"/>
      <c r="D10" s="29">
        <v>2</v>
      </c>
      <c r="E10" s="29"/>
      <c r="F10" s="30"/>
      <c r="G10" s="30"/>
      <c r="H10" s="129"/>
      <c r="I10" s="129">
        <v>0.005</v>
      </c>
      <c r="J10" s="129">
        <v>0.001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>
        <v>2</v>
      </c>
      <c r="E13" s="37"/>
      <c r="F13" s="38"/>
      <c r="G13" s="39"/>
      <c r="H13" s="130"/>
      <c r="I13" s="131">
        <v>0.005</v>
      </c>
      <c r="J13" s="131">
        <v>0.002</v>
      </c>
      <c r="K13" s="40">
        <v>40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</v>
      </c>
      <c r="D19" s="29"/>
      <c r="E19" s="29"/>
      <c r="F19" s="30"/>
      <c r="G19" s="30"/>
      <c r="H19" s="129">
        <v>0.004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</v>
      </c>
      <c r="D22" s="37"/>
      <c r="E22" s="37"/>
      <c r="F22" s="38"/>
      <c r="G22" s="39"/>
      <c r="H22" s="130">
        <v>0.004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1889</v>
      </c>
      <c r="D24" s="37">
        <v>1741</v>
      </c>
      <c r="E24" s="37"/>
      <c r="F24" s="38"/>
      <c r="G24" s="39"/>
      <c r="H24" s="130">
        <v>6.854</v>
      </c>
      <c r="I24" s="131">
        <v>6.883</v>
      </c>
      <c r="J24" s="131">
        <v>6.5</v>
      </c>
      <c r="K24" s="40">
        <v>94.4355658869679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105</v>
      </c>
      <c r="D26" s="37">
        <v>85</v>
      </c>
      <c r="E26" s="37"/>
      <c r="F26" s="38"/>
      <c r="G26" s="39"/>
      <c r="H26" s="130">
        <v>0.423</v>
      </c>
      <c r="I26" s="131">
        <v>0.34</v>
      </c>
      <c r="J26" s="131">
        <v>0.33</v>
      </c>
      <c r="K26" s="40">
        <v>97.05882352941175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9</v>
      </c>
      <c r="D28" s="29">
        <v>9</v>
      </c>
      <c r="E28" s="29"/>
      <c r="F28" s="30"/>
      <c r="G28" s="30"/>
      <c r="H28" s="129">
        <v>0.041</v>
      </c>
      <c r="I28" s="129">
        <v>0.04</v>
      </c>
      <c r="J28" s="129">
        <v>0.04</v>
      </c>
      <c r="K28" s="31"/>
    </row>
    <row r="29" spans="1:11" s="32" customFormat="1" ht="11.25" customHeight="1">
      <c r="A29" s="34" t="s">
        <v>21</v>
      </c>
      <c r="B29" s="28"/>
      <c r="C29" s="29">
        <v>10</v>
      </c>
      <c r="D29" s="29">
        <v>10</v>
      </c>
      <c r="E29" s="29"/>
      <c r="F29" s="30"/>
      <c r="G29" s="30"/>
      <c r="H29" s="129">
        <v>0.016</v>
      </c>
      <c r="I29" s="129">
        <v>0.016</v>
      </c>
      <c r="J29" s="129"/>
      <c r="K29" s="31"/>
    </row>
    <row r="30" spans="1:11" s="32" customFormat="1" ht="11.25" customHeight="1">
      <c r="A30" s="34" t="s">
        <v>22</v>
      </c>
      <c r="B30" s="28"/>
      <c r="C30" s="29">
        <v>59</v>
      </c>
      <c r="D30" s="29">
        <v>60</v>
      </c>
      <c r="E30" s="29"/>
      <c r="F30" s="30"/>
      <c r="G30" s="30"/>
      <c r="H30" s="129">
        <v>0.294</v>
      </c>
      <c r="I30" s="129">
        <v>0.256</v>
      </c>
      <c r="J30" s="129">
        <v>0.225</v>
      </c>
      <c r="K30" s="31"/>
    </row>
    <row r="31" spans="1:11" s="23" customFormat="1" ht="11.25" customHeight="1">
      <c r="A31" s="41" t="s">
        <v>23</v>
      </c>
      <c r="B31" s="36"/>
      <c r="C31" s="37">
        <v>78</v>
      </c>
      <c r="D31" s="37">
        <v>79</v>
      </c>
      <c r="E31" s="37"/>
      <c r="F31" s="38"/>
      <c r="G31" s="39"/>
      <c r="H31" s="130">
        <v>0.351</v>
      </c>
      <c r="I31" s="131">
        <v>0.312</v>
      </c>
      <c r="J31" s="131">
        <v>0.265</v>
      </c>
      <c r="K31" s="40">
        <v>84.93589743589743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8</v>
      </c>
      <c r="D33" s="29">
        <v>6</v>
      </c>
      <c r="E33" s="29"/>
      <c r="F33" s="30"/>
      <c r="G33" s="30"/>
      <c r="H33" s="129">
        <v>0.046</v>
      </c>
      <c r="I33" s="129">
        <v>0.026</v>
      </c>
      <c r="J33" s="129">
        <v>0.017</v>
      </c>
      <c r="K33" s="31"/>
    </row>
    <row r="34" spans="1:11" s="32" customFormat="1" ht="11.25" customHeight="1">
      <c r="A34" s="34" t="s">
        <v>25</v>
      </c>
      <c r="B34" s="28"/>
      <c r="C34" s="29">
        <v>1</v>
      </c>
      <c r="D34" s="29">
        <v>1</v>
      </c>
      <c r="E34" s="29"/>
      <c r="F34" s="30"/>
      <c r="G34" s="30"/>
      <c r="H34" s="129">
        <v>0.006</v>
      </c>
      <c r="I34" s="129">
        <v>0.006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6</v>
      </c>
      <c r="D35" s="29">
        <v>6</v>
      </c>
      <c r="E35" s="29"/>
      <c r="F35" s="30"/>
      <c r="G35" s="30"/>
      <c r="H35" s="129">
        <v>0.013</v>
      </c>
      <c r="I35" s="129">
        <v>0.026</v>
      </c>
      <c r="J35" s="129">
        <v>0.03</v>
      </c>
      <c r="K35" s="31"/>
    </row>
    <row r="36" spans="1:11" s="32" customFormat="1" ht="11.25" customHeight="1">
      <c r="A36" s="34" t="s">
        <v>27</v>
      </c>
      <c r="B36" s="28"/>
      <c r="C36" s="29">
        <v>1</v>
      </c>
      <c r="D36" s="29">
        <v>1</v>
      </c>
      <c r="E36" s="29"/>
      <c r="F36" s="30"/>
      <c r="G36" s="30"/>
      <c r="H36" s="129">
        <v>0.005</v>
      </c>
      <c r="I36" s="129">
        <v>0.005</v>
      </c>
      <c r="J36" s="129">
        <v>0.003</v>
      </c>
      <c r="K36" s="31"/>
    </row>
    <row r="37" spans="1:11" s="23" customFormat="1" ht="11.25" customHeight="1">
      <c r="A37" s="35" t="s">
        <v>28</v>
      </c>
      <c r="B37" s="36"/>
      <c r="C37" s="37">
        <v>16</v>
      </c>
      <c r="D37" s="37">
        <v>14</v>
      </c>
      <c r="E37" s="37"/>
      <c r="F37" s="38"/>
      <c r="G37" s="39"/>
      <c r="H37" s="130">
        <v>0.07</v>
      </c>
      <c r="I37" s="131">
        <v>0.063</v>
      </c>
      <c r="J37" s="131">
        <v>0.05</v>
      </c>
      <c r="K37" s="40">
        <v>79.36507936507937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2</v>
      </c>
      <c r="D39" s="37"/>
      <c r="E39" s="37"/>
      <c r="F39" s="38"/>
      <c r="G39" s="39"/>
      <c r="H39" s="130">
        <v>0.006</v>
      </c>
      <c r="I39" s="131"/>
      <c r="J39" s="131">
        <v>0.002</v>
      </c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24</v>
      </c>
      <c r="D41" s="29">
        <v>22</v>
      </c>
      <c r="E41" s="29"/>
      <c r="F41" s="30"/>
      <c r="G41" s="30"/>
      <c r="H41" s="129">
        <v>0.108</v>
      </c>
      <c r="I41" s="129">
        <v>0.112</v>
      </c>
      <c r="J41" s="129">
        <v>0.072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>
        <v>2</v>
      </c>
      <c r="D43" s="29"/>
      <c r="E43" s="29"/>
      <c r="F43" s="30"/>
      <c r="G43" s="30"/>
      <c r="H43" s="129">
        <v>0.01</v>
      </c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>
        <v>1</v>
      </c>
      <c r="D46" s="29"/>
      <c r="E46" s="29"/>
      <c r="F46" s="30"/>
      <c r="G46" s="30"/>
      <c r="H46" s="129">
        <v>0.008</v>
      </c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>
        <v>2</v>
      </c>
      <c r="D47" s="29">
        <v>2</v>
      </c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>
        <v>72</v>
      </c>
      <c r="D48" s="29">
        <v>61</v>
      </c>
      <c r="E48" s="29"/>
      <c r="F48" s="30"/>
      <c r="G48" s="30"/>
      <c r="H48" s="129">
        <v>0.302</v>
      </c>
      <c r="I48" s="129">
        <v>0.305</v>
      </c>
      <c r="J48" s="129">
        <v>0.42</v>
      </c>
      <c r="K48" s="31"/>
    </row>
    <row r="49" spans="1:11" s="32" customFormat="1" ht="11.25" customHeight="1">
      <c r="A49" s="34" t="s">
        <v>38</v>
      </c>
      <c r="B49" s="28"/>
      <c r="C49" s="29">
        <v>25</v>
      </c>
      <c r="D49" s="29">
        <v>43</v>
      </c>
      <c r="E49" s="29"/>
      <c r="F49" s="30"/>
      <c r="G49" s="30"/>
      <c r="H49" s="129">
        <v>0.188</v>
      </c>
      <c r="I49" s="129">
        <v>0.344</v>
      </c>
      <c r="J49" s="129">
        <v>0.216</v>
      </c>
      <c r="K49" s="31"/>
    </row>
    <row r="50" spans="1:11" s="23" customFormat="1" ht="11.25" customHeight="1">
      <c r="A50" s="41" t="s">
        <v>39</v>
      </c>
      <c r="B50" s="36"/>
      <c r="C50" s="37">
        <v>126</v>
      </c>
      <c r="D50" s="37">
        <v>128</v>
      </c>
      <c r="E50" s="37"/>
      <c r="F50" s="38"/>
      <c r="G50" s="39"/>
      <c r="H50" s="130">
        <v>0.616</v>
      </c>
      <c r="I50" s="131">
        <v>0.7609999999999999</v>
      </c>
      <c r="J50" s="131">
        <v>0.708</v>
      </c>
      <c r="K50" s="40">
        <v>93.03547963206309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65</v>
      </c>
      <c r="D52" s="37">
        <v>68</v>
      </c>
      <c r="E52" s="37"/>
      <c r="F52" s="38"/>
      <c r="G52" s="39"/>
      <c r="H52" s="130">
        <v>0.257</v>
      </c>
      <c r="I52" s="131">
        <v>0.18</v>
      </c>
      <c r="J52" s="131">
        <v>0.559</v>
      </c>
      <c r="K52" s="40">
        <v>310.5555555555556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23</v>
      </c>
      <c r="D54" s="29">
        <v>10</v>
      </c>
      <c r="E54" s="29"/>
      <c r="F54" s="30"/>
      <c r="G54" s="30"/>
      <c r="H54" s="129">
        <v>0.127</v>
      </c>
      <c r="I54" s="129">
        <v>0.057</v>
      </c>
      <c r="J54" s="129">
        <v>0.058</v>
      </c>
      <c r="K54" s="31"/>
    </row>
    <row r="55" spans="1:11" s="32" customFormat="1" ht="11.25" customHeight="1">
      <c r="A55" s="34" t="s">
        <v>42</v>
      </c>
      <c r="B55" s="28"/>
      <c r="C55" s="29">
        <v>83</v>
      </c>
      <c r="D55" s="29">
        <v>65</v>
      </c>
      <c r="E55" s="29"/>
      <c r="F55" s="30"/>
      <c r="G55" s="30"/>
      <c r="H55" s="129">
        <v>0.415</v>
      </c>
      <c r="I55" s="129">
        <v>0.312</v>
      </c>
      <c r="J55" s="129">
        <v>0.307</v>
      </c>
      <c r="K55" s="31"/>
    </row>
    <row r="56" spans="1:11" s="32" customFormat="1" ht="11.25" customHeight="1">
      <c r="A56" s="34" t="s">
        <v>43</v>
      </c>
      <c r="B56" s="28"/>
      <c r="C56" s="29">
        <v>16</v>
      </c>
      <c r="D56" s="29">
        <v>16</v>
      </c>
      <c r="E56" s="29"/>
      <c r="F56" s="30"/>
      <c r="G56" s="30"/>
      <c r="H56" s="129">
        <v>0.077</v>
      </c>
      <c r="I56" s="129">
        <v>0.079</v>
      </c>
      <c r="J56" s="129">
        <v>0.079</v>
      </c>
      <c r="K56" s="31"/>
    </row>
    <row r="57" spans="1:11" s="32" customFormat="1" ht="11.25" customHeight="1">
      <c r="A57" s="34" t="s">
        <v>44</v>
      </c>
      <c r="B57" s="28"/>
      <c r="C57" s="29">
        <v>759</v>
      </c>
      <c r="D57" s="29">
        <v>672</v>
      </c>
      <c r="E57" s="29"/>
      <c r="F57" s="30"/>
      <c r="G57" s="30"/>
      <c r="H57" s="129">
        <v>2.421</v>
      </c>
      <c r="I57" s="129">
        <v>2.432</v>
      </c>
      <c r="J57" s="129">
        <v>2.331</v>
      </c>
      <c r="K57" s="31"/>
    </row>
    <row r="58" spans="1:11" s="32" customFormat="1" ht="11.25" customHeight="1">
      <c r="A58" s="34" t="s">
        <v>45</v>
      </c>
      <c r="B58" s="28"/>
      <c r="C58" s="29">
        <v>46</v>
      </c>
      <c r="D58" s="29">
        <v>35</v>
      </c>
      <c r="E58" s="29"/>
      <c r="F58" s="30"/>
      <c r="G58" s="30"/>
      <c r="H58" s="129">
        <v>0.207</v>
      </c>
      <c r="I58" s="129">
        <v>0.134</v>
      </c>
      <c r="J58" s="129">
        <v>0.147</v>
      </c>
      <c r="K58" s="31"/>
    </row>
    <row r="59" spans="1:11" s="23" customFormat="1" ht="11.25" customHeight="1">
      <c r="A59" s="35" t="s">
        <v>46</v>
      </c>
      <c r="B59" s="36"/>
      <c r="C59" s="37">
        <v>927</v>
      </c>
      <c r="D59" s="37">
        <v>798</v>
      </c>
      <c r="E59" s="37"/>
      <c r="F59" s="38"/>
      <c r="G59" s="39"/>
      <c r="H59" s="130">
        <v>3.247</v>
      </c>
      <c r="I59" s="131">
        <v>3.014</v>
      </c>
      <c r="J59" s="131">
        <v>2.9219999999999997</v>
      </c>
      <c r="K59" s="40">
        <v>96.94757796947579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20</v>
      </c>
      <c r="D61" s="29"/>
      <c r="E61" s="29"/>
      <c r="F61" s="30"/>
      <c r="G61" s="30"/>
      <c r="H61" s="129">
        <v>0.18</v>
      </c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>
        <v>2</v>
      </c>
      <c r="D62" s="29">
        <v>1</v>
      </c>
      <c r="E62" s="29"/>
      <c r="F62" s="30"/>
      <c r="G62" s="30"/>
      <c r="H62" s="129">
        <v>0.006</v>
      </c>
      <c r="I62" s="129">
        <v>0.003</v>
      </c>
      <c r="J62" s="129">
        <v>0.006</v>
      </c>
      <c r="K62" s="31"/>
    </row>
    <row r="63" spans="1:11" s="32" customFormat="1" ht="11.25" customHeight="1">
      <c r="A63" s="34" t="s">
        <v>49</v>
      </c>
      <c r="B63" s="28"/>
      <c r="C63" s="29">
        <v>7</v>
      </c>
      <c r="D63" s="29">
        <v>7</v>
      </c>
      <c r="E63" s="29"/>
      <c r="F63" s="30"/>
      <c r="G63" s="30"/>
      <c r="H63" s="129">
        <v>0.039</v>
      </c>
      <c r="I63" s="129">
        <v>0.04</v>
      </c>
      <c r="J63" s="129">
        <v>0.006</v>
      </c>
      <c r="K63" s="31"/>
    </row>
    <row r="64" spans="1:11" s="23" customFormat="1" ht="11.25" customHeight="1">
      <c r="A64" s="35" t="s">
        <v>50</v>
      </c>
      <c r="B64" s="36"/>
      <c r="C64" s="37">
        <v>29</v>
      </c>
      <c r="D64" s="37">
        <v>8</v>
      </c>
      <c r="E64" s="37"/>
      <c r="F64" s="38"/>
      <c r="G64" s="39"/>
      <c r="H64" s="130">
        <v>0.225</v>
      </c>
      <c r="I64" s="131">
        <v>0.043000000000000003</v>
      </c>
      <c r="J64" s="131">
        <v>0.012</v>
      </c>
      <c r="K64" s="40">
        <v>27.906976744186043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17</v>
      </c>
      <c r="D66" s="37">
        <v>12</v>
      </c>
      <c r="E66" s="37"/>
      <c r="F66" s="38"/>
      <c r="G66" s="39"/>
      <c r="H66" s="130">
        <v>0.092</v>
      </c>
      <c r="I66" s="131">
        <v>0.11</v>
      </c>
      <c r="J66" s="131">
        <v>0.135</v>
      </c>
      <c r="K66" s="40">
        <v>122.72727272727273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187</v>
      </c>
      <c r="D68" s="29">
        <v>165</v>
      </c>
      <c r="E68" s="29"/>
      <c r="F68" s="30"/>
      <c r="G68" s="30"/>
      <c r="H68" s="129">
        <v>0.767</v>
      </c>
      <c r="I68" s="129">
        <v>0.7</v>
      </c>
      <c r="J68" s="129">
        <v>0.7</v>
      </c>
      <c r="K68" s="31"/>
    </row>
    <row r="69" spans="1:11" s="32" customFormat="1" ht="11.25" customHeight="1">
      <c r="A69" s="34" t="s">
        <v>53</v>
      </c>
      <c r="B69" s="28"/>
      <c r="C69" s="29">
        <v>435</v>
      </c>
      <c r="D69" s="29">
        <v>445</v>
      </c>
      <c r="E69" s="29"/>
      <c r="F69" s="30"/>
      <c r="G69" s="30"/>
      <c r="H69" s="129">
        <v>2.277</v>
      </c>
      <c r="I69" s="129">
        <v>2.4</v>
      </c>
      <c r="J69" s="129">
        <v>2.4</v>
      </c>
      <c r="K69" s="31"/>
    </row>
    <row r="70" spans="1:11" s="23" customFormat="1" ht="11.25" customHeight="1">
      <c r="A70" s="35" t="s">
        <v>54</v>
      </c>
      <c r="B70" s="36"/>
      <c r="C70" s="37">
        <v>622</v>
      </c>
      <c r="D70" s="37">
        <v>610</v>
      </c>
      <c r="E70" s="37"/>
      <c r="F70" s="38"/>
      <c r="G70" s="39"/>
      <c r="H70" s="130">
        <v>3.044</v>
      </c>
      <c r="I70" s="131">
        <v>3.0999999999999996</v>
      </c>
      <c r="J70" s="131">
        <v>3.0999999999999996</v>
      </c>
      <c r="K70" s="40">
        <v>100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54</v>
      </c>
      <c r="D72" s="29">
        <v>51</v>
      </c>
      <c r="E72" s="29"/>
      <c r="F72" s="30"/>
      <c r="G72" s="30"/>
      <c r="H72" s="129">
        <v>0.384</v>
      </c>
      <c r="I72" s="129">
        <v>0.286</v>
      </c>
      <c r="J72" s="129">
        <v>0.286</v>
      </c>
      <c r="K72" s="31"/>
    </row>
    <row r="73" spans="1:11" s="32" customFormat="1" ht="11.25" customHeight="1">
      <c r="A73" s="34" t="s">
        <v>56</v>
      </c>
      <c r="B73" s="28"/>
      <c r="C73" s="29">
        <v>385</v>
      </c>
      <c r="D73" s="29">
        <v>385</v>
      </c>
      <c r="E73" s="29"/>
      <c r="F73" s="30"/>
      <c r="G73" s="30"/>
      <c r="H73" s="129">
        <v>0.963</v>
      </c>
      <c r="I73" s="129">
        <v>1.2</v>
      </c>
      <c r="J73" s="129">
        <v>1.198</v>
      </c>
      <c r="K73" s="31"/>
    </row>
    <row r="74" spans="1:11" s="32" customFormat="1" ht="11.25" customHeight="1">
      <c r="A74" s="34" t="s">
        <v>57</v>
      </c>
      <c r="B74" s="28"/>
      <c r="C74" s="29">
        <v>291</v>
      </c>
      <c r="D74" s="29">
        <v>237</v>
      </c>
      <c r="E74" s="29"/>
      <c r="F74" s="30"/>
      <c r="G74" s="30"/>
      <c r="H74" s="129">
        <v>1.119</v>
      </c>
      <c r="I74" s="129">
        <v>0.586</v>
      </c>
      <c r="J74" s="129">
        <v>0.55</v>
      </c>
      <c r="K74" s="31"/>
    </row>
    <row r="75" spans="1:11" s="32" customFormat="1" ht="11.25" customHeight="1">
      <c r="A75" s="34" t="s">
        <v>58</v>
      </c>
      <c r="B75" s="28"/>
      <c r="C75" s="29">
        <v>6407</v>
      </c>
      <c r="D75" s="29">
        <v>6500</v>
      </c>
      <c r="E75" s="29"/>
      <c r="F75" s="30"/>
      <c r="G75" s="30"/>
      <c r="H75" s="129">
        <v>17.849</v>
      </c>
      <c r="I75" s="129">
        <v>23</v>
      </c>
      <c r="J75" s="129">
        <v>19</v>
      </c>
      <c r="K75" s="31"/>
    </row>
    <row r="76" spans="1:11" s="32" customFormat="1" ht="11.25" customHeight="1">
      <c r="A76" s="34" t="s">
        <v>59</v>
      </c>
      <c r="B76" s="28"/>
      <c r="C76" s="29">
        <v>110</v>
      </c>
      <c r="D76" s="29">
        <v>104</v>
      </c>
      <c r="E76" s="29"/>
      <c r="F76" s="30"/>
      <c r="G76" s="30"/>
      <c r="H76" s="129">
        <v>0.36</v>
      </c>
      <c r="I76" s="129">
        <v>0.385</v>
      </c>
      <c r="J76" s="129">
        <v>0.54</v>
      </c>
      <c r="K76" s="31"/>
    </row>
    <row r="77" spans="1:11" s="32" customFormat="1" ht="11.25" customHeight="1">
      <c r="A77" s="34" t="s">
        <v>60</v>
      </c>
      <c r="B77" s="28"/>
      <c r="C77" s="29">
        <v>641</v>
      </c>
      <c r="D77" s="29">
        <v>607</v>
      </c>
      <c r="E77" s="29"/>
      <c r="F77" s="30"/>
      <c r="G77" s="30"/>
      <c r="H77" s="129">
        <v>2.112</v>
      </c>
      <c r="I77" s="129">
        <v>1.172</v>
      </c>
      <c r="J77" s="129">
        <v>2.198</v>
      </c>
      <c r="K77" s="31"/>
    </row>
    <row r="78" spans="1:11" s="32" customFormat="1" ht="11.25" customHeight="1">
      <c r="A78" s="34" t="s">
        <v>61</v>
      </c>
      <c r="B78" s="28"/>
      <c r="C78" s="29">
        <v>796</v>
      </c>
      <c r="D78" s="29">
        <v>766</v>
      </c>
      <c r="E78" s="29"/>
      <c r="F78" s="30"/>
      <c r="G78" s="30"/>
      <c r="H78" s="129">
        <v>3.852</v>
      </c>
      <c r="I78" s="129">
        <v>5.362</v>
      </c>
      <c r="J78" s="129">
        <v>3.8</v>
      </c>
      <c r="K78" s="31"/>
    </row>
    <row r="79" spans="1:11" s="32" customFormat="1" ht="11.25" customHeight="1">
      <c r="A79" s="34" t="s">
        <v>62</v>
      </c>
      <c r="B79" s="28"/>
      <c r="C79" s="29">
        <v>570</v>
      </c>
      <c r="D79" s="29">
        <v>590</v>
      </c>
      <c r="E79" s="29"/>
      <c r="F79" s="30"/>
      <c r="G79" s="30"/>
      <c r="H79" s="129">
        <v>3.135</v>
      </c>
      <c r="I79" s="129">
        <v>2.065</v>
      </c>
      <c r="J79" s="129">
        <v>3.54</v>
      </c>
      <c r="K79" s="31"/>
    </row>
    <row r="80" spans="1:11" s="23" customFormat="1" ht="11.25" customHeight="1">
      <c r="A80" s="41" t="s">
        <v>63</v>
      </c>
      <c r="B80" s="36"/>
      <c r="C80" s="37">
        <v>9254</v>
      </c>
      <c r="D80" s="37">
        <v>9240</v>
      </c>
      <c r="E80" s="37"/>
      <c r="F80" s="38"/>
      <c r="G80" s="39"/>
      <c r="H80" s="130">
        <v>29.774</v>
      </c>
      <c r="I80" s="131">
        <v>34.056</v>
      </c>
      <c r="J80" s="131">
        <v>31.112</v>
      </c>
      <c r="K80" s="40">
        <v>91.35541461122857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13131</v>
      </c>
      <c r="D87" s="48">
        <v>12785</v>
      </c>
      <c r="E87" s="48"/>
      <c r="F87" s="49"/>
      <c r="G87" s="39"/>
      <c r="H87" s="134">
        <v>44.963</v>
      </c>
      <c r="I87" s="135">
        <v>48.86699999999999</v>
      </c>
      <c r="J87" s="135">
        <v>45.696999999999996</v>
      </c>
      <c r="K87" s="49">
        <v>93.51300468618906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80" zoomScaleSheetLayoutView="8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2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12</v>
      </c>
      <c r="D9" s="29">
        <v>11</v>
      </c>
      <c r="E9" s="29">
        <v>13</v>
      </c>
      <c r="F9" s="30"/>
      <c r="G9" s="30"/>
      <c r="H9" s="129">
        <v>0.84</v>
      </c>
      <c r="I9" s="129">
        <v>0.715</v>
      </c>
      <c r="J9" s="129">
        <v>0.78</v>
      </c>
      <c r="K9" s="31"/>
    </row>
    <row r="10" spans="1:11" s="32" customFormat="1" ht="11.25" customHeight="1">
      <c r="A10" s="34" t="s">
        <v>8</v>
      </c>
      <c r="B10" s="28"/>
      <c r="C10" s="29">
        <v>1</v>
      </c>
      <c r="D10" s="29">
        <v>5</v>
      </c>
      <c r="E10" s="29">
        <v>8</v>
      </c>
      <c r="F10" s="30"/>
      <c r="G10" s="30"/>
      <c r="H10" s="129">
        <v>0.065</v>
      </c>
      <c r="I10" s="129">
        <v>0.48</v>
      </c>
      <c r="J10" s="129"/>
      <c r="K10" s="31"/>
    </row>
    <row r="11" spans="1:11" s="32" customFormat="1" ht="11.25" customHeight="1">
      <c r="A11" s="27" t="s">
        <v>9</v>
      </c>
      <c r="B11" s="28"/>
      <c r="C11" s="29">
        <v>4</v>
      </c>
      <c r="D11" s="29">
        <v>5</v>
      </c>
      <c r="E11" s="29">
        <v>9</v>
      </c>
      <c r="F11" s="30"/>
      <c r="G11" s="30"/>
      <c r="H11" s="129">
        <v>0.21</v>
      </c>
      <c r="I11" s="129">
        <v>0.32</v>
      </c>
      <c r="J11" s="129"/>
      <c r="K11" s="31"/>
    </row>
    <row r="12" spans="1:11" s="32" customFormat="1" ht="11.25" customHeight="1">
      <c r="A12" s="34" t="s">
        <v>10</v>
      </c>
      <c r="B12" s="28"/>
      <c r="C12" s="29">
        <v>6</v>
      </c>
      <c r="D12" s="29">
        <v>8</v>
      </c>
      <c r="E12" s="29">
        <v>12</v>
      </c>
      <c r="F12" s="30"/>
      <c r="G12" s="30"/>
      <c r="H12" s="129">
        <v>0.395</v>
      </c>
      <c r="I12" s="129">
        <v>0.76</v>
      </c>
      <c r="J12" s="129">
        <v>0.6</v>
      </c>
      <c r="K12" s="31"/>
    </row>
    <row r="13" spans="1:11" s="23" customFormat="1" ht="11.25" customHeight="1">
      <c r="A13" s="35" t="s">
        <v>11</v>
      </c>
      <c r="B13" s="36"/>
      <c r="C13" s="37">
        <v>23</v>
      </c>
      <c r="D13" s="37">
        <v>29</v>
      </c>
      <c r="E13" s="37">
        <v>42</v>
      </c>
      <c r="F13" s="38">
        <f>IF(D13&gt;0,100*E13/D13,0)</f>
        <v>144.82758620689654</v>
      </c>
      <c r="G13" s="39"/>
      <c r="H13" s="130">
        <v>1.51</v>
      </c>
      <c r="I13" s="131">
        <v>2.275</v>
      </c>
      <c r="J13" s="131">
        <v>1.38</v>
      </c>
      <c r="K13" s="40">
        <v>60.659340659340664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IF(D15&gt;0,100*E15/D15,0)</f>
        <v>0</v>
      </c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2</v>
      </c>
      <c r="D17" s="37">
        <v>2</v>
      </c>
      <c r="E17" s="37">
        <v>2</v>
      </c>
      <c r="F17" s="38">
        <f>IF(D17&gt;0,100*E17/D17,0)</f>
        <v>100</v>
      </c>
      <c r="G17" s="39"/>
      <c r="H17" s="130">
        <v>0.14</v>
      </c>
      <c r="I17" s="131">
        <v>0.12</v>
      </c>
      <c r="J17" s="131">
        <v>0.126</v>
      </c>
      <c r="K17" s="40">
        <v>105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</v>
      </c>
      <c r="D19" s="29"/>
      <c r="E19" s="29"/>
      <c r="F19" s="30"/>
      <c r="G19" s="30"/>
      <c r="H19" s="129">
        <v>0.05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5</v>
      </c>
      <c r="D20" s="29"/>
      <c r="E20" s="29"/>
      <c r="F20" s="30"/>
      <c r="G20" s="30"/>
      <c r="H20" s="129">
        <v>0.208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5</v>
      </c>
      <c r="D21" s="29"/>
      <c r="E21" s="29"/>
      <c r="F21" s="30"/>
      <c r="G21" s="30"/>
      <c r="H21" s="129">
        <v>0.185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11</v>
      </c>
      <c r="D22" s="37"/>
      <c r="E22" s="37"/>
      <c r="F22" s="38">
        <f>IF(D22&gt;0,100*E22/D22,0)</f>
        <v>0</v>
      </c>
      <c r="G22" s="39"/>
      <c r="H22" s="130">
        <v>0.443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>
        <f>IF(D24&gt;0,100*E24/D24,0)</f>
        <v>0</v>
      </c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>
        <f>IF(D26&gt;0,100*E26/D26,0)</f>
        <v>0</v>
      </c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>
        <v>1</v>
      </c>
      <c r="D29" s="29">
        <v>1</v>
      </c>
      <c r="E29" s="29"/>
      <c r="F29" s="30"/>
      <c r="G29" s="30"/>
      <c r="H29" s="129">
        <v>0.035</v>
      </c>
      <c r="I29" s="129">
        <v>0.12</v>
      </c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>
        <v>1</v>
      </c>
      <c r="D31" s="37">
        <v>1</v>
      </c>
      <c r="E31" s="37"/>
      <c r="F31" s="38">
        <f>IF(D31&gt;0,100*E31/D31,0)</f>
        <v>0</v>
      </c>
      <c r="G31" s="39"/>
      <c r="H31" s="130">
        <v>0.035</v>
      </c>
      <c r="I31" s="131">
        <v>0.12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40</v>
      </c>
      <c r="D33" s="29">
        <v>20</v>
      </c>
      <c r="E33" s="29">
        <v>18</v>
      </c>
      <c r="F33" s="30"/>
      <c r="G33" s="30"/>
      <c r="H33" s="129">
        <v>2.093</v>
      </c>
      <c r="I33" s="129">
        <v>1.39</v>
      </c>
      <c r="J33" s="129">
        <v>1.233</v>
      </c>
      <c r="K33" s="31"/>
    </row>
    <row r="34" spans="1:11" s="32" customFormat="1" ht="11.25" customHeight="1">
      <c r="A34" s="34" t="s">
        <v>25</v>
      </c>
      <c r="B34" s="28"/>
      <c r="C34" s="29">
        <v>20</v>
      </c>
      <c r="D34" s="29">
        <v>14</v>
      </c>
      <c r="E34" s="29"/>
      <c r="F34" s="30"/>
      <c r="G34" s="30"/>
      <c r="H34" s="129">
        <v>0.771</v>
      </c>
      <c r="I34" s="129">
        <v>0.368</v>
      </c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>
        <v>1</v>
      </c>
      <c r="F35" s="30"/>
      <c r="G35" s="30"/>
      <c r="H35" s="129"/>
      <c r="I35" s="129"/>
      <c r="J35" s="129">
        <v>0.028</v>
      </c>
      <c r="K35" s="31"/>
    </row>
    <row r="36" spans="1:11" s="32" customFormat="1" ht="11.25" customHeight="1">
      <c r="A36" s="34" t="s">
        <v>27</v>
      </c>
      <c r="B36" s="28"/>
      <c r="C36" s="29">
        <v>5</v>
      </c>
      <c r="D36" s="29">
        <v>5</v>
      </c>
      <c r="E36" s="29">
        <v>2</v>
      </c>
      <c r="F36" s="30"/>
      <c r="G36" s="30"/>
      <c r="H36" s="129">
        <v>0.182</v>
      </c>
      <c r="I36" s="129">
        <v>0.182</v>
      </c>
      <c r="J36" s="129">
        <v>0.055</v>
      </c>
      <c r="K36" s="31"/>
    </row>
    <row r="37" spans="1:11" s="23" customFormat="1" ht="11.25" customHeight="1">
      <c r="A37" s="35" t="s">
        <v>28</v>
      </c>
      <c r="B37" s="36"/>
      <c r="C37" s="37">
        <v>65</v>
      </c>
      <c r="D37" s="37">
        <v>39</v>
      </c>
      <c r="E37" s="37">
        <v>21</v>
      </c>
      <c r="F37" s="38">
        <f>IF(D37&gt;0,100*E37/D37,0)</f>
        <v>53.84615384615385</v>
      </c>
      <c r="G37" s="39"/>
      <c r="H37" s="130">
        <v>3.046</v>
      </c>
      <c r="I37" s="131">
        <v>1.94</v>
      </c>
      <c r="J37" s="131">
        <v>1.316</v>
      </c>
      <c r="K37" s="40">
        <v>67.83505154639175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114</v>
      </c>
      <c r="D39" s="37">
        <v>110</v>
      </c>
      <c r="E39" s="37">
        <v>100</v>
      </c>
      <c r="F39" s="38">
        <f>IF(D39&gt;0,100*E39/D39,0)</f>
        <v>90.9090909090909</v>
      </c>
      <c r="G39" s="39"/>
      <c r="H39" s="130">
        <v>2.521</v>
      </c>
      <c r="I39" s="131">
        <v>2.43</v>
      </c>
      <c r="J39" s="131">
        <v>2.5</v>
      </c>
      <c r="K39" s="40">
        <v>102.88065843621399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>
        <f>IF(D50&gt;0,100*E50/D50,0)</f>
        <v>0</v>
      </c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2</v>
      </c>
      <c r="E52" s="37">
        <v>3</v>
      </c>
      <c r="F52" s="38">
        <f>IF(D52&gt;0,100*E52/D52,0)</f>
        <v>150</v>
      </c>
      <c r="G52" s="39"/>
      <c r="H52" s="130">
        <v>0.137</v>
      </c>
      <c r="I52" s="131">
        <v>0.12</v>
      </c>
      <c r="J52" s="131">
        <v>0.108</v>
      </c>
      <c r="K52" s="40">
        <v>90.00000000000001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>
        <f>IF(D59&gt;0,100*E59/D59,0)</f>
        <v>0</v>
      </c>
      <c r="G59" s="39"/>
      <c r="H59" s="130"/>
      <c r="I59" s="131"/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48</v>
      </c>
      <c r="D61" s="29">
        <v>48</v>
      </c>
      <c r="E61" s="29">
        <v>36</v>
      </c>
      <c r="F61" s="30"/>
      <c r="G61" s="30"/>
      <c r="H61" s="129">
        <v>5.088</v>
      </c>
      <c r="I61" s="129">
        <v>6</v>
      </c>
      <c r="J61" s="129">
        <v>4.5</v>
      </c>
      <c r="K61" s="31"/>
    </row>
    <row r="62" spans="1:11" s="32" customFormat="1" ht="11.25" customHeight="1">
      <c r="A62" s="34" t="s">
        <v>48</v>
      </c>
      <c r="B62" s="28"/>
      <c r="C62" s="29">
        <v>89</v>
      </c>
      <c r="D62" s="29">
        <v>89</v>
      </c>
      <c r="E62" s="29">
        <v>115</v>
      </c>
      <c r="F62" s="30"/>
      <c r="G62" s="30"/>
      <c r="H62" s="129">
        <v>2.785</v>
      </c>
      <c r="I62" s="129">
        <v>2.785</v>
      </c>
      <c r="J62" s="129">
        <v>3.741</v>
      </c>
      <c r="K62" s="31"/>
    </row>
    <row r="63" spans="1:11" s="32" customFormat="1" ht="11.25" customHeight="1">
      <c r="A63" s="34" t="s">
        <v>49</v>
      </c>
      <c r="B63" s="28"/>
      <c r="C63" s="29">
        <v>23</v>
      </c>
      <c r="D63" s="29">
        <v>23</v>
      </c>
      <c r="E63" s="29">
        <v>23</v>
      </c>
      <c r="F63" s="30"/>
      <c r="G63" s="30"/>
      <c r="H63" s="129">
        <v>1.38</v>
      </c>
      <c r="I63" s="129">
        <v>0.911</v>
      </c>
      <c r="J63" s="129">
        <v>0.911</v>
      </c>
      <c r="K63" s="31"/>
    </row>
    <row r="64" spans="1:11" s="23" customFormat="1" ht="11.25" customHeight="1">
      <c r="A64" s="35" t="s">
        <v>50</v>
      </c>
      <c r="B64" s="36"/>
      <c r="C64" s="37">
        <v>160</v>
      </c>
      <c r="D64" s="37">
        <v>160</v>
      </c>
      <c r="E64" s="37">
        <v>174</v>
      </c>
      <c r="F64" s="38">
        <f>IF(D64&gt;0,100*E64/D64,0)</f>
        <v>108.75</v>
      </c>
      <c r="G64" s="39"/>
      <c r="H64" s="130">
        <v>9.253</v>
      </c>
      <c r="I64" s="131">
        <v>9.696</v>
      </c>
      <c r="J64" s="131">
        <v>9.152</v>
      </c>
      <c r="K64" s="40">
        <v>94.38943894389439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1176</v>
      </c>
      <c r="D66" s="37">
        <v>1020</v>
      </c>
      <c r="E66" s="37">
        <v>1020</v>
      </c>
      <c r="F66" s="38">
        <f>IF(D66&gt;0,100*E66/D66,0)</f>
        <v>100</v>
      </c>
      <c r="G66" s="39"/>
      <c r="H66" s="130">
        <v>109.329</v>
      </c>
      <c r="I66" s="131">
        <v>111</v>
      </c>
      <c r="J66" s="131">
        <v>122.4</v>
      </c>
      <c r="K66" s="40">
        <v>110.27027027027027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>
        <f>IF(D70&gt;0,100*E70/D70,0)</f>
        <v>0</v>
      </c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5373</v>
      </c>
      <c r="D72" s="29">
        <v>5614</v>
      </c>
      <c r="E72" s="29">
        <v>5614</v>
      </c>
      <c r="F72" s="30"/>
      <c r="G72" s="30"/>
      <c r="H72" s="129">
        <v>470.082</v>
      </c>
      <c r="I72" s="129">
        <v>451.498</v>
      </c>
      <c r="J72" s="129">
        <v>451.498</v>
      </c>
      <c r="K72" s="31"/>
    </row>
    <row r="73" spans="1:11" s="32" customFormat="1" ht="11.25" customHeight="1">
      <c r="A73" s="34" t="s">
        <v>56</v>
      </c>
      <c r="B73" s="28"/>
      <c r="C73" s="29">
        <v>344</v>
      </c>
      <c r="D73" s="29">
        <v>344</v>
      </c>
      <c r="E73" s="29">
        <v>344</v>
      </c>
      <c r="F73" s="30"/>
      <c r="G73" s="30"/>
      <c r="H73" s="129">
        <v>12.414</v>
      </c>
      <c r="I73" s="129">
        <v>11</v>
      </c>
      <c r="J73" s="129">
        <v>10.895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1181</v>
      </c>
      <c r="D75" s="29">
        <v>1370</v>
      </c>
      <c r="E75" s="29">
        <v>1967</v>
      </c>
      <c r="F75" s="30"/>
      <c r="G75" s="30"/>
      <c r="H75" s="129">
        <v>116.288</v>
      </c>
      <c r="I75" s="129">
        <v>126.5</v>
      </c>
      <c r="J75" s="129">
        <v>180.313</v>
      </c>
      <c r="K75" s="31"/>
    </row>
    <row r="76" spans="1:11" s="32" customFormat="1" ht="11.25" customHeight="1">
      <c r="A76" s="34" t="s">
        <v>59</v>
      </c>
      <c r="B76" s="28"/>
      <c r="C76" s="29">
        <v>3</v>
      </c>
      <c r="D76" s="29">
        <v>3</v>
      </c>
      <c r="E76" s="29">
        <v>3</v>
      </c>
      <c r="F76" s="30"/>
      <c r="G76" s="30"/>
      <c r="H76" s="129">
        <v>0.09</v>
      </c>
      <c r="I76" s="129">
        <v>0.09</v>
      </c>
      <c r="J76" s="129">
        <v>0.09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>
        <v>340</v>
      </c>
      <c r="D78" s="29">
        <v>280</v>
      </c>
      <c r="E78" s="29">
        <v>280</v>
      </c>
      <c r="F78" s="30"/>
      <c r="G78" s="30"/>
      <c r="H78" s="129">
        <v>23.45</v>
      </c>
      <c r="I78" s="129">
        <v>16.8</v>
      </c>
      <c r="J78" s="129">
        <v>16.8</v>
      </c>
      <c r="K78" s="31"/>
    </row>
    <row r="79" spans="1:11" s="32" customFormat="1" ht="11.25" customHeight="1">
      <c r="A79" s="34" t="s">
        <v>62</v>
      </c>
      <c r="B79" s="28"/>
      <c r="C79" s="29">
        <v>80</v>
      </c>
      <c r="D79" s="29">
        <v>90</v>
      </c>
      <c r="E79" s="29">
        <v>90</v>
      </c>
      <c r="F79" s="30"/>
      <c r="G79" s="30"/>
      <c r="H79" s="129">
        <v>7.2</v>
      </c>
      <c r="I79" s="129">
        <v>4.5</v>
      </c>
      <c r="J79" s="129">
        <v>8.1</v>
      </c>
      <c r="K79" s="31"/>
    </row>
    <row r="80" spans="1:11" s="23" customFormat="1" ht="11.25" customHeight="1">
      <c r="A80" s="41" t="s">
        <v>63</v>
      </c>
      <c r="B80" s="36"/>
      <c r="C80" s="37">
        <v>7321</v>
      </c>
      <c r="D80" s="37">
        <v>7701</v>
      </c>
      <c r="E80" s="37">
        <v>8298</v>
      </c>
      <c r="F80" s="38">
        <f>IF(D80&gt;0,100*E80/D80,0)</f>
        <v>107.75223996883521</v>
      </c>
      <c r="G80" s="39"/>
      <c r="H80" s="130">
        <v>629.5240000000001</v>
      </c>
      <c r="I80" s="131">
        <v>610.388</v>
      </c>
      <c r="J80" s="131">
        <v>667.6959999999999</v>
      </c>
      <c r="K80" s="40">
        <v>109.38878221721264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147</v>
      </c>
      <c r="D82" s="29">
        <v>147</v>
      </c>
      <c r="E82" s="29">
        <v>221</v>
      </c>
      <c r="F82" s="30"/>
      <c r="G82" s="30"/>
      <c r="H82" s="129">
        <v>15.796</v>
      </c>
      <c r="I82" s="129">
        <v>15.796</v>
      </c>
      <c r="J82" s="129">
        <v>19.89</v>
      </c>
      <c r="K82" s="31"/>
    </row>
    <row r="83" spans="1:11" s="32" customFormat="1" ht="11.25" customHeight="1">
      <c r="A83" s="34" t="s">
        <v>65</v>
      </c>
      <c r="B83" s="28"/>
      <c r="C83" s="29">
        <v>17</v>
      </c>
      <c r="D83" s="29">
        <v>17</v>
      </c>
      <c r="E83" s="29">
        <v>18</v>
      </c>
      <c r="F83" s="30"/>
      <c r="G83" s="30"/>
      <c r="H83" s="129">
        <v>1.192</v>
      </c>
      <c r="I83" s="129">
        <v>1.192</v>
      </c>
      <c r="J83" s="129">
        <v>1.2</v>
      </c>
      <c r="K83" s="31"/>
    </row>
    <row r="84" spans="1:11" s="23" customFormat="1" ht="11.25" customHeight="1">
      <c r="A84" s="35" t="s">
        <v>66</v>
      </c>
      <c r="B84" s="36"/>
      <c r="C84" s="37">
        <v>164</v>
      </c>
      <c r="D84" s="37">
        <v>164</v>
      </c>
      <c r="E84" s="37">
        <v>239</v>
      </c>
      <c r="F84" s="38">
        <f>IF(D84&gt;0,100*E84/D84,0)</f>
        <v>145.73170731707316</v>
      </c>
      <c r="G84" s="39"/>
      <c r="H84" s="130">
        <v>16.988</v>
      </c>
      <c r="I84" s="131">
        <v>16.988</v>
      </c>
      <c r="J84" s="131">
        <v>21.09</v>
      </c>
      <c r="K84" s="40">
        <v>124.14645632210973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9039</v>
      </c>
      <c r="D87" s="48">
        <v>9228</v>
      </c>
      <c r="E87" s="48">
        <v>9899</v>
      </c>
      <c r="F87" s="49">
        <f>IF(D87&gt;0,100*E87/D87,0)</f>
        <v>107.271348071088</v>
      </c>
      <c r="G87" s="39"/>
      <c r="H87" s="134">
        <v>772.9260000000002</v>
      </c>
      <c r="I87" s="135">
        <v>755.077</v>
      </c>
      <c r="J87" s="135">
        <v>825.7679999999999</v>
      </c>
      <c r="K87" s="49">
        <v>109.36209154827917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30">
        <v>0.045</v>
      </c>
      <c r="I17" s="131">
        <v>0.042</v>
      </c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1920</v>
      </c>
      <c r="D24" s="37">
        <v>2268</v>
      </c>
      <c r="E24" s="37">
        <v>2530</v>
      </c>
      <c r="F24" s="38">
        <v>111.55202821869489</v>
      </c>
      <c r="G24" s="39"/>
      <c r="H24" s="130">
        <v>174.509</v>
      </c>
      <c r="I24" s="131">
        <v>163.256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10</v>
      </c>
      <c r="D26" s="37">
        <v>25</v>
      </c>
      <c r="E26" s="37">
        <v>75</v>
      </c>
      <c r="F26" s="38">
        <v>300</v>
      </c>
      <c r="G26" s="39"/>
      <c r="H26" s="130">
        <v>0.9</v>
      </c>
      <c r="I26" s="131">
        <v>2.25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8</v>
      </c>
      <c r="D28" s="29">
        <v>12</v>
      </c>
      <c r="E28" s="29">
        <v>12</v>
      </c>
      <c r="F28" s="30"/>
      <c r="G28" s="30"/>
      <c r="H28" s="129">
        <v>0.32</v>
      </c>
      <c r="I28" s="129">
        <v>0.95</v>
      </c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467</v>
      </c>
      <c r="D30" s="29">
        <v>410</v>
      </c>
      <c r="E30" s="29">
        <v>340</v>
      </c>
      <c r="F30" s="30"/>
      <c r="G30" s="30"/>
      <c r="H30" s="129">
        <v>30.355</v>
      </c>
      <c r="I30" s="129">
        <v>29.318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475</v>
      </c>
      <c r="D31" s="37">
        <v>422</v>
      </c>
      <c r="E31" s="37">
        <v>352</v>
      </c>
      <c r="F31" s="38">
        <v>83.41232227488152</v>
      </c>
      <c r="G31" s="39"/>
      <c r="H31" s="130">
        <v>30.675</v>
      </c>
      <c r="I31" s="131">
        <v>30.268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>
        <v>28</v>
      </c>
      <c r="E35" s="29">
        <v>39</v>
      </c>
      <c r="F35" s="30"/>
      <c r="G35" s="30"/>
      <c r="H35" s="129"/>
      <c r="I35" s="129">
        <v>1.008</v>
      </c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/>
      <c r="D37" s="37">
        <v>28</v>
      </c>
      <c r="E37" s="37">
        <v>39</v>
      </c>
      <c r="F37" s="38">
        <v>139.28571428571428</v>
      </c>
      <c r="G37" s="39"/>
      <c r="H37" s="130"/>
      <c r="I37" s="131">
        <v>1.008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3</v>
      </c>
      <c r="D52" s="37">
        <v>3</v>
      </c>
      <c r="E52" s="37">
        <v>26</v>
      </c>
      <c r="F52" s="38">
        <v>866.6666666666666</v>
      </c>
      <c r="G52" s="39"/>
      <c r="H52" s="130">
        <v>0.261</v>
      </c>
      <c r="I52" s="131">
        <v>0.26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69</v>
      </c>
      <c r="D54" s="29">
        <v>115</v>
      </c>
      <c r="E54" s="29">
        <v>100</v>
      </c>
      <c r="F54" s="30"/>
      <c r="G54" s="30"/>
      <c r="H54" s="129">
        <v>6</v>
      </c>
      <c r="I54" s="129">
        <v>9.2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52</v>
      </c>
      <c r="D55" s="29">
        <v>46</v>
      </c>
      <c r="E55" s="29">
        <v>46</v>
      </c>
      <c r="F55" s="30"/>
      <c r="G55" s="30"/>
      <c r="H55" s="129">
        <v>4.42</v>
      </c>
      <c r="I55" s="129">
        <v>3.68</v>
      </c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639</v>
      </c>
      <c r="D58" s="29">
        <v>895</v>
      </c>
      <c r="E58" s="29">
        <v>800</v>
      </c>
      <c r="F58" s="30"/>
      <c r="G58" s="30"/>
      <c r="H58" s="129">
        <v>58.08</v>
      </c>
      <c r="I58" s="129">
        <v>68.915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760</v>
      </c>
      <c r="D59" s="37">
        <v>1056</v>
      </c>
      <c r="E59" s="37">
        <v>946</v>
      </c>
      <c r="F59" s="38">
        <v>89.58333333333333</v>
      </c>
      <c r="G59" s="39"/>
      <c r="H59" s="130">
        <v>68.5</v>
      </c>
      <c r="I59" s="131">
        <v>81.795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100</v>
      </c>
      <c r="D66" s="37">
        <v>112</v>
      </c>
      <c r="E66" s="37">
        <v>115</v>
      </c>
      <c r="F66" s="38">
        <v>102.67857142857143</v>
      </c>
      <c r="G66" s="39"/>
      <c r="H66" s="130">
        <v>10.9</v>
      </c>
      <c r="I66" s="131">
        <v>10.5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16800</v>
      </c>
      <c r="D68" s="29">
        <v>18820</v>
      </c>
      <c r="E68" s="29">
        <v>16500</v>
      </c>
      <c r="F68" s="30"/>
      <c r="G68" s="30"/>
      <c r="H68" s="129">
        <v>1404</v>
      </c>
      <c r="I68" s="129">
        <v>1657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1625</v>
      </c>
      <c r="D69" s="29">
        <v>2820</v>
      </c>
      <c r="E69" s="29">
        <v>2500</v>
      </c>
      <c r="F69" s="30"/>
      <c r="G69" s="30"/>
      <c r="H69" s="129">
        <v>136</v>
      </c>
      <c r="I69" s="129">
        <v>248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18425</v>
      </c>
      <c r="D70" s="37">
        <v>21640</v>
      </c>
      <c r="E70" s="37">
        <v>19000</v>
      </c>
      <c r="F70" s="38">
        <v>87.8003696857671</v>
      </c>
      <c r="G70" s="39"/>
      <c r="H70" s="130">
        <v>1540</v>
      </c>
      <c r="I70" s="131">
        <v>1905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3</v>
      </c>
      <c r="D72" s="29">
        <v>2</v>
      </c>
      <c r="E72" s="29">
        <v>2</v>
      </c>
      <c r="F72" s="30"/>
      <c r="G72" s="30"/>
      <c r="H72" s="129">
        <v>0.18</v>
      </c>
      <c r="I72" s="129">
        <v>0.12</v>
      </c>
      <c r="J72" s="129"/>
      <c r="K72" s="31"/>
    </row>
    <row r="73" spans="1:11" s="32" customFormat="1" ht="11.25" customHeight="1">
      <c r="A73" s="34" t="s">
        <v>56</v>
      </c>
      <c r="B73" s="28"/>
      <c r="C73" s="29">
        <v>1436</v>
      </c>
      <c r="D73" s="29">
        <v>1811</v>
      </c>
      <c r="E73" s="29">
        <v>1022</v>
      </c>
      <c r="F73" s="30"/>
      <c r="G73" s="30"/>
      <c r="H73" s="129"/>
      <c r="I73" s="129">
        <v>30.126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41</v>
      </c>
      <c r="D74" s="29">
        <v>40</v>
      </c>
      <c r="E74" s="29">
        <v>30</v>
      </c>
      <c r="F74" s="30"/>
      <c r="G74" s="30"/>
      <c r="H74" s="129">
        <v>3.69</v>
      </c>
      <c r="I74" s="129">
        <v>3.6</v>
      </c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>
        <v>106</v>
      </c>
      <c r="E75" s="29">
        <v>105</v>
      </c>
      <c r="F75" s="30"/>
      <c r="G75" s="30"/>
      <c r="H75" s="129"/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>
        <v>46</v>
      </c>
      <c r="D76" s="29">
        <v>54</v>
      </c>
      <c r="E76" s="29">
        <v>54</v>
      </c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7</v>
      </c>
      <c r="D77" s="29">
        <v>14</v>
      </c>
      <c r="E77" s="29">
        <v>14</v>
      </c>
      <c r="F77" s="30"/>
      <c r="G77" s="30"/>
      <c r="H77" s="129">
        <v>0.595</v>
      </c>
      <c r="I77" s="129">
        <v>1.19</v>
      </c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>
        <v>1390</v>
      </c>
      <c r="D79" s="29">
        <v>1445</v>
      </c>
      <c r="E79" s="29">
        <v>1500</v>
      </c>
      <c r="F79" s="30"/>
      <c r="G79" s="30"/>
      <c r="H79" s="129">
        <v>111.2</v>
      </c>
      <c r="I79" s="129">
        <v>135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2923</v>
      </c>
      <c r="D80" s="37">
        <v>3472</v>
      </c>
      <c r="E80" s="37">
        <v>2727</v>
      </c>
      <c r="F80" s="38">
        <v>78.5426267281106</v>
      </c>
      <c r="G80" s="39"/>
      <c r="H80" s="130">
        <v>115.665</v>
      </c>
      <c r="I80" s="131">
        <v>170.036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24617</v>
      </c>
      <c r="D87" s="48">
        <v>29027</v>
      </c>
      <c r="E87" s="48">
        <v>25811</v>
      </c>
      <c r="F87" s="49">
        <v>88.92066007510249</v>
      </c>
      <c r="G87" s="39"/>
      <c r="H87" s="134">
        <v>1941.455</v>
      </c>
      <c r="I87" s="135">
        <v>2364.415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>
        <v>145</v>
      </c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>
        <v>435</v>
      </c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>
        <v>580</v>
      </c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30">
        <v>0.018</v>
      </c>
      <c r="I17" s="131">
        <v>0.011</v>
      </c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831</v>
      </c>
      <c r="D24" s="37">
        <v>866</v>
      </c>
      <c r="E24" s="37">
        <v>850</v>
      </c>
      <c r="F24" s="38">
        <v>98.15242494226328</v>
      </c>
      <c r="G24" s="39"/>
      <c r="H24" s="130">
        <v>29.806</v>
      </c>
      <c r="I24" s="131">
        <v>26.486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160</v>
      </c>
      <c r="D26" s="37">
        <v>180</v>
      </c>
      <c r="E26" s="37">
        <v>195</v>
      </c>
      <c r="F26" s="38">
        <v>108.33333333333333</v>
      </c>
      <c r="G26" s="39"/>
      <c r="H26" s="130">
        <v>4</v>
      </c>
      <c r="I26" s="131">
        <v>3.1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81</v>
      </c>
      <c r="D30" s="29">
        <v>75</v>
      </c>
      <c r="E30" s="29">
        <v>75</v>
      </c>
      <c r="F30" s="30"/>
      <c r="G30" s="30"/>
      <c r="H30" s="129">
        <v>1.412</v>
      </c>
      <c r="I30" s="129">
        <v>1.198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81</v>
      </c>
      <c r="D31" s="37">
        <v>75</v>
      </c>
      <c r="E31" s="37">
        <v>75</v>
      </c>
      <c r="F31" s="38">
        <v>100</v>
      </c>
      <c r="G31" s="39"/>
      <c r="H31" s="130">
        <v>1.412</v>
      </c>
      <c r="I31" s="131">
        <v>1.198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/>
      <c r="I37" s="131"/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>
        <v>9</v>
      </c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486</v>
      </c>
      <c r="D54" s="29">
        <v>377</v>
      </c>
      <c r="E54" s="29">
        <v>400</v>
      </c>
      <c r="F54" s="30"/>
      <c r="G54" s="30"/>
      <c r="H54" s="129">
        <v>20.655</v>
      </c>
      <c r="I54" s="129">
        <v>15.457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210</v>
      </c>
      <c r="D55" s="29">
        <v>236</v>
      </c>
      <c r="E55" s="29">
        <v>236</v>
      </c>
      <c r="F55" s="30"/>
      <c r="G55" s="30"/>
      <c r="H55" s="129">
        <v>8.4</v>
      </c>
      <c r="I55" s="129">
        <v>8.968</v>
      </c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44</v>
      </c>
      <c r="D58" s="29">
        <v>55</v>
      </c>
      <c r="E58" s="29">
        <v>50</v>
      </c>
      <c r="F58" s="30"/>
      <c r="G58" s="30"/>
      <c r="H58" s="129">
        <v>2.07</v>
      </c>
      <c r="I58" s="129">
        <v>1.595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740</v>
      </c>
      <c r="D59" s="37">
        <v>668</v>
      </c>
      <c r="E59" s="37">
        <v>686</v>
      </c>
      <c r="F59" s="38">
        <v>102.69461077844312</v>
      </c>
      <c r="G59" s="39"/>
      <c r="H59" s="130">
        <v>31.125</v>
      </c>
      <c r="I59" s="131">
        <v>26.02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120</v>
      </c>
      <c r="D66" s="37">
        <v>45</v>
      </c>
      <c r="E66" s="37">
        <v>50</v>
      </c>
      <c r="F66" s="38">
        <v>111.11111111111111</v>
      </c>
      <c r="G66" s="39"/>
      <c r="H66" s="130">
        <v>3.8</v>
      </c>
      <c r="I66" s="131">
        <v>1.8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400</v>
      </c>
      <c r="D68" s="29">
        <v>445</v>
      </c>
      <c r="E68" s="29">
        <v>430</v>
      </c>
      <c r="F68" s="30"/>
      <c r="G68" s="30"/>
      <c r="H68" s="129">
        <v>16</v>
      </c>
      <c r="I68" s="129">
        <v>16</v>
      </c>
      <c r="J68" s="129"/>
      <c r="K68" s="31"/>
    </row>
    <row r="69" spans="1:11" s="32" customFormat="1" ht="11.25" customHeight="1">
      <c r="A69" s="34" t="s">
        <v>53</v>
      </c>
      <c r="B69" s="28"/>
      <c r="C69" s="29">
        <v>95</v>
      </c>
      <c r="D69" s="29">
        <v>52</v>
      </c>
      <c r="E69" s="29">
        <v>70</v>
      </c>
      <c r="F69" s="30"/>
      <c r="G69" s="30"/>
      <c r="H69" s="129">
        <v>3.8</v>
      </c>
      <c r="I69" s="129">
        <v>2</v>
      </c>
      <c r="J69" s="129"/>
      <c r="K69" s="31"/>
    </row>
    <row r="70" spans="1:11" s="23" customFormat="1" ht="11.25" customHeight="1">
      <c r="A70" s="35" t="s">
        <v>54</v>
      </c>
      <c r="B70" s="36"/>
      <c r="C70" s="37">
        <v>495</v>
      </c>
      <c r="D70" s="37">
        <v>497</v>
      </c>
      <c r="E70" s="37">
        <v>500</v>
      </c>
      <c r="F70" s="38">
        <v>100.6036217303823</v>
      </c>
      <c r="G70" s="39"/>
      <c r="H70" s="130">
        <v>19.8</v>
      </c>
      <c r="I70" s="131">
        <v>18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/>
      <c r="I73" s="129"/>
      <c r="J73" s="129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/>
      <c r="I79" s="129"/>
      <c r="J79" s="129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/>
      <c r="I80" s="131"/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3008</v>
      </c>
      <c r="D87" s="48">
        <v>2332</v>
      </c>
      <c r="E87" s="48">
        <v>2366</v>
      </c>
      <c r="F87" s="49">
        <v>101.45797598627787</v>
      </c>
      <c r="G87" s="39"/>
      <c r="H87" s="134">
        <v>89.96099999999998</v>
      </c>
      <c r="I87" s="135">
        <v>76.615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>
        <v>1</v>
      </c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/>
      <c r="E15" s="37"/>
      <c r="F15" s="38"/>
      <c r="G15" s="39"/>
      <c r="H15" s="130">
        <v>0.018</v>
      </c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>
        <v>1</v>
      </c>
      <c r="E19" s="29"/>
      <c r="F19" s="30"/>
      <c r="G19" s="30"/>
      <c r="H19" s="129"/>
      <c r="I19" s="129">
        <v>0.011</v>
      </c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>
        <v>1</v>
      </c>
      <c r="E22" s="37"/>
      <c r="F22" s="38"/>
      <c r="G22" s="39"/>
      <c r="H22" s="130"/>
      <c r="I22" s="131">
        <v>0.011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894</v>
      </c>
      <c r="D24" s="37">
        <v>985</v>
      </c>
      <c r="E24" s="37">
        <v>696</v>
      </c>
      <c r="F24" s="38">
        <v>70.65989847715736</v>
      </c>
      <c r="G24" s="39"/>
      <c r="H24" s="130">
        <v>11.794</v>
      </c>
      <c r="I24" s="131">
        <v>9.456</v>
      </c>
      <c r="J24" s="131">
        <v>8.352</v>
      </c>
      <c r="K24" s="40">
        <v>88.32487309644671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155</v>
      </c>
      <c r="D26" s="37">
        <v>164</v>
      </c>
      <c r="E26" s="37">
        <v>150</v>
      </c>
      <c r="F26" s="38">
        <v>91.46341463414635</v>
      </c>
      <c r="G26" s="39"/>
      <c r="H26" s="130">
        <v>2</v>
      </c>
      <c r="I26" s="131">
        <v>2.132</v>
      </c>
      <c r="J26" s="131">
        <v>2.5</v>
      </c>
      <c r="K26" s="40">
        <v>117.26078799249531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1</v>
      </c>
      <c r="D28" s="29">
        <v>1</v>
      </c>
      <c r="E28" s="29"/>
      <c r="F28" s="30"/>
      <c r="G28" s="30"/>
      <c r="H28" s="129">
        <v>0.012</v>
      </c>
      <c r="I28" s="129">
        <v>0.014</v>
      </c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22</v>
      </c>
      <c r="D30" s="29">
        <v>21</v>
      </c>
      <c r="E30" s="29">
        <v>25</v>
      </c>
      <c r="F30" s="30"/>
      <c r="G30" s="30"/>
      <c r="H30" s="129">
        <v>0.191</v>
      </c>
      <c r="I30" s="129">
        <v>0.182</v>
      </c>
      <c r="J30" s="129">
        <v>0.11</v>
      </c>
      <c r="K30" s="31"/>
    </row>
    <row r="31" spans="1:11" s="23" customFormat="1" ht="11.25" customHeight="1">
      <c r="A31" s="41" t="s">
        <v>23</v>
      </c>
      <c r="B31" s="36"/>
      <c r="C31" s="37">
        <v>23</v>
      </c>
      <c r="D31" s="37">
        <v>22</v>
      </c>
      <c r="E31" s="37">
        <v>25</v>
      </c>
      <c r="F31" s="38">
        <v>113.63636363636364</v>
      </c>
      <c r="G31" s="39"/>
      <c r="H31" s="130">
        <v>0.203</v>
      </c>
      <c r="I31" s="131">
        <v>0.196</v>
      </c>
      <c r="J31" s="131">
        <v>0.11</v>
      </c>
      <c r="K31" s="40">
        <v>56.12244897959184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346</v>
      </c>
      <c r="D33" s="29">
        <v>386</v>
      </c>
      <c r="E33" s="29">
        <v>361</v>
      </c>
      <c r="F33" s="30"/>
      <c r="G33" s="30"/>
      <c r="H33" s="129">
        <v>4.368</v>
      </c>
      <c r="I33" s="129">
        <v>5.207</v>
      </c>
      <c r="J33" s="129">
        <v>4.472</v>
      </c>
      <c r="K33" s="31"/>
    </row>
    <row r="34" spans="1:11" s="32" customFormat="1" ht="11.25" customHeight="1">
      <c r="A34" s="34" t="s">
        <v>25</v>
      </c>
      <c r="B34" s="28"/>
      <c r="C34" s="29">
        <v>25</v>
      </c>
      <c r="D34" s="29">
        <v>19</v>
      </c>
      <c r="E34" s="29">
        <v>12</v>
      </c>
      <c r="F34" s="30"/>
      <c r="G34" s="30"/>
      <c r="H34" s="129">
        <v>0.302</v>
      </c>
      <c r="I34" s="129">
        <v>0.231</v>
      </c>
      <c r="J34" s="129">
        <v>0.111</v>
      </c>
      <c r="K34" s="31"/>
    </row>
    <row r="35" spans="1:11" s="32" customFormat="1" ht="11.25" customHeight="1">
      <c r="A35" s="34" t="s">
        <v>26</v>
      </c>
      <c r="B35" s="28"/>
      <c r="C35" s="29">
        <v>4</v>
      </c>
      <c r="D35" s="29">
        <v>9</v>
      </c>
      <c r="E35" s="29">
        <v>4</v>
      </c>
      <c r="F35" s="30"/>
      <c r="G35" s="30"/>
      <c r="H35" s="129">
        <v>0.044</v>
      </c>
      <c r="I35" s="129">
        <v>0.139</v>
      </c>
      <c r="J35" s="129">
        <v>0.047</v>
      </c>
      <c r="K35" s="31"/>
    </row>
    <row r="36" spans="1:11" s="32" customFormat="1" ht="11.25" customHeight="1">
      <c r="A36" s="34" t="s">
        <v>27</v>
      </c>
      <c r="B36" s="28"/>
      <c r="C36" s="29">
        <v>217</v>
      </c>
      <c r="D36" s="29">
        <v>400</v>
      </c>
      <c r="E36" s="29">
        <v>185</v>
      </c>
      <c r="F36" s="30"/>
      <c r="G36" s="30"/>
      <c r="H36" s="129">
        <v>3.038</v>
      </c>
      <c r="I36" s="129">
        <v>5.446</v>
      </c>
      <c r="J36" s="129">
        <v>2.582</v>
      </c>
      <c r="K36" s="31"/>
    </row>
    <row r="37" spans="1:11" s="23" customFormat="1" ht="11.25" customHeight="1">
      <c r="A37" s="35" t="s">
        <v>28</v>
      </c>
      <c r="B37" s="36"/>
      <c r="C37" s="37">
        <v>592</v>
      </c>
      <c r="D37" s="37">
        <v>814</v>
      </c>
      <c r="E37" s="37">
        <v>562</v>
      </c>
      <c r="F37" s="38">
        <v>69.04176904176904</v>
      </c>
      <c r="G37" s="39"/>
      <c r="H37" s="130">
        <v>7.751999999999999</v>
      </c>
      <c r="I37" s="131">
        <v>11.023</v>
      </c>
      <c r="J37" s="131">
        <v>7.212</v>
      </c>
      <c r="K37" s="40">
        <v>65.42683479996371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70</v>
      </c>
      <c r="D39" s="37">
        <v>83</v>
      </c>
      <c r="E39" s="37">
        <v>80</v>
      </c>
      <c r="F39" s="38">
        <v>96.3855421686747</v>
      </c>
      <c r="G39" s="39"/>
      <c r="H39" s="130">
        <v>0.88</v>
      </c>
      <c r="I39" s="131">
        <v>1.013</v>
      </c>
      <c r="J39" s="131">
        <v>0.6</v>
      </c>
      <c r="K39" s="40">
        <v>59.230009871668315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>
        <v>13</v>
      </c>
      <c r="D47" s="29">
        <v>25</v>
      </c>
      <c r="E47" s="29">
        <v>27</v>
      </c>
      <c r="F47" s="30"/>
      <c r="G47" s="30"/>
      <c r="H47" s="129">
        <v>0.059</v>
      </c>
      <c r="I47" s="129">
        <v>0.113</v>
      </c>
      <c r="J47" s="129">
        <v>0.122</v>
      </c>
      <c r="K47" s="31"/>
    </row>
    <row r="48" spans="1:11" s="32" customFormat="1" ht="11.25" customHeight="1">
      <c r="A48" s="34" t="s">
        <v>37</v>
      </c>
      <c r="B48" s="28"/>
      <c r="C48" s="29">
        <v>1</v>
      </c>
      <c r="D48" s="29"/>
      <c r="E48" s="29"/>
      <c r="F48" s="30"/>
      <c r="G48" s="30"/>
      <c r="H48" s="129">
        <v>0.002</v>
      </c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14</v>
      </c>
      <c r="D50" s="37">
        <v>25</v>
      </c>
      <c r="E50" s="37">
        <v>27</v>
      </c>
      <c r="F50" s="38">
        <v>108</v>
      </c>
      <c r="G50" s="39"/>
      <c r="H50" s="130">
        <v>0.061</v>
      </c>
      <c r="I50" s="131">
        <v>0.113</v>
      </c>
      <c r="J50" s="131">
        <v>0.122</v>
      </c>
      <c r="K50" s="40">
        <v>107.9646017699115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31</v>
      </c>
      <c r="D52" s="37">
        <v>19</v>
      </c>
      <c r="E52" s="37">
        <v>19</v>
      </c>
      <c r="F52" s="38">
        <v>100</v>
      </c>
      <c r="G52" s="39"/>
      <c r="H52" s="130">
        <v>0.313</v>
      </c>
      <c r="I52" s="131">
        <v>0.221</v>
      </c>
      <c r="J52" s="131">
        <v>0.239</v>
      </c>
      <c r="K52" s="40">
        <v>108.1447963800905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110</v>
      </c>
      <c r="D54" s="29">
        <v>90</v>
      </c>
      <c r="E54" s="29">
        <v>88</v>
      </c>
      <c r="F54" s="30"/>
      <c r="G54" s="30"/>
      <c r="H54" s="129">
        <v>1.595</v>
      </c>
      <c r="I54" s="129">
        <v>1.35</v>
      </c>
      <c r="J54" s="129">
        <v>1.622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>
        <v>1</v>
      </c>
      <c r="E56" s="29"/>
      <c r="F56" s="30"/>
      <c r="G56" s="30"/>
      <c r="H56" s="129"/>
      <c r="I56" s="129">
        <v>0.002</v>
      </c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>
        <v>1</v>
      </c>
      <c r="E57" s="29"/>
      <c r="F57" s="30"/>
      <c r="G57" s="30"/>
      <c r="H57" s="129"/>
      <c r="I57" s="129">
        <v>0.01</v>
      </c>
      <c r="J57" s="129"/>
      <c r="K57" s="31"/>
    </row>
    <row r="58" spans="1:11" s="32" customFormat="1" ht="11.25" customHeight="1">
      <c r="A58" s="34" t="s">
        <v>45</v>
      </c>
      <c r="B58" s="28"/>
      <c r="C58" s="29">
        <v>3</v>
      </c>
      <c r="D58" s="29">
        <v>3</v>
      </c>
      <c r="E58" s="29">
        <v>3</v>
      </c>
      <c r="F58" s="30"/>
      <c r="G58" s="30"/>
      <c r="H58" s="129">
        <v>0.024</v>
      </c>
      <c r="I58" s="129">
        <v>0.024</v>
      </c>
      <c r="J58" s="129">
        <v>0.013</v>
      </c>
      <c r="K58" s="31"/>
    </row>
    <row r="59" spans="1:11" s="23" customFormat="1" ht="11.25" customHeight="1">
      <c r="A59" s="35" t="s">
        <v>46</v>
      </c>
      <c r="B59" s="36"/>
      <c r="C59" s="37">
        <v>113</v>
      </c>
      <c r="D59" s="37">
        <v>95</v>
      </c>
      <c r="E59" s="37">
        <v>91</v>
      </c>
      <c r="F59" s="38">
        <v>95.78947368421052</v>
      </c>
      <c r="G59" s="39"/>
      <c r="H59" s="130">
        <v>1.619</v>
      </c>
      <c r="I59" s="131">
        <v>1.3860000000000001</v>
      </c>
      <c r="J59" s="131">
        <v>1.635</v>
      </c>
      <c r="K59" s="40">
        <v>117.96536796536796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2625</v>
      </c>
      <c r="D61" s="29">
        <v>2651</v>
      </c>
      <c r="E61" s="29">
        <v>2260</v>
      </c>
      <c r="F61" s="30"/>
      <c r="G61" s="30"/>
      <c r="H61" s="129">
        <v>34.492</v>
      </c>
      <c r="I61" s="129">
        <v>38.485</v>
      </c>
      <c r="J61" s="129">
        <v>27.184</v>
      </c>
      <c r="K61" s="31"/>
    </row>
    <row r="62" spans="1:11" s="32" customFormat="1" ht="11.25" customHeight="1">
      <c r="A62" s="34" t="s">
        <v>48</v>
      </c>
      <c r="B62" s="28"/>
      <c r="C62" s="29">
        <v>1140</v>
      </c>
      <c r="D62" s="29">
        <v>1175</v>
      </c>
      <c r="E62" s="29">
        <v>1169</v>
      </c>
      <c r="F62" s="30"/>
      <c r="G62" s="30"/>
      <c r="H62" s="129">
        <v>15.493</v>
      </c>
      <c r="I62" s="129">
        <v>17.214</v>
      </c>
      <c r="J62" s="129">
        <v>15.887</v>
      </c>
      <c r="K62" s="31"/>
    </row>
    <row r="63" spans="1:11" s="32" customFormat="1" ht="11.25" customHeight="1">
      <c r="A63" s="34" t="s">
        <v>49</v>
      </c>
      <c r="B63" s="28"/>
      <c r="C63" s="29">
        <v>1027</v>
      </c>
      <c r="D63" s="29">
        <v>1027</v>
      </c>
      <c r="E63" s="29">
        <v>1027</v>
      </c>
      <c r="F63" s="30"/>
      <c r="G63" s="30"/>
      <c r="H63" s="129">
        <v>16.882</v>
      </c>
      <c r="I63" s="129">
        <v>19.333</v>
      </c>
      <c r="J63" s="129">
        <v>22.594</v>
      </c>
      <c r="K63" s="31"/>
    </row>
    <row r="64" spans="1:11" s="23" customFormat="1" ht="11.25" customHeight="1">
      <c r="A64" s="35" t="s">
        <v>50</v>
      </c>
      <c r="B64" s="36"/>
      <c r="C64" s="37">
        <v>4792</v>
      </c>
      <c r="D64" s="37">
        <v>4853</v>
      </c>
      <c r="E64" s="37">
        <v>4456</v>
      </c>
      <c r="F64" s="38">
        <v>91.81949309705337</v>
      </c>
      <c r="G64" s="39"/>
      <c r="H64" s="130">
        <v>66.867</v>
      </c>
      <c r="I64" s="131">
        <v>75.032</v>
      </c>
      <c r="J64" s="131">
        <v>65.66499999999999</v>
      </c>
      <c r="K64" s="40">
        <v>87.51599317624479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6700</v>
      </c>
      <c r="D66" s="37">
        <v>5946</v>
      </c>
      <c r="E66" s="37">
        <v>5040</v>
      </c>
      <c r="F66" s="38">
        <v>84.76286579212916</v>
      </c>
      <c r="G66" s="39"/>
      <c r="H66" s="130">
        <v>94.8</v>
      </c>
      <c r="I66" s="131">
        <v>78.487</v>
      </c>
      <c r="J66" s="131">
        <v>86.415</v>
      </c>
      <c r="K66" s="40">
        <v>110.10103584033025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</v>
      </c>
      <c r="D68" s="29">
        <v>1</v>
      </c>
      <c r="E68" s="29"/>
      <c r="F68" s="30"/>
      <c r="G68" s="30"/>
      <c r="H68" s="129">
        <v>0.014</v>
      </c>
      <c r="I68" s="129">
        <v>0.014</v>
      </c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>
        <v>1</v>
      </c>
      <c r="D70" s="37">
        <v>1</v>
      </c>
      <c r="E70" s="37"/>
      <c r="F70" s="38"/>
      <c r="G70" s="39"/>
      <c r="H70" s="130">
        <v>0.014</v>
      </c>
      <c r="I70" s="131">
        <v>0.014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302</v>
      </c>
      <c r="D72" s="29">
        <v>302</v>
      </c>
      <c r="E72" s="29">
        <v>287</v>
      </c>
      <c r="F72" s="30"/>
      <c r="G72" s="30"/>
      <c r="H72" s="129">
        <v>3.684</v>
      </c>
      <c r="I72" s="129">
        <v>3.684</v>
      </c>
      <c r="J72" s="129">
        <v>3.733</v>
      </c>
      <c r="K72" s="31"/>
    </row>
    <row r="73" spans="1:11" s="32" customFormat="1" ht="11.25" customHeight="1">
      <c r="A73" s="34" t="s">
        <v>56</v>
      </c>
      <c r="B73" s="28"/>
      <c r="C73" s="29">
        <v>197</v>
      </c>
      <c r="D73" s="29">
        <v>197</v>
      </c>
      <c r="E73" s="29">
        <v>198</v>
      </c>
      <c r="F73" s="30"/>
      <c r="G73" s="30"/>
      <c r="H73" s="129">
        <v>3.158</v>
      </c>
      <c r="I73" s="129">
        <v>3.04</v>
      </c>
      <c r="J73" s="129">
        <v>3.12</v>
      </c>
      <c r="K73" s="31"/>
    </row>
    <row r="74" spans="1:11" s="32" customFormat="1" ht="11.25" customHeight="1">
      <c r="A74" s="34" t="s">
        <v>57</v>
      </c>
      <c r="B74" s="28"/>
      <c r="C74" s="29">
        <v>16</v>
      </c>
      <c r="D74" s="29">
        <v>16</v>
      </c>
      <c r="E74" s="29">
        <v>12</v>
      </c>
      <c r="F74" s="30"/>
      <c r="G74" s="30"/>
      <c r="H74" s="129">
        <v>0.21</v>
      </c>
      <c r="I74" s="129">
        <v>0.208</v>
      </c>
      <c r="J74" s="129">
        <v>0.156</v>
      </c>
      <c r="K74" s="31"/>
    </row>
    <row r="75" spans="1:11" s="32" customFormat="1" ht="11.25" customHeight="1">
      <c r="A75" s="34" t="s">
        <v>58</v>
      </c>
      <c r="B75" s="28"/>
      <c r="C75" s="29">
        <v>407</v>
      </c>
      <c r="D75" s="29">
        <v>321</v>
      </c>
      <c r="E75" s="29">
        <v>264</v>
      </c>
      <c r="F75" s="30"/>
      <c r="G75" s="30"/>
      <c r="H75" s="129">
        <v>5.074</v>
      </c>
      <c r="I75" s="129">
        <v>3.747</v>
      </c>
      <c r="J75" s="129">
        <v>3.202</v>
      </c>
      <c r="K75" s="31"/>
    </row>
    <row r="76" spans="1:11" s="32" customFormat="1" ht="11.25" customHeight="1">
      <c r="A76" s="34" t="s">
        <v>59</v>
      </c>
      <c r="B76" s="28"/>
      <c r="C76" s="29">
        <v>7</v>
      </c>
      <c r="D76" s="29">
        <v>8</v>
      </c>
      <c r="E76" s="29">
        <v>3</v>
      </c>
      <c r="F76" s="30"/>
      <c r="G76" s="30"/>
      <c r="H76" s="129">
        <v>0.12</v>
      </c>
      <c r="I76" s="129">
        <v>0.12</v>
      </c>
      <c r="J76" s="129">
        <v>0.044</v>
      </c>
      <c r="K76" s="31"/>
    </row>
    <row r="77" spans="1:11" s="32" customFormat="1" ht="11.25" customHeight="1">
      <c r="A77" s="34" t="s">
        <v>60</v>
      </c>
      <c r="B77" s="28"/>
      <c r="C77" s="29">
        <v>21</v>
      </c>
      <c r="D77" s="29">
        <v>20</v>
      </c>
      <c r="E77" s="29">
        <v>20</v>
      </c>
      <c r="F77" s="30"/>
      <c r="G77" s="30"/>
      <c r="H77" s="129">
        <v>0.289</v>
      </c>
      <c r="I77" s="129">
        <v>0.29</v>
      </c>
      <c r="J77" s="129">
        <v>0.214</v>
      </c>
      <c r="K77" s="31"/>
    </row>
    <row r="78" spans="1:11" s="32" customFormat="1" ht="11.25" customHeight="1">
      <c r="A78" s="34" t="s">
        <v>61</v>
      </c>
      <c r="B78" s="28"/>
      <c r="C78" s="29">
        <v>300</v>
      </c>
      <c r="D78" s="29">
        <v>303</v>
      </c>
      <c r="E78" s="29">
        <v>200</v>
      </c>
      <c r="F78" s="30"/>
      <c r="G78" s="30"/>
      <c r="H78" s="129">
        <v>4.8</v>
      </c>
      <c r="I78" s="129">
        <v>4.914</v>
      </c>
      <c r="J78" s="129">
        <v>2.247</v>
      </c>
      <c r="K78" s="31"/>
    </row>
    <row r="79" spans="1:11" s="32" customFormat="1" ht="11.25" customHeight="1">
      <c r="A79" s="34" t="s">
        <v>62</v>
      </c>
      <c r="B79" s="28"/>
      <c r="C79" s="29">
        <v>300</v>
      </c>
      <c r="D79" s="29">
        <v>320</v>
      </c>
      <c r="E79" s="29">
        <v>190</v>
      </c>
      <c r="F79" s="30"/>
      <c r="G79" s="30"/>
      <c r="H79" s="129">
        <v>5.1</v>
      </c>
      <c r="I79" s="129">
        <v>4.64</v>
      </c>
      <c r="J79" s="129">
        <v>2.28</v>
      </c>
      <c r="K79" s="31"/>
    </row>
    <row r="80" spans="1:11" s="23" customFormat="1" ht="11.25" customHeight="1">
      <c r="A80" s="41" t="s">
        <v>63</v>
      </c>
      <c r="B80" s="36"/>
      <c r="C80" s="37">
        <v>1550</v>
      </c>
      <c r="D80" s="37">
        <v>1487</v>
      </c>
      <c r="E80" s="37">
        <v>1174</v>
      </c>
      <c r="F80" s="38">
        <v>78.950907868191</v>
      </c>
      <c r="G80" s="39"/>
      <c r="H80" s="130">
        <v>22.435000000000002</v>
      </c>
      <c r="I80" s="131">
        <v>20.643</v>
      </c>
      <c r="J80" s="131">
        <v>14.995999999999999</v>
      </c>
      <c r="K80" s="40">
        <v>72.64447996899675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2</v>
      </c>
      <c r="D82" s="29">
        <v>2</v>
      </c>
      <c r="E82" s="29">
        <v>1</v>
      </c>
      <c r="F82" s="30"/>
      <c r="G82" s="30"/>
      <c r="H82" s="129">
        <v>0.018</v>
      </c>
      <c r="I82" s="129">
        <v>0.018</v>
      </c>
      <c r="J82" s="129">
        <v>0.012</v>
      </c>
      <c r="K82" s="31"/>
    </row>
    <row r="83" spans="1:11" s="32" customFormat="1" ht="11.25" customHeight="1">
      <c r="A83" s="34" t="s">
        <v>65</v>
      </c>
      <c r="B83" s="28"/>
      <c r="C83" s="29">
        <v>9</v>
      </c>
      <c r="D83" s="29">
        <v>9</v>
      </c>
      <c r="E83" s="29">
        <v>9</v>
      </c>
      <c r="F83" s="30"/>
      <c r="G83" s="30"/>
      <c r="H83" s="129">
        <v>0.023</v>
      </c>
      <c r="I83" s="129">
        <v>0.023</v>
      </c>
      <c r="J83" s="129">
        <v>0.027</v>
      </c>
      <c r="K83" s="31"/>
    </row>
    <row r="84" spans="1:11" s="23" customFormat="1" ht="11.25" customHeight="1">
      <c r="A84" s="35" t="s">
        <v>66</v>
      </c>
      <c r="B84" s="36"/>
      <c r="C84" s="37">
        <v>11</v>
      </c>
      <c r="D84" s="37">
        <v>11</v>
      </c>
      <c r="E84" s="37">
        <v>10</v>
      </c>
      <c r="F84" s="38">
        <v>90.9090909090909</v>
      </c>
      <c r="G84" s="39"/>
      <c r="H84" s="130">
        <v>0.040999999999999995</v>
      </c>
      <c r="I84" s="131">
        <v>0.041</v>
      </c>
      <c r="J84" s="131">
        <v>0.039</v>
      </c>
      <c r="K84" s="40">
        <v>95.12195121951218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14947</v>
      </c>
      <c r="D87" s="48">
        <v>14506</v>
      </c>
      <c r="E87" s="48">
        <v>12330</v>
      </c>
      <c r="F87" s="49">
        <v>84.9993106300841</v>
      </c>
      <c r="G87" s="39"/>
      <c r="H87" s="134">
        <v>208.79700000000003</v>
      </c>
      <c r="I87" s="135">
        <v>199.768</v>
      </c>
      <c r="J87" s="135">
        <v>187.88500000000002</v>
      </c>
      <c r="K87" s="49">
        <v>94.05159985583279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26</v>
      </c>
      <c r="D26" s="37">
        <v>15</v>
      </c>
      <c r="E26" s="37">
        <v>30</v>
      </c>
      <c r="F26" s="38">
        <v>200</v>
      </c>
      <c r="G26" s="39"/>
      <c r="H26" s="130">
        <v>1.218</v>
      </c>
      <c r="I26" s="131">
        <v>0.6</v>
      </c>
      <c r="J26" s="131">
        <v>1.2</v>
      </c>
      <c r="K26" s="40">
        <v>200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10</v>
      </c>
      <c r="D30" s="29">
        <v>10</v>
      </c>
      <c r="E30" s="29">
        <v>10</v>
      </c>
      <c r="F30" s="30"/>
      <c r="G30" s="30"/>
      <c r="H30" s="129">
        <v>0.539</v>
      </c>
      <c r="I30" s="129">
        <v>0.382</v>
      </c>
      <c r="J30" s="129">
        <v>0.3</v>
      </c>
      <c r="K30" s="31"/>
    </row>
    <row r="31" spans="1:11" s="23" customFormat="1" ht="11.25" customHeight="1">
      <c r="A31" s="41" t="s">
        <v>23</v>
      </c>
      <c r="B31" s="36"/>
      <c r="C31" s="37">
        <v>10</v>
      </c>
      <c r="D31" s="37">
        <v>10</v>
      </c>
      <c r="E31" s="37">
        <v>10</v>
      </c>
      <c r="F31" s="38">
        <v>100</v>
      </c>
      <c r="G31" s="39"/>
      <c r="H31" s="130">
        <v>0.539</v>
      </c>
      <c r="I31" s="131">
        <v>0.382</v>
      </c>
      <c r="J31" s="131">
        <v>0.3</v>
      </c>
      <c r="K31" s="40">
        <v>78.53403141361257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101</v>
      </c>
      <c r="D33" s="29">
        <v>80</v>
      </c>
      <c r="E33" s="29">
        <v>40</v>
      </c>
      <c r="F33" s="30"/>
      <c r="G33" s="30"/>
      <c r="H33" s="129">
        <v>3.434</v>
      </c>
      <c r="I33" s="129">
        <v>2.348</v>
      </c>
      <c r="J33" s="129">
        <v>1.38</v>
      </c>
      <c r="K33" s="31"/>
    </row>
    <row r="34" spans="1:11" s="32" customFormat="1" ht="11.25" customHeight="1">
      <c r="A34" s="34" t="s">
        <v>25</v>
      </c>
      <c r="B34" s="28"/>
      <c r="C34" s="29">
        <v>16</v>
      </c>
      <c r="D34" s="29">
        <v>8</v>
      </c>
      <c r="E34" s="29">
        <v>5</v>
      </c>
      <c r="F34" s="30"/>
      <c r="G34" s="30"/>
      <c r="H34" s="129">
        <v>0.531</v>
      </c>
      <c r="I34" s="129">
        <v>0.21</v>
      </c>
      <c r="J34" s="129">
        <v>0.148</v>
      </c>
      <c r="K34" s="31"/>
    </row>
    <row r="35" spans="1:11" s="32" customFormat="1" ht="11.25" customHeight="1">
      <c r="A35" s="34" t="s">
        <v>26</v>
      </c>
      <c r="B35" s="28"/>
      <c r="C35" s="29">
        <v>22</v>
      </c>
      <c r="D35" s="29">
        <v>21</v>
      </c>
      <c r="E35" s="29">
        <v>20</v>
      </c>
      <c r="F35" s="30"/>
      <c r="G35" s="30"/>
      <c r="H35" s="129">
        <v>0.866</v>
      </c>
      <c r="I35" s="129">
        <v>0.743</v>
      </c>
      <c r="J35" s="129">
        <v>0.786</v>
      </c>
      <c r="K35" s="31"/>
    </row>
    <row r="36" spans="1:11" s="32" customFormat="1" ht="11.25" customHeight="1">
      <c r="A36" s="34" t="s">
        <v>27</v>
      </c>
      <c r="B36" s="28"/>
      <c r="C36" s="29">
        <v>220</v>
      </c>
      <c r="D36" s="29">
        <v>220</v>
      </c>
      <c r="E36" s="29">
        <v>130</v>
      </c>
      <c r="F36" s="30"/>
      <c r="G36" s="30"/>
      <c r="H36" s="129">
        <v>1.727</v>
      </c>
      <c r="I36" s="129">
        <v>1.727</v>
      </c>
      <c r="J36" s="129">
        <v>4.092</v>
      </c>
      <c r="K36" s="31"/>
    </row>
    <row r="37" spans="1:11" s="23" customFormat="1" ht="11.25" customHeight="1">
      <c r="A37" s="35" t="s">
        <v>28</v>
      </c>
      <c r="B37" s="36"/>
      <c r="C37" s="37">
        <v>359</v>
      </c>
      <c r="D37" s="37">
        <v>329</v>
      </c>
      <c r="E37" s="37">
        <v>195</v>
      </c>
      <c r="F37" s="38">
        <v>59.27051671732523</v>
      </c>
      <c r="G37" s="39"/>
      <c r="H37" s="130">
        <v>6.558000000000001</v>
      </c>
      <c r="I37" s="131">
        <v>5.028</v>
      </c>
      <c r="J37" s="131">
        <v>6.406</v>
      </c>
      <c r="K37" s="40">
        <v>127.40652346857598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7</v>
      </c>
      <c r="D39" s="37">
        <v>7</v>
      </c>
      <c r="E39" s="37">
        <v>7</v>
      </c>
      <c r="F39" s="38">
        <v>100</v>
      </c>
      <c r="G39" s="39"/>
      <c r="H39" s="130">
        <v>0.173</v>
      </c>
      <c r="I39" s="131">
        <v>0.18</v>
      </c>
      <c r="J39" s="131">
        <v>0.18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>
        <v>32</v>
      </c>
      <c r="D42" s="29">
        <v>30</v>
      </c>
      <c r="E42" s="29">
        <v>30</v>
      </c>
      <c r="F42" s="30"/>
      <c r="G42" s="30"/>
      <c r="H42" s="129">
        <v>1.008</v>
      </c>
      <c r="I42" s="129">
        <v>1.65</v>
      </c>
      <c r="J42" s="129">
        <v>1.19</v>
      </c>
      <c r="K42" s="31"/>
    </row>
    <row r="43" spans="1:11" s="32" customFormat="1" ht="11.25" customHeight="1">
      <c r="A43" s="34" t="s">
        <v>32</v>
      </c>
      <c r="B43" s="28"/>
      <c r="C43" s="29">
        <v>7</v>
      </c>
      <c r="D43" s="29">
        <v>6</v>
      </c>
      <c r="E43" s="29">
        <v>6</v>
      </c>
      <c r="F43" s="30"/>
      <c r="G43" s="30"/>
      <c r="H43" s="129">
        <v>0.105</v>
      </c>
      <c r="I43" s="129">
        <v>0.09</v>
      </c>
      <c r="J43" s="129">
        <v>0.084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>
        <v>1</v>
      </c>
      <c r="D45" s="29"/>
      <c r="E45" s="29"/>
      <c r="F45" s="30"/>
      <c r="G45" s="30"/>
      <c r="H45" s="129">
        <v>0.028</v>
      </c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>
        <v>89</v>
      </c>
      <c r="D47" s="29">
        <v>115</v>
      </c>
      <c r="E47" s="29">
        <v>60</v>
      </c>
      <c r="F47" s="30"/>
      <c r="G47" s="30"/>
      <c r="H47" s="129">
        <v>3.56</v>
      </c>
      <c r="I47" s="129">
        <v>4.6</v>
      </c>
      <c r="J47" s="129">
        <v>2.4</v>
      </c>
      <c r="K47" s="31"/>
    </row>
    <row r="48" spans="1:11" s="32" customFormat="1" ht="11.25" customHeight="1">
      <c r="A48" s="34" t="s">
        <v>37</v>
      </c>
      <c r="B48" s="28"/>
      <c r="C48" s="29">
        <v>21</v>
      </c>
      <c r="D48" s="29">
        <v>18</v>
      </c>
      <c r="E48" s="29">
        <v>18</v>
      </c>
      <c r="F48" s="30"/>
      <c r="G48" s="30"/>
      <c r="H48" s="129">
        <v>0.546</v>
      </c>
      <c r="I48" s="129">
        <v>0.468</v>
      </c>
      <c r="J48" s="129">
        <v>0.468</v>
      </c>
      <c r="K48" s="31"/>
    </row>
    <row r="49" spans="1:11" s="32" customFormat="1" ht="11.25" customHeight="1">
      <c r="A49" s="34" t="s">
        <v>38</v>
      </c>
      <c r="B49" s="28"/>
      <c r="C49" s="29"/>
      <c r="D49" s="29">
        <v>8</v>
      </c>
      <c r="E49" s="29">
        <v>8</v>
      </c>
      <c r="F49" s="30"/>
      <c r="G49" s="30"/>
      <c r="H49" s="129"/>
      <c r="I49" s="129">
        <v>0.28</v>
      </c>
      <c r="J49" s="129">
        <v>0.28</v>
      </c>
      <c r="K49" s="31"/>
    </row>
    <row r="50" spans="1:11" s="23" customFormat="1" ht="11.25" customHeight="1">
      <c r="A50" s="41" t="s">
        <v>39</v>
      </c>
      <c r="B50" s="36"/>
      <c r="C50" s="37">
        <v>150</v>
      </c>
      <c r="D50" s="37">
        <v>177</v>
      </c>
      <c r="E50" s="37">
        <v>122</v>
      </c>
      <c r="F50" s="38">
        <v>68.92655367231639</v>
      </c>
      <c r="G50" s="39"/>
      <c r="H50" s="130">
        <v>5.247000000000001</v>
      </c>
      <c r="I50" s="131">
        <v>7.088</v>
      </c>
      <c r="J50" s="131">
        <v>4.422000000000001</v>
      </c>
      <c r="K50" s="40">
        <v>62.38713318284425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>
        <v>19</v>
      </c>
      <c r="F52" s="38"/>
      <c r="G52" s="39"/>
      <c r="H52" s="130"/>
      <c r="I52" s="131"/>
      <c r="J52" s="131">
        <v>0.855</v>
      </c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110</v>
      </c>
      <c r="D54" s="29">
        <v>110</v>
      </c>
      <c r="E54" s="29">
        <v>120</v>
      </c>
      <c r="F54" s="30"/>
      <c r="G54" s="30"/>
      <c r="H54" s="129">
        <v>5.06</v>
      </c>
      <c r="I54" s="129">
        <v>5.28</v>
      </c>
      <c r="J54" s="129">
        <v>5.82</v>
      </c>
      <c r="K54" s="31"/>
    </row>
    <row r="55" spans="1:11" s="32" customFormat="1" ht="11.25" customHeight="1">
      <c r="A55" s="34" t="s">
        <v>42</v>
      </c>
      <c r="B55" s="28"/>
      <c r="C55" s="29">
        <v>194</v>
      </c>
      <c r="D55" s="29">
        <v>160</v>
      </c>
      <c r="E55" s="29">
        <v>160</v>
      </c>
      <c r="F55" s="30"/>
      <c r="G55" s="30"/>
      <c r="H55" s="129">
        <v>9.7</v>
      </c>
      <c r="I55" s="129">
        <v>8</v>
      </c>
      <c r="J55" s="129">
        <v>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15</v>
      </c>
      <c r="D58" s="29">
        <v>15</v>
      </c>
      <c r="E58" s="29">
        <v>15</v>
      </c>
      <c r="F58" s="30"/>
      <c r="G58" s="30"/>
      <c r="H58" s="129">
        <v>0.675</v>
      </c>
      <c r="I58" s="129">
        <v>0.6</v>
      </c>
      <c r="J58" s="129">
        <v>0.6</v>
      </c>
      <c r="K58" s="31"/>
    </row>
    <row r="59" spans="1:11" s="23" customFormat="1" ht="11.25" customHeight="1">
      <c r="A59" s="35" t="s">
        <v>46</v>
      </c>
      <c r="B59" s="36"/>
      <c r="C59" s="37">
        <v>319</v>
      </c>
      <c r="D59" s="37">
        <v>285</v>
      </c>
      <c r="E59" s="37">
        <v>295</v>
      </c>
      <c r="F59" s="38">
        <v>103.50877192982456</v>
      </c>
      <c r="G59" s="39"/>
      <c r="H59" s="130">
        <v>15.434999999999999</v>
      </c>
      <c r="I59" s="131">
        <v>13.88</v>
      </c>
      <c r="J59" s="131">
        <v>14.42</v>
      </c>
      <c r="K59" s="40">
        <v>103.89048991354467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129</v>
      </c>
      <c r="D61" s="29">
        <v>99</v>
      </c>
      <c r="E61" s="29">
        <v>100</v>
      </c>
      <c r="F61" s="30"/>
      <c r="G61" s="30"/>
      <c r="H61" s="129">
        <v>4.644</v>
      </c>
      <c r="I61" s="129">
        <v>3.564</v>
      </c>
      <c r="J61" s="129">
        <v>3.6</v>
      </c>
      <c r="K61" s="31"/>
    </row>
    <row r="62" spans="1:11" s="32" customFormat="1" ht="11.25" customHeight="1">
      <c r="A62" s="34" t="s">
        <v>48</v>
      </c>
      <c r="B62" s="28"/>
      <c r="C62" s="29">
        <v>136</v>
      </c>
      <c r="D62" s="29">
        <v>136</v>
      </c>
      <c r="E62" s="29">
        <v>126</v>
      </c>
      <c r="F62" s="30"/>
      <c r="G62" s="30"/>
      <c r="H62" s="129">
        <v>3.035</v>
      </c>
      <c r="I62" s="129">
        <v>3.035</v>
      </c>
      <c r="J62" s="129">
        <v>2.682</v>
      </c>
      <c r="K62" s="31"/>
    </row>
    <row r="63" spans="1:11" s="32" customFormat="1" ht="11.25" customHeight="1">
      <c r="A63" s="34" t="s">
        <v>49</v>
      </c>
      <c r="B63" s="28"/>
      <c r="C63" s="29">
        <v>1121</v>
      </c>
      <c r="D63" s="29">
        <v>1111</v>
      </c>
      <c r="E63" s="29">
        <v>1163</v>
      </c>
      <c r="F63" s="30"/>
      <c r="G63" s="30"/>
      <c r="H63" s="129">
        <v>58.493</v>
      </c>
      <c r="I63" s="129">
        <v>47.88</v>
      </c>
      <c r="J63" s="129">
        <v>69.78</v>
      </c>
      <c r="K63" s="31"/>
    </row>
    <row r="64" spans="1:11" s="23" customFormat="1" ht="11.25" customHeight="1">
      <c r="A64" s="35" t="s">
        <v>50</v>
      </c>
      <c r="B64" s="36"/>
      <c r="C64" s="37">
        <v>1386</v>
      </c>
      <c r="D64" s="37">
        <v>1346</v>
      </c>
      <c r="E64" s="37">
        <v>1389</v>
      </c>
      <c r="F64" s="38">
        <v>103.19465081723625</v>
      </c>
      <c r="G64" s="39"/>
      <c r="H64" s="130">
        <v>66.172</v>
      </c>
      <c r="I64" s="131">
        <v>54.479</v>
      </c>
      <c r="J64" s="131">
        <v>76.062</v>
      </c>
      <c r="K64" s="40">
        <v>139.61710016703685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524</v>
      </c>
      <c r="D66" s="37">
        <v>670</v>
      </c>
      <c r="E66" s="37">
        <v>660</v>
      </c>
      <c r="F66" s="38">
        <v>98.50746268656717</v>
      </c>
      <c r="G66" s="39"/>
      <c r="H66" s="130">
        <v>26.2</v>
      </c>
      <c r="I66" s="131">
        <v>26.13</v>
      </c>
      <c r="J66" s="131">
        <v>25.08</v>
      </c>
      <c r="K66" s="40">
        <v>95.98163030998852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27</v>
      </c>
      <c r="D72" s="29">
        <v>26</v>
      </c>
      <c r="E72" s="29">
        <v>26</v>
      </c>
      <c r="F72" s="30"/>
      <c r="G72" s="30"/>
      <c r="H72" s="129">
        <v>0.65</v>
      </c>
      <c r="I72" s="129">
        <v>1.259</v>
      </c>
      <c r="J72" s="129">
        <v>1.259</v>
      </c>
      <c r="K72" s="31"/>
    </row>
    <row r="73" spans="1:11" s="32" customFormat="1" ht="11.25" customHeight="1">
      <c r="A73" s="34" t="s">
        <v>56</v>
      </c>
      <c r="B73" s="28"/>
      <c r="C73" s="29">
        <v>80</v>
      </c>
      <c r="D73" s="29">
        <v>80</v>
      </c>
      <c r="E73" s="29">
        <v>80</v>
      </c>
      <c r="F73" s="30"/>
      <c r="G73" s="30"/>
      <c r="H73" s="129">
        <v>2.86</v>
      </c>
      <c r="I73" s="129">
        <v>2.8</v>
      </c>
      <c r="J73" s="129">
        <v>2.775</v>
      </c>
      <c r="K73" s="31"/>
    </row>
    <row r="74" spans="1:11" s="32" customFormat="1" ht="11.25" customHeight="1">
      <c r="A74" s="34" t="s">
        <v>57</v>
      </c>
      <c r="B74" s="28"/>
      <c r="C74" s="29">
        <v>183</v>
      </c>
      <c r="D74" s="29">
        <v>97</v>
      </c>
      <c r="E74" s="29">
        <v>50</v>
      </c>
      <c r="F74" s="30"/>
      <c r="G74" s="30"/>
      <c r="H74" s="129">
        <v>10.286</v>
      </c>
      <c r="I74" s="129">
        <v>3.7</v>
      </c>
      <c r="J74" s="129">
        <v>1.9</v>
      </c>
      <c r="K74" s="31"/>
    </row>
    <row r="75" spans="1:11" s="32" customFormat="1" ht="11.25" customHeight="1">
      <c r="A75" s="34" t="s">
        <v>58</v>
      </c>
      <c r="B75" s="28"/>
      <c r="C75" s="29">
        <v>85</v>
      </c>
      <c r="D75" s="29">
        <v>36</v>
      </c>
      <c r="E75" s="29">
        <v>97</v>
      </c>
      <c r="F75" s="30"/>
      <c r="G75" s="30"/>
      <c r="H75" s="129">
        <v>2.978</v>
      </c>
      <c r="I75" s="129">
        <v>1.26</v>
      </c>
      <c r="J75" s="129">
        <v>3.409</v>
      </c>
      <c r="K75" s="31"/>
    </row>
    <row r="76" spans="1:11" s="32" customFormat="1" ht="11.25" customHeight="1">
      <c r="A76" s="34" t="s">
        <v>59</v>
      </c>
      <c r="B76" s="28"/>
      <c r="C76" s="29">
        <v>10</v>
      </c>
      <c r="D76" s="29">
        <v>4</v>
      </c>
      <c r="E76" s="29">
        <v>4</v>
      </c>
      <c r="F76" s="30"/>
      <c r="G76" s="30"/>
      <c r="H76" s="129">
        <v>0.25</v>
      </c>
      <c r="I76" s="129">
        <v>0.1</v>
      </c>
      <c r="J76" s="129">
        <v>0.1</v>
      </c>
      <c r="K76" s="31"/>
    </row>
    <row r="77" spans="1:11" s="32" customFormat="1" ht="11.25" customHeight="1">
      <c r="A77" s="34" t="s">
        <v>60</v>
      </c>
      <c r="B77" s="28"/>
      <c r="C77" s="29">
        <v>186</v>
      </c>
      <c r="D77" s="29">
        <v>138</v>
      </c>
      <c r="E77" s="29">
        <v>212</v>
      </c>
      <c r="F77" s="30"/>
      <c r="G77" s="30"/>
      <c r="H77" s="129">
        <v>7.254</v>
      </c>
      <c r="I77" s="129">
        <v>5.382</v>
      </c>
      <c r="J77" s="129">
        <v>8.268</v>
      </c>
      <c r="K77" s="31"/>
    </row>
    <row r="78" spans="1:11" s="32" customFormat="1" ht="11.25" customHeight="1">
      <c r="A78" s="34" t="s">
        <v>61</v>
      </c>
      <c r="B78" s="28"/>
      <c r="C78" s="29">
        <v>170</v>
      </c>
      <c r="D78" s="29">
        <v>200</v>
      </c>
      <c r="E78" s="29">
        <v>150</v>
      </c>
      <c r="F78" s="30"/>
      <c r="G78" s="30"/>
      <c r="H78" s="129">
        <v>8.2</v>
      </c>
      <c r="I78" s="129">
        <v>10</v>
      </c>
      <c r="J78" s="129">
        <v>7.5</v>
      </c>
      <c r="K78" s="31"/>
    </row>
    <row r="79" spans="1:11" s="32" customFormat="1" ht="11.25" customHeight="1">
      <c r="A79" s="34" t="s">
        <v>62</v>
      </c>
      <c r="B79" s="28"/>
      <c r="C79" s="29">
        <v>760</v>
      </c>
      <c r="D79" s="29">
        <v>700</v>
      </c>
      <c r="E79" s="29">
        <v>700</v>
      </c>
      <c r="F79" s="30"/>
      <c r="G79" s="30"/>
      <c r="H79" s="129">
        <v>41.8</v>
      </c>
      <c r="I79" s="129">
        <v>21</v>
      </c>
      <c r="J79" s="129">
        <v>35</v>
      </c>
      <c r="K79" s="31"/>
    </row>
    <row r="80" spans="1:11" s="23" customFormat="1" ht="11.25" customHeight="1">
      <c r="A80" s="41" t="s">
        <v>63</v>
      </c>
      <c r="B80" s="36"/>
      <c r="C80" s="37">
        <v>1501</v>
      </c>
      <c r="D80" s="37">
        <v>1281</v>
      </c>
      <c r="E80" s="37">
        <v>1319</v>
      </c>
      <c r="F80" s="38">
        <v>102.9664324746292</v>
      </c>
      <c r="G80" s="39"/>
      <c r="H80" s="130">
        <v>74.27799999999999</v>
      </c>
      <c r="I80" s="131">
        <v>45.501</v>
      </c>
      <c r="J80" s="131">
        <v>60.211</v>
      </c>
      <c r="K80" s="40">
        <v>132.32895980308123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4282</v>
      </c>
      <c r="D87" s="48">
        <v>4120</v>
      </c>
      <c r="E87" s="48">
        <v>4046</v>
      </c>
      <c r="F87" s="49">
        <v>98.20388349514563</v>
      </c>
      <c r="G87" s="39"/>
      <c r="H87" s="134">
        <v>195.82</v>
      </c>
      <c r="I87" s="135">
        <v>153.268</v>
      </c>
      <c r="J87" s="135">
        <v>189.13600000000002</v>
      </c>
      <c r="K87" s="49">
        <v>123.40214526189422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60"/>
  <sheetViews>
    <sheetView showZeros="0" tabSelected="1" view="pageBreakPreview" zoomScale="90" zoomScaleNormal="80" zoomScaleSheetLayoutView="90" zoomScalePageLayoutView="0" workbookViewId="0" topLeftCell="A1">
      <selection activeCell="R22" sqref="R22"/>
    </sheetView>
  </sheetViews>
  <sheetFormatPr defaultColWidth="8.7109375" defaultRowHeight="15"/>
  <cols>
    <col min="1" max="1" width="22.00390625" style="59" customWidth="1"/>
    <col min="2" max="2" width="0.9921875" style="59" customWidth="1"/>
    <col min="3" max="3" width="1.1484375" style="59" customWidth="1"/>
    <col min="4" max="4" width="7.8515625" style="59" customWidth="1"/>
    <col min="5" max="7" width="9.421875" style="59" customWidth="1"/>
    <col min="8" max="8" width="10.421875" style="59" customWidth="1"/>
    <col min="9" max="9" width="0.9921875" style="59" customWidth="1"/>
    <col min="10" max="10" width="7.421875" style="59" customWidth="1"/>
    <col min="11" max="13" width="9.421875" style="59" customWidth="1"/>
    <col min="14" max="14" width="10.421875" style="59" customWidth="1"/>
    <col min="15" max="15" width="22.00390625" style="59" customWidth="1"/>
    <col min="16" max="16" width="0.9921875" style="59" customWidth="1"/>
    <col min="17" max="17" width="1.1484375" style="59" customWidth="1"/>
    <col min="18" max="18" width="8.00390625" style="59" customWidth="1"/>
    <col min="19" max="21" width="9.421875" style="59" customWidth="1"/>
    <col min="22" max="22" width="10.421875" style="59" customWidth="1"/>
    <col min="23" max="23" width="0.9921875" style="59" customWidth="1"/>
    <col min="24" max="24" width="7.7109375" style="59" customWidth="1"/>
    <col min="25" max="27" width="9.421875" style="59" customWidth="1"/>
    <col min="28" max="28" width="10.421875" style="59" customWidth="1"/>
    <col min="29" max="16384" width="8.7109375" style="59" customWidth="1"/>
  </cols>
  <sheetData>
    <row r="2" spans="1:27" s="61" customFormat="1" ht="9.75">
      <c r="A2" s="60" t="s">
        <v>122</v>
      </c>
      <c r="J2" s="61" t="s">
        <v>123</v>
      </c>
      <c r="M2" s="61" t="s">
        <v>129</v>
      </c>
      <c r="O2" s="60" t="s">
        <v>122</v>
      </c>
      <c r="X2" s="61" t="s">
        <v>123</v>
      </c>
      <c r="AA2" s="61" t="s">
        <v>129</v>
      </c>
    </row>
    <row r="3" s="61" customFormat="1" ht="12" customHeight="1" thickBot="1"/>
    <row r="4" spans="1:28" s="61" customFormat="1" ht="10.5" thickBot="1">
      <c r="A4" s="62"/>
      <c r="B4" s="63"/>
      <c r="D4" s="156" t="s">
        <v>124</v>
      </c>
      <c r="E4" s="157"/>
      <c r="F4" s="157"/>
      <c r="G4" s="157"/>
      <c r="H4" s="158"/>
      <c r="J4" s="156" t="s">
        <v>125</v>
      </c>
      <c r="K4" s="157"/>
      <c r="L4" s="157"/>
      <c r="M4" s="157"/>
      <c r="N4" s="158"/>
      <c r="O4" s="62"/>
      <c r="P4" s="63"/>
      <c r="R4" s="156" t="s">
        <v>124</v>
      </c>
      <c r="S4" s="157"/>
      <c r="T4" s="157"/>
      <c r="U4" s="157"/>
      <c r="V4" s="158"/>
      <c r="X4" s="156" t="s">
        <v>125</v>
      </c>
      <c r="Y4" s="157"/>
      <c r="Z4" s="157"/>
      <c r="AA4" s="157"/>
      <c r="AB4" s="158"/>
    </row>
    <row r="5" spans="1:28" s="61" customFormat="1" ht="9.75">
      <c r="A5" s="64" t="s">
        <v>126</v>
      </c>
      <c r="B5" s="65"/>
      <c r="D5" s="62"/>
      <c r="E5" s="66" t="s">
        <v>289</v>
      </c>
      <c r="F5" s="66" t="s">
        <v>127</v>
      </c>
      <c r="G5" s="66" t="s">
        <v>128</v>
      </c>
      <c r="H5" s="67">
        <f>G6</f>
        <v>2024</v>
      </c>
      <c r="J5" s="62"/>
      <c r="K5" s="66" t="s">
        <v>289</v>
      </c>
      <c r="L5" s="66" t="s">
        <v>127</v>
      </c>
      <c r="M5" s="66" t="s">
        <v>128</v>
      </c>
      <c r="N5" s="67">
        <f>M6</f>
        <v>2024</v>
      </c>
      <c r="O5" s="64" t="s">
        <v>126</v>
      </c>
      <c r="P5" s="65"/>
      <c r="R5" s="62"/>
      <c r="S5" s="66" t="s">
        <v>289</v>
      </c>
      <c r="T5" s="66" t="s">
        <v>127</v>
      </c>
      <c r="U5" s="66" t="s">
        <v>128</v>
      </c>
      <c r="V5" s="67">
        <f>U6</f>
        <v>2024</v>
      </c>
      <c r="X5" s="62"/>
      <c r="Y5" s="66" t="s">
        <v>289</v>
      </c>
      <c r="Z5" s="66" t="s">
        <v>127</v>
      </c>
      <c r="AA5" s="66" t="s">
        <v>128</v>
      </c>
      <c r="AB5" s="67">
        <f>AA6</f>
        <v>2024</v>
      </c>
    </row>
    <row r="6" spans="1:28" s="61" customFormat="1" ht="23.25" customHeight="1" thickBot="1">
      <c r="A6" s="68"/>
      <c r="B6" s="69"/>
      <c r="C6" s="70"/>
      <c r="D6" s="71" t="s">
        <v>290</v>
      </c>
      <c r="E6" s="72">
        <f>G6-2</f>
        <v>2022</v>
      </c>
      <c r="F6" s="72">
        <f>G6-1</f>
        <v>2023</v>
      </c>
      <c r="G6" s="72">
        <v>2024</v>
      </c>
      <c r="H6" s="127" t="str">
        <f>CONCATENATE(F6,"=100")</f>
        <v>2023=100</v>
      </c>
      <c r="I6" s="70"/>
      <c r="J6" s="71" t="s">
        <v>290</v>
      </c>
      <c r="K6" s="72">
        <f>M6-2</f>
        <v>2022</v>
      </c>
      <c r="L6" s="72">
        <f>M6-1</f>
        <v>2023</v>
      </c>
      <c r="M6" s="72">
        <v>2024</v>
      </c>
      <c r="N6" s="127" t="str">
        <f>CONCATENATE(L6,"=100")</f>
        <v>2023=100</v>
      </c>
      <c r="O6" s="68"/>
      <c r="P6" s="69"/>
      <c r="Q6" s="70"/>
      <c r="R6" s="71" t="s">
        <v>290</v>
      </c>
      <c r="S6" s="72">
        <f>U6-2</f>
        <v>2022</v>
      </c>
      <c r="T6" s="72">
        <f>U6-1</f>
        <v>2023</v>
      </c>
      <c r="U6" s="72">
        <v>2024</v>
      </c>
      <c r="V6" s="127" t="str">
        <f>CONCATENATE(T6,"=100")</f>
        <v>2023=100</v>
      </c>
      <c r="W6" s="70"/>
      <c r="X6" s="71" t="s">
        <v>290</v>
      </c>
      <c r="Y6" s="72">
        <f>AA6-2</f>
        <v>2022</v>
      </c>
      <c r="Z6" s="72">
        <f>AA6-1</f>
        <v>2023</v>
      </c>
      <c r="AA6" s="72">
        <v>2024</v>
      </c>
      <c r="AB6" s="127" t="str">
        <f>CONCATENATE(Z6,"=100")</f>
        <v>2023=100</v>
      </c>
    </row>
    <row r="7" spans="4:28" s="73" customFormat="1" ht="11.25" customHeight="1">
      <c r="D7" s="74"/>
      <c r="E7" s="75"/>
      <c r="F7" s="75"/>
      <c r="G7" s="75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28" s="73" customFormat="1" ht="11.25" customHeight="1">
      <c r="A9" s="73" t="s">
        <v>130</v>
      </c>
      <c r="D9" s="84"/>
      <c r="E9" s="75"/>
      <c r="F9" s="75"/>
      <c r="G9" s="75"/>
      <c r="H9" s="75">
        <f aca="true" t="shared" si="0" ref="H9:H22">IF(AND(F9&gt;0,G9&gt;0),G9*100/F9,"")</f>
      </c>
      <c r="I9" s="74"/>
      <c r="J9" s="84"/>
      <c r="K9" s="75"/>
      <c r="L9" s="75"/>
      <c r="M9" s="75"/>
      <c r="N9" s="75">
        <f aca="true" t="shared" si="1" ref="N9:N22">IF(AND(L9&gt;0,M9&gt;0),M9*100/L9,"")</f>
      </c>
      <c r="O9" s="73" t="s">
        <v>164</v>
      </c>
      <c r="R9" s="84"/>
      <c r="S9" s="75"/>
      <c r="T9" s="75"/>
      <c r="U9" s="75"/>
      <c r="V9" s="75">
        <f aca="true" t="shared" si="2" ref="V9:V18">IF(AND(T9&gt;0,U9&gt;0),U9*100/T9,"")</f>
      </c>
      <c r="W9" s="74"/>
      <c r="X9" s="84"/>
      <c r="Y9" s="75"/>
      <c r="Z9" s="75"/>
      <c r="AA9" s="75"/>
      <c r="AB9" s="75">
        <f aca="true" t="shared" si="3" ref="AB9:AB18">IF(AND(Z9&gt;0,AA9&gt;0),AA9*100/Z9,"")</f>
      </c>
    </row>
    <row r="10" spans="1:28" s="73" customFormat="1" ht="11.25" customHeight="1">
      <c r="A10" s="73" t="s">
        <v>131</v>
      </c>
      <c r="B10" s="75"/>
      <c r="C10" s="75"/>
      <c r="D10" s="84">
        <v>3</v>
      </c>
      <c r="E10" s="75">
        <v>1892.455</v>
      </c>
      <c r="F10" s="75">
        <v>1681.925</v>
      </c>
      <c r="G10" s="75">
        <v>1677.17965</v>
      </c>
      <c r="H10" s="75">
        <f t="shared" si="0"/>
        <v>99.7178619736314</v>
      </c>
      <c r="I10" s="75"/>
      <c r="J10" s="84">
        <v>3</v>
      </c>
      <c r="K10" s="75">
        <v>5582.605999999999</v>
      </c>
      <c r="L10" s="75">
        <v>3547.3129999999996</v>
      </c>
      <c r="M10" s="75">
        <v>5733.271799999999</v>
      </c>
      <c r="N10" s="75">
        <f t="shared" si="1"/>
        <v>161.62294672051772</v>
      </c>
      <c r="O10" s="73" t="s">
        <v>183</v>
      </c>
      <c r="P10" s="75"/>
      <c r="Q10" s="75"/>
      <c r="R10" s="84">
        <v>3</v>
      </c>
      <c r="S10" s="75">
        <v>5.475</v>
      </c>
      <c r="T10" s="75">
        <v>4.842</v>
      </c>
      <c r="U10" s="75">
        <v>4.109</v>
      </c>
      <c r="V10" s="75">
        <f t="shared" si="2"/>
        <v>84.86162742668319</v>
      </c>
      <c r="W10" s="75"/>
      <c r="X10" s="84">
        <v>3</v>
      </c>
      <c r="Y10" s="75">
        <v>43.605999999999995</v>
      </c>
      <c r="Z10" s="75">
        <v>38.111</v>
      </c>
      <c r="AA10" s="75">
        <v>31.592000000000002</v>
      </c>
      <c r="AB10" s="75">
        <f t="shared" si="3"/>
        <v>82.8947023169164</v>
      </c>
    </row>
    <row r="11" spans="1:28" s="73" customFormat="1" ht="11.25" customHeight="1">
      <c r="A11" s="73" t="s">
        <v>132</v>
      </c>
      <c r="B11" s="75"/>
      <c r="C11" s="75"/>
      <c r="D11" s="84">
        <v>3</v>
      </c>
      <c r="E11" s="75">
        <v>278.668</v>
      </c>
      <c r="F11" s="75">
        <v>268.475</v>
      </c>
      <c r="G11" s="75">
        <v>272.3343</v>
      </c>
      <c r="H11" s="75">
        <f t="shared" si="0"/>
        <v>101.43748952416425</v>
      </c>
      <c r="I11" s="75"/>
      <c r="J11" s="84">
        <v>3</v>
      </c>
      <c r="K11" s="75">
        <v>664.402</v>
      </c>
      <c r="L11" s="75">
        <v>431.79900000000004</v>
      </c>
      <c r="M11" s="75">
        <v>716.155</v>
      </c>
      <c r="N11" s="75">
        <f t="shared" si="1"/>
        <v>165.85378845249755</v>
      </c>
      <c r="O11" s="73" t="s">
        <v>323</v>
      </c>
      <c r="P11" s="75"/>
      <c r="Q11" s="75"/>
      <c r="R11" s="84">
        <v>8</v>
      </c>
      <c r="S11" s="75">
        <v>29.1</v>
      </c>
      <c r="T11" s="75">
        <v>25.1</v>
      </c>
      <c r="U11" s="75"/>
      <c r="V11" s="75">
        <f t="shared" si="2"/>
      </c>
      <c r="W11" s="75"/>
      <c r="X11" s="84">
        <v>12</v>
      </c>
      <c r="Y11" s="75">
        <v>4.396</v>
      </c>
      <c r="Z11" s="75">
        <v>3.983</v>
      </c>
      <c r="AA11" s="75"/>
      <c r="AB11" s="75">
        <f t="shared" si="3"/>
      </c>
    </row>
    <row r="12" spans="1:28" ht="11.25">
      <c r="A12" s="73" t="s">
        <v>133</v>
      </c>
      <c r="B12" s="75"/>
      <c r="C12" s="75"/>
      <c r="D12" s="84">
        <v>3</v>
      </c>
      <c r="E12" s="75">
        <v>2171.123</v>
      </c>
      <c r="F12" s="75">
        <v>1950.4</v>
      </c>
      <c r="G12" s="75">
        <v>1948.5241</v>
      </c>
      <c r="H12" s="75">
        <f t="shared" si="0"/>
        <v>99.9038197292863</v>
      </c>
      <c r="I12" s="75"/>
      <c r="J12" s="84">
        <v>3</v>
      </c>
      <c r="K12" s="75">
        <v>6247.007999999999</v>
      </c>
      <c r="L12" s="75">
        <v>3979.1130000000007</v>
      </c>
      <c r="M12" s="75">
        <v>6449.1458</v>
      </c>
      <c r="N12" s="75">
        <f t="shared" si="1"/>
        <v>162.07495992197255</v>
      </c>
      <c r="O12" s="73" t="s">
        <v>184</v>
      </c>
      <c r="P12" s="75"/>
      <c r="Q12" s="75"/>
      <c r="R12" s="84">
        <v>10</v>
      </c>
      <c r="S12" s="75">
        <v>2.706</v>
      </c>
      <c r="T12" s="75">
        <v>2.609</v>
      </c>
      <c r="U12" s="75">
        <v>2.039</v>
      </c>
      <c r="V12" s="75">
        <f t="shared" si="2"/>
        <v>78.15254886929858</v>
      </c>
      <c r="W12" s="75"/>
      <c r="X12" s="84">
        <v>3</v>
      </c>
      <c r="Y12" s="75">
        <v>81</v>
      </c>
      <c r="Z12" s="75">
        <v>78.065</v>
      </c>
      <c r="AA12" s="75">
        <v>49.858</v>
      </c>
      <c r="AB12" s="75">
        <f t="shared" si="3"/>
        <v>63.8672900787805</v>
      </c>
    </row>
    <row r="13" spans="1:28" s="61" customFormat="1" ht="11.25">
      <c r="A13" s="73" t="s">
        <v>134</v>
      </c>
      <c r="B13" s="75"/>
      <c r="C13" s="75"/>
      <c r="D13" s="84">
        <v>3</v>
      </c>
      <c r="E13" s="75">
        <v>242.354</v>
      </c>
      <c r="F13" s="75">
        <v>208.604</v>
      </c>
      <c r="G13" s="75">
        <v>203.835</v>
      </c>
      <c r="H13" s="75">
        <f t="shared" si="0"/>
        <v>97.7138501658645</v>
      </c>
      <c r="I13" s="75"/>
      <c r="J13" s="84">
        <v>3</v>
      </c>
      <c r="K13" s="75">
        <v>570.128</v>
      </c>
      <c r="L13" s="75">
        <v>221.14800000000002</v>
      </c>
      <c r="M13" s="75">
        <v>519.117</v>
      </c>
      <c r="N13" s="75">
        <f t="shared" si="1"/>
        <v>234.7373704487492</v>
      </c>
      <c r="O13" s="73" t="s">
        <v>185</v>
      </c>
      <c r="P13" s="75"/>
      <c r="Q13" s="75"/>
      <c r="R13" s="84">
        <v>3</v>
      </c>
      <c r="S13" s="75">
        <v>5.463</v>
      </c>
      <c r="T13" s="75">
        <v>5.235</v>
      </c>
      <c r="U13" s="75">
        <v>4.91929</v>
      </c>
      <c r="V13" s="75">
        <f t="shared" si="2"/>
        <v>93.96924546322828</v>
      </c>
      <c r="W13" s="75"/>
      <c r="X13" s="84">
        <v>1</v>
      </c>
      <c r="Y13" s="75">
        <v>94.52999999999999</v>
      </c>
      <c r="Z13" s="75">
        <v>77.97</v>
      </c>
      <c r="AA13" s="75"/>
      <c r="AB13" s="75">
        <f t="shared" si="3"/>
      </c>
    </row>
    <row r="14" spans="1:28" s="61" customFormat="1" ht="12" customHeight="1">
      <c r="A14" s="73" t="s">
        <v>135</v>
      </c>
      <c r="B14" s="75"/>
      <c r="C14" s="75"/>
      <c r="D14" s="84">
        <v>3</v>
      </c>
      <c r="E14" s="75">
        <v>2155.642</v>
      </c>
      <c r="F14" s="75">
        <v>2142.386</v>
      </c>
      <c r="G14" s="75">
        <v>2169.86019</v>
      </c>
      <c r="H14" s="75">
        <f t="shared" si="0"/>
        <v>101.28241082606029</v>
      </c>
      <c r="I14" s="75"/>
      <c r="J14" s="84">
        <v>3</v>
      </c>
      <c r="K14" s="75">
        <v>6147.1630000000005</v>
      </c>
      <c r="L14" s="75">
        <v>3573.2039999999997</v>
      </c>
      <c r="M14" s="75">
        <v>6947.002000000001</v>
      </c>
      <c r="N14" s="75">
        <f t="shared" si="1"/>
        <v>194.41940622477762</v>
      </c>
      <c r="O14" s="73" t="s">
        <v>324</v>
      </c>
      <c r="P14" s="75"/>
      <c r="Q14" s="75"/>
      <c r="R14" s="84">
        <v>2</v>
      </c>
      <c r="S14" s="75">
        <v>44.574</v>
      </c>
      <c r="T14" s="75">
        <v>45.28</v>
      </c>
      <c r="U14" s="75">
        <v>46.18</v>
      </c>
      <c r="V14" s="75">
        <f t="shared" si="2"/>
        <v>101.98763250883393</v>
      </c>
      <c r="W14" s="75"/>
      <c r="X14" s="84">
        <v>12</v>
      </c>
      <c r="Y14" s="75">
        <v>144.106</v>
      </c>
      <c r="Z14" s="75">
        <v>147.82039999999998</v>
      </c>
      <c r="AA14" s="75">
        <v>149.5154</v>
      </c>
      <c r="AB14" s="75">
        <f t="shared" si="3"/>
        <v>101.14666175981125</v>
      </c>
    </row>
    <row r="15" spans="1:28" s="61" customFormat="1" ht="11.25">
      <c r="A15" s="73" t="s">
        <v>136</v>
      </c>
      <c r="B15" s="75"/>
      <c r="C15" s="75"/>
      <c r="D15" s="84">
        <v>3</v>
      </c>
      <c r="E15" s="75">
        <v>2397.996</v>
      </c>
      <c r="F15" s="75">
        <v>2350.99</v>
      </c>
      <c r="G15" s="75">
        <v>2373.6951900000004</v>
      </c>
      <c r="H15" s="75">
        <f t="shared" si="0"/>
        <v>100.96577144096744</v>
      </c>
      <c r="I15" s="75"/>
      <c r="J15" s="84">
        <v>3</v>
      </c>
      <c r="K15" s="75">
        <v>6717.291000000001</v>
      </c>
      <c r="L15" s="75">
        <v>3794.403</v>
      </c>
      <c r="M15" s="75">
        <v>7465.761</v>
      </c>
      <c r="N15" s="75">
        <f t="shared" si="1"/>
        <v>196.75719737729497</v>
      </c>
      <c r="O15" s="73" t="s">
        <v>325</v>
      </c>
      <c r="P15" s="75"/>
      <c r="Q15" s="75"/>
      <c r="R15" s="84">
        <v>3</v>
      </c>
      <c r="S15" s="75">
        <v>12.502</v>
      </c>
      <c r="T15" s="75">
        <v>9.75</v>
      </c>
      <c r="U15" s="75">
        <v>10.25</v>
      </c>
      <c r="V15" s="75">
        <f t="shared" si="2"/>
        <v>105.12820512820512</v>
      </c>
      <c r="W15" s="75"/>
      <c r="X15" s="84">
        <v>2</v>
      </c>
      <c r="Y15" s="75">
        <v>22.928000000000004</v>
      </c>
      <c r="Z15" s="75">
        <v>16.318000000000005</v>
      </c>
      <c r="AA15" s="75">
        <v>16.382</v>
      </c>
      <c r="AB15" s="75">
        <f t="shared" si="3"/>
        <v>100.39220492707437</v>
      </c>
    </row>
    <row r="16" spans="1:28" s="61" customFormat="1" ht="11.25">
      <c r="A16" s="73" t="s">
        <v>137</v>
      </c>
      <c r="B16" s="75"/>
      <c r="C16" s="75"/>
      <c r="D16" s="84">
        <v>3</v>
      </c>
      <c r="E16" s="75">
        <v>459.119</v>
      </c>
      <c r="F16" s="75">
        <v>456.813</v>
      </c>
      <c r="G16" s="75">
        <v>494.93845</v>
      </c>
      <c r="H16" s="75">
        <f t="shared" si="0"/>
        <v>108.34596432238138</v>
      </c>
      <c r="I16" s="75"/>
      <c r="J16" s="84">
        <v>3</v>
      </c>
      <c r="K16" s="75">
        <v>833.9140000000001</v>
      </c>
      <c r="L16" s="75">
        <v>460.096</v>
      </c>
      <c r="M16" s="75">
        <v>1050.696</v>
      </c>
      <c r="N16" s="75">
        <f t="shared" si="1"/>
        <v>228.36451523160383</v>
      </c>
      <c r="O16" s="73" t="s">
        <v>186</v>
      </c>
      <c r="P16" s="75"/>
      <c r="Q16" s="75"/>
      <c r="R16" s="84">
        <v>2</v>
      </c>
      <c r="S16" s="75">
        <v>31.632</v>
      </c>
      <c r="T16" s="75">
        <v>33.241</v>
      </c>
      <c r="U16" s="75"/>
      <c r="V16" s="75">
        <f t="shared" si="2"/>
      </c>
      <c r="W16" s="75"/>
      <c r="X16" s="84">
        <v>3</v>
      </c>
      <c r="Y16" s="75">
        <v>501.46</v>
      </c>
      <c r="Z16" s="75">
        <v>488.10300000000007</v>
      </c>
      <c r="AA16" s="75"/>
      <c r="AB16" s="75">
        <f t="shared" si="3"/>
      </c>
    </row>
    <row r="17" spans="1:28" s="61" customFormat="1" ht="12" customHeight="1">
      <c r="A17" s="73" t="s">
        <v>138</v>
      </c>
      <c r="B17" s="75"/>
      <c r="C17" s="75"/>
      <c r="D17" s="84">
        <v>3</v>
      </c>
      <c r="E17" s="75">
        <v>99.632</v>
      </c>
      <c r="F17" s="75">
        <v>85.183</v>
      </c>
      <c r="G17" s="75">
        <v>88.22861</v>
      </c>
      <c r="H17" s="75">
        <f t="shared" si="0"/>
        <v>103.57537302043835</v>
      </c>
      <c r="I17" s="75"/>
      <c r="J17" s="84">
        <v>3</v>
      </c>
      <c r="K17" s="75">
        <v>181.497</v>
      </c>
      <c r="L17" s="75">
        <v>120.31400000000001</v>
      </c>
      <c r="M17" s="75">
        <v>189.89000000000001</v>
      </c>
      <c r="N17" s="75">
        <f t="shared" si="1"/>
        <v>157.82868161643697</v>
      </c>
      <c r="O17" s="73" t="s">
        <v>187</v>
      </c>
      <c r="P17" s="75"/>
      <c r="Q17" s="75"/>
      <c r="R17" s="84">
        <v>3</v>
      </c>
      <c r="S17" s="75">
        <v>2.673</v>
      </c>
      <c r="T17" s="75">
        <v>1.88</v>
      </c>
      <c r="U17" s="75">
        <v>1.944</v>
      </c>
      <c r="V17" s="75">
        <f t="shared" si="2"/>
        <v>103.40425531914894</v>
      </c>
      <c r="W17" s="75"/>
      <c r="X17" s="84">
        <v>3</v>
      </c>
      <c r="Y17" s="75">
        <v>159.78099999999998</v>
      </c>
      <c r="Z17" s="75">
        <v>120.4535</v>
      </c>
      <c r="AA17" s="75">
        <v>110.363</v>
      </c>
      <c r="AB17" s="75">
        <f t="shared" si="3"/>
        <v>91.62290842524293</v>
      </c>
    </row>
    <row r="18" spans="1:28" s="73" customFormat="1" ht="11.25" customHeight="1">
      <c r="A18" s="73" t="s">
        <v>139</v>
      </c>
      <c r="B18" s="75"/>
      <c r="C18" s="75"/>
      <c r="D18" s="84">
        <v>3</v>
      </c>
      <c r="E18" s="75">
        <v>280.349</v>
      </c>
      <c r="F18" s="75">
        <v>250.188</v>
      </c>
      <c r="G18" s="75">
        <v>254.89116</v>
      </c>
      <c r="H18" s="75">
        <f t="shared" si="0"/>
        <v>101.8798503525349</v>
      </c>
      <c r="I18" s="75"/>
      <c r="J18" s="84">
        <v>3</v>
      </c>
      <c r="K18" s="75">
        <v>610.06</v>
      </c>
      <c r="L18" s="75">
        <v>354.704</v>
      </c>
      <c r="M18" s="75">
        <v>641.6869999999999</v>
      </c>
      <c r="N18" s="75">
        <f t="shared" si="1"/>
        <v>180.9077427939916</v>
      </c>
      <c r="O18" s="73" t="s">
        <v>188</v>
      </c>
      <c r="P18" s="75"/>
      <c r="Q18" s="75"/>
      <c r="R18" s="84">
        <v>3</v>
      </c>
      <c r="S18" s="75">
        <v>8</v>
      </c>
      <c r="T18" s="75">
        <v>8.018</v>
      </c>
      <c r="U18" s="75">
        <v>8.197</v>
      </c>
      <c r="V18" s="75">
        <f t="shared" si="2"/>
        <v>102.23247692691443</v>
      </c>
      <c r="W18" s="75"/>
      <c r="X18" s="84">
        <v>3</v>
      </c>
      <c r="Y18" s="75">
        <v>769.9050000000001</v>
      </c>
      <c r="Z18" s="75">
        <v>748.719</v>
      </c>
      <c r="AA18" s="75">
        <v>719.0969999999999</v>
      </c>
      <c r="AB18" s="75">
        <f t="shared" si="3"/>
        <v>96.04364254146078</v>
      </c>
    </row>
    <row r="19" spans="1:28" s="73" customFormat="1" ht="11.25" customHeight="1">
      <c r="A19" s="73" t="s">
        <v>291</v>
      </c>
      <c r="B19" s="75"/>
      <c r="C19" s="75"/>
      <c r="D19" s="84"/>
      <c r="E19" s="75">
        <f>SUM(E12+E15+E16+E17+E18)</f>
        <v>5408.219</v>
      </c>
      <c r="F19" s="75">
        <f>SUM(F12+F15+F16+F17+F18)</f>
        <v>5093.574</v>
      </c>
      <c r="G19" s="75">
        <f>SUM(G12+G15+G16+G17+G18)</f>
        <v>5160.277510000001</v>
      </c>
      <c r="H19" s="75">
        <f t="shared" si="0"/>
        <v>101.30956200891558</v>
      </c>
      <c r="I19" s="75"/>
      <c r="J19" s="84"/>
      <c r="K19" s="75">
        <f>SUM(K12+K15+K16+K17+K18)</f>
        <v>14589.769999999999</v>
      </c>
      <c r="L19" s="75">
        <f>SUM(L12+L15+L16+L17+L18)</f>
        <v>8708.630000000001</v>
      </c>
      <c r="M19" s="75">
        <f>SUM(M12+M15+M16+M17+M18)</f>
        <v>15797.1798</v>
      </c>
      <c r="N19" s="75">
        <f>IF(AND(L19&gt;0,M19&gt;0),M19*100/L19,"")</f>
        <v>181.39684198318218</v>
      </c>
      <c r="O19" s="73" t="s">
        <v>326</v>
      </c>
      <c r="P19" s="75"/>
      <c r="Q19" s="75"/>
      <c r="R19" s="84">
        <v>3</v>
      </c>
      <c r="S19" s="75">
        <v>0.5</v>
      </c>
      <c r="T19" s="75">
        <v>0.5</v>
      </c>
      <c r="U19" s="75">
        <v>0.1</v>
      </c>
      <c r="V19" s="75">
        <f aca="true" t="shared" si="4" ref="V19:V26">IF(AND(T19&gt;0,U19&gt;0),U19*100/T19,"")</f>
        <v>20</v>
      </c>
      <c r="W19" s="75"/>
      <c r="X19" s="84">
        <v>11</v>
      </c>
      <c r="Y19" s="75">
        <v>0.061</v>
      </c>
      <c r="Z19" s="75">
        <v>0.057999999999999996</v>
      </c>
      <c r="AA19" s="75"/>
      <c r="AB19" s="75">
        <f aca="true" t="shared" si="5" ref="AB19:AB26">IF(AND(Z19&gt;0,AA19&gt;0),AA19*100/Z19,"")</f>
      </c>
    </row>
    <row r="20" spans="1:28" s="73" customFormat="1" ht="11.25" customHeight="1">
      <c r="A20" s="73" t="s">
        <v>140</v>
      </c>
      <c r="B20" s="75"/>
      <c r="C20" s="75"/>
      <c r="D20" s="84">
        <v>3</v>
      </c>
      <c r="E20" s="75">
        <v>314.292</v>
      </c>
      <c r="F20" s="75">
        <v>248.10902000000002</v>
      </c>
      <c r="G20" s="75">
        <v>289.4442</v>
      </c>
      <c r="H20" s="75">
        <f t="shared" si="0"/>
        <v>116.66008756956921</v>
      </c>
      <c r="I20" s="75"/>
      <c r="J20" s="84">
        <v>1</v>
      </c>
      <c r="K20" s="75">
        <v>3590.26</v>
      </c>
      <c r="L20" s="75">
        <v>2910.503</v>
      </c>
      <c r="M20" s="75"/>
      <c r="N20" s="75">
        <f t="shared" si="1"/>
      </c>
      <c r="O20" s="73" t="s">
        <v>189</v>
      </c>
      <c r="P20" s="75"/>
      <c r="Q20" s="75"/>
      <c r="R20" s="84">
        <v>1</v>
      </c>
      <c r="S20" s="75">
        <v>3.65</v>
      </c>
      <c r="T20" s="75">
        <v>3.548</v>
      </c>
      <c r="U20" s="75">
        <v>3.485</v>
      </c>
      <c r="V20" s="75">
        <f t="shared" si="4"/>
        <v>98.22435174746336</v>
      </c>
      <c r="W20" s="75"/>
      <c r="X20" s="84">
        <v>3</v>
      </c>
      <c r="Y20" s="75">
        <v>276.32399999999996</v>
      </c>
      <c r="Z20" s="75">
        <v>263.65000000000003</v>
      </c>
      <c r="AA20" s="75">
        <v>256.126</v>
      </c>
      <c r="AB20" s="75">
        <f t="shared" si="5"/>
        <v>97.14621657500473</v>
      </c>
    </row>
    <row r="21" spans="1:28" s="73" customFormat="1" ht="11.25" customHeight="1">
      <c r="A21" s="73" t="s">
        <v>141</v>
      </c>
      <c r="B21" s="75"/>
      <c r="C21" s="75"/>
      <c r="D21" s="84">
        <v>12</v>
      </c>
      <c r="E21" s="75">
        <v>4.711</v>
      </c>
      <c r="F21" s="75">
        <v>7.426</v>
      </c>
      <c r="G21" s="75"/>
      <c r="H21" s="75">
        <f t="shared" si="0"/>
      </c>
      <c r="I21" s="75"/>
      <c r="J21" s="84">
        <v>12</v>
      </c>
      <c r="K21" s="75">
        <v>14.628000000000004</v>
      </c>
      <c r="L21" s="75">
        <v>29.477000000000004</v>
      </c>
      <c r="M21" s="75"/>
      <c r="N21" s="75">
        <f t="shared" si="1"/>
      </c>
      <c r="O21" s="73" t="s">
        <v>190</v>
      </c>
      <c r="P21" s="75"/>
      <c r="Q21" s="75"/>
      <c r="R21" s="84">
        <v>5</v>
      </c>
      <c r="S21" s="75">
        <v>4.408</v>
      </c>
      <c r="T21" s="75">
        <v>4.798</v>
      </c>
      <c r="U21" s="75"/>
      <c r="V21" s="75">
        <f t="shared" si="4"/>
      </c>
      <c r="W21" s="75"/>
      <c r="X21" s="84">
        <v>11</v>
      </c>
      <c r="Y21" s="75">
        <v>127.54500000000002</v>
      </c>
      <c r="Z21" s="75">
        <v>135.364</v>
      </c>
      <c r="AA21" s="75"/>
      <c r="AB21" s="75">
        <f t="shared" si="5"/>
      </c>
    </row>
    <row r="22" spans="1:28" s="73" customFormat="1" ht="11.25" customHeight="1">
      <c r="A22" s="73" t="s">
        <v>292</v>
      </c>
      <c r="B22" s="75"/>
      <c r="C22" s="75"/>
      <c r="D22" s="84">
        <v>3</v>
      </c>
      <c r="E22" s="75">
        <v>56.044</v>
      </c>
      <c r="F22" s="75">
        <v>54.932</v>
      </c>
      <c r="G22" s="75">
        <v>62.991</v>
      </c>
      <c r="H22" s="75">
        <f t="shared" si="0"/>
        <v>114.67086579771355</v>
      </c>
      <c r="I22" s="75"/>
      <c r="J22" s="84">
        <v>11</v>
      </c>
      <c r="K22" s="75">
        <v>354.49</v>
      </c>
      <c r="L22" s="75">
        <v>332.70900000000006</v>
      </c>
      <c r="M22" s="75"/>
      <c r="N22" s="75">
        <f t="shared" si="1"/>
      </c>
      <c r="O22" s="73" t="s">
        <v>191</v>
      </c>
      <c r="P22" s="75"/>
      <c r="Q22" s="75"/>
      <c r="R22" s="84">
        <v>3</v>
      </c>
      <c r="S22" s="75">
        <v>11.247</v>
      </c>
      <c r="T22" s="75">
        <v>10.969</v>
      </c>
      <c r="U22" s="75">
        <v>11.541799999999999</v>
      </c>
      <c r="V22" s="75">
        <f t="shared" si="4"/>
        <v>105.22198924241042</v>
      </c>
      <c r="W22" s="75"/>
      <c r="X22" s="84">
        <v>2</v>
      </c>
      <c r="Y22" s="75">
        <v>617.7189999999999</v>
      </c>
      <c r="Z22" s="75">
        <v>560.258</v>
      </c>
      <c r="AA22" s="75">
        <v>569.8899999999999</v>
      </c>
      <c r="AB22" s="75">
        <f t="shared" si="5"/>
        <v>101.71920793634358</v>
      </c>
    </row>
    <row r="23" spans="2:28" s="73" customFormat="1" ht="11.25" customHeight="1">
      <c r="B23" s="75"/>
      <c r="C23" s="75"/>
      <c r="D23" s="84"/>
      <c r="E23" s="75"/>
      <c r="F23" s="75"/>
      <c r="G23" s="75"/>
      <c r="H23" s="75"/>
      <c r="I23" s="75"/>
      <c r="J23" s="84"/>
      <c r="K23" s="75"/>
      <c r="L23" s="75"/>
      <c r="M23" s="75"/>
      <c r="N23" s="75"/>
      <c r="O23" s="73" t="s">
        <v>192</v>
      </c>
      <c r="P23" s="75"/>
      <c r="Q23" s="75"/>
      <c r="R23" s="84">
        <v>3</v>
      </c>
      <c r="S23" s="75">
        <v>6.984</v>
      </c>
      <c r="T23" s="75">
        <v>6.538</v>
      </c>
      <c r="U23" s="75">
        <v>6.6342799999999995</v>
      </c>
      <c r="V23" s="75">
        <f t="shared" si="4"/>
        <v>101.4726215968186</v>
      </c>
      <c r="W23" s="75"/>
      <c r="X23" s="84">
        <v>1</v>
      </c>
      <c r="Y23" s="75">
        <v>387.90700000000004</v>
      </c>
      <c r="Z23" s="75">
        <v>324.94399999999996</v>
      </c>
      <c r="AA23" s="75">
        <v>362.41799999999995</v>
      </c>
      <c r="AB23" s="75">
        <f t="shared" si="5"/>
        <v>111.53244866807819</v>
      </c>
    </row>
    <row r="24" spans="1:28" s="73" customFormat="1" ht="11.25" customHeight="1">
      <c r="A24" s="73" t="s">
        <v>142</v>
      </c>
      <c r="B24" s="75"/>
      <c r="C24" s="75"/>
      <c r="D24" s="84"/>
      <c r="E24" s="75"/>
      <c r="F24" s="75"/>
      <c r="G24" s="75"/>
      <c r="H24" s="75"/>
      <c r="I24" s="75"/>
      <c r="J24" s="84"/>
      <c r="K24" s="75"/>
      <c r="L24" s="75"/>
      <c r="M24" s="75"/>
      <c r="N24" s="75"/>
      <c r="O24" s="73" t="s">
        <v>327</v>
      </c>
      <c r="P24" s="75"/>
      <c r="Q24" s="75"/>
      <c r="R24" s="84">
        <v>3</v>
      </c>
      <c r="S24" s="75">
        <v>5.823</v>
      </c>
      <c r="T24" s="75">
        <v>4.793</v>
      </c>
      <c r="U24" s="75">
        <v>4.698</v>
      </c>
      <c r="V24" s="75">
        <f t="shared" si="4"/>
        <v>98.01794283329858</v>
      </c>
      <c r="W24" s="75"/>
      <c r="X24" s="84">
        <v>12</v>
      </c>
      <c r="Y24" s="75">
        <v>68.221</v>
      </c>
      <c r="Z24" s="75">
        <v>24.401999999999997</v>
      </c>
      <c r="AA24" s="75">
        <v>23.201000000000004</v>
      </c>
      <c r="AB24" s="75">
        <f t="shared" si="5"/>
        <v>95.07827227276455</v>
      </c>
    </row>
    <row r="25" spans="1:28" s="73" customFormat="1" ht="11.25" customHeight="1">
      <c r="A25" s="73" t="s">
        <v>143</v>
      </c>
      <c r="B25" s="75"/>
      <c r="C25" s="75"/>
      <c r="D25" s="84">
        <v>11</v>
      </c>
      <c r="E25" s="75">
        <v>8.069</v>
      </c>
      <c r="F25" s="75">
        <v>8.991</v>
      </c>
      <c r="G25" s="75"/>
      <c r="H25" s="75">
        <f aca="true" t="shared" si="6" ref="H25:H32">IF(AND(F25&gt;0,G25&gt;0),G25*100/F25,"")</f>
      </c>
      <c r="I25" s="75"/>
      <c r="J25" s="84">
        <v>11</v>
      </c>
      <c r="K25" s="75">
        <v>13.854</v>
      </c>
      <c r="L25" s="75">
        <v>17.232</v>
      </c>
      <c r="M25" s="75"/>
      <c r="N25" s="75">
        <f aca="true" t="shared" si="7" ref="N25:N32">IF(AND(L25&gt;0,M25&gt;0),M25*100/L25,"")</f>
      </c>
      <c r="O25" s="73" t="s">
        <v>328</v>
      </c>
      <c r="P25" s="75"/>
      <c r="Q25" s="75"/>
      <c r="R25" s="84">
        <v>3</v>
      </c>
      <c r="S25" s="75">
        <v>26.8</v>
      </c>
      <c r="T25" s="75">
        <v>39</v>
      </c>
      <c r="U25" s="75">
        <v>44.7</v>
      </c>
      <c r="V25" s="75">
        <f t="shared" si="4"/>
        <v>114.61538461538461</v>
      </c>
      <c r="W25" s="75"/>
      <c r="X25" s="84">
        <v>12</v>
      </c>
      <c r="Y25" s="75">
        <v>4.208</v>
      </c>
      <c r="Z25" s="75">
        <v>5.140000000000001</v>
      </c>
      <c r="AA25" s="75">
        <v>6.069000000000001</v>
      </c>
      <c r="AB25" s="75">
        <f t="shared" si="5"/>
        <v>118.0739299610895</v>
      </c>
    </row>
    <row r="26" spans="1:28" s="73" customFormat="1" ht="11.25" customHeight="1">
      <c r="A26" s="73" t="s">
        <v>144</v>
      </c>
      <c r="B26" s="75"/>
      <c r="C26" s="75"/>
      <c r="D26" s="84">
        <v>2</v>
      </c>
      <c r="E26" s="75">
        <v>18.173</v>
      </c>
      <c r="F26" s="75">
        <v>27.559</v>
      </c>
      <c r="G26" s="75">
        <v>26.183</v>
      </c>
      <c r="H26" s="75">
        <f t="shared" si="6"/>
        <v>95.00707572843717</v>
      </c>
      <c r="I26" s="75"/>
      <c r="J26" s="84">
        <v>8</v>
      </c>
      <c r="K26" s="75">
        <v>20.178</v>
      </c>
      <c r="L26" s="75">
        <v>27.443000000000005</v>
      </c>
      <c r="M26" s="75"/>
      <c r="N26" s="75">
        <f t="shared" si="7"/>
      </c>
      <c r="O26" s="73" t="s">
        <v>193</v>
      </c>
      <c r="P26" s="75"/>
      <c r="Q26" s="75"/>
      <c r="R26" s="84">
        <v>11</v>
      </c>
      <c r="S26" s="75">
        <v>2.698</v>
      </c>
      <c r="T26" s="75">
        <v>2.592</v>
      </c>
      <c r="U26" s="75">
        <v>2.344</v>
      </c>
      <c r="V26" s="75">
        <f t="shared" si="4"/>
        <v>90.43209876543209</v>
      </c>
      <c r="W26" s="75"/>
      <c r="X26" s="84">
        <v>3</v>
      </c>
      <c r="Y26" s="75">
        <v>70.27499999999999</v>
      </c>
      <c r="Z26" s="75">
        <v>70.238</v>
      </c>
      <c r="AA26" s="75">
        <v>61.15100000000001</v>
      </c>
      <c r="AB26" s="75">
        <f t="shared" si="5"/>
        <v>87.06255872889321</v>
      </c>
    </row>
    <row r="27" spans="1:14" s="73" customFormat="1" ht="11.25" customHeight="1">
      <c r="A27" s="73" t="s">
        <v>145</v>
      </c>
      <c r="B27" s="75"/>
      <c r="C27" s="75"/>
      <c r="D27" s="84">
        <v>2</v>
      </c>
      <c r="E27" s="75">
        <v>40.486</v>
      </c>
      <c r="F27" s="75">
        <v>41.351</v>
      </c>
      <c r="G27" s="75">
        <v>41.205</v>
      </c>
      <c r="H27" s="75">
        <f t="shared" si="6"/>
        <v>99.6469251045924</v>
      </c>
      <c r="I27" s="75"/>
      <c r="J27" s="84">
        <v>8</v>
      </c>
      <c r="K27" s="75">
        <v>25.448</v>
      </c>
      <c r="L27" s="75">
        <v>13.639000000000001</v>
      </c>
      <c r="M27" s="75"/>
      <c r="N27" s="75">
        <f t="shared" si="7"/>
      </c>
    </row>
    <row r="28" spans="1:28" s="73" customFormat="1" ht="11.25" customHeight="1">
      <c r="A28" s="73" t="s">
        <v>146</v>
      </c>
      <c r="B28" s="75"/>
      <c r="C28" s="75"/>
      <c r="D28" s="84">
        <v>2</v>
      </c>
      <c r="E28" s="75">
        <v>36.076</v>
      </c>
      <c r="F28" s="75">
        <v>65.008</v>
      </c>
      <c r="G28" s="75">
        <v>63.641</v>
      </c>
      <c r="H28" s="75">
        <f t="shared" si="6"/>
        <v>97.89718188530642</v>
      </c>
      <c r="I28" s="75"/>
      <c r="J28" s="84">
        <v>8</v>
      </c>
      <c r="K28" s="75">
        <v>31.403000000000002</v>
      </c>
      <c r="L28" s="75">
        <v>48.40200000000001</v>
      </c>
      <c r="M28" s="75"/>
      <c r="N28" s="75">
        <f t="shared" si="7"/>
      </c>
      <c r="O28" s="73" t="s">
        <v>194</v>
      </c>
      <c r="P28" s="75"/>
      <c r="Q28" s="75"/>
      <c r="R28" s="84"/>
      <c r="S28" s="75"/>
      <c r="T28" s="75"/>
      <c r="U28" s="75"/>
      <c r="V28" s="75"/>
      <c r="W28" s="75"/>
      <c r="X28" s="84"/>
      <c r="Y28" s="75"/>
      <c r="Z28" s="75"/>
      <c r="AA28" s="75"/>
      <c r="AB28" s="75"/>
    </row>
    <row r="29" spans="1:28" s="73" customFormat="1" ht="12" customHeight="1">
      <c r="A29" s="73" t="s">
        <v>147</v>
      </c>
      <c r="B29" s="75"/>
      <c r="C29" s="75"/>
      <c r="D29" s="84">
        <v>3</v>
      </c>
      <c r="E29" s="75">
        <v>122.512</v>
      </c>
      <c r="F29" s="75">
        <v>222.834</v>
      </c>
      <c r="G29" s="75">
        <v>208.553</v>
      </c>
      <c r="H29" s="75">
        <f t="shared" si="6"/>
        <v>93.59119344444743</v>
      </c>
      <c r="I29" s="75"/>
      <c r="J29" s="84">
        <v>8</v>
      </c>
      <c r="K29" s="75">
        <v>132.919</v>
      </c>
      <c r="L29" s="75">
        <v>149.4</v>
      </c>
      <c r="M29" s="75"/>
      <c r="N29" s="75">
        <f t="shared" si="7"/>
      </c>
      <c r="O29" s="73" t="s">
        <v>195</v>
      </c>
      <c r="P29" s="75"/>
      <c r="Q29" s="75"/>
      <c r="R29" s="84"/>
      <c r="S29" s="75"/>
      <c r="T29" s="75"/>
      <c r="U29" s="75"/>
      <c r="V29" s="75">
        <f aca="true" t="shared" si="8" ref="V29:V34">IF(AND(T29&gt;0,U29&gt;0),U29*100/T29,"")</f>
      </c>
      <c r="W29" s="75"/>
      <c r="X29" s="84">
        <v>2</v>
      </c>
      <c r="Y29" s="75">
        <v>2883.319</v>
      </c>
      <c r="Z29" s="75">
        <v>2648.435</v>
      </c>
      <c r="AA29" s="75"/>
      <c r="AB29" s="75"/>
    </row>
    <row r="30" spans="1:28" s="73" customFormat="1" ht="11.25" customHeight="1">
      <c r="A30" s="73" t="s">
        <v>148</v>
      </c>
      <c r="B30" s="75"/>
      <c r="C30" s="75"/>
      <c r="D30" s="84">
        <v>2</v>
      </c>
      <c r="E30" s="75">
        <v>76.968</v>
      </c>
      <c r="F30" s="75">
        <v>88.019</v>
      </c>
      <c r="G30" s="75">
        <v>85.637</v>
      </c>
      <c r="H30" s="75">
        <f t="shared" si="6"/>
        <v>97.29376611867892</v>
      </c>
      <c r="I30" s="75"/>
      <c r="J30" s="84">
        <v>8</v>
      </c>
      <c r="K30" s="75">
        <v>57.370000000000005</v>
      </c>
      <c r="L30" s="75">
        <v>44.815999999999995</v>
      </c>
      <c r="M30" s="75"/>
      <c r="N30" s="75">
        <f t="shared" si="7"/>
      </c>
      <c r="O30" s="73" t="s">
        <v>196</v>
      </c>
      <c r="P30" s="75"/>
      <c r="Q30" s="75"/>
      <c r="R30" s="84"/>
      <c r="S30" s="75"/>
      <c r="T30" s="75"/>
      <c r="U30" s="75"/>
      <c r="V30" s="75">
        <f t="shared" si="8"/>
      </c>
      <c r="W30" s="75"/>
      <c r="X30" s="84">
        <v>2</v>
      </c>
      <c r="Y30" s="75">
        <v>887.068</v>
      </c>
      <c r="Z30" s="75">
        <v>1167.658</v>
      </c>
      <c r="AA30" s="75"/>
      <c r="AB30" s="75">
        <f>IF(AND(Z29&gt;0,AA30&gt;0),AA30*100/Z29,"")</f>
      </c>
    </row>
    <row r="31" spans="1:28" s="73" customFormat="1" ht="11.25" customHeight="1">
      <c r="A31" s="73" t="s">
        <v>149</v>
      </c>
      <c r="B31" s="75"/>
      <c r="C31" s="75"/>
      <c r="D31" s="84">
        <v>3</v>
      </c>
      <c r="E31" s="75">
        <v>2.702</v>
      </c>
      <c r="F31" s="75">
        <v>3.084</v>
      </c>
      <c r="G31" s="75">
        <v>2.459</v>
      </c>
      <c r="H31" s="75">
        <f t="shared" si="6"/>
        <v>79.73411154345007</v>
      </c>
      <c r="I31" s="75"/>
      <c r="J31" s="84">
        <v>8</v>
      </c>
      <c r="K31" s="75">
        <v>2.131</v>
      </c>
      <c r="L31" s="75">
        <v>1.93</v>
      </c>
      <c r="M31" s="75"/>
      <c r="N31" s="75">
        <f t="shared" si="7"/>
      </c>
      <c r="O31" s="73" t="s">
        <v>197</v>
      </c>
      <c r="P31" s="75"/>
      <c r="Q31" s="75"/>
      <c r="R31" s="84"/>
      <c r="S31" s="75"/>
      <c r="T31" s="75"/>
      <c r="U31" s="75"/>
      <c r="V31" s="75">
        <f t="shared" si="8"/>
      </c>
      <c r="W31" s="75"/>
      <c r="X31" s="84">
        <v>2</v>
      </c>
      <c r="Y31" s="75">
        <v>78.00000000000001</v>
      </c>
      <c r="Z31" s="75">
        <v>80.182</v>
      </c>
      <c r="AA31" s="75"/>
      <c r="AB31" s="75"/>
    </row>
    <row r="32" spans="1:28" s="73" customFormat="1" ht="11.25" customHeight="1">
      <c r="A32" s="73" t="s">
        <v>150</v>
      </c>
      <c r="B32" s="75"/>
      <c r="C32" s="75"/>
      <c r="D32" s="84">
        <v>2</v>
      </c>
      <c r="E32" s="75">
        <v>48.324</v>
      </c>
      <c r="F32" s="75">
        <v>100.772</v>
      </c>
      <c r="G32" s="75">
        <v>96.234</v>
      </c>
      <c r="H32" s="75">
        <f t="shared" si="6"/>
        <v>95.49676497439764</v>
      </c>
      <c r="I32" s="75"/>
      <c r="J32" s="84">
        <v>8</v>
      </c>
      <c r="K32" s="75">
        <v>37.715</v>
      </c>
      <c r="L32" s="75">
        <v>35.24</v>
      </c>
      <c r="M32" s="75"/>
      <c r="N32" s="75">
        <f t="shared" si="7"/>
      </c>
      <c r="O32" s="73" t="s">
        <v>198</v>
      </c>
      <c r="P32" s="75"/>
      <c r="Q32" s="75"/>
      <c r="R32" s="84"/>
      <c r="S32" s="75"/>
      <c r="T32" s="75"/>
      <c r="U32" s="75"/>
      <c r="V32" s="75">
        <f t="shared" si="8"/>
      </c>
      <c r="W32" s="75"/>
      <c r="X32" s="84">
        <v>12</v>
      </c>
      <c r="Y32" s="75">
        <v>101.491</v>
      </c>
      <c r="Z32" s="75">
        <v>80.315</v>
      </c>
      <c r="AA32" s="75"/>
      <c r="AB32" s="75">
        <f>IF(AND(Z30&gt;0,AA32&gt;0),AA32*100/Z30,"")</f>
      </c>
    </row>
    <row r="33" spans="2:28" s="73" customFormat="1" ht="11.25" customHeight="1">
      <c r="B33" s="75"/>
      <c r="C33" s="75"/>
      <c r="D33" s="84"/>
      <c r="E33" s="75"/>
      <c r="F33" s="75"/>
      <c r="G33" s="75"/>
      <c r="H33" s="75"/>
      <c r="I33" s="75"/>
      <c r="J33" s="84"/>
      <c r="K33" s="75"/>
      <c r="L33" s="75"/>
      <c r="M33" s="75"/>
      <c r="N33" s="75"/>
      <c r="O33" s="73" t="s">
        <v>199</v>
      </c>
      <c r="P33" s="75"/>
      <c r="Q33" s="75"/>
      <c r="R33" s="84"/>
      <c r="S33" s="75"/>
      <c r="T33" s="75"/>
      <c r="U33" s="75"/>
      <c r="V33" s="75">
        <f t="shared" si="8"/>
      </c>
      <c r="W33" s="75"/>
      <c r="X33" s="84">
        <v>1</v>
      </c>
      <c r="Y33" s="75">
        <v>974.4609999999999</v>
      </c>
      <c r="Z33" s="75">
        <v>989.478</v>
      </c>
      <c r="AA33" s="75"/>
      <c r="AB33" s="75">
        <f>IF(AND(Z31&gt;0,AA33&gt;0),AA33*100/Z31,"")</f>
      </c>
    </row>
    <row r="34" spans="1:28" s="73" customFormat="1" ht="11.25" customHeight="1">
      <c r="A34" s="73" t="s">
        <v>151</v>
      </c>
      <c r="B34" s="75"/>
      <c r="C34" s="75"/>
      <c r="D34" s="84"/>
      <c r="E34" s="75"/>
      <c r="F34" s="75"/>
      <c r="G34" s="75"/>
      <c r="H34" s="75"/>
      <c r="I34" s="75"/>
      <c r="J34" s="84"/>
      <c r="K34" s="75"/>
      <c r="L34" s="75"/>
      <c r="M34" s="75"/>
      <c r="N34" s="75"/>
      <c r="O34" s="73" t="s">
        <v>200</v>
      </c>
      <c r="P34" s="75"/>
      <c r="Q34" s="75"/>
      <c r="R34" s="84"/>
      <c r="S34" s="75"/>
      <c r="T34" s="75"/>
      <c r="U34" s="75"/>
      <c r="V34" s="75">
        <f t="shared" si="8"/>
      </c>
      <c r="W34" s="75"/>
      <c r="X34" s="84">
        <v>3</v>
      </c>
      <c r="Y34" s="75">
        <v>789.329</v>
      </c>
      <c r="Z34" s="75">
        <v>748.8330000000001</v>
      </c>
      <c r="AA34" s="75"/>
      <c r="AB34" s="75">
        <f>IF(AND(Z32&gt;0,AA34&gt;0),AA34*100/Z32,"")</f>
      </c>
    </row>
    <row r="35" spans="1:28" s="73" customFormat="1" ht="11.25" customHeight="1">
      <c r="A35" s="73" t="s">
        <v>152</v>
      </c>
      <c r="B35" s="75"/>
      <c r="C35" s="75"/>
      <c r="D35" s="84">
        <v>3</v>
      </c>
      <c r="E35" s="75">
        <v>3.317</v>
      </c>
      <c r="F35" s="75">
        <v>3.149</v>
      </c>
      <c r="G35" s="75">
        <v>2.297</v>
      </c>
      <c r="H35" s="75">
        <f>IF(AND(F35&gt;0,G35&gt;0),G35*100/F35,"")</f>
        <v>72.94379167989838</v>
      </c>
      <c r="I35" s="75"/>
      <c r="J35" s="84">
        <v>3</v>
      </c>
      <c r="K35" s="75">
        <v>82.256</v>
      </c>
      <c r="L35" s="75">
        <v>80.739</v>
      </c>
      <c r="M35" s="75">
        <v>56.245999999999995</v>
      </c>
      <c r="N35" s="75">
        <f>IF(AND(L35&gt;0,M35&gt;0),M35*100/L35,"")</f>
        <v>69.66397899404252</v>
      </c>
      <c r="O35" s="73" t="s">
        <v>321</v>
      </c>
      <c r="Y35" s="75">
        <f>Y32+Y33+Y34</f>
        <v>1865.281</v>
      </c>
      <c r="Z35" s="75">
        <f>Z32+Z33+Z34</f>
        <v>1818.626</v>
      </c>
      <c r="AA35" s="75"/>
      <c r="AB35" s="75">
        <f>IF(AND(Z33&gt;0,AA35&gt;0),AA35*100/Z33,"")</f>
      </c>
    </row>
    <row r="36" spans="1:28" s="73" customFormat="1" ht="11.25" customHeight="1">
      <c r="A36" s="73" t="s">
        <v>153</v>
      </c>
      <c r="B36" s="75"/>
      <c r="C36" s="75"/>
      <c r="D36" s="84">
        <v>3</v>
      </c>
      <c r="E36" s="75">
        <v>12.603</v>
      </c>
      <c r="F36" s="75">
        <v>12.904</v>
      </c>
      <c r="G36" s="75">
        <v>12.56494</v>
      </c>
      <c r="H36" s="75">
        <f>IF(AND(F36&gt;0,G36&gt;0),G36*100/F36,"")</f>
        <v>97.37244265344079</v>
      </c>
      <c r="I36" s="75"/>
      <c r="J36" s="84">
        <v>3</v>
      </c>
      <c r="K36" s="75">
        <v>429.972</v>
      </c>
      <c r="L36" s="75">
        <v>386.901</v>
      </c>
      <c r="M36" s="75">
        <v>371.80100000000004</v>
      </c>
      <c r="N36" s="75">
        <f>IF(AND(L36&gt;0,M36&gt;0),M36*100/L36,"")</f>
        <v>96.09719282193637</v>
      </c>
      <c r="AA36" s="75"/>
      <c r="AB36" s="75">
        <f>IF(AND(Z34&gt;0,AA36&gt;0),AA36*100/Z34,"")</f>
      </c>
    </row>
    <row r="37" spans="1:28" s="73" customFormat="1" ht="11.25" customHeight="1">
      <c r="A37" s="73" t="s">
        <v>154</v>
      </c>
      <c r="B37" s="75"/>
      <c r="C37" s="75"/>
      <c r="D37" s="84">
        <v>3</v>
      </c>
      <c r="E37" s="75">
        <v>27.284</v>
      </c>
      <c r="F37" s="75">
        <v>28.713</v>
      </c>
      <c r="G37" s="75">
        <v>27.794559999999997</v>
      </c>
      <c r="H37" s="75">
        <f>IF(AND(F37&gt;0,G37&gt;0),G37*100/F37,"")</f>
        <v>96.80130951137114</v>
      </c>
      <c r="I37" s="75"/>
      <c r="J37" s="84">
        <v>9</v>
      </c>
      <c r="K37" s="75">
        <v>737.4129999999998</v>
      </c>
      <c r="L37" s="75">
        <v>797.718</v>
      </c>
      <c r="M37" s="75"/>
      <c r="N37" s="75">
        <f>IF(AND(L37&gt;0,M37&gt;0),M37*100/L37,"")</f>
      </c>
      <c r="O37" s="73" t="s">
        <v>201</v>
      </c>
      <c r="P37" s="75"/>
      <c r="Q37" s="75"/>
      <c r="R37" s="84"/>
      <c r="S37" s="75"/>
      <c r="T37" s="75"/>
      <c r="U37" s="75"/>
      <c r="V37" s="75"/>
      <c r="W37" s="75"/>
      <c r="X37" s="84"/>
      <c r="Y37" s="75"/>
      <c r="Z37" s="75"/>
      <c r="AA37" s="75"/>
      <c r="AB37" s="75"/>
    </row>
    <row r="38" spans="1:28" s="73" customFormat="1" ht="11.25" customHeight="1">
      <c r="A38" s="73" t="s">
        <v>155</v>
      </c>
      <c r="B38" s="75"/>
      <c r="C38" s="75"/>
      <c r="D38" s="84">
        <v>12</v>
      </c>
      <c r="E38" s="75">
        <v>16.913</v>
      </c>
      <c r="F38" s="75">
        <v>17.199</v>
      </c>
      <c r="G38" s="75"/>
      <c r="H38" s="75">
        <f>IF(AND(F38&gt;0,G38&gt;0),G38*100/F38,"")</f>
      </c>
      <c r="I38" s="75"/>
      <c r="J38" s="84">
        <v>12</v>
      </c>
      <c r="K38" s="75">
        <v>639.8899999999999</v>
      </c>
      <c r="L38" s="75">
        <v>711.314</v>
      </c>
      <c r="M38" s="75"/>
      <c r="N38" s="75">
        <f>IF(AND(L38&gt;0,M38&gt;0),M38*100/L38,"")</f>
      </c>
      <c r="O38" s="73" t="s">
        <v>202</v>
      </c>
      <c r="P38" s="75"/>
      <c r="Q38" s="75"/>
      <c r="R38" s="84"/>
      <c r="S38" s="75"/>
      <c r="T38" s="75"/>
      <c r="U38" s="75"/>
      <c r="V38" s="75">
        <f>IF(AND(T38&gt;0,U38&gt;0),U38*100/T38,"")</f>
      </c>
      <c r="W38" s="75"/>
      <c r="X38" s="84">
        <v>11</v>
      </c>
      <c r="Y38" s="75">
        <v>77.86200000000002</v>
      </c>
      <c r="Z38" s="75">
        <v>103.23599999999999</v>
      </c>
      <c r="AA38" s="75"/>
      <c r="AB38" s="75"/>
    </row>
    <row r="39" spans="1:28" s="73" customFormat="1" ht="11.25" customHeight="1">
      <c r="A39" s="73" t="s">
        <v>156</v>
      </c>
      <c r="B39" s="75"/>
      <c r="C39" s="75"/>
      <c r="D39" s="84">
        <v>12</v>
      </c>
      <c r="E39" s="75">
        <v>60.117</v>
      </c>
      <c r="F39" s="75">
        <v>61.965</v>
      </c>
      <c r="G39" s="75"/>
      <c r="H39" s="75">
        <f>IF(AND(F39&gt;0,G39&gt;0),G39*100/F39,"")</f>
      </c>
      <c r="I39" s="75"/>
      <c r="J39" s="84">
        <v>12</v>
      </c>
      <c r="K39" s="75">
        <v>1881.92</v>
      </c>
      <c r="L39" s="75">
        <v>1976.312</v>
      </c>
      <c r="M39" s="75"/>
      <c r="N39" s="75">
        <f>IF(AND(L39&gt;0,M39&gt;0),M39*100/L39,"")</f>
      </c>
      <c r="O39" s="73" t="s">
        <v>203</v>
      </c>
      <c r="P39" s="75"/>
      <c r="Q39" s="75"/>
      <c r="R39" s="84"/>
      <c r="S39" s="75"/>
      <c r="T39" s="75"/>
      <c r="U39" s="75"/>
      <c r="V39" s="75">
        <f>IF(AND(T39&gt;0,U39&gt;0),U39*100/T39,"")</f>
      </c>
      <c r="W39" s="75"/>
      <c r="X39" s="84">
        <v>11</v>
      </c>
      <c r="Y39" s="75">
        <v>419.81699999999995</v>
      </c>
      <c r="Z39" s="75">
        <v>454.31999999999994</v>
      </c>
      <c r="AA39" s="75"/>
      <c r="AB39" s="75">
        <f>IF(AND(Z38&gt;0,AA39&gt;0),AA39*100/Z38,"")</f>
      </c>
    </row>
    <row r="40" spans="2:28" s="73" customFormat="1" ht="11.25" customHeight="1">
      <c r="B40" s="75"/>
      <c r="C40" s="75"/>
      <c r="D40" s="84"/>
      <c r="E40" s="75"/>
      <c r="F40" s="75"/>
      <c r="G40" s="75"/>
      <c r="H40" s="75"/>
      <c r="I40" s="75"/>
      <c r="J40" s="84"/>
      <c r="K40" s="75"/>
      <c r="L40" s="75"/>
      <c r="M40" s="75"/>
      <c r="N40" s="75"/>
      <c r="O40" s="73" t="s">
        <v>322</v>
      </c>
      <c r="X40" s="84"/>
      <c r="Y40" s="75">
        <f>Y38+Y39</f>
        <v>497.679</v>
      </c>
      <c r="Z40" s="75">
        <f>Z38+Z39</f>
        <v>557.5559999999999</v>
      </c>
      <c r="AA40" s="75"/>
      <c r="AB40" s="75">
        <f>IF(AND(Z39&gt;0,AA40&gt;0),AA40*100/Z39,"")</f>
      </c>
    </row>
    <row r="41" spans="1:28" s="73" customFormat="1" ht="11.25" customHeight="1">
      <c r="A41" s="73" t="s">
        <v>157</v>
      </c>
      <c r="B41" s="75"/>
      <c r="C41" s="75"/>
      <c r="D41" s="84"/>
      <c r="E41" s="75"/>
      <c r="F41" s="75"/>
      <c r="G41" s="75"/>
      <c r="H41" s="75"/>
      <c r="I41" s="75"/>
      <c r="J41" s="84"/>
      <c r="K41" s="75"/>
      <c r="L41" s="75"/>
      <c r="M41" s="75"/>
      <c r="N41" s="75"/>
      <c r="O41" s="73" t="s">
        <v>204</v>
      </c>
      <c r="P41" s="75"/>
      <c r="Q41" s="75"/>
      <c r="R41" s="84"/>
      <c r="S41" s="75"/>
      <c r="T41" s="75"/>
      <c r="U41" s="75"/>
      <c r="V41" s="75">
        <f aca="true" t="shared" si="9" ref="V41:V55">IF(AND(T41&gt;0,U41&gt;0),U41*100/T41,"")</f>
      </c>
      <c r="W41" s="75"/>
      <c r="X41" s="84">
        <v>11</v>
      </c>
      <c r="Y41" s="75">
        <v>248.97400000000002</v>
      </c>
      <c r="Z41" s="75">
        <v>297.7060000000001</v>
      </c>
      <c r="AA41" s="75"/>
      <c r="AB41" s="75">
        <f aca="true" t="shared" si="10" ref="AB41:AB55">IF(AND(Z41&gt;0,AA41&gt;0),AA41*100/Z41,"")</f>
      </c>
    </row>
    <row r="42" spans="1:28" s="73" customFormat="1" ht="11.25" customHeight="1">
      <c r="A42" s="73" t="s">
        <v>158</v>
      </c>
      <c r="B42" s="75"/>
      <c r="C42" s="75"/>
      <c r="D42" s="84">
        <v>3</v>
      </c>
      <c r="E42" s="75">
        <v>7.764</v>
      </c>
      <c r="F42" s="75">
        <v>8.623</v>
      </c>
      <c r="G42" s="75">
        <v>9.608</v>
      </c>
      <c r="H42" s="75">
        <f aca="true" t="shared" si="11" ref="H42:H49">IF(AND(F42&gt;0,G42&gt;0),G42*100/F42,"")</f>
        <v>111.42293865244116</v>
      </c>
      <c r="I42" s="75"/>
      <c r="J42" s="84">
        <v>3</v>
      </c>
      <c r="K42" s="75">
        <v>531.22</v>
      </c>
      <c r="L42" s="75">
        <v>374.98</v>
      </c>
      <c r="M42" s="75">
        <v>646.045</v>
      </c>
      <c r="N42" s="75">
        <f aca="true" t="shared" si="12" ref="N42:N49">IF(AND(L42&gt;0,M42&gt;0),M42*100/L42,"")</f>
        <v>172.28785535228542</v>
      </c>
      <c r="O42" s="73" t="s">
        <v>205</v>
      </c>
      <c r="P42" s="75"/>
      <c r="Q42" s="75"/>
      <c r="R42" s="84"/>
      <c r="S42" s="75"/>
      <c r="T42" s="75"/>
      <c r="U42" s="75"/>
      <c r="V42" s="75">
        <f t="shared" si="9"/>
      </c>
      <c r="W42" s="75"/>
      <c r="X42" s="84">
        <v>3</v>
      </c>
      <c r="Y42" s="75">
        <v>91.984</v>
      </c>
      <c r="Z42" s="75">
        <v>120.712</v>
      </c>
      <c r="AA42" s="75">
        <v>147.61699999999996</v>
      </c>
      <c r="AB42" s="75">
        <f t="shared" si="10"/>
        <v>122.28858771290341</v>
      </c>
    </row>
    <row r="43" spans="1:28" s="73" customFormat="1" ht="11.25" customHeight="1">
      <c r="A43" s="73" t="s">
        <v>159</v>
      </c>
      <c r="B43" s="75"/>
      <c r="C43" s="75"/>
      <c r="D43" s="84">
        <v>12</v>
      </c>
      <c r="E43" s="75">
        <v>16.944</v>
      </c>
      <c r="F43" s="75">
        <v>27.172</v>
      </c>
      <c r="G43" s="75"/>
      <c r="H43" s="75">
        <f t="shared" si="11"/>
      </c>
      <c r="I43" s="75"/>
      <c r="J43" s="84">
        <v>3</v>
      </c>
      <c r="K43" s="75">
        <v>1539.8669999999997</v>
      </c>
      <c r="L43" s="75">
        <v>2486.6230000000005</v>
      </c>
      <c r="M43" s="75"/>
      <c r="N43" s="75">
        <f t="shared" si="12"/>
      </c>
      <c r="O43" s="73" t="s">
        <v>206</v>
      </c>
      <c r="P43" s="75"/>
      <c r="Q43" s="75"/>
      <c r="R43" s="84"/>
      <c r="S43" s="75"/>
      <c r="T43" s="75"/>
      <c r="U43" s="75"/>
      <c r="V43" s="75">
        <f t="shared" si="9"/>
      </c>
      <c r="W43" s="75"/>
      <c r="X43" s="84">
        <v>3</v>
      </c>
      <c r="Y43" s="75">
        <v>117.782</v>
      </c>
      <c r="Z43" s="75">
        <v>109.22600000000001</v>
      </c>
      <c r="AA43" s="75">
        <v>152.446</v>
      </c>
      <c r="AB43" s="75">
        <f t="shared" si="10"/>
        <v>139.5693333089191</v>
      </c>
    </row>
    <row r="44" spans="1:28" s="73" customFormat="1" ht="11.25" customHeight="1">
      <c r="A44" s="73" t="s">
        <v>293</v>
      </c>
      <c r="B44" s="75"/>
      <c r="C44" s="75"/>
      <c r="D44" s="84"/>
      <c r="E44" s="75">
        <f>E42+E43</f>
        <v>24.708</v>
      </c>
      <c r="F44" s="75">
        <f>F42+F43</f>
        <v>35.795</v>
      </c>
      <c r="G44" s="75"/>
      <c r="H44" s="75"/>
      <c r="I44" s="75"/>
      <c r="J44" s="84"/>
      <c r="K44" s="75">
        <f>K42+K43</f>
        <v>2071.0869999999995</v>
      </c>
      <c r="L44" s="75">
        <f>L42+L43</f>
        <v>2861.6030000000005</v>
      </c>
      <c r="M44" s="75"/>
      <c r="N44" s="75"/>
      <c r="O44" s="73" t="s">
        <v>329</v>
      </c>
      <c r="P44" s="75"/>
      <c r="Q44" s="75"/>
      <c r="R44" s="84"/>
      <c r="S44" s="75"/>
      <c r="T44" s="75"/>
      <c r="U44" s="75"/>
      <c r="V44" s="75">
        <f t="shared" si="9"/>
      </c>
      <c r="W44" s="75"/>
      <c r="X44" s="84">
        <v>3</v>
      </c>
      <c r="Y44" s="75">
        <v>568.775</v>
      </c>
      <c r="Z44" s="75">
        <v>829.29</v>
      </c>
      <c r="AA44" s="75">
        <v>753.192</v>
      </c>
      <c r="AB44" s="75">
        <f t="shared" si="10"/>
        <v>90.82371667329885</v>
      </c>
    </row>
    <row r="45" spans="1:28" s="73" customFormat="1" ht="11.25" customHeight="1">
      <c r="A45" s="73" t="s">
        <v>294</v>
      </c>
      <c r="B45" s="75"/>
      <c r="C45" s="75"/>
      <c r="D45" s="84">
        <v>1</v>
      </c>
      <c r="E45" s="75">
        <v>51.863</v>
      </c>
      <c r="F45" s="75">
        <v>51.679</v>
      </c>
      <c r="G45" s="75"/>
      <c r="H45" s="75">
        <f t="shared" si="11"/>
      </c>
      <c r="I45" s="75"/>
      <c r="J45" s="84">
        <v>1</v>
      </c>
      <c r="K45" s="75">
        <v>122.74</v>
      </c>
      <c r="L45" s="75">
        <v>86.07900000000001</v>
      </c>
      <c r="M45" s="75"/>
      <c r="N45" s="75">
        <f t="shared" si="12"/>
      </c>
      <c r="O45" s="73" t="s">
        <v>207</v>
      </c>
      <c r="P45" s="75"/>
      <c r="Q45" s="75"/>
      <c r="R45" s="84"/>
      <c r="S45" s="75"/>
      <c r="T45" s="75"/>
      <c r="U45" s="75"/>
      <c r="V45" s="75">
        <f t="shared" si="9"/>
      </c>
      <c r="W45" s="75"/>
      <c r="X45" s="84">
        <v>3</v>
      </c>
      <c r="Y45" s="75">
        <v>165.04500000000002</v>
      </c>
      <c r="Z45" s="75">
        <v>163.165</v>
      </c>
      <c r="AA45" s="75">
        <v>162.071</v>
      </c>
      <c r="AB45" s="75">
        <f t="shared" si="10"/>
        <v>99.32951306959214</v>
      </c>
    </row>
    <row r="46" spans="1:28" s="73" customFormat="1" ht="11.25" customHeight="1">
      <c r="A46" s="73" t="s">
        <v>160</v>
      </c>
      <c r="B46" s="75"/>
      <c r="C46" s="75"/>
      <c r="D46" s="84">
        <v>3</v>
      </c>
      <c r="E46" s="75">
        <v>876.671</v>
      </c>
      <c r="F46" s="75">
        <v>777.142</v>
      </c>
      <c r="G46" s="75">
        <v>775.352</v>
      </c>
      <c r="H46" s="75">
        <f t="shared" si="11"/>
        <v>99.76966886360536</v>
      </c>
      <c r="I46" s="75"/>
      <c r="J46" s="84">
        <v>11</v>
      </c>
      <c r="K46" s="75">
        <v>820.2409999999999</v>
      </c>
      <c r="L46" s="75">
        <v>872.527</v>
      </c>
      <c r="M46" s="75"/>
      <c r="N46" s="75">
        <f t="shared" si="12"/>
      </c>
      <c r="O46" s="73" t="s">
        <v>208</v>
      </c>
      <c r="P46" s="75"/>
      <c r="Q46" s="75"/>
      <c r="R46" s="84"/>
      <c r="S46" s="75"/>
      <c r="T46" s="75"/>
      <c r="U46" s="75"/>
      <c r="V46" s="75">
        <f t="shared" si="9"/>
      </c>
      <c r="W46" s="75"/>
      <c r="X46" s="84">
        <v>2</v>
      </c>
      <c r="Y46" s="75">
        <v>348.87399999999997</v>
      </c>
      <c r="Z46" s="75">
        <v>429.312</v>
      </c>
      <c r="AA46" s="75">
        <v>456.39799999999997</v>
      </c>
      <c r="AB46" s="75">
        <f>IF(AND(Z46&gt;0,AA46&gt;0),AA46*100/Z46,"")</f>
        <v>106.3091644305307</v>
      </c>
    </row>
    <row r="47" spans="1:28" s="73" customFormat="1" ht="11.25" customHeight="1">
      <c r="A47" s="73" t="s">
        <v>161</v>
      </c>
      <c r="B47" s="75"/>
      <c r="C47" s="75"/>
      <c r="D47" s="84">
        <v>11</v>
      </c>
      <c r="E47" s="75">
        <v>1.33</v>
      </c>
      <c r="F47" s="75">
        <v>2.403</v>
      </c>
      <c r="G47" s="75"/>
      <c r="H47" s="75">
        <f t="shared" si="11"/>
      </c>
      <c r="I47" s="75"/>
      <c r="J47" s="84">
        <v>11</v>
      </c>
      <c r="K47" s="75">
        <v>3.708</v>
      </c>
      <c r="L47" s="75">
        <v>7.212</v>
      </c>
      <c r="M47" s="75"/>
      <c r="N47" s="75">
        <f t="shared" si="12"/>
      </c>
      <c r="O47" s="73" t="s">
        <v>209</v>
      </c>
      <c r="P47" s="75"/>
      <c r="Q47" s="75"/>
      <c r="R47" s="84"/>
      <c r="S47" s="75"/>
      <c r="T47" s="75"/>
      <c r="U47" s="75"/>
      <c r="V47" s="75">
        <f t="shared" si="9"/>
      </c>
      <c r="W47" s="75"/>
      <c r="X47" s="84">
        <v>10</v>
      </c>
      <c r="Y47" s="75">
        <v>43.800000000000004</v>
      </c>
      <c r="Z47" s="75">
        <v>44.394</v>
      </c>
      <c r="AA47" s="75"/>
      <c r="AB47" s="75">
        <f t="shared" si="10"/>
      </c>
    </row>
    <row r="48" spans="1:28" s="73" customFormat="1" ht="11.25" customHeight="1">
      <c r="A48" s="73" t="s">
        <v>162</v>
      </c>
      <c r="B48" s="75"/>
      <c r="C48" s="75"/>
      <c r="D48" s="84">
        <v>2</v>
      </c>
      <c r="E48" s="75">
        <v>130.066</v>
      </c>
      <c r="F48" s="75">
        <v>114.627</v>
      </c>
      <c r="G48" s="75">
        <v>111.343</v>
      </c>
      <c r="H48" s="75">
        <f t="shared" si="11"/>
        <v>97.13505544069025</v>
      </c>
      <c r="I48" s="75"/>
      <c r="J48" s="84">
        <v>7</v>
      </c>
      <c r="K48" s="75">
        <v>253.20000000000002</v>
      </c>
      <c r="L48" s="75">
        <v>185.84</v>
      </c>
      <c r="M48" s="75"/>
      <c r="N48" s="75">
        <f t="shared" si="12"/>
      </c>
      <c r="O48" s="73" t="s">
        <v>210</v>
      </c>
      <c r="P48" s="75"/>
      <c r="Q48" s="75"/>
      <c r="R48" s="84"/>
      <c r="S48" s="75"/>
      <c r="T48" s="75"/>
      <c r="U48" s="75"/>
      <c r="V48" s="75">
        <f t="shared" si="9"/>
      </c>
      <c r="W48" s="75"/>
      <c r="X48" s="84">
        <v>12</v>
      </c>
      <c r="Y48" s="75">
        <v>27.593</v>
      </c>
      <c r="Z48" s="75">
        <v>26.892999999999997</v>
      </c>
      <c r="AA48" s="75"/>
      <c r="AB48" s="75">
        <f t="shared" si="10"/>
      </c>
    </row>
    <row r="49" spans="1:28" s="73" customFormat="1" ht="11.25" customHeight="1">
      <c r="A49" s="73" t="s">
        <v>295</v>
      </c>
      <c r="B49" s="75"/>
      <c r="C49" s="75"/>
      <c r="D49" s="84">
        <v>10</v>
      </c>
      <c r="E49" s="75">
        <v>6.017</v>
      </c>
      <c r="F49" s="75">
        <v>5.79</v>
      </c>
      <c r="G49" s="75"/>
      <c r="H49" s="75">
        <f t="shared" si="11"/>
      </c>
      <c r="I49" s="75"/>
      <c r="J49" s="84">
        <v>11</v>
      </c>
      <c r="K49" s="75">
        <v>19.937</v>
      </c>
      <c r="L49" s="75">
        <v>18.121</v>
      </c>
      <c r="M49" s="75"/>
      <c r="N49" s="75">
        <f t="shared" si="12"/>
      </c>
      <c r="O49" s="73" t="s">
        <v>211</v>
      </c>
      <c r="P49" s="75"/>
      <c r="Q49" s="75"/>
      <c r="R49" s="84"/>
      <c r="S49" s="75"/>
      <c r="T49" s="75"/>
      <c r="U49" s="75"/>
      <c r="V49" s="75">
        <f t="shared" si="9"/>
      </c>
      <c r="W49" s="75"/>
      <c r="X49" s="84">
        <v>3</v>
      </c>
      <c r="Y49" s="75">
        <v>105.947</v>
      </c>
      <c r="Z49" s="75">
        <v>121.166</v>
      </c>
      <c r="AA49" s="75"/>
      <c r="AB49" s="75">
        <f t="shared" si="10"/>
      </c>
    </row>
    <row r="50" spans="2:28" s="73" customFormat="1" ht="11.25" customHeight="1">
      <c r="B50" s="75"/>
      <c r="C50" s="75"/>
      <c r="D50" s="84"/>
      <c r="E50" s="75"/>
      <c r="F50" s="75"/>
      <c r="G50" s="75"/>
      <c r="H50" s="75"/>
      <c r="I50" s="75"/>
      <c r="J50" s="84"/>
      <c r="K50" s="75"/>
      <c r="L50" s="75"/>
      <c r="M50" s="75"/>
      <c r="N50" s="75"/>
      <c r="O50" s="73" t="s">
        <v>212</v>
      </c>
      <c r="P50" s="75"/>
      <c r="Q50" s="75"/>
      <c r="R50" s="84"/>
      <c r="S50" s="75"/>
      <c r="T50" s="75"/>
      <c r="U50" s="75"/>
      <c r="V50" s="75">
        <f t="shared" si="9"/>
      </c>
      <c r="W50" s="75"/>
      <c r="X50" s="84">
        <v>10</v>
      </c>
      <c r="Y50" s="75">
        <v>317.04900000000004</v>
      </c>
      <c r="Z50" s="75">
        <v>526.246</v>
      </c>
      <c r="AA50" s="75"/>
      <c r="AB50" s="75">
        <f t="shared" si="10"/>
      </c>
    </row>
    <row r="51" spans="1:28" s="73" customFormat="1" ht="11.25" customHeight="1">
      <c r="A51" s="73" t="s">
        <v>163</v>
      </c>
      <c r="B51" s="75"/>
      <c r="C51" s="75"/>
      <c r="D51" s="84"/>
      <c r="E51" s="75"/>
      <c r="F51" s="75"/>
      <c r="G51" s="75"/>
      <c r="H51" s="75"/>
      <c r="I51" s="75"/>
      <c r="J51" s="84"/>
      <c r="K51" s="75"/>
      <c r="L51" s="75"/>
      <c r="M51" s="75"/>
      <c r="N51" s="75"/>
      <c r="O51" s="73" t="s">
        <v>330</v>
      </c>
      <c r="P51" s="75"/>
      <c r="Q51" s="75"/>
      <c r="R51" s="84"/>
      <c r="S51" s="75"/>
      <c r="T51" s="75"/>
      <c r="U51" s="75"/>
      <c r="V51" s="75">
        <f t="shared" si="9"/>
      </c>
      <c r="W51" s="75"/>
      <c r="X51" s="84">
        <v>11</v>
      </c>
      <c r="Y51" s="75">
        <v>16.650000000000002</v>
      </c>
      <c r="Z51" s="75">
        <v>15.452999999999998</v>
      </c>
      <c r="AA51" s="75"/>
      <c r="AB51" s="75">
        <f t="shared" si="10"/>
      </c>
    </row>
    <row r="52" spans="1:28" s="73" customFormat="1" ht="11.25" customHeight="1">
      <c r="A52" s="73" t="s">
        <v>296</v>
      </c>
      <c r="B52" s="75"/>
      <c r="C52" s="75"/>
      <c r="D52" s="84">
        <v>11</v>
      </c>
      <c r="E52" s="75">
        <v>120.101</v>
      </c>
      <c r="F52" s="75">
        <v>111.34</v>
      </c>
      <c r="G52" s="75"/>
      <c r="H52" s="75">
        <f>IF(AND(F52&gt;0,G52&gt;0),G52*100/F52,"")</f>
      </c>
      <c r="I52" s="75"/>
      <c r="J52" s="84">
        <v>11</v>
      </c>
      <c r="K52" s="75">
        <v>4237.009999999998</v>
      </c>
      <c r="L52" s="75">
        <v>5269.971999999999</v>
      </c>
      <c r="M52" s="75"/>
      <c r="N52" s="75">
        <f>IF(AND(L52&gt;0,M52&gt;0),M52*100/L52,"")</f>
      </c>
      <c r="O52" s="73" t="s">
        <v>213</v>
      </c>
      <c r="P52" s="75"/>
      <c r="Q52" s="75"/>
      <c r="R52" s="84"/>
      <c r="S52" s="75"/>
      <c r="T52" s="75"/>
      <c r="U52" s="75"/>
      <c r="V52" s="75">
        <f t="shared" si="9"/>
      </c>
      <c r="W52" s="75"/>
      <c r="X52" s="84">
        <v>12</v>
      </c>
      <c r="Y52" s="75">
        <v>174.04700000000003</v>
      </c>
      <c r="Z52" s="75">
        <v>32.554</v>
      </c>
      <c r="AA52" s="75"/>
      <c r="AB52" s="75">
        <f t="shared" si="10"/>
      </c>
    </row>
    <row r="53" spans="1:28" s="73" customFormat="1" ht="11.25" customHeight="1">
      <c r="A53" s="73" t="s">
        <v>297</v>
      </c>
      <c r="B53" s="75"/>
      <c r="C53" s="75"/>
      <c r="D53" s="84">
        <v>3</v>
      </c>
      <c r="E53" s="75">
        <v>227.209</v>
      </c>
      <c r="F53" s="75">
        <v>219.946</v>
      </c>
      <c r="G53" s="75">
        <v>225.93421</v>
      </c>
      <c r="H53" s="75">
        <f>IF(AND(F53&gt;0,G53&gt;0),G53*100/F53,"")</f>
        <v>102.72258190646797</v>
      </c>
      <c r="I53" s="75"/>
      <c r="J53" s="84">
        <v>11</v>
      </c>
      <c r="K53" s="75">
        <v>7649.051000000001</v>
      </c>
      <c r="L53" s="75">
        <v>6770.17</v>
      </c>
      <c r="M53" s="75"/>
      <c r="N53" s="75">
        <f>IF(AND(L53&gt;0,M53&gt;0),M53*100/L53,"")</f>
      </c>
      <c r="O53" s="73" t="s">
        <v>214</v>
      </c>
      <c r="P53" s="75"/>
      <c r="Q53" s="75"/>
      <c r="R53" s="84"/>
      <c r="S53" s="75"/>
      <c r="T53" s="75"/>
      <c r="U53" s="75"/>
      <c r="V53" s="75">
        <f t="shared" si="9"/>
      </c>
      <c r="W53" s="75"/>
      <c r="X53" s="84">
        <v>2</v>
      </c>
      <c r="Y53" s="75">
        <v>45.421</v>
      </c>
      <c r="Z53" s="75">
        <v>32.522999999999996</v>
      </c>
      <c r="AA53" s="75">
        <v>33.854</v>
      </c>
      <c r="AB53" s="75">
        <f t="shared" si="10"/>
        <v>104.09248839282971</v>
      </c>
    </row>
    <row r="54" spans="1:28" s="73" customFormat="1" ht="11.25" customHeight="1">
      <c r="A54" s="73" t="s">
        <v>298</v>
      </c>
      <c r="B54" s="75"/>
      <c r="C54" s="75"/>
      <c r="D54" s="84">
        <v>2</v>
      </c>
      <c r="E54" s="75">
        <v>170.914</v>
      </c>
      <c r="F54" s="75">
        <v>195.586</v>
      </c>
      <c r="G54" s="75">
        <v>181.628</v>
      </c>
      <c r="H54" s="75">
        <f>IF(AND(F54&gt;0,G54&gt;0),G54*100/F54,"")</f>
        <v>92.86349738733855</v>
      </c>
      <c r="I54" s="75"/>
      <c r="J54" s="84">
        <v>11</v>
      </c>
      <c r="K54" s="75">
        <v>2005.8399999999997</v>
      </c>
      <c r="L54" s="75">
        <v>1272.332</v>
      </c>
      <c r="M54" s="75"/>
      <c r="N54" s="75">
        <f>IF(AND(L54&gt;0,M54&gt;0),M54*100/L54,"")</f>
      </c>
      <c r="O54" s="73" t="s">
        <v>331</v>
      </c>
      <c r="P54" s="75"/>
      <c r="Q54" s="75"/>
      <c r="R54" s="84"/>
      <c r="S54" s="75"/>
      <c r="T54" s="75"/>
      <c r="U54" s="75"/>
      <c r="V54" s="75">
        <f t="shared" si="9"/>
      </c>
      <c r="W54" s="75"/>
      <c r="X54" s="84">
        <v>3</v>
      </c>
      <c r="Y54" s="75">
        <v>263.59700000000004</v>
      </c>
      <c r="Z54" s="75">
        <v>300.92900000000003</v>
      </c>
      <c r="AA54" s="75">
        <v>358.87700000000007</v>
      </c>
      <c r="AB54" s="75">
        <f t="shared" si="10"/>
        <v>119.25636944262601</v>
      </c>
    </row>
    <row r="55" spans="2:28" s="73" customFormat="1" ht="11.25" customHeight="1">
      <c r="B55" s="75"/>
      <c r="C55" s="75"/>
      <c r="D55" s="84"/>
      <c r="E55" s="75"/>
      <c r="F55" s="75"/>
      <c r="G55" s="75"/>
      <c r="H55" s="75"/>
      <c r="I55" s="75"/>
      <c r="J55" s="84"/>
      <c r="K55" s="75"/>
      <c r="L55" s="75"/>
      <c r="M55" s="75"/>
      <c r="N55" s="75"/>
      <c r="O55" s="73" t="s">
        <v>332</v>
      </c>
      <c r="P55" s="75"/>
      <c r="Q55" s="75"/>
      <c r="R55" s="84"/>
      <c r="S55" s="75"/>
      <c r="T55" s="75"/>
      <c r="U55" s="75"/>
      <c r="V55" s="75">
        <f t="shared" si="9"/>
      </c>
      <c r="W55" s="75"/>
      <c r="X55" s="84">
        <v>11</v>
      </c>
      <c r="Y55" s="75">
        <v>8.238999999999999</v>
      </c>
      <c r="Z55" s="75">
        <v>6.780000000000001</v>
      </c>
      <c r="AA55" s="75"/>
      <c r="AB55" s="75">
        <f t="shared" si="10"/>
      </c>
    </row>
    <row r="56" spans="1:28" s="73" customFormat="1" ht="11.25" customHeight="1">
      <c r="A56" s="73" t="s">
        <v>164</v>
      </c>
      <c r="B56" s="75"/>
      <c r="C56" s="75"/>
      <c r="D56" s="84"/>
      <c r="E56" s="75"/>
      <c r="F56" s="75"/>
      <c r="G56" s="75"/>
      <c r="H56" s="75"/>
      <c r="I56" s="75"/>
      <c r="J56" s="84"/>
      <c r="K56" s="75"/>
      <c r="L56" s="75"/>
      <c r="M56" s="75"/>
      <c r="N56" s="75"/>
      <c r="P56" s="75"/>
      <c r="Q56" s="75"/>
      <c r="R56" s="84"/>
      <c r="S56" s="75"/>
      <c r="T56" s="75"/>
      <c r="U56" s="75"/>
      <c r="V56" s="75"/>
      <c r="W56" s="75"/>
      <c r="X56" s="84"/>
      <c r="Y56" s="75"/>
      <c r="Z56" s="75"/>
      <c r="AA56" s="75"/>
      <c r="AB56" s="75"/>
    </row>
    <row r="57" spans="1:28" s="73" customFormat="1" ht="11.25" customHeight="1">
      <c r="A57" s="73" t="s">
        <v>165</v>
      </c>
      <c r="B57" s="75"/>
      <c r="C57" s="75"/>
      <c r="D57" s="84">
        <v>11</v>
      </c>
      <c r="E57" s="75">
        <v>6.66</v>
      </c>
      <c r="F57" s="75">
        <v>5.899</v>
      </c>
      <c r="G57" s="75"/>
      <c r="H57" s="75">
        <f aca="true" t="shared" si="13" ref="H57:H78">IF(AND(F57&gt;0,G57&gt;0),G57*100/F57,"")</f>
      </c>
      <c r="I57" s="75"/>
      <c r="J57" s="84">
        <v>11</v>
      </c>
      <c r="K57" s="75">
        <v>228.136</v>
      </c>
      <c r="L57" s="75">
        <v>179.463</v>
      </c>
      <c r="M57" s="75"/>
      <c r="N57" s="75">
        <f aca="true" t="shared" si="14" ref="N57:N78">IF(AND(L57&gt;0,M57&gt;0),M57*100/L57,"")</f>
      </c>
      <c r="O57" s="73" t="s">
        <v>215</v>
      </c>
      <c r="P57" s="75"/>
      <c r="Q57" s="75"/>
      <c r="R57" s="84"/>
      <c r="S57" s="75"/>
      <c r="T57" s="75"/>
      <c r="U57" s="75"/>
      <c r="V57" s="75"/>
      <c r="W57" s="75"/>
      <c r="X57" s="84"/>
      <c r="Y57" s="75"/>
      <c r="Z57" s="75"/>
      <c r="AA57" s="75"/>
      <c r="AB57" s="75"/>
    </row>
    <row r="58" spans="1:28" s="73" customFormat="1" ht="11.25" customHeight="1">
      <c r="A58" s="73" t="s">
        <v>166</v>
      </c>
      <c r="B58" s="75"/>
      <c r="C58" s="75"/>
      <c r="D58" s="84">
        <v>7</v>
      </c>
      <c r="E58" s="75">
        <v>13.131</v>
      </c>
      <c r="F58" s="75">
        <v>12.785</v>
      </c>
      <c r="G58" s="75"/>
      <c r="H58" s="75">
        <f t="shared" si="13"/>
      </c>
      <c r="I58" s="75"/>
      <c r="J58" s="84">
        <v>3</v>
      </c>
      <c r="K58" s="75">
        <v>44.963</v>
      </c>
      <c r="L58" s="75">
        <v>48.86699999999999</v>
      </c>
      <c r="M58" s="75">
        <v>45.696999999999996</v>
      </c>
      <c r="N58" s="75">
        <f t="shared" si="14"/>
        <v>93.51300468618906</v>
      </c>
      <c r="O58" s="73" t="s">
        <v>216</v>
      </c>
      <c r="P58" s="75"/>
      <c r="Q58" s="75"/>
      <c r="R58" s="84"/>
      <c r="S58" s="75"/>
      <c r="T58" s="75"/>
      <c r="U58" s="75"/>
      <c r="V58" s="75">
        <f>IF(AND(T58&gt;0,U58&gt;0),U58*100/T58,"")</f>
      </c>
      <c r="W58" s="75"/>
      <c r="X58" s="84">
        <v>11</v>
      </c>
      <c r="Y58" s="75">
        <v>292.394</v>
      </c>
      <c r="Z58" s="75">
        <v>335.41900000000004</v>
      </c>
      <c r="AA58" s="75"/>
      <c r="AB58" s="75">
        <f>IF(AND(Z58&gt;0,AA58&gt;0),AA58*100/Z58,"")</f>
      </c>
    </row>
    <row r="59" spans="1:28" s="73" customFormat="1" ht="11.25" customHeight="1">
      <c r="A59" s="73" t="s">
        <v>167</v>
      </c>
      <c r="B59" s="75"/>
      <c r="C59" s="75"/>
      <c r="D59" s="84">
        <v>2</v>
      </c>
      <c r="E59" s="75">
        <v>33.411</v>
      </c>
      <c r="F59" s="75">
        <v>32.581</v>
      </c>
      <c r="G59" s="75">
        <v>32.177</v>
      </c>
      <c r="H59" s="75">
        <f t="shared" si="13"/>
        <v>98.7600135048034</v>
      </c>
      <c r="I59" s="75"/>
      <c r="J59" s="84">
        <v>1</v>
      </c>
      <c r="K59" s="75">
        <v>966.543</v>
      </c>
      <c r="L59" s="75">
        <v>918.648</v>
      </c>
      <c r="M59" s="75"/>
      <c r="N59" s="75">
        <f t="shared" si="14"/>
      </c>
      <c r="O59" s="73" t="s">
        <v>333</v>
      </c>
      <c r="P59" s="75"/>
      <c r="Q59" s="75"/>
      <c r="R59" s="84"/>
      <c r="S59" s="75"/>
      <c r="T59" s="75"/>
      <c r="U59" s="75"/>
      <c r="V59" s="75">
        <f>IF(AND(T59&gt;0,U59&gt;0),U59*100/T59,"")</f>
      </c>
      <c r="W59" s="75"/>
      <c r="X59" s="84">
        <v>3</v>
      </c>
      <c r="Y59" s="75">
        <v>5608.932</v>
      </c>
      <c r="Z59" s="75">
        <v>4481.516999999999</v>
      </c>
      <c r="AA59" s="75"/>
      <c r="AB59" s="75">
        <f>IF(AND(Z59&gt;0,AA59&gt;0),AA59*100/Z59,"")</f>
      </c>
    </row>
    <row r="60" spans="1:28" s="73" customFormat="1" ht="11.25" customHeight="1">
      <c r="A60" s="73" t="s">
        <v>168</v>
      </c>
      <c r="B60" s="75"/>
      <c r="C60" s="75"/>
      <c r="D60" s="84">
        <v>11</v>
      </c>
      <c r="E60" s="75">
        <v>21.66</v>
      </c>
      <c r="F60" s="75">
        <v>21.707</v>
      </c>
      <c r="G60" s="75"/>
      <c r="H60" s="75">
        <f t="shared" si="13"/>
      </c>
      <c r="I60" s="75"/>
      <c r="J60" s="84">
        <v>11</v>
      </c>
      <c r="K60" s="75">
        <v>1163.589</v>
      </c>
      <c r="L60" s="75">
        <v>1153.0049999999999</v>
      </c>
      <c r="M60" s="75"/>
      <c r="N60" s="75">
        <f t="shared" si="14"/>
      </c>
      <c r="O60" s="73" t="s">
        <v>334</v>
      </c>
      <c r="P60" s="75"/>
      <c r="Q60" s="75"/>
      <c r="R60" s="84"/>
      <c r="S60" s="75"/>
      <c r="T60" s="75"/>
      <c r="U60" s="75"/>
      <c r="V60" s="75">
        <f>IF(AND(T60&gt;0,U60&gt;0),U60*100/T60,"")</f>
      </c>
      <c r="W60" s="75"/>
      <c r="X60" s="84">
        <v>3</v>
      </c>
      <c r="Y60" s="75">
        <v>41068.878</v>
      </c>
      <c r="Z60" s="75">
        <v>32402.944</v>
      </c>
      <c r="AA60" s="75"/>
      <c r="AB60" s="75">
        <f>IF(AND(Z60&gt;0,AA60&gt;0),AA60*100/Z60,"")</f>
      </c>
    </row>
    <row r="61" spans="1:28" s="73" customFormat="1" ht="11.25" customHeight="1">
      <c r="A61" s="73" t="s">
        <v>169</v>
      </c>
      <c r="B61" s="75"/>
      <c r="C61" s="75"/>
      <c r="D61" s="84">
        <v>11</v>
      </c>
      <c r="E61" s="75">
        <v>16.221</v>
      </c>
      <c r="F61" s="75">
        <v>16.301</v>
      </c>
      <c r="G61" s="75"/>
      <c r="H61" s="75">
        <f t="shared" si="13"/>
      </c>
      <c r="I61" s="75"/>
      <c r="J61" s="84">
        <v>11</v>
      </c>
      <c r="K61" s="75">
        <v>524.0350000000001</v>
      </c>
      <c r="L61" s="75">
        <v>514.982</v>
      </c>
      <c r="M61" s="75"/>
      <c r="N61" s="75">
        <f t="shared" si="14"/>
      </c>
      <c r="O61" s="73" t="s">
        <v>335</v>
      </c>
      <c r="P61" s="75"/>
      <c r="Q61" s="75"/>
      <c r="R61" s="84"/>
      <c r="S61" s="75"/>
      <c r="T61" s="75"/>
      <c r="U61" s="75"/>
      <c r="V61" s="75">
        <f>IF(AND(T61&gt;0,U61&gt;0),U61*100/T61,"")</f>
      </c>
      <c r="W61" s="75"/>
      <c r="X61" s="84">
        <v>11</v>
      </c>
      <c r="Y61" s="75">
        <v>0.7160000000000001</v>
      </c>
      <c r="Z61" s="75">
        <v>0.387</v>
      </c>
      <c r="AA61" s="75"/>
      <c r="AB61" s="75">
        <f>IF(AND(Z61&gt;0,AA61&gt;0),AA61*100/Z61,"")</f>
      </c>
    </row>
    <row r="62" spans="1:28" s="73" customFormat="1" ht="11.25" customHeight="1">
      <c r="A62" s="73" t="s">
        <v>170</v>
      </c>
      <c r="B62" s="75"/>
      <c r="C62" s="75"/>
      <c r="D62" s="84">
        <v>2</v>
      </c>
      <c r="E62" s="75">
        <v>9.039</v>
      </c>
      <c r="F62" s="75">
        <v>9.228</v>
      </c>
      <c r="G62" s="75">
        <v>9.899</v>
      </c>
      <c r="H62" s="75">
        <f t="shared" si="13"/>
        <v>107.27134807108798</v>
      </c>
      <c r="I62" s="75"/>
      <c r="J62" s="84">
        <v>3</v>
      </c>
      <c r="K62" s="75">
        <v>772.9260000000002</v>
      </c>
      <c r="L62" s="75">
        <v>755.077</v>
      </c>
      <c r="M62" s="75">
        <v>825.7679999999999</v>
      </c>
      <c r="N62" s="75">
        <f t="shared" si="14"/>
        <v>109.36209154827917</v>
      </c>
      <c r="P62" s="75"/>
      <c r="Q62" s="75"/>
      <c r="R62" s="84"/>
      <c r="S62" s="75"/>
      <c r="T62" s="75"/>
      <c r="U62" s="75"/>
      <c r="V62" s="75"/>
      <c r="W62" s="75"/>
      <c r="X62" s="84"/>
      <c r="Y62" s="75"/>
      <c r="Z62" s="75"/>
      <c r="AA62" s="75"/>
      <c r="AB62" s="75"/>
    </row>
    <row r="63" spans="1:28" s="73" customFormat="1" ht="11.25" customHeight="1">
      <c r="A63" s="73" t="s">
        <v>171</v>
      </c>
      <c r="B63" s="75"/>
      <c r="C63" s="75"/>
      <c r="D63" s="84">
        <v>9</v>
      </c>
      <c r="E63" s="75">
        <v>31.163</v>
      </c>
      <c r="F63" s="75">
        <v>36.008</v>
      </c>
      <c r="G63" s="75"/>
      <c r="H63" s="75">
        <f t="shared" si="13"/>
      </c>
      <c r="I63" s="75"/>
      <c r="J63" s="84">
        <v>9</v>
      </c>
      <c r="K63" s="75">
        <v>2447.049</v>
      </c>
      <c r="L63" s="75">
        <v>2821.908</v>
      </c>
      <c r="M63" s="75"/>
      <c r="N63" s="75">
        <f t="shared" si="14"/>
      </c>
      <c r="O63" s="73" t="s">
        <v>219</v>
      </c>
      <c r="P63" s="75"/>
      <c r="Q63" s="75"/>
      <c r="R63" s="84"/>
      <c r="S63" s="75"/>
      <c r="T63" s="75"/>
      <c r="U63" s="75"/>
      <c r="V63" s="75"/>
      <c r="W63" s="75"/>
      <c r="X63" s="84"/>
      <c r="Y63" s="75"/>
      <c r="Z63" s="75"/>
      <c r="AA63" s="75"/>
      <c r="AB63" s="75"/>
    </row>
    <row r="64" spans="1:28" s="73" customFormat="1" ht="11.25" customHeight="1">
      <c r="A64" s="73" t="s">
        <v>172</v>
      </c>
      <c r="B64" s="75"/>
      <c r="C64" s="75"/>
      <c r="D64" s="84">
        <v>12</v>
      </c>
      <c r="E64" s="75">
        <v>4.842</v>
      </c>
      <c r="F64" s="75">
        <v>4.897</v>
      </c>
      <c r="G64" s="75"/>
      <c r="H64" s="75">
        <f t="shared" si="13"/>
      </c>
      <c r="I64" s="75"/>
      <c r="J64" s="84">
        <v>12</v>
      </c>
      <c r="K64" s="75">
        <v>424.80400000000003</v>
      </c>
      <c r="L64" s="75">
        <v>404.989</v>
      </c>
      <c r="M64" s="75"/>
      <c r="N64" s="75">
        <f t="shared" si="14"/>
      </c>
      <c r="O64" s="73" t="s">
        <v>220</v>
      </c>
      <c r="P64" s="75"/>
      <c r="Q64" s="75"/>
      <c r="R64" s="84"/>
      <c r="S64" s="75"/>
      <c r="T64" s="75"/>
      <c r="U64" s="75"/>
      <c r="V64" s="75">
        <f>IF(AND(T64&gt;0,U64&gt;0),U64*100/T64,"")</f>
      </c>
      <c r="W64" s="75"/>
      <c r="X64" s="84">
        <v>11</v>
      </c>
      <c r="Y64" s="75">
        <v>407.637</v>
      </c>
      <c r="Z64" s="75">
        <v>455.46000000000004</v>
      </c>
      <c r="AA64" s="75"/>
      <c r="AB64" s="75">
        <f>IF(AND(Z64&gt;0,AA64&gt;0),AA64*100/Z64,"")</f>
      </c>
    </row>
    <row r="65" spans="1:28" s="73" customFormat="1" ht="11.25" customHeight="1">
      <c r="A65" s="73" t="s">
        <v>173</v>
      </c>
      <c r="B65" s="75"/>
      <c r="C65" s="75"/>
      <c r="D65" s="84">
        <v>12</v>
      </c>
      <c r="E65" s="75">
        <v>45.044</v>
      </c>
      <c r="F65" s="75">
        <v>50.124</v>
      </c>
      <c r="G65" s="75"/>
      <c r="H65" s="75">
        <f t="shared" si="13"/>
      </c>
      <c r="I65" s="75"/>
      <c r="J65" s="84">
        <v>12</v>
      </c>
      <c r="K65" s="75">
        <v>3644.7789999999995</v>
      </c>
      <c r="L65" s="75">
        <v>3977.804</v>
      </c>
      <c r="M65" s="75"/>
      <c r="N65" s="75">
        <f t="shared" si="14"/>
      </c>
      <c r="O65" s="73" t="s">
        <v>221</v>
      </c>
      <c r="P65" s="75"/>
      <c r="Q65" s="75"/>
      <c r="R65" s="84"/>
      <c r="S65" s="75"/>
      <c r="T65" s="75"/>
      <c r="U65" s="75"/>
      <c r="V65" s="75">
        <f>IF(AND(T65&gt;0,U65&gt;0),U65*100/T65,"")</f>
      </c>
      <c r="W65" s="75"/>
      <c r="X65" s="84">
        <v>3</v>
      </c>
      <c r="Y65" s="75">
        <v>3532.4300000000003</v>
      </c>
      <c r="Z65" s="75">
        <v>4749.695</v>
      </c>
      <c r="AA65" s="75"/>
      <c r="AB65" s="75"/>
    </row>
    <row r="66" spans="1:28" s="73" customFormat="1" ht="11.25" customHeight="1">
      <c r="A66" s="73" t="s">
        <v>299</v>
      </c>
      <c r="B66" s="75"/>
      <c r="C66" s="75"/>
      <c r="D66" s="84">
        <v>3</v>
      </c>
      <c r="E66" s="75">
        <v>24.617</v>
      </c>
      <c r="F66" s="75">
        <v>29.027</v>
      </c>
      <c r="G66" s="75">
        <v>25.811</v>
      </c>
      <c r="H66" s="75">
        <f t="shared" si="13"/>
        <v>88.92066007510249</v>
      </c>
      <c r="I66" s="75"/>
      <c r="J66" s="84">
        <v>11</v>
      </c>
      <c r="K66" s="75">
        <v>1941.455</v>
      </c>
      <c r="L66" s="75">
        <v>2364.415</v>
      </c>
      <c r="M66" s="75"/>
      <c r="N66" s="75">
        <f t="shared" si="14"/>
      </c>
      <c r="O66" s="73" t="s">
        <v>222</v>
      </c>
      <c r="P66" s="75"/>
      <c r="Q66" s="75"/>
      <c r="R66" s="84"/>
      <c r="S66" s="75"/>
      <c r="T66" s="75"/>
      <c r="U66" s="75"/>
      <c r="V66" s="75">
        <f>IF(AND(T66&gt;0,U66&gt;0),U66*100/T66,"")</f>
      </c>
      <c r="W66" s="75"/>
      <c r="X66" s="84">
        <v>3</v>
      </c>
      <c r="Y66" s="75">
        <v>672.1030000000001</v>
      </c>
      <c r="Z66" s="75">
        <v>835.584</v>
      </c>
      <c r="AA66" s="75"/>
      <c r="AB66" s="75">
        <f>IF(AND(Z66&gt;0,AA66&gt;0),AA66*100/Z66,"")</f>
      </c>
    </row>
    <row r="67" spans="1:14" s="73" customFormat="1" ht="11.25" customHeight="1">
      <c r="A67" s="73" t="s">
        <v>300</v>
      </c>
      <c r="B67" s="75"/>
      <c r="C67" s="75"/>
      <c r="D67" s="84">
        <v>11</v>
      </c>
      <c r="E67" s="75">
        <v>22.523</v>
      </c>
      <c r="F67" s="75">
        <v>21.411</v>
      </c>
      <c r="G67" s="75"/>
      <c r="H67" s="75">
        <f t="shared" si="13"/>
      </c>
      <c r="I67" s="75"/>
      <c r="J67" s="84">
        <v>11</v>
      </c>
      <c r="K67" s="75">
        <v>1572.8849999999998</v>
      </c>
      <c r="L67" s="75">
        <v>1241.0089999999998</v>
      </c>
      <c r="M67" s="75"/>
      <c r="N67" s="75">
        <f t="shared" si="14"/>
      </c>
    </row>
    <row r="68" spans="1:28" s="73" customFormat="1" ht="11.25" customHeight="1">
      <c r="A68" s="73" t="s">
        <v>174</v>
      </c>
      <c r="B68" s="75"/>
      <c r="C68" s="75"/>
      <c r="D68" s="84">
        <v>3</v>
      </c>
      <c r="E68" s="75">
        <v>3.008</v>
      </c>
      <c r="F68" s="75">
        <v>2.332</v>
      </c>
      <c r="G68" s="75">
        <v>2.366</v>
      </c>
      <c r="H68" s="75">
        <f t="shared" si="13"/>
        <v>101.45797598627789</v>
      </c>
      <c r="I68" s="75"/>
      <c r="J68" s="84">
        <v>11</v>
      </c>
      <c r="K68" s="75">
        <v>89.96099999999998</v>
      </c>
      <c r="L68" s="75">
        <v>76.615</v>
      </c>
      <c r="M68" s="75"/>
      <c r="N68" s="75">
        <f t="shared" si="14"/>
      </c>
      <c r="P68" s="75"/>
      <c r="Q68" s="75"/>
      <c r="R68" s="84"/>
      <c r="S68" s="75"/>
      <c r="T68" s="75"/>
      <c r="U68" s="75"/>
      <c r="V68" s="75"/>
      <c r="W68" s="75"/>
      <c r="X68" s="84"/>
      <c r="Y68" s="75"/>
      <c r="Z68" s="75"/>
      <c r="AA68" s="75"/>
      <c r="AB68" s="75"/>
    </row>
    <row r="69" spans="1:28" s="73" customFormat="1" ht="11.25" customHeight="1">
      <c r="A69" s="73" t="s">
        <v>175</v>
      </c>
      <c r="B69" s="75"/>
      <c r="C69" s="75"/>
      <c r="D69" s="84">
        <v>11</v>
      </c>
      <c r="E69" s="75">
        <v>7.38</v>
      </c>
      <c r="F69" s="75">
        <v>7.218</v>
      </c>
      <c r="G69" s="75">
        <v>7.272</v>
      </c>
      <c r="H69" s="75">
        <f t="shared" si="13"/>
        <v>100.74812967581047</v>
      </c>
      <c r="I69" s="75"/>
      <c r="J69" s="84">
        <v>2</v>
      </c>
      <c r="K69" s="75">
        <v>327.52799999999996</v>
      </c>
      <c r="L69" s="75">
        <v>327.43</v>
      </c>
      <c r="M69" s="75">
        <v>338.158</v>
      </c>
      <c r="N69" s="75">
        <f t="shared" si="14"/>
        <v>103.27642549552577</v>
      </c>
      <c r="O69" s="60" t="s">
        <v>122</v>
      </c>
      <c r="P69" s="61"/>
      <c r="Q69" s="61"/>
      <c r="R69" s="61"/>
      <c r="S69" s="61"/>
      <c r="T69" s="61"/>
      <c r="U69" s="61"/>
      <c r="V69" s="61"/>
      <c r="W69" s="61"/>
      <c r="X69" s="61" t="s">
        <v>123</v>
      </c>
      <c r="Y69" s="61"/>
      <c r="Z69" s="61"/>
      <c r="AA69" s="61" t="s">
        <v>129</v>
      </c>
      <c r="AB69" s="61"/>
    </row>
    <row r="70" spans="1:28" s="73" customFormat="1" ht="11.25" customHeight="1" thickBot="1">
      <c r="A70" s="73" t="s">
        <v>176</v>
      </c>
      <c r="B70" s="75"/>
      <c r="C70" s="75"/>
      <c r="D70" s="84">
        <v>1</v>
      </c>
      <c r="E70" s="75">
        <v>14.506</v>
      </c>
      <c r="F70" s="75">
        <v>12.33</v>
      </c>
      <c r="G70" s="75"/>
      <c r="H70" s="75">
        <f t="shared" si="13"/>
      </c>
      <c r="I70" s="75"/>
      <c r="J70" s="84">
        <v>3</v>
      </c>
      <c r="K70" s="75">
        <v>199.768</v>
      </c>
      <c r="L70" s="75">
        <v>187.88500000000002</v>
      </c>
      <c r="M70" s="75"/>
      <c r="N70" s="75">
        <f t="shared" si="14"/>
      </c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s="73" customFormat="1" ht="11.25" customHeight="1" thickBot="1">
      <c r="A71" s="73" t="s">
        <v>177</v>
      </c>
      <c r="B71" s="75"/>
      <c r="C71" s="75"/>
      <c r="D71" s="84">
        <v>1</v>
      </c>
      <c r="E71" s="75">
        <v>7.733</v>
      </c>
      <c r="F71" s="75">
        <v>6.76</v>
      </c>
      <c r="G71" s="75"/>
      <c r="H71" s="75">
        <f t="shared" si="13"/>
      </c>
      <c r="I71" s="75"/>
      <c r="J71" s="84">
        <v>1</v>
      </c>
      <c r="K71" s="75">
        <v>181.017</v>
      </c>
      <c r="L71" s="75">
        <v>161.23200000000003</v>
      </c>
      <c r="M71" s="75"/>
      <c r="N71" s="75">
        <f t="shared" si="14"/>
      </c>
      <c r="O71" s="62"/>
      <c r="P71" s="63"/>
      <c r="Q71" s="61"/>
      <c r="R71" s="156" t="s">
        <v>124</v>
      </c>
      <c r="S71" s="157"/>
      <c r="T71" s="157"/>
      <c r="U71" s="157"/>
      <c r="V71" s="158"/>
      <c r="W71" s="61"/>
      <c r="X71" s="156" t="s">
        <v>125</v>
      </c>
      <c r="Y71" s="157"/>
      <c r="Z71" s="157"/>
      <c r="AA71" s="157"/>
      <c r="AB71" s="158"/>
    </row>
    <row r="72" spans="1:28" s="73" customFormat="1" ht="11.25" customHeight="1">
      <c r="A72" s="73" t="s">
        <v>178</v>
      </c>
      <c r="B72" s="75"/>
      <c r="C72" s="75"/>
      <c r="D72" s="84">
        <v>1</v>
      </c>
      <c r="E72" s="75">
        <v>19.702</v>
      </c>
      <c r="F72" s="75">
        <v>24.889</v>
      </c>
      <c r="G72" s="75">
        <v>25.109</v>
      </c>
      <c r="H72" s="75">
        <f t="shared" si="13"/>
        <v>100.8839246253365</v>
      </c>
      <c r="I72" s="75"/>
      <c r="J72" s="84">
        <v>8</v>
      </c>
      <c r="K72" s="75">
        <v>177.87399999999997</v>
      </c>
      <c r="L72" s="75">
        <v>210.59099999999998</v>
      </c>
      <c r="M72" s="75"/>
      <c r="N72" s="75">
        <f t="shared" si="14"/>
      </c>
      <c r="O72" s="64" t="s">
        <v>126</v>
      </c>
      <c r="P72" s="65"/>
      <c r="Q72" s="61"/>
      <c r="R72" s="62"/>
      <c r="S72" s="66" t="s">
        <v>289</v>
      </c>
      <c r="T72" s="66" t="s">
        <v>289</v>
      </c>
      <c r="U72" s="66" t="s">
        <v>128</v>
      </c>
      <c r="V72" s="67">
        <f>U73</f>
        <v>2023</v>
      </c>
      <c r="W72" s="61"/>
      <c r="X72" s="62"/>
      <c r="Y72" s="66" t="s">
        <v>289</v>
      </c>
      <c r="Z72" s="66" t="s">
        <v>289</v>
      </c>
      <c r="AA72" s="66" t="s">
        <v>128</v>
      </c>
      <c r="AB72" s="67">
        <f>AA73</f>
        <v>2023</v>
      </c>
    </row>
    <row r="73" spans="1:28" s="73" customFormat="1" ht="11.25" customHeight="1" thickBot="1">
      <c r="A73" s="73" t="s">
        <v>179</v>
      </c>
      <c r="B73" s="75"/>
      <c r="C73" s="75"/>
      <c r="D73" s="84">
        <v>3</v>
      </c>
      <c r="E73" s="75">
        <v>4.282</v>
      </c>
      <c r="F73" s="75">
        <v>4.12</v>
      </c>
      <c r="G73" s="75">
        <v>4.046</v>
      </c>
      <c r="H73" s="75">
        <f t="shared" si="13"/>
        <v>98.20388349514563</v>
      </c>
      <c r="I73" s="75"/>
      <c r="J73" s="84">
        <v>3</v>
      </c>
      <c r="K73" s="75">
        <v>195.82</v>
      </c>
      <c r="L73" s="75">
        <v>153.268</v>
      </c>
      <c r="M73" s="75">
        <v>189.13600000000002</v>
      </c>
      <c r="N73" s="75">
        <f t="shared" si="14"/>
        <v>123.40214526189422</v>
      </c>
      <c r="O73" s="79"/>
      <c r="P73" s="80"/>
      <c r="Q73" s="61"/>
      <c r="R73" s="71" t="s">
        <v>290</v>
      </c>
      <c r="S73" s="72">
        <f>U73-2</f>
        <v>2021</v>
      </c>
      <c r="T73" s="72">
        <f>U73-1</f>
        <v>2022</v>
      </c>
      <c r="U73" s="72">
        <v>2023</v>
      </c>
      <c r="V73" s="128" t="str">
        <f>CONCATENATE(T73,"=100")</f>
        <v>2022=100</v>
      </c>
      <c r="W73" s="61"/>
      <c r="X73" s="71" t="s">
        <v>290</v>
      </c>
      <c r="Y73" s="72">
        <f>AA73-2</f>
        <v>2021</v>
      </c>
      <c r="Z73" s="72">
        <f>AA73-1</f>
        <v>2022</v>
      </c>
      <c r="AA73" s="72">
        <v>2023</v>
      </c>
      <c r="AB73" s="128" t="str">
        <f>CONCATENATE(Z73,"=100")</f>
        <v>2022=100</v>
      </c>
    </row>
    <row r="74" spans="1:28" s="73" customFormat="1" ht="11.25" customHeight="1">
      <c r="A74" s="73" t="s">
        <v>180</v>
      </c>
      <c r="B74" s="75"/>
      <c r="C74" s="75"/>
      <c r="D74" s="84">
        <v>3</v>
      </c>
      <c r="E74" s="75">
        <v>11.039</v>
      </c>
      <c r="F74" s="75">
        <v>11.467</v>
      </c>
      <c r="G74" s="75">
        <v>11.98</v>
      </c>
      <c r="H74" s="75">
        <f t="shared" si="13"/>
        <v>104.47370715967558</v>
      </c>
      <c r="I74" s="75"/>
      <c r="J74" s="84">
        <v>10</v>
      </c>
      <c r="K74" s="75">
        <v>667.476</v>
      </c>
      <c r="L74" s="75">
        <v>696.6149999999999</v>
      </c>
      <c r="M74" s="75"/>
      <c r="N74" s="75">
        <f t="shared" si="14"/>
      </c>
      <c r="R74" s="74"/>
      <c r="S74" s="75"/>
      <c r="T74" s="75"/>
      <c r="U74" s="75"/>
      <c r="V74" s="75">
        <f>IF(AND(T74&gt;0,U74&gt;0),U74*100/T74,"")</f>
      </c>
      <c r="W74" s="74"/>
      <c r="X74" s="74"/>
      <c r="Y74" s="75"/>
      <c r="Z74" s="75"/>
      <c r="AA74" s="75"/>
      <c r="AB74" s="75">
        <f>IF(AND(Z74&gt;0,AA74&gt;0),AA74*100/Z74,"")</f>
      </c>
    </row>
    <row r="75" spans="1:28" s="73" customFormat="1" ht="11.25" customHeight="1">
      <c r="A75" s="73" t="s">
        <v>181</v>
      </c>
      <c r="B75" s="75"/>
      <c r="C75" s="75"/>
      <c r="D75" s="84">
        <v>11</v>
      </c>
      <c r="E75" s="75">
        <v>7.807</v>
      </c>
      <c r="F75" s="75">
        <v>7.134</v>
      </c>
      <c r="G75" s="75"/>
      <c r="H75" s="75">
        <f t="shared" si="13"/>
      </c>
      <c r="I75" s="75"/>
      <c r="J75" s="84">
        <v>11</v>
      </c>
      <c r="K75" s="75">
        <v>359.308</v>
      </c>
      <c r="L75" s="75">
        <v>307.107</v>
      </c>
      <c r="M75" s="75"/>
      <c r="N75" s="75">
        <f t="shared" si="14"/>
      </c>
      <c r="R75" s="74"/>
      <c r="S75" s="75"/>
      <c r="T75" s="75"/>
      <c r="U75" s="75"/>
      <c r="V75" s="75"/>
      <c r="W75" s="74"/>
      <c r="X75" s="74"/>
      <c r="Y75" s="75"/>
      <c r="Z75" s="75"/>
      <c r="AA75" s="75"/>
      <c r="AB75" s="75"/>
    </row>
    <row r="76" spans="1:28" s="73" customFormat="1" ht="11.25" customHeight="1">
      <c r="A76" s="73" t="s">
        <v>182</v>
      </c>
      <c r="B76" s="75"/>
      <c r="C76" s="75"/>
      <c r="D76" s="84">
        <v>11</v>
      </c>
      <c r="E76" s="75">
        <v>23.128</v>
      </c>
      <c r="F76" s="75">
        <v>22.72</v>
      </c>
      <c r="G76" s="75"/>
      <c r="H76" s="75">
        <f t="shared" si="13"/>
      </c>
      <c r="I76" s="75"/>
      <c r="J76" s="84">
        <v>11</v>
      </c>
      <c r="K76" s="75">
        <v>1222.6040000000003</v>
      </c>
      <c r="L76" s="75">
        <v>1156.9549999999997</v>
      </c>
      <c r="M76" s="75"/>
      <c r="N76" s="75">
        <f t="shared" si="14"/>
      </c>
      <c r="O76" s="73" t="s">
        <v>157</v>
      </c>
      <c r="R76" s="84"/>
      <c r="S76" s="75"/>
      <c r="T76" s="75"/>
      <c r="U76" s="75"/>
      <c r="V76" s="75">
        <f>IF(AND(T76&gt;0,U76&gt;0),U76*100/T76,"")</f>
      </c>
      <c r="W76" s="74"/>
      <c r="X76" s="84"/>
      <c r="Y76" s="75"/>
      <c r="Z76" s="75"/>
      <c r="AA76" s="75"/>
      <c r="AB76" s="75">
        <f>IF(AND(Z76&gt;0,AA76&gt;0),AA76*100/Z76,"")</f>
      </c>
    </row>
    <row r="77" spans="1:28" s="73" customFormat="1" ht="11.25" customHeight="1">
      <c r="A77" s="73" t="s">
        <v>301</v>
      </c>
      <c r="B77" s="75"/>
      <c r="C77" s="75"/>
      <c r="D77" s="84">
        <v>11</v>
      </c>
      <c r="E77" s="75">
        <v>7.272</v>
      </c>
      <c r="F77" s="75">
        <v>6.883</v>
      </c>
      <c r="G77" s="75"/>
      <c r="H77" s="75">
        <f t="shared" si="13"/>
      </c>
      <c r="I77" s="75"/>
      <c r="J77" s="84">
        <v>11</v>
      </c>
      <c r="K77" s="75">
        <v>134.10000000000002</v>
      </c>
      <c r="L77" s="75">
        <v>124.24600000000001</v>
      </c>
      <c r="M77" s="75"/>
      <c r="N77" s="75">
        <f t="shared" si="14"/>
      </c>
      <c r="O77" s="73" t="s">
        <v>159</v>
      </c>
      <c r="P77" s="75"/>
      <c r="Q77" s="75"/>
      <c r="R77" s="84">
        <v>12</v>
      </c>
      <c r="S77" s="75">
        <v>20.63304</v>
      </c>
      <c r="T77" s="75">
        <v>16.944</v>
      </c>
      <c r="U77" s="75">
        <v>27.172</v>
      </c>
      <c r="V77" s="75">
        <f>IF(AND(T77&gt;0,U77&gt;0),U77*100/T77,"")</f>
        <v>160.36355051935791</v>
      </c>
      <c r="W77" s="75"/>
      <c r="X77" s="84">
        <v>3</v>
      </c>
      <c r="Y77" s="75">
        <v>1614.2579999999998</v>
      </c>
      <c r="Z77" s="75">
        <v>1539.8669999999997</v>
      </c>
      <c r="AA77" s="75">
        <v>2486.6230000000005</v>
      </c>
      <c r="AB77" s="75">
        <f>IF(AND(Z77&gt;0,AA77&gt;0),AA77*100/Z77,"")</f>
        <v>161.48297223071867</v>
      </c>
    </row>
    <row r="78" spans="1:28" s="73" customFormat="1" ht="11.25" customHeight="1">
      <c r="A78" s="73" t="s">
        <v>302</v>
      </c>
      <c r="B78" s="75"/>
      <c r="C78" s="75"/>
      <c r="D78" s="84">
        <v>3</v>
      </c>
      <c r="E78" s="75">
        <v>16.931</v>
      </c>
      <c r="F78" s="75">
        <v>19.503</v>
      </c>
      <c r="G78" s="75">
        <v>25.867</v>
      </c>
      <c r="H78" s="75">
        <f t="shared" si="13"/>
        <v>132.63087730092806</v>
      </c>
      <c r="I78" s="75"/>
      <c r="J78" s="84">
        <v>3</v>
      </c>
      <c r="K78" s="75">
        <v>109.97800000000001</v>
      </c>
      <c r="L78" s="75">
        <v>124.97900000000003</v>
      </c>
      <c r="M78" s="75">
        <v>175.932</v>
      </c>
      <c r="N78" s="75">
        <f t="shared" si="14"/>
        <v>140.76924923387125</v>
      </c>
      <c r="P78" s="75"/>
      <c r="Q78" s="75"/>
      <c r="R78" s="84"/>
      <c r="S78" s="75"/>
      <c r="T78" s="75"/>
      <c r="U78" s="75"/>
      <c r="V78" s="75"/>
      <c r="W78" s="75"/>
      <c r="X78" s="84"/>
      <c r="Y78" s="75"/>
      <c r="Z78" s="75"/>
      <c r="AA78" s="75"/>
      <c r="AB78" s="75"/>
    </row>
    <row r="79" spans="2:28" s="73" customFormat="1" ht="11.25" customHeight="1">
      <c r="B79" s="75"/>
      <c r="C79" s="75"/>
      <c r="D79" s="84"/>
      <c r="E79" s="75"/>
      <c r="F79" s="75"/>
      <c r="G79" s="75"/>
      <c r="H79" s="75"/>
      <c r="I79" s="75"/>
      <c r="J79" s="84"/>
      <c r="K79" s="75"/>
      <c r="L79" s="75"/>
      <c r="M79" s="75"/>
      <c r="N79" s="75"/>
      <c r="O79" s="73" t="s">
        <v>164</v>
      </c>
      <c r="P79" s="75"/>
      <c r="Q79" s="75"/>
      <c r="R79" s="84"/>
      <c r="S79" s="75"/>
      <c r="T79" s="75"/>
      <c r="U79" s="75"/>
      <c r="V79" s="75"/>
      <c r="W79" s="75"/>
      <c r="X79" s="84"/>
      <c r="Y79" s="75"/>
      <c r="Z79" s="75"/>
      <c r="AA79" s="75"/>
      <c r="AB79" s="75"/>
    </row>
    <row r="80" spans="1:28" s="73" customFormat="1" ht="11.25" customHeight="1">
      <c r="A80" s="159" t="s">
        <v>303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73" t="s">
        <v>176</v>
      </c>
      <c r="P80" s="75"/>
      <c r="Q80" s="75"/>
      <c r="R80" s="84">
        <v>1</v>
      </c>
      <c r="S80" s="75">
        <v>14.947</v>
      </c>
      <c r="T80" s="75">
        <v>14.506</v>
      </c>
      <c r="U80" s="75">
        <v>12.33</v>
      </c>
      <c r="V80" s="75">
        <f>IF(AND(T80&gt;0,U80&gt;0),U80*100/T80,"")</f>
        <v>84.9993106300841</v>
      </c>
      <c r="W80" s="75"/>
      <c r="X80" s="84">
        <v>3</v>
      </c>
      <c r="Y80" s="75">
        <v>208.79700000000003</v>
      </c>
      <c r="Z80" s="75">
        <v>199.768</v>
      </c>
      <c r="AA80" s="75">
        <v>187.88500000000002</v>
      </c>
      <c r="AB80" s="75">
        <f>IF(AND(Z80&gt;0,AA80&gt;0),AA80*100/Z80,"")</f>
        <v>94.05159985583279</v>
      </c>
    </row>
    <row r="81" spans="1:28" s="73" customFormat="1" ht="11.25" customHeight="1">
      <c r="A81" s="159" t="s">
        <v>304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73" t="s">
        <v>186</v>
      </c>
      <c r="P81" s="75"/>
      <c r="Q81" s="75"/>
      <c r="R81" s="84">
        <v>2</v>
      </c>
      <c r="S81" s="75">
        <v>34.78768</v>
      </c>
      <c r="T81" s="75">
        <v>31.632</v>
      </c>
      <c r="U81" s="75">
        <v>33.241</v>
      </c>
      <c r="V81" s="75">
        <f>IF(AND(T81&gt;0,U81&gt;0),U81*100/T81,"")</f>
        <v>105.08662114314617</v>
      </c>
      <c r="W81" s="75"/>
      <c r="X81" s="84">
        <v>3</v>
      </c>
      <c r="Y81" s="75">
        <v>536.714</v>
      </c>
      <c r="Z81" s="75">
        <v>501.46</v>
      </c>
      <c r="AA81" s="75">
        <v>488.10300000000007</v>
      </c>
      <c r="AB81" s="75">
        <f>IF(AND(Z81&gt;0,AA81&gt;0),AA81*100/Z81,"")</f>
        <v>97.33637777689148</v>
      </c>
    </row>
    <row r="82" spans="1:28" s="73" customFormat="1" ht="11.25" customHeight="1">
      <c r="A82" s="159" t="s">
        <v>305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P82" s="75"/>
      <c r="Q82" s="75"/>
      <c r="R82" s="84"/>
      <c r="S82" s="75"/>
      <c r="T82" s="75"/>
      <c r="U82" s="75"/>
      <c r="V82" s="75"/>
      <c r="W82" s="75"/>
      <c r="X82" s="84"/>
      <c r="Y82" s="75"/>
      <c r="Z82" s="75"/>
      <c r="AA82" s="75"/>
      <c r="AB82" s="75"/>
    </row>
    <row r="83" spans="1:28" s="73" customFormat="1" ht="11.25" customHeight="1">
      <c r="A83" s="159" t="s">
        <v>306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73" t="s">
        <v>194</v>
      </c>
      <c r="P83" s="75"/>
      <c r="Q83" s="75"/>
      <c r="R83" s="84"/>
      <c r="S83" s="75"/>
      <c r="T83" s="75"/>
      <c r="U83" s="75"/>
      <c r="V83" s="75"/>
      <c r="W83" s="75"/>
      <c r="X83" s="84"/>
      <c r="Y83" s="75"/>
      <c r="Z83" s="75"/>
      <c r="AA83" s="75"/>
      <c r="AB83" s="75"/>
    </row>
    <row r="84" spans="1:28" s="73" customFormat="1" ht="11.25" customHeight="1">
      <c r="A84" s="159" t="s">
        <v>307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73" t="s">
        <v>200</v>
      </c>
      <c r="P84" s="75"/>
      <c r="Q84" s="75"/>
      <c r="R84" s="84"/>
      <c r="S84" s="75"/>
      <c r="T84" s="75"/>
      <c r="U84" s="75"/>
      <c r="V84" s="75">
        <f>IF(AND(T84&gt;0,U84&gt;0),U84*100/T84,"")</f>
      </c>
      <c r="W84" s="75"/>
      <c r="X84" s="84">
        <v>3</v>
      </c>
      <c r="Y84" s="75">
        <v>892.6000000000001</v>
      </c>
      <c r="Z84" s="75">
        <v>789.329</v>
      </c>
      <c r="AA84" s="75">
        <v>748.8330000000001</v>
      </c>
      <c r="AB84" s="75">
        <f>IF(AND(Z84&gt;0,AA84&gt;0),AA84*100/Z84,"")</f>
        <v>94.86956642920761</v>
      </c>
    </row>
    <row r="85" spans="1:28" s="73" customFormat="1" ht="11.25" customHeight="1">
      <c r="A85" s="159" t="s">
        <v>308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P85" s="75"/>
      <c r="Q85" s="75"/>
      <c r="R85" s="84"/>
      <c r="S85" s="75"/>
      <c r="T85" s="75"/>
      <c r="U85" s="75"/>
      <c r="V85" s="75"/>
      <c r="W85" s="75"/>
      <c r="X85" s="84"/>
      <c r="Y85" s="75"/>
      <c r="Z85" s="75"/>
      <c r="AA85" s="75"/>
      <c r="AB85" s="75"/>
    </row>
    <row r="86" spans="1:28" s="73" customFormat="1" ht="11.25" customHeight="1">
      <c r="A86" s="159" t="s">
        <v>309</v>
      </c>
      <c r="B86" s="159"/>
      <c r="C86" s="159"/>
      <c r="D86" s="159"/>
      <c r="E86" s="159"/>
      <c r="F86" s="159"/>
      <c r="G86" s="159"/>
      <c r="H86" s="159" t="s">
        <v>310</v>
      </c>
      <c r="I86" s="159"/>
      <c r="J86" s="159"/>
      <c r="K86" s="159"/>
      <c r="L86" s="159"/>
      <c r="M86" s="159"/>
      <c r="N86" s="159" t="s">
        <v>310</v>
      </c>
      <c r="O86" s="73" t="s">
        <v>201</v>
      </c>
      <c r="P86" s="75"/>
      <c r="Q86" s="75"/>
      <c r="R86" s="84"/>
      <c r="S86" s="75"/>
      <c r="T86" s="75"/>
      <c r="U86" s="75"/>
      <c r="V86" s="75"/>
      <c r="W86" s="75"/>
      <c r="X86" s="84"/>
      <c r="Y86" s="75"/>
      <c r="Z86" s="75"/>
      <c r="AA86" s="75"/>
      <c r="AB86" s="75"/>
    </row>
    <row r="87" spans="1:28" s="73" customFormat="1" ht="11.25" customHeight="1">
      <c r="A87" s="159" t="s">
        <v>311</v>
      </c>
      <c r="B87" s="159"/>
      <c r="C87" s="159"/>
      <c r="D87" s="159"/>
      <c r="E87" s="159"/>
      <c r="F87" s="159"/>
      <c r="G87" s="159"/>
      <c r="H87" s="159" t="s">
        <v>310</v>
      </c>
      <c r="I87" s="159"/>
      <c r="J87" s="159"/>
      <c r="K87" s="159"/>
      <c r="L87" s="159"/>
      <c r="M87" s="159"/>
      <c r="N87" s="159" t="s">
        <v>310</v>
      </c>
      <c r="O87" s="73" t="s">
        <v>211</v>
      </c>
      <c r="P87" s="75"/>
      <c r="Q87" s="75"/>
      <c r="R87" s="84"/>
      <c r="S87" s="75"/>
      <c r="T87" s="75"/>
      <c r="U87" s="75"/>
      <c r="V87" s="75">
        <f>IF(AND(T87&gt;0,U87&gt;0),U87*100/T87,"")</f>
      </c>
      <c r="W87" s="75"/>
      <c r="X87" s="84">
        <v>3</v>
      </c>
      <c r="Y87" s="75">
        <v>115.47251600000001</v>
      </c>
      <c r="Z87" s="75">
        <v>105.947</v>
      </c>
      <c r="AA87" s="75">
        <v>121.166</v>
      </c>
      <c r="AB87" s="75">
        <f>IF(AND(Z87&gt;0,AA87&gt;0),AA87*100/Z87,"")</f>
        <v>114.36472953457861</v>
      </c>
    </row>
    <row r="88" spans="1:28" s="73" customFormat="1" ht="11.25" customHeight="1">
      <c r="A88" s="159" t="s">
        <v>312</v>
      </c>
      <c r="B88" s="159"/>
      <c r="C88" s="159"/>
      <c r="D88" s="159"/>
      <c r="E88" s="159"/>
      <c r="F88" s="159"/>
      <c r="G88" s="159"/>
      <c r="H88" s="159">
        <f aca="true" t="shared" si="15" ref="H88:H97">IF(AND(F88&gt;0,G88&gt;0),G88*100/F88,"")</f>
      </c>
      <c r="I88" s="159"/>
      <c r="J88" s="159"/>
      <c r="K88" s="159"/>
      <c r="L88" s="159"/>
      <c r="M88" s="159"/>
      <c r="N88" s="159">
        <f aca="true" t="shared" si="16" ref="N88:N97">IF(AND(L88&gt;0,M88&gt;0),M88*100/L88,"")</f>
      </c>
      <c r="P88" s="75"/>
      <c r="Q88" s="75"/>
      <c r="R88" s="84"/>
      <c r="S88" s="75"/>
      <c r="T88" s="75"/>
      <c r="U88" s="75"/>
      <c r="V88" s="75"/>
      <c r="W88" s="75"/>
      <c r="X88" s="84"/>
      <c r="Y88" s="75"/>
      <c r="Z88" s="75"/>
      <c r="AA88" s="75"/>
      <c r="AB88" s="75"/>
    </row>
    <row r="89" spans="1:28" s="73" customFormat="1" ht="11.25" customHeight="1">
      <c r="A89" s="159" t="s">
        <v>313</v>
      </c>
      <c r="B89" s="159"/>
      <c r="C89" s="159"/>
      <c r="D89" s="159"/>
      <c r="E89" s="159"/>
      <c r="F89" s="159"/>
      <c r="G89" s="159"/>
      <c r="H89" s="159">
        <f t="shared" si="15"/>
      </c>
      <c r="I89" s="159"/>
      <c r="J89" s="159"/>
      <c r="K89" s="159"/>
      <c r="L89" s="159"/>
      <c r="M89" s="159"/>
      <c r="N89" s="159">
        <f t="shared" si="16"/>
      </c>
      <c r="O89" s="73" t="s">
        <v>215</v>
      </c>
      <c r="P89" s="75"/>
      <c r="Q89" s="75"/>
      <c r="R89" s="84"/>
      <c r="S89" s="75"/>
      <c r="T89" s="75"/>
      <c r="U89" s="75"/>
      <c r="V89" s="75"/>
      <c r="W89" s="75"/>
      <c r="X89" s="84"/>
      <c r="Y89" s="75"/>
      <c r="Z89" s="75"/>
      <c r="AA89" s="75"/>
      <c r="AB89" s="75"/>
    </row>
    <row r="90" spans="1:28" s="73" customFormat="1" ht="11.25" customHeight="1">
      <c r="A90" s="159" t="s">
        <v>314</v>
      </c>
      <c r="B90" s="159"/>
      <c r="C90" s="159"/>
      <c r="D90" s="159"/>
      <c r="E90" s="159"/>
      <c r="F90" s="159"/>
      <c r="G90" s="159"/>
      <c r="H90" s="159">
        <f t="shared" si="15"/>
      </c>
      <c r="I90" s="159"/>
      <c r="J90" s="159"/>
      <c r="K90" s="159"/>
      <c r="L90" s="159"/>
      <c r="M90" s="159"/>
      <c r="N90" s="159">
        <f t="shared" si="16"/>
      </c>
      <c r="O90" s="73" t="s">
        <v>217</v>
      </c>
      <c r="P90" s="75"/>
      <c r="Q90" s="75"/>
      <c r="R90" s="84"/>
      <c r="S90" s="75"/>
      <c r="T90" s="75"/>
      <c r="U90" s="75"/>
      <c r="V90" s="75">
        <f>IF(AND(T90&gt;0,U90&gt;0),U90*100/T90,"")</f>
      </c>
      <c r="W90" s="75"/>
      <c r="X90" s="84">
        <v>3</v>
      </c>
      <c r="Y90" s="75">
        <v>5778.5289999999995</v>
      </c>
      <c r="Z90" s="75">
        <v>5608.932</v>
      </c>
      <c r="AA90" s="75">
        <v>4481.516999999999</v>
      </c>
      <c r="AB90" s="75">
        <f>IF(AND(Z90&gt;0,AA90&gt;0),AA90*100/Z90,"")</f>
        <v>79.89964934500898</v>
      </c>
    </row>
    <row r="91" spans="1:28" s="73" customFormat="1" ht="11.25" customHeight="1">
      <c r="A91" s="159" t="s">
        <v>315</v>
      </c>
      <c r="B91" s="159"/>
      <c r="C91" s="159"/>
      <c r="D91" s="159"/>
      <c r="E91" s="159"/>
      <c r="F91" s="159"/>
      <c r="G91" s="159"/>
      <c r="H91" s="159">
        <f t="shared" si="15"/>
      </c>
      <c r="I91" s="159"/>
      <c r="J91" s="159"/>
      <c r="K91" s="159"/>
      <c r="L91" s="159"/>
      <c r="M91" s="159"/>
      <c r="N91" s="159">
        <f t="shared" si="16"/>
      </c>
      <c r="O91" s="73" t="s">
        <v>218</v>
      </c>
      <c r="P91" s="75"/>
      <c r="Q91" s="75"/>
      <c r="R91" s="84"/>
      <c r="S91" s="75"/>
      <c r="T91" s="75"/>
      <c r="U91" s="75"/>
      <c r="V91" s="75">
        <f>IF(AND(T91&gt;0,U91&gt;0),U91*100/T91,"")</f>
      </c>
      <c r="W91" s="75"/>
      <c r="X91" s="84">
        <v>3</v>
      </c>
      <c r="Y91" s="75">
        <v>40103.651</v>
      </c>
      <c r="Z91" s="75">
        <v>41068.878</v>
      </c>
      <c r="AA91" s="75">
        <v>32402.944</v>
      </c>
      <c r="AB91" s="75">
        <f>IF(AND(Z91&gt;0,AA91&gt;0),AA91*100/Z91,"")</f>
        <v>78.89902421975103</v>
      </c>
    </row>
    <row r="92" spans="1:28" s="73" customFormat="1" ht="12" customHeight="1">
      <c r="A92" s="159" t="s">
        <v>316</v>
      </c>
      <c r="B92" s="159"/>
      <c r="C92" s="159"/>
      <c r="D92" s="159"/>
      <c r="E92" s="159"/>
      <c r="F92" s="159"/>
      <c r="G92" s="159"/>
      <c r="H92" s="159">
        <f t="shared" si="15"/>
      </c>
      <c r="I92" s="159"/>
      <c r="J92" s="159"/>
      <c r="K92" s="159"/>
      <c r="L92" s="159"/>
      <c r="M92" s="159"/>
      <c r="N92" s="159">
        <f t="shared" si="16"/>
      </c>
      <c r="P92" s="75"/>
      <c r="Q92" s="75"/>
      <c r="R92" s="84"/>
      <c r="S92" s="75"/>
      <c r="T92" s="75"/>
      <c r="U92" s="75"/>
      <c r="V92" s="75"/>
      <c r="W92" s="75"/>
      <c r="X92" s="84"/>
      <c r="Y92" s="75"/>
      <c r="Z92" s="75"/>
      <c r="AA92" s="75"/>
      <c r="AB92" s="75"/>
    </row>
    <row r="93" spans="1:28" s="61" customFormat="1" ht="11.25">
      <c r="A93" s="159" t="s">
        <v>317</v>
      </c>
      <c r="B93" s="159"/>
      <c r="C93" s="159"/>
      <c r="D93" s="159"/>
      <c r="E93" s="159"/>
      <c r="F93" s="159"/>
      <c r="G93" s="159"/>
      <c r="H93" s="159">
        <f t="shared" si="15"/>
      </c>
      <c r="I93" s="159"/>
      <c r="J93" s="159"/>
      <c r="K93" s="159"/>
      <c r="L93" s="159"/>
      <c r="M93" s="159"/>
      <c r="N93" s="159">
        <f t="shared" si="16"/>
      </c>
      <c r="O93" s="73" t="s">
        <v>219</v>
      </c>
      <c r="P93" s="75"/>
      <c r="Q93" s="75"/>
      <c r="R93" s="84"/>
      <c r="S93" s="75"/>
      <c r="T93" s="75"/>
      <c r="U93" s="75"/>
      <c r="V93" s="75"/>
      <c r="W93" s="75"/>
      <c r="X93" s="84"/>
      <c r="Y93" s="75"/>
      <c r="Z93" s="75"/>
      <c r="AA93" s="75"/>
      <c r="AB93" s="75"/>
    </row>
    <row r="94" spans="1:28" s="83" customFormat="1" ht="11.25" customHeight="1">
      <c r="A94" s="159" t="s">
        <v>318</v>
      </c>
      <c r="B94" s="159"/>
      <c r="C94" s="159"/>
      <c r="D94" s="159"/>
      <c r="E94" s="159"/>
      <c r="F94" s="159"/>
      <c r="G94" s="159"/>
      <c r="H94" s="159">
        <f t="shared" si="15"/>
      </c>
      <c r="I94" s="159"/>
      <c r="J94" s="159"/>
      <c r="K94" s="159"/>
      <c r="L94" s="159"/>
      <c r="M94" s="159"/>
      <c r="N94" s="159">
        <f t="shared" si="16"/>
      </c>
      <c r="O94" s="73" t="s">
        <v>221</v>
      </c>
      <c r="P94" s="75"/>
      <c r="Q94" s="75"/>
      <c r="R94" s="84"/>
      <c r="S94" s="75"/>
      <c r="T94" s="75"/>
      <c r="U94" s="75"/>
      <c r="V94" s="75">
        <f>IF(AND(T94&gt;0,U94&gt;0),U94*100/T94,"")</f>
      </c>
      <c r="W94" s="75"/>
      <c r="X94" s="84">
        <v>3</v>
      </c>
      <c r="Y94" s="75">
        <v>7543.039</v>
      </c>
      <c r="Z94" s="75">
        <v>3532.4300000000003</v>
      </c>
      <c r="AA94" s="75">
        <v>4749.695</v>
      </c>
      <c r="AB94" s="75">
        <f>IF(AND(Z94&gt;0,AA94&gt;0),AA94*100/Z94,"")</f>
        <v>134.45970620790786</v>
      </c>
    </row>
    <row r="95" spans="1:28" s="83" customFormat="1" ht="11.25">
      <c r="A95" s="159" t="s">
        <v>319</v>
      </c>
      <c r="B95" s="159"/>
      <c r="C95" s="159"/>
      <c r="D95" s="159"/>
      <c r="E95" s="159"/>
      <c r="F95" s="159"/>
      <c r="G95" s="159"/>
      <c r="H95" s="159">
        <f t="shared" si="15"/>
      </c>
      <c r="I95" s="159"/>
      <c r="J95" s="159"/>
      <c r="K95" s="159"/>
      <c r="L95" s="159"/>
      <c r="M95" s="159"/>
      <c r="N95" s="159">
        <f t="shared" si="16"/>
      </c>
      <c r="O95" s="73" t="s">
        <v>222</v>
      </c>
      <c r="P95" s="75"/>
      <c r="Q95" s="75"/>
      <c r="R95" s="84"/>
      <c r="S95" s="75"/>
      <c r="T95" s="75"/>
      <c r="U95" s="75"/>
      <c r="V95" s="75">
        <f>IF(AND(T95&gt;0,U95&gt;0),U95*100/T95,"")</f>
      </c>
      <c r="W95" s="75"/>
      <c r="X95" s="84">
        <v>3</v>
      </c>
      <c r="Y95" s="75">
        <v>1492.0690000000002</v>
      </c>
      <c r="Z95" s="75">
        <v>672.1030000000001</v>
      </c>
      <c r="AA95" s="75">
        <v>835.584</v>
      </c>
      <c r="AB95" s="75">
        <f>IF(AND(Z95&gt;0,AA95&gt;0),AA95*100/Z95,"")</f>
        <v>124.32380156017751</v>
      </c>
    </row>
    <row r="96" spans="1:14" s="83" customFormat="1" ht="9.75">
      <c r="A96" s="159" t="s">
        <v>320</v>
      </c>
      <c r="B96" s="159"/>
      <c r="C96" s="159"/>
      <c r="D96" s="159"/>
      <c r="E96" s="159"/>
      <c r="F96" s="159"/>
      <c r="G96" s="159"/>
      <c r="H96" s="159">
        <f t="shared" si="15"/>
      </c>
      <c r="I96" s="159"/>
      <c r="J96" s="159"/>
      <c r="K96" s="159"/>
      <c r="L96" s="159"/>
      <c r="M96" s="159"/>
      <c r="N96" s="159">
        <f t="shared" si="16"/>
      </c>
    </row>
    <row r="97" spans="1:14" s="83" customFormat="1" ht="9.75">
      <c r="A97" s="159" t="s">
        <v>336</v>
      </c>
      <c r="B97" s="159"/>
      <c r="C97" s="159"/>
      <c r="D97" s="159"/>
      <c r="E97" s="159"/>
      <c r="F97" s="159"/>
      <c r="G97" s="159"/>
      <c r="H97" s="159">
        <f t="shared" si="15"/>
      </c>
      <c r="I97" s="159"/>
      <c r="J97" s="159"/>
      <c r="K97" s="159"/>
      <c r="L97" s="159"/>
      <c r="M97" s="159"/>
      <c r="N97" s="159">
        <f t="shared" si="16"/>
      </c>
    </row>
    <row r="98" spans="1:14" s="83" customFormat="1" ht="11.25" customHeight="1">
      <c r="A98" s="159" t="s">
        <v>337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</row>
    <row r="99" spans="1:14" s="83" customFormat="1" ht="11.25" customHeight="1">
      <c r="A99" s="73"/>
      <c r="B99" s="73"/>
      <c r="C99" s="73"/>
      <c r="D99" s="76"/>
      <c r="E99" s="75"/>
      <c r="F99" s="75"/>
      <c r="G99" s="75"/>
      <c r="H99" s="75">
        <f aca="true" t="shared" si="17" ref="H99:H137">IF(AND(F99&gt;0,G99&gt;0),G99*100/F99,"")</f>
      </c>
      <c r="I99" s="74"/>
      <c r="J99" s="76"/>
      <c r="K99" s="75"/>
      <c r="L99" s="75"/>
      <c r="M99" s="75"/>
      <c r="N99" s="75">
        <f aca="true" t="shared" si="18" ref="N99:N137">IF(AND(L99&gt;0,M99&gt;0),M99*100/L99,"")</f>
      </c>
    </row>
    <row r="100" spans="1:14" s="83" customFormat="1" ht="11.25" customHeight="1">
      <c r="A100" s="73"/>
      <c r="B100" s="73"/>
      <c r="C100" s="73"/>
      <c r="D100" s="76"/>
      <c r="E100" s="75"/>
      <c r="F100" s="75"/>
      <c r="G100" s="75"/>
      <c r="H100" s="75">
        <f t="shared" si="17"/>
      </c>
      <c r="I100" s="74"/>
      <c r="J100" s="76"/>
      <c r="K100" s="75"/>
      <c r="L100" s="75"/>
      <c r="M100" s="75"/>
      <c r="N100" s="75">
        <f t="shared" si="18"/>
      </c>
    </row>
    <row r="101" spans="1:28" ht="11.25" customHeight="1">
      <c r="A101" s="73"/>
      <c r="B101" s="73"/>
      <c r="C101" s="73"/>
      <c r="D101" s="76"/>
      <c r="E101" s="75"/>
      <c r="F101" s="75"/>
      <c r="G101" s="75"/>
      <c r="H101" s="75">
        <f t="shared" si="17"/>
      </c>
      <c r="I101" s="74"/>
      <c r="J101" s="76"/>
      <c r="K101" s="75"/>
      <c r="L101" s="75"/>
      <c r="M101" s="75"/>
      <c r="N101" s="75">
        <f t="shared" si="18"/>
      </c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</row>
    <row r="102" spans="1:28" ht="11.25" customHeight="1">
      <c r="A102" s="73"/>
      <c r="B102" s="73"/>
      <c r="C102" s="73"/>
      <c r="D102" s="76"/>
      <c r="E102" s="75"/>
      <c r="F102" s="75"/>
      <c r="G102" s="75"/>
      <c r="H102" s="75">
        <f t="shared" si="17"/>
      </c>
      <c r="I102" s="74"/>
      <c r="J102" s="76"/>
      <c r="K102" s="75"/>
      <c r="L102" s="75"/>
      <c r="M102" s="75"/>
      <c r="N102" s="75">
        <f t="shared" si="18"/>
      </c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</row>
    <row r="103" spans="1:28" ht="11.25" customHeight="1">
      <c r="A103" s="73"/>
      <c r="B103" s="73"/>
      <c r="C103" s="73"/>
      <c r="D103" s="76"/>
      <c r="E103" s="75"/>
      <c r="F103" s="75"/>
      <c r="G103" s="75"/>
      <c r="H103" s="75">
        <f t="shared" si="17"/>
      </c>
      <c r="I103" s="74"/>
      <c r="J103" s="76"/>
      <c r="K103" s="75"/>
      <c r="L103" s="75"/>
      <c r="M103" s="75"/>
      <c r="N103" s="75">
        <f t="shared" si="18"/>
      </c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</row>
    <row r="104" spans="1:28" ht="11.25" customHeight="1">
      <c r="A104" s="73"/>
      <c r="B104" s="73"/>
      <c r="C104" s="73"/>
      <c r="D104" s="76"/>
      <c r="E104" s="75"/>
      <c r="F104" s="75"/>
      <c r="G104" s="75"/>
      <c r="H104" s="75">
        <f t="shared" si="17"/>
      </c>
      <c r="I104" s="74"/>
      <c r="J104" s="76"/>
      <c r="K104" s="75"/>
      <c r="L104" s="75"/>
      <c r="M104" s="75"/>
      <c r="N104" s="75">
        <f t="shared" si="18"/>
      </c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 spans="1:28" ht="11.25" customHeight="1">
      <c r="A105" s="73"/>
      <c r="B105" s="73"/>
      <c r="C105" s="73"/>
      <c r="D105" s="76"/>
      <c r="E105" s="75"/>
      <c r="F105" s="75"/>
      <c r="G105" s="75"/>
      <c r="H105" s="75">
        <f t="shared" si="17"/>
      </c>
      <c r="I105" s="74"/>
      <c r="J105" s="76"/>
      <c r="K105" s="75"/>
      <c r="L105" s="75"/>
      <c r="M105" s="75"/>
      <c r="N105" s="75">
        <f t="shared" si="18"/>
      </c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</row>
    <row r="106" spans="1:28" ht="11.25" customHeight="1">
      <c r="A106" s="73"/>
      <c r="B106" s="73"/>
      <c r="C106" s="73"/>
      <c r="D106" s="76"/>
      <c r="E106" s="75"/>
      <c r="F106" s="75"/>
      <c r="G106" s="75"/>
      <c r="H106" s="75">
        <f t="shared" si="17"/>
      </c>
      <c r="I106" s="74"/>
      <c r="J106" s="76"/>
      <c r="K106" s="75"/>
      <c r="L106" s="75"/>
      <c r="M106" s="75"/>
      <c r="N106" s="75">
        <f t="shared" si="18"/>
      </c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</row>
    <row r="107" spans="1:28" ht="11.25" customHeight="1">
      <c r="A107" s="73"/>
      <c r="B107" s="73"/>
      <c r="C107" s="73"/>
      <c r="D107" s="76"/>
      <c r="E107" s="75"/>
      <c r="F107" s="75"/>
      <c r="G107" s="75"/>
      <c r="H107" s="75">
        <f t="shared" si="17"/>
      </c>
      <c r="I107" s="74"/>
      <c r="J107" s="76"/>
      <c r="K107" s="75"/>
      <c r="L107" s="75"/>
      <c r="M107" s="75"/>
      <c r="N107" s="75">
        <f t="shared" si="18"/>
      </c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</row>
    <row r="108" spans="1:28" ht="11.25" customHeight="1">
      <c r="A108" s="73"/>
      <c r="B108" s="73"/>
      <c r="C108" s="73"/>
      <c r="D108" s="76"/>
      <c r="E108" s="75"/>
      <c r="F108" s="75"/>
      <c r="G108" s="75"/>
      <c r="H108" s="75">
        <f t="shared" si="17"/>
      </c>
      <c r="I108" s="74"/>
      <c r="J108" s="76"/>
      <c r="K108" s="75"/>
      <c r="L108" s="75"/>
      <c r="M108" s="75"/>
      <c r="N108" s="75">
        <f t="shared" si="18"/>
      </c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</row>
    <row r="109" spans="1:28" ht="11.25" customHeight="1">
      <c r="A109" s="73"/>
      <c r="B109" s="73"/>
      <c r="C109" s="73"/>
      <c r="D109" s="76"/>
      <c r="E109" s="75"/>
      <c r="F109" s="75"/>
      <c r="G109" s="75"/>
      <c r="H109" s="75">
        <f t="shared" si="17"/>
      </c>
      <c r="I109" s="74"/>
      <c r="J109" s="76"/>
      <c r="K109" s="75"/>
      <c r="L109" s="75"/>
      <c r="M109" s="75"/>
      <c r="N109" s="75">
        <f t="shared" si="18"/>
      </c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</row>
    <row r="110" spans="1:28" ht="11.25" customHeight="1">
      <c r="A110" s="73"/>
      <c r="B110" s="73"/>
      <c r="C110" s="73"/>
      <c r="D110" s="76"/>
      <c r="E110" s="75"/>
      <c r="F110" s="75"/>
      <c r="G110" s="75"/>
      <c r="H110" s="75">
        <f t="shared" si="17"/>
      </c>
      <c r="I110" s="74"/>
      <c r="J110" s="76"/>
      <c r="K110" s="75"/>
      <c r="L110" s="75"/>
      <c r="M110" s="75"/>
      <c r="N110" s="75">
        <f t="shared" si="18"/>
      </c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</row>
    <row r="111" spans="1:28" ht="11.25" customHeight="1">
      <c r="A111" s="73"/>
      <c r="B111" s="73"/>
      <c r="C111" s="73"/>
      <c r="D111" s="76"/>
      <c r="E111" s="75"/>
      <c r="F111" s="75"/>
      <c r="G111" s="75"/>
      <c r="H111" s="75">
        <f t="shared" si="17"/>
      </c>
      <c r="I111" s="74"/>
      <c r="J111" s="76"/>
      <c r="K111" s="75"/>
      <c r="L111" s="75"/>
      <c r="M111" s="75"/>
      <c r="N111" s="75">
        <f t="shared" si="18"/>
      </c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1:28" ht="11.25" customHeight="1">
      <c r="A112" s="73"/>
      <c r="B112" s="73"/>
      <c r="C112" s="73"/>
      <c r="D112" s="76"/>
      <c r="E112" s="75"/>
      <c r="F112" s="75"/>
      <c r="G112" s="75"/>
      <c r="H112" s="75">
        <f t="shared" si="17"/>
      </c>
      <c r="I112" s="74"/>
      <c r="J112" s="76"/>
      <c r="K112" s="75"/>
      <c r="L112" s="75"/>
      <c r="M112" s="75"/>
      <c r="N112" s="75">
        <f t="shared" si="18"/>
      </c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</row>
    <row r="113" spans="1:28" ht="11.25" customHeight="1">
      <c r="A113" s="73"/>
      <c r="B113" s="73"/>
      <c r="C113" s="73"/>
      <c r="D113" s="76"/>
      <c r="E113" s="75"/>
      <c r="F113" s="75"/>
      <c r="G113" s="75"/>
      <c r="H113" s="75">
        <f t="shared" si="17"/>
      </c>
      <c r="I113" s="74"/>
      <c r="J113" s="76"/>
      <c r="K113" s="75"/>
      <c r="L113" s="75"/>
      <c r="M113" s="75"/>
      <c r="N113" s="75">
        <f t="shared" si="18"/>
      </c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1:28" ht="11.25" customHeight="1">
      <c r="A114" s="73"/>
      <c r="B114" s="73"/>
      <c r="C114" s="73"/>
      <c r="D114" s="76"/>
      <c r="E114" s="75"/>
      <c r="F114" s="75"/>
      <c r="G114" s="75"/>
      <c r="H114" s="75">
        <f t="shared" si="17"/>
      </c>
      <c r="I114" s="74"/>
      <c r="J114" s="76"/>
      <c r="K114" s="75"/>
      <c r="L114" s="75"/>
      <c r="M114" s="75"/>
      <c r="N114" s="75">
        <f t="shared" si="18"/>
      </c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</row>
    <row r="115" spans="1:28" ht="11.25" customHeight="1">
      <c r="A115" s="73"/>
      <c r="B115" s="73"/>
      <c r="C115" s="73"/>
      <c r="D115" s="76"/>
      <c r="E115" s="75"/>
      <c r="F115" s="75"/>
      <c r="G115" s="75"/>
      <c r="H115" s="75">
        <f t="shared" si="17"/>
      </c>
      <c r="I115" s="74"/>
      <c r="J115" s="76"/>
      <c r="K115" s="75"/>
      <c r="L115" s="75"/>
      <c r="M115" s="75"/>
      <c r="N115" s="75">
        <f t="shared" si="18"/>
      </c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 ht="11.25" customHeight="1">
      <c r="A116" s="73"/>
      <c r="B116" s="73"/>
      <c r="C116" s="73"/>
      <c r="D116" s="76"/>
      <c r="E116" s="75"/>
      <c r="F116" s="75"/>
      <c r="G116" s="75"/>
      <c r="H116" s="75">
        <f t="shared" si="17"/>
      </c>
      <c r="I116" s="74"/>
      <c r="J116" s="76"/>
      <c r="K116" s="75"/>
      <c r="L116" s="75"/>
      <c r="M116" s="75"/>
      <c r="N116" s="75">
        <f t="shared" si="18"/>
      </c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ht="11.25" customHeight="1">
      <c r="A117" s="73"/>
      <c r="B117" s="73"/>
      <c r="C117" s="73"/>
      <c r="D117" s="76"/>
      <c r="E117" s="75"/>
      <c r="F117" s="75"/>
      <c r="G117" s="75"/>
      <c r="H117" s="75">
        <f t="shared" si="17"/>
      </c>
      <c r="I117" s="74"/>
      <c r="J117" s="76"/>
      <c r="K117" s="75"/>
      <c r="L117" s="75"/>
      <c r="M117" s="75"/>
      <c r="N117" s="75">
        <f t="shared" si="18"/>
      </c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ht="11.25" customHeight="1">
      <c r="A118" s="73"/>
      <c r="B118" s="73"/>
      <c r="C118" s="73"/>
      <c r="D118" s="76"/>
      <c r="E118" s="75"/>
      <c r="F118" s="75"/>
      <c r="G118" s="75"/>
      <c r="H118" s="75">
        <f t="shared" si="17"/>
      </c>
      <c r="I118" s="74"/>
      <c r="J118" s="76"/>
      <c r="K118" s="75"/>
      <c r="L118" s="75"/>
      <c r="M118" s="75"/>
      <c r="N118" s="75">
        <f t="shared" si="18"/>
      </c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1:28" ht="11.25" customHeight="1">
      <c r="A119" s="73"/>
      <c r="B119" s="73"/>
      <c r="C119" s="73"/>
      <c r="D119" s="76"/>
      <c r="E119" s="75"/>
      <c r="F119" s="75"/>
      <c r="G119" s="75"/>
      <c r="H119" s="75">
        <f t="shared" si="17"/>
      </c>
      <c r="I119" s="74"/>
      <c r="J119" s="76"/>
      <c r="K119" s="75"/>
      <c r="L119" s="75"/>
      <c r="M119" s="75"/>
      <c r="N119" s="75">
        <f t="shared" si="18"/>
      </c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1:28" ht="11.25" customHeight="1">
      <c r="A120" s="73"/>
      <c r="B120" s="73"/>
      <c r="C120" s="73"/>
      <c r="D120" s="76"/>
      <c r="E120" s="75"/>
      <c r="F120" s="75"/>
      <c r="G120" s="75"/>
      <c r="H120" s="75">
        <f t="shared" si="17"/>
      </c>
      <c r="I120" s="74"/>
      <c r="J120" s="76"/>
      <c r="K120" s="75"/>
      <c r="L120" s="75"/>
      <c r="M120" s="75"/>
      <c r="N120" s="75">
        <f t="shared" si="18"/>
      </c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1:28" ht="11.25" customHeight="1">
      <c r="A121" s="73"/>
      <c r="B121" s="73"/>
      <c r="C121" s="73"/>
      <c r="D121" s="76"/>
      <c r="E121" s="75"/>
      <c r="F121" s="75"/>
      <c r="G121" s="75"/>
      <c r="H121" s="75">
        <f t="shared" si="17"/>
      </c>
      <c r="I121" s="74"/>
      <c r="J121" s="76"/>
      <c r="K121" s="75"/>
      <c r="L121" s="75"/>
      <c r="M121" s="75"/>
      <c r="N121" s="75">
        <f t="shared" si="18"/>
      </c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1:28" ht="11.25" customHeight="1">
      <c r="A122" s="73"/>
      <c r="B122" s="73"/>
      <c r="C122" s="73"/>
      <c r="D122" s="76"/>
      <c r="E122" s="75"/>
      <c r="F122" s="75"/>
      <c r="G122" s="75"/>
      <c r="H122" s="75">
        <f t="shared" si="17"/>
      </c>
      <c r="I122" s="74"/>
      <c r="J122" s="76"/>
      <c r="K122" s="75"/>
      <c r="L122" s="75"/>
      <c r="M122" s="75"/>
      <c r="N122" s="75">
        <f t="shared" si="18"/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1:28" ht="11.25" customHeight="1">
      <c r="A123" s="73"/>
      <c r="B123" s="73"/>
      <c r="C123" s="73"/>
      <c r="D123" s="76"/>
      <c r="E123" s="75"/>
      <c r="F123" s="75"/>
      <c r="G123" s="75"/>
      <c r="H123" s="75">
        <f t="shared" si="17"/>
      </c>
      <c r="I123" s="74"/>
      <c r="J123" s="76"/>
      <c r="K123" s="75"/>
      <c r="L123" s="75"/>
      <c r="M123" s="75"/>
      <c r="N123" s="75">
        <f t="shared" si="18"/>
      </c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1:28" ht="11.25" customHeight="1">
      <c r="A124" s="73"/>
      <c r="B124" s="73"/>
      <c r="C124" s="73"/>
      <c r="D124" s="76"/>
      <c r="E124" s="75"/>
      <c r="F124" s="75"/>
      <c r="G124" s="75"/>
      <c r="H124" s="75">
        <f t="shared" si="17"/>
      </c>
      <c r="I124" s="74"/>
      <c r="J124" s="76"/>
      <c r="K124" s="75"/>
      <c r="L124" s="75"/>
      <c r="M124" s="75"/>
      <c r="N124" s="75">
        <f t="shared" si="18"/>
      </c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1:28" ht="11.25" customHeight="1">
      <c r="A125" s="73"/>
      <c r="B125" s="73"/>
      <c r="C125" s="73"/>
      <c r="D125" s="76"/>
      <c r="E125" s="75"/>
      <c r="F125" s="75"/>
      <c r="G125" s="75"/>
      <c r="H125" s="75">
        <f t="shared" si="17"/>
      </c>
      <c r="I125" s="74"/>
      <c r="J125" s="76"/>
      <c r="K125" s="75"/>
      <c r="L125" s="75"/>
      <c r="M125" s="75"/>
      <c r="N125" s="75">
        <f t="shared" si="18"/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:28" ht="11.25" customHeight="1">
      <c r="A126" s="73"/>
      <c r="B126" s="73"/>
      <c r="C126" s="73"/>
      <c r="D126" s="76"/>
      <c r="E126" s="75"/>
      <c r="F126" s="75"/>
      <c r="G126" s="75"/>
      <c r="H126" s="75">
        <f t="shared" si="17"/>
      </c>
      <c r="I126" s="74"/>
      <c r="J126" s="76"/>
      <c r="K126" s="75"/>
      <c r="L126" s="75"/>
      <c r="M126" s="75"/>
      <c r="N126" s="75">
        <f t="shared" si="18"/>
      </c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:28" ht="11.25" customHeight="1">
      <c r="A127" s="73"/>
      <c r="B127" s="73"/>
      <c r="C127" s="73"/>
      <c r="D127" s="76"/>
      <c r="E127" s="75"/>
      <c r="F127" s="75"/>
      <c r="G127" s="75"/>
      <c r="H127" s="75">
        <f t="shared" si="17"/>
      </c>
      <c r="I127" s="74"/>
      <c r="J127" s="76"/>
      <c r="K127" s="75"/>
      <c r="L127" s="75"/>
      <c r="M127" s="75"/>
      <c r="N127" s="75">
        <f t="shared" si="18"/>
      </c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:28" ht="11.25" customHeight="1">
      <c r="A128" s="73"/>
      <c r="B128" s="73"/>
      <c r="C128" s="73"/>
      <c r="D128" s="76"/>
      <c r="E128" s="75"/>
      <c r="F128" s="75"/>
      <c r="G128" s="75"/>
      <c r="H128" s="75">
        <f t="shared" si="17"/>
      </c>
      <c r="I128" s="74"/>
      <c r="J128" s="76"/>
      <c r="K128" s="75"/>
      <c r="L128" s="75"/>
      <c r="M128" s="75"/>
      <c r="N128" s="75">
        <f t="shared" si="18"/>
      </c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 ht="11.25" customHeight="1">
      <c r="A129" s="73"/>
      <c r="B129" s="73"/>
      <c r="C129" s="73"/>
      <c r="D129" s="76"/>
      <c r="E129" s="75"/>
      <c r="F129" s="75"/>
      <c r="G129" s="75"/>
      <c r="H129" s="75">
        <f t="shared" si="17"/>
      </c>
      <c r="I129" s="74"/>
      <c r="J129" s="76"/>
      <c r="K129" s="75"/>
      <c r="L129" s="75"/>
      <c r="M129" s="75"/>
      <c r="N129" s="75">
        <f t="shared" si="18"/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 ht="11.25" customHeight="1">
      <c r="A130" s="73"/>
      <c r="B130" s="73"/>
      <c r="C130" s="73"/>
      <c r="D130" s="76"/>
      <c r="E130" s="75"/>
      <c r="F130" s="75"/>
      <c r="G130" s="75"/>
      <c r="H130" s="75">
        <f t="shared" si="17"/>
      </c>
      <c r="I130" s="74"/>
      <c r="J130" s="76"/>
      <c r="K130" s="75"/>
      <c r="L130" s="75"/>
      <c r="M130" s="75"/>
      <c r="N130" s="75">
        <f t="shared" si="18"/>
      </c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1:28" ht="11.25" customHeight="1">
      <c r="A131" s="73"/>
      <c r="B131" s="73"/>
      <c r="C131" s="73"/>
      <c r="D131" s="76"/>
      <c r="E131" s="75"/>
      <c r="F131" s="75"/>
      <c r="G131" s="75"/>
      <c r="H131" s="75">
        <f t="shared" si="17"/>
      </c>
      <c r="I131" s="74"/>
      <c r="J131" s="76"/>
      <c r="K131" s="75"/>
      <c r="L131" s="75"/>
      <c r="M131" s="75"/>
      <c r="N131" s="75">
        <f t="shared" si="18"/>
      </c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1:28" ht="11.25" customHeight="1">
      <c r="A132" s="73"/>
      <c r="B132" s="73"/>
      <c r="C132" s="73"/>
      <c r="D132" s="76"/>
      <c r="E132" s="75"/>
      <c r="F132" s="75"/>
      <c r="G132" s="75"/>
      <c r="H132" s="75">
        <f t="shared" si="17"/>
      </c>
      <c r="I132" s="74"/>
      <c r="J132" s="76"/>
      <c r="K132" s="75"/>
      <c r="L132" s="75"/>
      <c r="M132" s="75"/>
      <c r="N132" s="75">
        <f t="shared" si="18"/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spans="1:28" ht="11.25">
      <c r="A133" s="73"/>
      <c r="B133" s="73"/>
      <c r="C133" s="73"/>
      <c r="D133" s="76"/>
      <c r="E133" s="75"/>
      <c r="F133" s="75"/>
      <c r="G133" s="75"/>
      <c r="H133" s="75">
        <f t="shared" si="17"/>
      </c>
      <c r="I133" s="74"/>
      <c r="J133" s="76"/>
      <c r="K133" s="75"/>
      <c r="L133" s="75"/>
      <c r="M133" s="75"/>
      <c r="N133" s="75">
        <f t="shared" si="18"/>
      </c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1:28" ht="11.25">
      <c r="A134" s="73"/>
      <c r="B134" s="73"/>
      <c r="C134" s="73"/>
      <c r="D134" s="76"/>
      <c r="E134" s="75"/>
      <c r="F134" s="75"/>
      <c r="G134" s="75"/>
      <c r="H134" s="75">
        <f t="shared" si="17"/>
      </c>
      <c r="I134" s="74"/>
      <c r="J134" s="76"/>
      <c r="K134" s="75"/>
      <c r="L134" s="75"/>
      <c r="M134" s="75"/>
      <c r="N134" s="75">
        <f t="shared" si="18"/>
      </c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1:28" ht="11.25">
      <c r="A135" s="73"/>
      <c r="B135" s="73"/>
      <c r="C135" s="73"/>
      <c r="D135" s="76"/>
      <c r="E135" s="75"/>
      <c r="F135" s="75"/>
      <c r="G135" s="75"/>
      <c r="H135" s="75">
        <f t="shared" si="17"/>
      </c>
      <c r="I135" s="74"/>
      <c r="J135" s="76"/>
      <c r="K135" s="75"/>
      <c r="L135" s="75"/>
      <c r="M135" s="75"/>
      <c r="N135" s="75">
        <f t="shared" si="18"/>
      </c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</row>
    <row r="136" spans="1:28" ht="11.25">
      <c r="A136" s="73"/>
      <c r="B136" s="73"/>
      <c r="C136" s="73"/>
      <c r="D136" s="76"/>
      <c r="E136" s="75"/>
      <c r="F136" s="75"/>
      <c r="G136" s="75"/>
      <c r="H136" s="75">
        <f t="shared" si="17"/>
      </c>
      <c r="I136" s="74"/>
      <c r="J136" s="76"/>
      <c r="K136" s="75"/>
      <c r="L136" s="75"/>
      <c r="M136" s="75"/>
      <c r="N136" s="75">
        <f t="shared" si="18"/>
      </c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</row>
    <row r="137" spans="1:28" ht="11.25">
      <c r="A137" s="73"/>
      <c r="B137" s="73"/>
      <c r="C137" s="73"/>
      <c r="D137" s="76"/>
      <c r="E137" s="75"/>
      <c r="F137" s="75"/>
      <c r="G137" s="75"/>
      <c r="H137" s="75">
        <f t="shared" si="17"/>
      </c>
      <c r="I137" s="74"/>
      <c r="J137" s="76"/>
      <c r="K137" s="75"/>
      <c r="L137" s="75"/>
      <c r="M137" s="75"/>
      <c r="N137" s="75">
        <f t="shared" si="18"/>
      </c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</row>
    <row r="138" spans="1:28" ht="11.25">
      <c r="A138" s="73"/>
      <c r="B138" s="81"/>
      <c r="C138" s="73"/>
      <c r="D138" s="74"/>
      <c r="E138" s="75"/>
      <c r="F138" s="75"/>
      <c r="G138" s="75"/>
      <c r="H138" s="75"/>
      <c r="I138" s="74"/>
      <c r="J138" s="74"/>
      <c r="K138" s="82"/>
      <c r="L138" s="82"/>
      <c r="M138" s="82"/>
      <c r="N138" s="74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</row>
    <row r="139" spans="1:28" ht="11.25">
      <c r="A139" s="73"/>
      <c r="B139" s="73"/>
      <c r="C139" s="73"/>
      <c r="D139" s="74"/>
      <c r="E139" s="75"/>
      <c r="F139" s="75"/>
      <c r="G139" s="75"/>
      <c r="H139" s="75"/>
      <c r="I139" s="74"/>
      <c r="J139" s="74"/>
      <c r="K139" s="74"/>
      <c r="L139" s="74"/>
      <c r="M139" s="74"/>
      <c r="N139" s="74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</row>
    <row r="140" spans="1:28" ht="11.25">
      <c r="A140" s="77"/>
      <c r="B140" s="73"/>
      <c r="C140" s="73"/>
      <c r="D140" s="74"/>
      <c r="E140" s="75"/>
      <c r="F140" s="75"/>
      <c r="G140" s="75"/>
      <c r="H140" s="75"/>
      <c r="I140" s="74"/>
      <c r="J140" s="74"/>
      <c r="K140" s="74"/>
      <c r="L140" s="74"/>
      <c r="M140" s="74"/>
      <c r="N140" s="74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</row>
    <row r="141" spans="1:28" ht="11.25">
      <c r="A141" s="77"/>
      <c r="B141" s="73"/>
      <c r="C141" s="73"/>
      <c r="D141" s="74"/>
      <c r="E141" s="75"/>
      <c r="F141" s="75"/>
      <c r="G141" s="75"/>
      <c r="H141" s="75"/>
      <c r="I141" s="74"/>
      <c r="J141" s="74"/>
      <c r="K141" s="74"/>
      <c r="L141" s="74"/>
      <c r="M141" s="74"/>
      <c r="N141" s="74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</row>
    <row r="142" spans="1:28" ht="11.25">
      <c r="A142" s="77"/>
      <c r="B142" s="73"/>
      <c r="C142" s="73"/>
      <c r="D142" s="74"/>
      <c r="E142" s="75"/>
      <c r="F142" s="75"/>
      <c r="G142" s="75"/>
      <c r="H142" s="75"/>
      <c r="I142" s="74"/>
      <c r="J142" s="74"/>
      <c r="K142" s="74"/>
      <c r="L142" s="74"/>
      <c r="M142" s="74"/>
      <c r="N142" s="74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</row>
    <row r="143" spans="1:28" ht="11.25">
      <c r="A143" s="77"/>
      <c r="B143" s="73"/>
      <c r="C143" s="73"/>
      <c r="D143" s="74"/>
      <c r="E143" s="75"/>
      <c r="F143" s="75"/>
      <c r="G143" s="75"/>
      <c r="H143" s="75"/>
      <c r="I143" s="74"/>
      <c r="J143" s="74"/>
      <c r="K143" s="74"/>
      <c r="L143" s="74"/>
      <c r="M143" s="74"/>
      <c r="N143" s="74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</row>
    <row r="144" spans="14:28" ht="11.25">
      <c r="N144" s="74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</row>
    <row r="145" spans="14:28" ht="9.75">
      <c r="N145" s="61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</row>
    <row r="146" spans="14:28" ht="11.25">
      <c r="N146" s="78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</row>
    <row r="147" spans="14:28" ht="11.25">
      <c r="N147" s="78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</row>
    <row r="148" spans="14:28" ht="11.25">
      <c r="N148" s="78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</row>
    <row r="149" spans="14:28" ht="11.25">
      <c r="N149" s="78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</row>
    <row r="150" spans="14:28" ht="11.25">
      <c r="N150" s="78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</row>
    <row r="151" spans="14:28" ht="11.25">
      <c r="N151" s="78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</row>
    <row r="152" spans="14:28" ht="11.25">
      <c r="N152" s="78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</row>
    <row r="153" spans="14:28" ht="11.25">
      <c r="N153" s="78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</row>
    <row r="154" spans="14:28" ht="11.25">
      <c r="N154" s="78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</row>
    <row r="155" spans="14:28" ht="11.25">
      <c r="N155" s="78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</row>
    <row r="156" spans="14:28" ht="11.25">
      <c r="N156" s="78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</row>
    <row r="157" ht="11.25">
      <c r="N157" s="78"/>
    </row>
    <row r="158" ht="11.25">
      <c r="N158" s="78"/>
    </row>
    <row r="159" ht="11.25">
      <c r="N159" s="78"/>
    </row>
    <row r="160" ht="11.25">
      <c r="N160" s="78"/>
    </row>
  </sheetData>
  <sheetProtection/>
  <mergeCells count="25">
    <mergeCell ref="A90:N90"/>
    <mergeCell ref="A97:N97"/>
    <mergeCell ref="R71:V71"/>
    <mergeCell ref="X71:AB71"/>
    <mergeCell ref="A84:N84"/>
    <mergeCell ref="A98:N98"/>
    <mergeCell ref="A91:N91"/>
    <mergeCell ref="A92:N92"/>
    <mergeCell ref="A93:N93"/>
    <mergeCell ref="A94:N94"/>
    <mergeCell ref="A85:N85"/>
    <mergeCell ref="A86:N86"/>
    <mergeCell ref="A87:N87"/>
    <mergeCell ref="A95:N95"/>
    <mergeCell ref="A96:N96"/>
    <mergeCell ref="R4:V4"/>
    <mergeCell ref="A88:N88"/>
    <mergeCell ref="A89:N89"/>
    <mergeCell ref="X4:AB4"/>
    <mergeCell ref="A80:N80"/>
    <mergeCell ref="A81:N81"/>
    <mergeCell ref="A82:N82"/>
    <mergeCell ref="A83:N83"/>
    <mergeCell ref="D4:H4"/>
    <mergeCell ref="J4:N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6" r:id="rId1"/>
  <headerFooter alignWithMargins="0">
    <oddFooter>&amp;C&amp;P</oddFooter>
  </headerFooter>
  <rowBreaks count="1" manualBreakCount="1">
    <brk id="98" max="255" man="1"/>
  </rowBreaks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>
        <v>18</v>
      </c>
      <c r="E19" s="29">
        <v>17</v>
      </c>
      <c r="F19" s="30"/>
      <c r="G19" s="30"/>
      <c r="H19" s="129"/>
      <c r="I19" s="129">
        <v>0.42</v>
      </c>
      <c r="J19" s="129"/>
      <c r="K19" s="31"/>
    </row>
    <row r="20" spans="1:11" s="32" customFormat="1" ht="11.25" customHeight="1">
      <c r="A20" s="34" t="s">
        <v>15</v>
      </c>
      <c r="B20" s="28"/>
      <c r="C20" s="29">
        <v>20</v>
      </c>
      <c r="D20" s="29">
        <v>20</v>
      </c>
      <c r="E20" s="29">
        <v>20</v>
      </c>
      <c r="F20" s="30"/>
      <c r="G20" s="30"/>
      <c r="H20" s="129">
        <v>0.356</v>
      </c>
      <c r="I20" s="129">
        <v>0.35</v>
      </c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>
        <v>39</v>
      </c>
      <c r="E21" s="29">
        <v>41</v>
      </c>
      <c r="F21" s="30"/>
      <c r="G21" s="30"/>
      <c r="H21" s="129"/>
      <c r="I21" s="129">
        <v>0.6</v>
      </c>
      <c r="J21" s="129"/>
      <c r="K21" s="31"/>
    </row>
    <row r="22" spans="1:11" s="23" customFormat="1" ht="11.25" customHeight="1">
      <c r="A22" s="35" t="s">
        <v>17</v>
      </c>
      <c r="B22" s="36"/>
      <c r="C22" s="37">
        <v>20</v>
      </c>
      <c r="D22" s="37">
        <v>77</v>
      </c>
      <c r="E22" s="37">
        <v>78</v>
      </c>
      <c r="F22" s="38">
        <v>101.2987012987013</v>
      </c>
      <c r="G22" s="39"/>
      <c r="H22" s="130">
        <v>0.356</v>
      </c>
      <c r="I22" s="131">
        <v>1.37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295</v>
      </c>
      <c r="D24" s="37">
        <v>373</v>
      </c>
      <c r="E24" s="37">
        <v>367</v>
      </c>
      <c r="F24" s="38">
        <v>98.39142091152814</v>
      </c>
      <c r="G24" s="39"/>
      <c r="H24" s="130">
        <v>22.439</v>
      </c>
      <c r="I24" s="131">
        <v>23.467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11</v>
      </c>
      <c r="D26" s="37">
        <v>35</v>
      </c>
      <c r="E26" s="37">
        <v>105</v>
      </c>
      <c r="F26" s="38">
        <v>300</v>
      </c>
      <c r="G26" s="39"/>
      <c r="H26" s="130">
        <v>0.5</v>
      </c>
      <c r="I26" s="131">
        <v>3.1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39</v>
      </c>
      <c r="D28" s="29">
        <v>31</v>
      </c>
      <c r="E28" s="29">
        <v>35</v>
      </c>
      <c r="F28" s="30"/>
      <c r="G28" s="30"/>
      <c r="H28" s="129">
        <v>2.067</v>
      </c>
      <c r="I28" s="129">
        <v>1.6</v>
      </c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915</v>
      </c>
      <c r="D30" s="29">
        <v>1030</v>
      </c>
      <c r="E30" s="29">
        <v>950</v>
      </c>
      <c r="F30" s="30"/>
      <c r="G30" s="30"/>
      <c r="H30" s="129">
        <v>49.291</v>
      </c>
      <c r="I30" s="129">
        <v>54.942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954</v>
      </c>
      <c r="D31" s="37">
        <v>1061</v>
      </c>
      <c r="E31" s="37">
        <v>985</v>
      </c>
      <c r="F31" s="38">
        <v>92.83694627709708</v>
      </c>
      <c r="G31" s="39"/>
      <c r="H31" s="130">
        <v>51.358</v>
      </c>
      <c r="I31" s="131">
        <v>56.542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35</v>
      </c>
      <c r="D33" s="29">
        <v>30</v>
      </c>
      <c r="E33" s="29">
        <v>30</v>
      </c>
      <c r="F33" s="30"/>
      <c r="G33" s="30"/>
      <c r="H33" s="129">
        <v>0.98</v>
      </c>
      <c r="I33" s="129">
        <v>0.853</v>
      </c>
      <c r="J33" s="129"/>
      <c r="K33" s="31"/>
    </row>
    <row r="34" spans="1:11" s="32" customFormat="1" ht="11.25" customHeight="1">
      <c r="A34" s="34" t="s">
        <v>25</v>
      </c>
      <c r="B34" s="28"/>
      <c r="C34" s="29">
        <v>121</v>
      </c>
      <c r="D34" s="29">
        <v>64</v>
      </c>
      <c r="E34" s="29">
        <v>41</v>
      </c>
      <c r="F34" s="30"/>
      <c r="G34" s="30"/>
      <c r="H34" s="129">
        <v>4.089</v>
      </c>
      <c r="I34" s="129">
        <v>1.621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67</v>
      </c>
      <c r="D35" s="29">
        <v>63</v>
      </c>
      <c r="E35" s="29">
        <v>65</v>
      </c>
      <c r="F35" s="30"/>
      <c r="G35" s="30"/>
      <c r="H35" s="129">
        <v>2.637</v>
      </c>
      <c r="I35" s="129">
        <v>2.229</v>
      </c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>
        <v>223</v>
      </c>
      <c r="D37" s="37">
        <v>157</v>
      </c>
      <c r="E37" s="37">
        <v>136</v>
      </c>
      <c r="F37" s="38">
        <v>86.62420382165605</v>
      </c>
      <c r="G37" s="39"/>
      <c r="H37" s="130">
        <v>7.706000000000001</v>
      </c>
      <c r="I37" s="131">
        <v>4.703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79</v>
      </c>
      <c r="D39" s="37">
        <v>80</v>
      </c>
      <c r="E39" s="37">
        <v>90</v>
      </c>
      <c r="F39" s="38">
        <v>112.5</v>
      </c>
      <c r="G39" s="39"/>
      <c r="H39" s="130">
        <v>2.071</v>
      </c>
      <c r="I39" s="131">
        <v>2.1</v>
      </c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138</v>
      </c>
      <c r="D41" s="29">
        <v>225</v>
      </c>
      <c r="E41" s="29">
        <v>225</v>
      </c>
      <c r="F41" s="30"/>
      <c r="G41" s="30"/>
      <c r="H41" s="129">
        <v>7.896</v>
      </c>
      <c r="I41" s="129">
        <v>16.313</v>
      </c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>
        <v>173</v>
      </c>
      <c r="E42" s="29">
        <v>183</v>
      </c>
      <c r="F42" s="30"/>
      <c r="G42" s="30"/>
      <c r="H42" s="129"/>
      <c r="I42" s="129">
        <v>13.84</v>
      </c>
      <c r="J42" s="129"/>
      <c r="K42" s="31"/>
    </row>
    <row r="43" spans="1:11" s="32" customFormat="1" ht="11.25" customHeight="1">
      <c r="A43" s="34" t="s">
        <v>32</v>
      </c>
      <c r="B43" s="28"/>
      <c r="C43" s="29">
        <v>10</v>
      </c>
      <c r="D43" s="29">
        <v>18</v>
      </c>
      <c r="E43" s="29">
        <v>18</v>
      </c>
      <c r="F43" s="30"/>
      <c r="G43" s="30"/>
      <c r="H43" s="129">
        <v>0.35</v>
      </c>
      <c r="I43" s="129">
        <v>0.481</v>
      </c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>
        <v>87</v>
      </c>
      <c r="E44" s="29">
        <v>87</v>
      </c>
      <c r="F44" s="30"/>
      <c r="G44" s="30"/>
      <c r="H44" s="129"/>
      <c r="I44" s="129">
        <v>5.22</v>
      </c>
      <c r="J44" s="129"/>
      <c r="K44" s="31"/>
    </row>
    <row r="45" spans="1:11" s="32" customFormat="1" ht="11.25" customHeight="1">
      <c r="A45" s="34" t="s">
        <v>34</v>
      </c>
      <c r="B45" s="28"/>
      <c r="C45" s="29">
        <v>25</v>
      </c>
      <c r="D45" s="29"/>
      <c r="E45" s="29"/>
      <c r="F45" s="30"/>
      <c r="G45" s="30"/>
      <c r="H45" s="129">
        <v>0.9</v>
      </c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>
        <v>70</v>
      </c>
      <c r="D46" s="29">
        <v>51</v>
      </c>
      <c r="E46" s="29">
        <v>55</v>
      </c>
      <c r="F46" s="30"/>
      <c r="G46" s="30"/>
      <c r="H46" s="129">
        <v>2.8</v>
      </c>
      <c r="I46" s="129">
        <v>2.04</v>
      </c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>
        <v>305</v>
      </c>
      <c r="D48" s="29">
        <v>278</v>
      </c>
      <c r="E48" s="29">
        <v>278</v>
      </c>
      <c r="F48" s="30"/>
      <c r="G48" s="30"/>
      <c r="H48" s="129">
        <v>15.25</v>
      </c>
      <c r="I48" s="129">
        <v>16.68</v>
      </c>
      <c r="J48" s="129"/>
      <c r="K48" s="31"/>
    </row>
    <row r="49" spans="1:11" s="32" customFormat="1" ht="11.25" customHeight="1">
      <c r="A49" s="34" t="s">
        <v>38</v>
      </c>
      <c r="B49" s="28"/>
      <c r="C49" s="29">
        <v>95</v>
      </c>
      <c r="D49" s="29">
        <v>117</v>
      </c>
      <c r="E49" s="29">
        <v>116</v>
      </c>
      <c r="F49" s="30"/>
      <c r="G49" s="30"/>
      <c r="H49" s="129">
        <v>3.325</v>
      </c>
      <c r="I49" s="129">
        <v>4.095</v>
      </c>
      <c r="J49" s="129"/>
      <c r="K49" s="31"/>
    </row>
    <row r="50" spans="1:11" s="23" customFormat="1" ht="11.25" customHeight="1">
      <c r="A50" s="41" t="s">
        <v>39</v>
      </c>
      <c r="B50" s="36"/>
      <c r="C50" s="37">
        <v>643</v>
      </c>
      <c r="D50" s="37">
        <v>949</v>
      </c>
      <c r="E50" s="37">
        <v>962</v>
      </c>
      <c r="F50" s="38">
        <v>101.36986301369863</v>
      </c>
      <c r="G50" s="39"/>
      <c r="H50" s="130">
        <v>30.521</v>
      </c>
      <c r="I50" s="131">
        <v>58.669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1063</v>
      </c>
      <c r="D52" s="37">
        <v>1063</v>
      </c>
      <c r="E52" s="37">
        <v>931</v>
      </c>
      <c r="F52" s="38">
        <v>87.58231420507997</v>
      </c>
      <c r="G52" s="39"/>
      <c r="H52" s="130">
        <v>58.263</v>
      </c>
      <c r="I52" s="131">
        <v>49.784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3190</v>
      </c>
      <c r="D54" s="29">
        <v>3310</v>
      </c>
      <c r="E54" s="29">
        <v>4000</v>
      </c>
      <c r="F54" s="30"/>
      <c r="G54" s="30"/>
      <c r="H54" s="129">
        <v>245.63</v>
      </c>
      <c r="I54" s="129">
        <v>259.835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1553</v>
      </c>
      <c r="D55" s="29">
        <v>1730</v>
      </c>
      <c r="E55" s="29">
        <v>1730</v>
      </c>
      <c r="F55" s="30"/>
      <c r="G55" s="30"/>
      <c r="H55" s="129">
        <v>85.415</v>
      </c>
      <c r="I55" s="129">
        <v>95.15</v>
      </c>
      <c r="J55" s="129"/>
      <c r="K55" s="31"/>
    </row>
    <row r="56" spans="1:11" s="32" customFormat="1" ht="11.25" customHeight="1">
      <c r="A56" s="34" t="s">
        <v>43</v>
      </c>
      <c r="B56" s="28"/>
      <c r="C56" s="29">
        <v>1091</v>
      </c>
      <c r="D56" s="29">
        <v>920</v>
      </c>
      <c r="E56" s="29">
        <v>935</v>
      </c>
      <c r="F56" s="30"/>
      <c r="G56" s="30"/>
      <c r="H56" s="129">
        <v>69.534</v>
      </c>
      <c r="I56" s="129">
        <v>60.8</v>
      </c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>
        <v>77</v>
      </c>
      <c r="E57" s="29">
        <v>104</v>
      </c>
      <c r="F57" s="30"/>
      <c r="G57" s="30"/>
      <c r="H57" s="129"/>
      <c r="I57" s="129">
        <v>3.28</v>
      </c>
      <c r="J57" s="129"/>
      <c r="K57" s="31"/>
    </row>
    <row r="58" spans="1:11" s="32" customFormat="1" ht="11.25" customHeight="1">
      <c r="A58" s="34" t="s">
        <v>45</v>
      </c>
      <c r="B58" s="28"/>
      <c r="C58" s="29">
        <v>438</v>
      </c>
      <c r="D58" s="29">
        <v>469</v>
      </c>
      <c r="E58" s="29">
        <v>485</v>
      </c>
      <c r="F58" s="30"/>
      <c r="G58" s="30"/>
      <c r="H58" s="129">
        <v>32.412</v>
      </c>
      <c r="I58" s="129">
        <v>28.14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6272</v>
      </c>
      <c r="D59" s="37">
        <v>6506</v>
      </c>
      <c r="E59" s="37">
        <v>7254</v>
      </c>
      <c r="F59" s="38">
        <v>111.4970796188134</v>
      </c>
      <c r="G59" s="39"/>
      <c r="H59" s="130">
        <v>432.991</v>
      </c>
      <c r="I59" s="131">
        <v>447.205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105</v>
      </c>
      <c r="D61" s="29">
        <v>59</v>
      </c>
      <c r="E61" s="29">
        <v>60</v>
      </c>
      <c r="F61" s="30"/>
      <c r="G61" s="30"/>
      <c r="H61" s="129">
        <v>4.725</v>
      </c>
      <c r="I61" s="129">
        <v>2.39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70</v>
      </c>
      <c r="D62" s="29">
        <v>70</v>
      </c>
      <c r="E62" s="29">
        <v>60</v>
      </c>
      <c r="F62" s="30"/>
      <c r="G62" s="30"/>
      <c r="H62" s="129">
        <v>1.648</v>
      </c>
      <c r="I62" s="129">
        <v>1.414</v>
      </c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>
        <v>175</v>
      </c>
      <c r="D64" s="37">
        <v>129</v>
      </c>
      <c r="E64" s="37">
        <v>120</v>
      </c>
      <c r="F64" s="38">
        <v>93.02325581395348</v>
      </c>
      <c r="G64" s="39"/>
      <c r="H64" s="130">
        <v>6.372999999999999</v>
      </c>
      <c r="I64" s="131">
        <v>3.8040000000000003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230</v>
      </c>
      <c r="D66" s="37">
        <v>100</v>
      </c>
      <c r="E66" s="37">
        <v>98</v>
      </c>
      <c r="F66" s="38">
        <v>98</v>
      </c>
      <c r="G66" s="39"/>
      <c r="H66" s="130">
        <v>12.65</v>
      </c>
      <c r="I66" s="131">
        <v>5.737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18</v>
      </c>
      <c r="D72" s="29">
        <v>15</v>
      </c>
      <c r="E72" s="29">
        <v>15</v>
      </c>
      <c r="F72" s="30"/>
      <c r="G72" s="30"/>
      <c r="H72" s="129">
        <v>0.315</v>
      </c>
      <c r="I72" s="129">
        <v>0.265</v>
      </c>
      <c r="J72" s="129"/>
      <c r="K72" s="31"/>
    </row>
    <row r="73" spans="1:11" s="32" customFormat="1" ht="11.25" customHeight="1">
      <c r="A73" s="34" t="s">
        <v>56</v>
      </c>
      <c r="B73" s="28"/>
      <c r="C73" s="29">
        <v>84</v>
      </c>
      <c r="D73" s="29">
        <v>102</v>
      </c>
      <c r="E73" s="29">
        <v>102</v>
      </c>
      <c r="F73" s="30"/>
      <c r="G73" s="30"/>
      <c r="H73" s="129">
        <v>3.305</v>
      </c>
      <c r="I73" s="129">
        <v>2.94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278</v>
      </c>
      <c r="D74" s="29">
        <v>73</v>
      </c>
      <c r="E74" s="29">
        <v>40</v>
      </c>
      <c r="F74" s="30"/>
      <c r="G74" s="30"/>
      <c r="H74" s="129">
        <v>6.789</v>
      </c>
      <c r="I74" s="129">
        <v>3.056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60</v>
      </c>
      <c r="D75" s="29">
        <v>140</v>
      </c>
      <c r="E75" s="29">
        <v>101</v>
      </c>
      <c r="F75" s="30"/>
      <c r="G75" s="30"/>
      <c r="H75" s="129">
        <v>1.809</v>
      </c>
      <c r="I75" s="129">
        <v>5.6</v>
      </c>
      <c r="J75" s="129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>
        <v>35</v>
      </c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9</v>
      </c>
      <c r="D77" s="29">
        <v>7</v>
      </c>
      <c r="E77" s="29">
        <v>11</v>
      </c>
      <c r="F77" s="30"/>
      <c r="G77" s="30"/>
      <c r="H77" s="129">
        <v>0.351</v>
      </c>
      <c r="I77" s="129">
        <v>0.273</v>
      </c>
      <c r="J77" s="129"/>
      <c r="K77" s="31"/>
    </row>
    <row r="78" spans="1:11" s="32" customFormat="1" ht="11.25" customHeight="1">
      <c r="A78" s="34" t="s">
        <v>61</v>
      </c>
      <c r="B78" s="28"/>
      <c r="C78" s="29">
        <v>385</v>
      </c>
      <c r="D78" s="29">
        <v>400</v>
      </c>
      <c r="E78" s="29">
        <v>350</v>
      </c>
      <c r="F78" s="30"/>
      <c r="G78" s="30"/>
      <c r="H78" s="129">
        <v>16.479</v>
      </c>
      <c r="I78" s="129">
        <v>20</v>
      </c>
      <c r="J78" s="129"/>
      <c r="K78" s="31"/>
    </row>
    <row r="79" spans="1:11" s="32" customFormat="1" ht="11.25" customHeight="1">
      <c r="A79" s="34" t="s">
        <v>62</v>
      </c>
      <c r="B79" s="28"/>
      <c r="C79" s="29">
        <v>240</v>
      </c>
      <c r="D79" s="29">
        <v>200</v>
      </c>
      <c r="E79" s="29">
        <v>200</v>
      </c>
      <c r="F79" s="30"/>
      <c r="G79" s="30"/>
      <c r="H79" s="129">
        <v>13.2</v>
      </c>
      <c r="I79" s="129">
        <v>8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1074</v>
      </c>
      <c r="D80" s="37">
        <v>937</v>
      </c>
      <c r="E80" s="37">
        <v>854</v>
      </c>
      <c r="F80" s="38">
        <v>91.1419423692636</v>
      </c>
      <c r="G80" s="39"/>
      <c r="H80" s="130">
        <v>42.248</v>
      </c>
      <c r="I80" s="131">
        <v>40.134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11039</v>
      </c>
      <c r="D87" s="48">
        <v>11467</v>
      </c>
      <c r="E87" s="48">
        <v>11980</v>
      </c>
      <c r="F87" s="49">
        <v>104.47370715967558</v>
      </c>
      <c r="G87" s="39"/>
      <c r="H87" s="134">
        <v>667.476</v>
      </c>
      <c r="I87" s="135">
        <v>696.6149999999999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25</v>
      </c>
      <c r="D9" s="29">
        <v>25</v>
      </c>
      <c r="E9" s="29">
        <v>31</v>
      </c>
      <c r="F9" s="30"/>
      <c r="G9" s="30"/>
      <c r="H9" s="129">
        <v>0.169</v>
      </c>
      <c r="I9" s="129">
        <v>0.13</v>
      </c>
      <c r="J9" s="129">
        <v>0.093</v>
      </c>
      <c r="K9" s="31"/>
    </row>
    <row r="10" spans="1:11" s="32" customFormat="1" ht="11.25" customHeight="1">
      <c r="A10" s="34" t="s">
        <v>8</v>
      </c>
      <c r="B10" s="28"/>
      <c r="C10" s="29">
        <v>14</v>
      </c>
      <c r="D10" s="29">
        <v>20</v>
      </c>
      <c r="E10" s="29">
        <v>13</v>
      </c>
      <c r="F10" s="30"/>
      <c r="G10" s="30"/>
      <c r="H10" s="129">
        <v>0.082</v>
      </c>
      <c r="I10" s="129">
        <v>0.093</v>
      </c>
      <c r="J10" s="129">
        <v>0.052</v>
      </c>
      <c r="K10" s="31"/>
    </row>
    <row r="11" spans="1:11" s="32" customFormat="1" ht="11.25" customHeight="1">
      <c r="A11" s="27" t="s">
        <v>9</v>
      </c>
      <c r="B11" s="28"/>
      <c r="C11" s="29">
        <v>31</v>
      </c>
      <c r="D11" s="29">
        <v>18</v>
      </c>
      <c r="E11" s="29">
        <v>30</v>
      </c>
      <c r="F11" s="30"/>
      <c r="G11" s="30"/>
      <c r="H11" s="129">
        <v>0.109</v>
      </c>
      <c r="I11" s="129">
        <v>0.113</v>
      </c>
      <c r="J11" s="129">
        <v>0.09</v>
      </c>
      <c r="K11" s="31"/>
    </row>
    <row r="12" spans="1:11" s="32" customFormat="1" ht="11.25" customHeight="1">
      <c r="A12" s="34" t="s">
        <v>10</v>
      </c>
      <c r="B12" s="28"/>
      <c r="C12" s="29">
        <v>24</v>
      </c>
      <c r="D12" s="29">
        <v>4</v>
      </c>
      <c r="E12" s="29">
        <v>26</v>
      </c>
      <c r="F12" s="30"/>
      <c r="G12" s="30"/>
      <c r="H12" s="129">
        <v>0.11</v>
      </c>
      <c r="I12" s="129">
        <v>0.023</v>
      </c>
      <c r="J12" s="129">
        <v>0.104</v>
      </c>
      <c r="K12" s="31"/>
    </row>
    <row r="13" spans="1:11" s="23" customFormat="1" ht="11.25" customHeight="1">
      <c r="A13" s="35" t="s">
        <v>11</v>
      </c>
      <c r="B13" s="36"/>
      <c r="C13" s="37">
        <v>94</v>
      </c>
      <c r="D13" s="37">
        <v>67</v>
      </c>
      <c r="E13" s="37">
        <v>100</v>
      </c>
      <c r="F13" s="38">
        <v>149.2537313432836</v>
      </c>
      <c r="G13" s="39"/>
      <c r="H13" s="130">
        <v>0.47</v>
      </c>
      <c r="I13" s="131">
        <v>0.35900000000000004</v>
      </c>
      <c r="J13" s="131">
        <v>0.33899999999999997</v>
      </c>
      <c r="K13" s="40">
        <v>94.42896935933146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11</v>
      </c>
      <c r="D15" s="37">
        <v>9</v>
      </c>
      <c r="E15" s="37">
        <v>10</v>
      </c>
      <c r="F15" s="38">
        <v>111.11111111111111</v>
      </c>
      <c r="G15" s="39"/>
      <c r="H15" s="130">
        <v>0.053</v>
      </c>
      <c r="I15" s="131">
        <v>0.047</v>
      </c>
      <c r="J15" s="131">
        <v>0.055</v>
      </c>
      <c r="K15" s="40">
        <v>117.02127659574468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20</v>
      </c>
      <c r="D20" s="29">
        <v>20</v>
      </c>
      <c r="E20" s="29">
        <v>22</v>
      </c>
      <c r="F20" s="30"/>
      <c r="G20" s="30"/>
      <c r="H20" s="129">
        <v>0.177</v>
      </c>
      <c r="I20" s="129">
        <v>0.13</v>
      </c>
      <c r="J20" s="129">
        <v>0.154</v>
      </c>
      <c r="K20" s="31"/>
    </row>
    <row r="21" spans="1:11" s="32" customFormat="1" ht="11.25" customHeight="1">
      <c r="A21" s="34" t="s">
        <v>16</v>
      </c>
      <c r="B21" s="28"/>
      <c r="C21" s="29">
        <v>23</v>
      </c>
      <c r="D21" s="29">
        <v>24</v>
      </c>
      <c r="E21" s="29">
        <v>26</v>
      </c>
      <c r="F21" s="30"/>
      <c r="G21" s="30"/>
      <c r="H21" s="129">
        <v>0.125</v>
      </c>
      <c r="I21" s="129">
        <v>0.145</v>
      </c>
      <c r="J21" s="129">
        <v>0.182</v>
      </c>
      <c r="K21" s="31"/>
    </row>
    <row r="22" spans="1:11" s="23" customFormat="1" ht="11.25" customHeight="1">
      <c r="A22" s="35" t="s">
        <v>17</v>
      </c>
      <c r="B22" s="36"/>
      <c r="C22" s="37">
        <v>43</v>
      </c>
      <c r="D22" s="37">
        <v>44</v>
      </c>
      <c r="E22" s="37">
        <v>48</v>
      </c>
      <c r="F22" s="38">
        <v>109.0909090909091</v>
      </c>
      <c r="G22" s="39"/>
      <c r="H22" s="130">
        <v>0.302</v>
      </c>
      <c r="I22" s="131">
        <v>0.275</v>
      </c>
      <c r="J22" s="131">
        <v>0.33599999999999997</v>
      </c>
      <c r="K22" s="40">
        <v>122.18181818181814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2987</v>
      </c>
      <c r="D24" s="37">
        <v>2831</v>
      </c>
      <c r="E24" s="37">
        <v>2835</v>
      </c>
      <c r="F24" s="38">
        <v>100.1412928293889</v>
      </c>
      <c r="G24" s="39"/>
      <c r="H24" s="130">
        <v>18.221</v>
      </c>
      <c r="I24" s="131">
        <v>22.648</v>
      </c>
      <c r="J24" s="131">
        <v>18.402</v>
      </c>
      <c r="K24" s="40">
        <v>81.25220770045921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1413</v>
      </c>
      <c r="D26" s="37">
        <v>1400</v>
      </c>
      <c r="E26" s="37">
        <v>1400</v>
      </c>
      <c r="F26" s="38">
        <v>100</v>
      </c>
      <c r="G26" s="39"/>
      <c r="H26" s="130">
        <v>10.182</v>
      </c>
      <c r="I26" s="131">
        <v>9.5</v>
      </c>
      <c r="J26" s="131">
        <v>9.5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5613</v>
      </c>
      <c r="D28" s="29">
        <v>8340</v>
      </c>
      <c r="E28" s="29">
        <v>7500</v>
      </c>
      <c r="F28" s="30"/>
      <c r="G28" s="30"/>
      <c r="H28" s="129">
        <v>30.31</v>
      </c>
      <c r="I28" s="129">
        <v>45</v>
      </c>
      <c r="J28" s="129">
        <v>52.5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1833</v>
      </c>
      <c r="D30" s="29">
        <v>1830</v>
      </c>
      <c r="E30" s="29">
        <v>1550</v>
      </c>
      <c r="F30" s="30"/>
      <c r="G30" s="30"/>
      <c r="H30" s="129">
        <v>15.947</v>
      </c>
      <c r="I30" s="129">
        <v>14.317</v>
      </c>
      <c r="J30" s="129">
        <v>7.75</v>
      </c>
      <c r="K30" s="31"/>
    </row>
    <row r="31" spans="1:11" s="23" customFormat="1" ht="11.25" customHeight="1">
      <c r="A31" s="41" t="s">
        <v>23</v>
      </c>
      <c r="B31" s="36"/>
      <c r="C31" s="37">
        <v>7446</v>
      </c>
      <c r="D31" s="37">
        <v>10170</v>
      </c>
      <c r="E31" s="37">
        <v>9050</v>
      </c>
      <c r="F31" s="38">
        <v>88.98721730580138</v>
      </c>
      <c r="G31" s="39"/>
      <c r="H31" s="130">
        <v>46.257</v>
      </c>
      <c r="I31" s="131">
        <v>59.317</v>
      </c>
      <c r="J31" s="131">
        <v>60.25</v>
      </c>
      <c r="K31" s="40">
        <v>101.5729049007873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39</v>
      </c>
      <c r="D33" s="29">
        <v>22</v>
      </c>
      <c r="E33" s="29">
        <v>27</v>
      </c>
      <c r="F33" s="30"/>
      <c r="G33" s="30"/>
      <c r="H33" s="129">
        <v>0.31</v>
      </c>
      <c r="I33" s="129">
        <v>0.126</v>
      </c>
      <c r="J33" s="129">
        <v>0.15</v>
      </c>
      <c r="K33" s="31"/>
    </row>
    <row r="34" spans="1:11" s="32" customFormat="1" ht="11.25" customHeight="1">
      <c r="A34" s="34" t="s">
        <v>25</v>
      </c>
      <c r="B34" s="28"/>
      <c r="C34" s="29">
        <v>43</v>
      </c>
      <c r="D34" s="29">
        <v>32</v>
      </c>
      <c r="E34" s="29">
        <v>51</v>
      </c>
      <c r="F34" s="30"/>
      <c r="G34" s="30"/>
      <c r="H34" s="129">
        <v>0.445</v>
      </c>
      <c r="I34" s="129">
        <v>0.24</v>
      </c>
      <c r="J34" s="129">
        <v>0.297</v>
      </c>
      <c r="K34" s="31"/>
    </row>
    <row r="35" spans="1:11" s="32" customFormat="1" ht="11.25" customHeight="1">
      <c r="A35" s="34" t="s">
        <v>26</v>
      </c>
      <c r="B35" s="28"/>
      <c r="C35" s="29">
        <v>13</v>
      </c>
      <c r="D35" s="29">
        <v>10</v>
      </c>
      <c r="E35" s="29">
        <v>2</v>
      </c>
      <c r="F35" s="30"/>
      <c r="G35" s="30"/>
      <c r="H35" s="129">
        <v>0.083</v>
      </c>
      <c r="I35" s="129">
        <v>0.057</v>
      </c>
      <c r="J35" s="129">
        <v>0.013</v>
      </c>
      <c r="K35" s="31"/>
    </row>
    <row r="36" spans="1:11" s="32" customFormat="1" ht="11.25" customHeight="1">
      <c r="A36" s="34" t="s">
        <v>27</v>
      </c>
      <c r="B36" s="28"/>
      <c r="C36" s="29">
        <v>59</v>
      </c>
      <c r="D36" s="29">
        <v>59</v>
      </c>
      <c r="E36" s="29">
        <v>56</v>
      </c>
      <c r="F36" s="30"/>
      <c r="G36" s="30"/>
      <c r="H36" s="129">
        <v>0.354</v>
      </c>
      <c r="I36" s="129">
        <v>0.354</v>
      </c>
      <c r="J36" s="129">
        <v>0.335</v>
      </c>
      <c r="K36" s="31"/>
    </row>
    <row r="37" spans="1:11" s="23" customFormat="1" ht="11.25" customHeight="1">
      <c r="A37" s="35" t="s">
        <v>28</v>
      </c>
      <c r="B37" s="36"/>
      <c r="C37" s="37">
        <v>154</v>
      </c>
      <c r="D37" s="37">
        <v>123</v>
      </c>
      <c r="E37" s="37">
        <v>136</v>
      </c>
      <c r="F37" s="38">
        <v>110.5691056910569</v>
      </c>
      <c r="G37" s="39"/>
      <c r="H37" s="130">
        <v>1.192</v>
      </c>
      <c r="I37" s="131">
        <v>0.7769999999999999</v>
      </c>
      <c r="J37" s="131">
        <v>0.7949999999999999</v>
      </c>
      <c r="K37" s="40">
        <v>102.31660231660233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</v>
      </c>
      <c r="D39" s="37">
        <v>1</v>
      </c>
      <c r="E39" s="37">
        <v>2</v>
      </c>
      <c r="F39" s="38">
        <v>200</v>
      </c>
      <c r="G39" s="39"/>
      <c r="H39" s="130">
        <v>0.003</v>
      </c>
      <c r="I39" s="131">
        <v>0.003</v>
      </c>
      <c r="J39" s="131">
        <v>0.006</v>
      </c>
      <c r="K39" s="40">
        <v>200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159</v>
      </c>
      <c r="D41" s="29">
        <v>195</v>
      </c>
      <c r="E41" s="29">
        <v>190</v>
      </c>
      <c r="F41" s="30"/>
      <c r="G41" s="30"/>
      <c r="H41" s="129">
        <v>0.629</v>
      </c>
      <c r="I41" s="129">
        <v>1.268</v>
      </c>
      <c r="J41" s="129">
        <v>1.235</v>
      </c>
      <c r="K41" s="31"/>
    </row>
    <row r="42" spans="1:11" s="32" customFormat="1" ht="11.25" customHeight="1">
      <c r="A42" s="34" t="s">
        <v>31</v>
      </c>
      <c r="B42" s="28"/>
      <c r="C42" s="29">
        <v>135</v>
      </c>
      <c r="D42" s="29">
        <v>60</v>
      </c>
      <c r="E42" s="29">
        <v>148</v>
      </c>
      <c r="F42" s="30"/>
      <c r="G42" s="30"/>
      <c r="H42" s="129">
        <v>0.878</v>
      </c>
      <c r="I42" s="129">
        <v>0.36</v>
      </c>
      <c r="J42" s="129">
        <v>0.952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>
        <v>60</v>
      </c>
      <c r="D44" s="29"/>
      <c r="E44" s="29"/>
      <c r="F44" s="30"/>
      <c r="G44" s="30"/>
      <c r="H44" s="129">
        <v>0.51</v>
      </c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>
        <v>39</v>
      </c>
      <c r="D45" s="29">
        <v>40</v>
      </c>
      <c r="E45" s="29">
        <v>40</v>
      </c>
      <c r="F45" s="30"/>
      <c r="G45" s="30"/>
      <c r="H45" s="129">
        <v>0.468</v>
      </c>
      <c r="I45" s="129">
        <v>0.48</v>
      </c>
      <c r="J45" s="129">
        <v>0.56</v>
      </c>
      <c r="K45" s="31"/>
    </row>
    <row r="46" spans="1:11" s="32" customFormat="1" ht="11.25" customHeight="1">
      <c r="A46" s="34" t="s">
        <v>35</v>
      </c>
      <c r="B46" s="28"/>
      <c r="C46" s="29">
        <v>17</v>
      </c>
      <c r="D46" s="29">
        <v>17</v>
      </c>
      <c r="E46" s="29">
        <v>19</v>
      </c>
      <c r="F46" s="30"/>
      <c r="G46" s="30"/>
      <c r="H46" s="129">
        <v>0.119</v>
      </c>
      <c r="I46" s="129">
        <v>0.119</v>
      </c>
      <c r="J46" s="129">
        <v>0.143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>
        <v>1031</v>
      </c>
      <c r="D48" s="29">
        <v>1144</v>
      </c>
      <c r="E48" s="29">
        <v>1100</v>
      </c>
      <c r="F48" s="30"/>
      <c r="G48" s="30"/>
      <c r="H48" s="129">
        <v>5.155</v>
      </c>
      <c r="I48" s="129">
        <v>6.864</v>
      </c>
      <c r="J48" s="129">
        <v>7.7</v>
      </c>
      <c r="K48" s="31"/>
    </row>
    <row r="49" spans="1:11" s="32" customFormat="1" ht="11.25" customHeight="1">
      <c r="A49" s="34" t="s">
        <v>38</v>
      </c>
      <c r="B49" s="28"/>
      <c r="C49" s="29">
        <v>286</v>
      </c>
      <c r="D49" s="29">
        <v>434</v>
      </c>
      <c r="E49" s="29">
        <v>434</v>
      </c>
      <c r="F49" s="30"/>
      <c r="G49" s="30"/>
      <c r="H49" s="129">
        <v>1.859</v>
      </c>
      <c r="I49" s="129">
        <v>2.821</v>
      </c>
      <c r="J49" s="129">
        <v>3.038</v>
      </c>
      <c r="K49" s="31"/>
    </row>
    <row r="50" spans="1:11" s="23" customFormat="1" ht="11.25" customHeight="1">
      <c r="A50" s="41" t="s">
        <v>39</v>
      </c>
      <c r="B50" s="36"/>
      <c r="C50" s="37">
        <v>1727</v>
      </c>
      <c r="D50" s="37">
        <v>1890</v>
      </c>
      <c r="E50" s="37">
        <v>1931</v>
      </c>
      <c r="F50" s="38">
        <v>102.16931216931216</v>
      </c>
      <c r="G50" s="39"/>
      <c r="H50" s="130">
        <v>9.618</v>
      </c>
      <c r="I50" s="131">
        <v>11.912</v>
      </c>
      <c r="J50" s="131">
        <v>13.628</v>
      </c>
      <c r="K50" s="40">
        <v>114.405641370047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1406</v>
      </c>
      <c r="D54" s="29">
        <v>1415</v>
      </c>
      <c r="E54" s="29">
        <v>1450</v>
      </c>
      <c r="F54" s="30"/>
      <c r="G54" s="30"/>
      <c r="H54" s="129">
        <v>10.404</v>
      </c>
      <c r="I54" s="129">
        <v>10.613</v>
      </c>
      <c r="J54" s="129">
        <v>11.02</v>
      </c>
      <c r="K54" s="31"/>
    </row>
    <row r="55" spans="1:11" s="32" customFormat="1" ht="11.25" customHeight="1">
      <c r="A55" s="34" t="s">
        <v>42</v>
      </c>
      <c r="B55" s="28"/>
      <c r="C55" s="29">
        <v>76</v>
      </c>
      <c r="D55" s="29">
        <v>76</v>
      </c>
      <c r="E55" s="29">
        <v>38</v>
      </c>
      <c r="F55" s="30"/>
      <c r="G55" s="30"/>
      <c r="H55" s="129">
        <v>0.608</v>
      </c>
      <c r="I55" s="129">
        <v>0.608</v>
      </c>
      <c r="J55" s="129">
        <v>0.266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620</v>
      </c>
      <c r="D58" s="29">
        <v>620</v>
      </c>
      <c r="E58" s="29">
        <v>600</v>
      </c>
      <c r="F58" s="30"/>
      <c r="G58" s="30"/>
      <c r="H58" s="129">
        <v>2.79</v>
      </c>
      <c r="I58" s="129">
        <v>2.232</v>
      </c>
      <c r="J58" s="129">
        <v>3</v>
      </c>
      <c r="K58" s="31"/>
    </row>
    <row r="59" spans="1:11" s="23" customFormat="1" ht="11.25" customHeight="1">
      <c r="A59" s="35" t="s">
        <v>46</v>
      </c>
      <c r="B59" s="36"/>
      <c r="C59" s="37">
        <v>2102</v>
      </c>
      <c r="D59" s="37">
        <v>2111</v>
      </c>
      <c r="E59" s="37">
        <v>2088</v>
      </c>
      <c r="F59" s="38">
        <v>98.91046897205116</v>
      </c>
      <c r="G59" s="39"/>
      <c r="H59" s="130">
        <v>13.802</v>
      </c>
      <c r="I59" s="131">
        <v>13.453</v>
      </c>
      <c r="J59" s="131">
        <v>14.286</v>
      </c>
      <c r="K59" s="40">
        <v>106.19192745112615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117</v>
      </c>
      <c r="D61" s="29">
        <v>120</v>
      </c>
      <c r="E61" s="29">
        <v>200</v>
      </c>
      <c r="F61" s="30"/>
      <c r="G61" s="30"/>
      <c r="H61" s="129">
        <v>0.936</v>
      </c>
      <c r="I61" s="129">
        <v>0.96</v>
      </c>
      <c r="J61" s="129">
        <v>1.6</v>
      </c>
      <c r="K61" s="31"/>
    </row>
    <row r="62" spans="1:11" s="32" customFormat="1" ht="11.25" customHeight="1">
      <c r="A62" s="34" t="s">
        <v>48</v>
      </c>
      <c r="B62" s="28"/>
      <c r="C62" s="29">
        <v>54</v>
      </c>
      <c r="D62" s="29">
        <v>54</v>
      </c>
      <c r="E62" s="29">
        <v>47</v>
      </c>
      <c r="F62" s="30"/>
      <c r="G62" s="30"/>
      <c r="H62" s="129">
        <v>0.432</v>
      </c>
      <c r="I62" s="129">
        <v>0.432</v>
      </c>
      <c r="J62" s="129">
        <v>0.357</v>
      </c>
      <c r="K62" s="31"/>
    </row>
    <row r="63" spans="1:11" s="32" customFormat="1" ht="11.25" customHeight="1">
      <c r="A63" s="34" t="s">
        <v>49</v>
      </c>
      <c r="B63" s="28"/>
      <c r="C63" s="29">
        <v>1</v>
      </c>
      <c r="D63" s="29">
        <v>1</v>
      </c>
      <c r="E63" s="29"/>
      <c r="F63" s="30"/>
      <c r="G63" s="30"/>
      <c r="H63" s="129">
        <v>0.008</v>
      </c>
      <c r="I63" s="129">
        <v>0.008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172</v>
      </c>
      <c r="D64" s="37">
        <v>175</v>
      </c>
      <c r="E64" s="37">
        <v>247</v>
      </c>
      <c r="F64" s="38">
        <v>141.14285714285714</v>
      </c>
      <c r="G64" s="39"/>
      <c r="H64" s="130">
        <v>1.3760000000000001</v>
      </c>
      <c r="I64" s="131">
        <v>1.4</v>
      </c>
      <c r="J64" s="131">
        <v>1.957</v>
      </c>
      <c r="K64" s="40">
        <v>139.7857142857143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115</v>
      </c>
      <c r="D66" s="37">
        <v>16</v>
      </c>
      <c r="E66" s="37">
        <v>24</v>
      </c>
      <c r="F66" s="38">
        <v>150</v>
      </c>
      <c r="G66" s="39"/>
      <c r="H66" s="130">
        <v>3.819</v>
      </c>
      <c r="I66" s="131">
        <v>0.145</v>
      </c>
      <c r="J66" s="131">
        <v>0.216</v>
      </c>
      <c r="K66" s="40">
        <v>148.96551724137933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120</v>
      </c>
      <c r="D68" s="29">
        <v>140</v>
      </c>
      <c r="E68" s="29">
        <v>150</v>
      </c>
      <c r="F68" s="30"/>
      <c r="G68" s="30"/>
      <c r="H68" s="129">
        <v>0.54</v>
      </c>
      <c r="I68" s="129">
        <v>1.2</v>
      </c>
      <c r="J68" s="129">
        <v>0.75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>
        <v>120</v>
      </c>
      <c r="D70" s="37">
        <v>140</v>
      </c>
      <c r="E70" s="37">
        <v>150</v>
      </c>
      <c r="F70" s="38">
        <v>107.14285714285714</v>
      </c>
      <c r="G70" s="39"/>
      <c r="H70" s="130">
        <v>0.54</v>
      </c>
      <c r="I70" s="131">
        <v>1.2</v>
      </c>
      <c r="J70" s="131">
        <v>0.75</v>
      </c>
      <c r="K70" s="40">
        <v>62.5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121</v>
      </c>
      <c r="D72" s="29">
        <v>120</v>
      </c>
      <c r="E72" s="29">
        <v>120</v>
      </c>
      <c r="F72" s="30"/>
      <c r="G72" s="30"/>
      <c r="H72" s="129">
        <v>1.028</v>
      </c>
      <c r="I72" s="129">
        <v>1.134</v>
      </c>
      <c r="J72" s="129">
        <v>1.134</v>
      </c>
      <c r="K72" s="31"/>
    </row>
    <row r="73" spans="1:11" s="32" customFormat="1" ht="11.25" customHeight="1">
      <c r="A73" s="34" t="s">
        <v>56</v>
      </c>
      <c r="B73" s="28"/>
      <c r="C73" s="29">
        <v>56</v>
      </c>
      <c r="D73" s="29">
        <v>56</v>
      </c>
      <c r="E73" s="29">
        <v>56</v>
      </c>
      <c r="F73" s="30"/>
      <c r="G73" s="30"/>
      <c r="H73" s="129">
        <v>0.47</v>
      </c>
      <c r="I73" s="129">
        <v>0.34</v>
      </c>
      <c r="J73" s="129">
        <v>0.375</v>
      </c>
      <c r="K73" s="31"/>
    </row>
    <row r="74" spans="1:11" s="32" customFormat="1" ht="11.25" customHeight="1">
      <c r="A74" s="34" t="s">
        <v>57</v>
      </c>
      <c r="B74" s="28"/>
      <c r="C74" s="29">
        <v>25</v>
      </c>
      <c r="D74" s="29"/>
      <c r="E74" s="29"/>
      <c r="F74" s="30"/>
      <c r="G74" s="30"/>
      <c r="H74" s="129">
        <v>0.05</v>
      </c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84</v>
      </c>
      <c r="D75" s="29">
        <v>90</v>
      </c>
      <c r="E75" s="29">
        <v>84</v>
      </c>
      <c r="F75" s="30"/>
      <c r="G75" s="30"/>
      <c r="H75" s="129">
        <v>1.044</v>
      </c>
      <c r="I75" s="129">
        <v>1.107</v>
      </c>
      <c r="J75" s="129">
        <v>0.891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>
        <v>7500</v>
      </c>
      <c r="F76" s="30"/>
      <c r="G76" s="30"/>
      <c r="H76" s="129"/>
      <c r="I76" s="129"/>
      <c r="J76" s="129">
        <v>52.5</v>
      </c>
      <c r="K76" s="31"/>
    </row>
    <row r="77" spans="1:11" s="32" customFormat="1" ht="11.25" customHeight="1">
      <c r="A77" s="34" t="s">
        <v>60</v>
      </c>
      <c r="B77" s="28"/>
      <c r="C77" s="29">
        <v>31</v>
      </c>
      <c r="D77" s="29">
        <v>10</v>
      </c>
      <c r="E77" s="29">
        <v>22</v>
      </c>
      <c r="F77" s="30"/>
      <c r="G77" s="30"/>
      <c r="H77" s="129">
        <v>0.233</v>
      </c>
      <c r="I77" s="129">
        <v>0.073</v>
      </c>
      <c r="J77" s="129">
        <v>0.165</v>
      </c>
      <c r="K77" s="31"/>
    </row>
    <row r="78" spans="1:11" s="32" customFormat="1" ht="11.25" customHeight="1">
      <c r="A78" s="34" t="s">
        <v>61</v>
      </c>
      <c r="B78" s="28"/>
      <c r="C78" s="29">
        <v>159</v>
      </c>
      <c r="D78" s="29">
        <v>200</v>
      </c>
      <c r="E78" s="29">
        <v>40</v>
      </c>
      <c r="F78" s="30"/>
      <c r="G78" s="30"/>
      <c r="H78" s="129">
        <v>0.599</v>
      </c>
      <c r="I78" s="129">
        <v>0.75</v>
      </c>
      <c r="J78" s="129">
        <v>0.12</v>
      </c>
      <c r="K78" s="31"/>
    </row>
    <row r="79" spans="1:11" s="32" customFormat="1" ht="11.25" customHeight="1">
      <c r="A79" s="34" t="s">
        <v>62</v>
      </c>
      <c r="B79" s="28"/>
      <c r="C79" s="29">
        <v>40</v>
      </c>
      <c r="D79" s="29">
        <v>20</v>
      </c>
      <c r="E79" s="29">
        <v>6</v>
      </c>
      <c r="F79" s="30"/>
      <c r="G79" s="30"/>
      <c r="H79" s="129">
        <v>0.34</v>
      </c>
      <c r="I79" s="129">
        <v>0.16</v>
      </c>
      <c r="J79" s="129">
        <v>0.042</v>
      </c>
      <c r="K79" s="31"/>
    </row>
    <row r="80" spans="1:11" s="23" customFormat="1" ht="11.25" customHeight="1">
      <c r="A80" s="41" t="s">
        <v>63</v>
      </c>
      <c r="B80" s="36"/>
      <c r="C80" s="37">
        <v>516</v>
      </c>
      <c r="D80" s="37">
        <v>496</v>
      </c>
      <c r="E80" s="37">
        <v>7828</v>
      </c>
      <c r="F80" s="38">
        <v>1578.225806451613</v>
      </c>
      <c r="G80" s="39"/>
      <c r="H80" s="130">
        <v>3.7640000000000002</v>
      </c>
      <c r="I80" s="131">
        <v>3.564</v>
      </c>
      <c r="J80" s="131">
        <v>55.227</v>
      </c>
      <c r="K80" s="40">
        <v>1549.5791245791245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22</v>
      </c>
      <c r="D82" s="29">
        <v>22</v>
      </c>
      <c r="E82" s="29">
        <v>9</v>
      </c>
      <c r="F82" s="30"/>
      <c r="G82" s="30"/>
      <c r="H82" s="129">
        <v>0.329</v>
      </c>
      <c r="I82" s="129">
        <v>0.329</v>
      </c>
      <c r="J82" s="129">
        <v>0.131</v>
      </c>
      <c r="K82" s="31"/>
    </row>
    <row r="83" spans="1:11" s="32" customFormat="1" ht="11.25" customHeight="1">
      <c r="A83" s="34" t="s">
        <v>65</v>
      </c>
      <c r="B83" s="28"/>
      <c r="C83" s="29">
        <v>8</v>
      </c>
      <c r="D83" s="29">
        <v>8</v>
      </c>
      <c r="E83" s="29">
        <v>9</v>
      </c>
      <c r="F83" s="30"/>
      <c r="G83" s="30"/>
      <c r="H83" s="129">
        <v>0.05</v>
      </c>
      <c r="I83" s="129">
        <v>0.05</v>
      </c>
      <c r="J83" s="129">
        <v>0.054</v>
      </c>
      <c r="K83" s="31"/>
    </row>
    <row r="84" spans="1:11" s="23" customFormat="1" ht="11.25" customHeight="1">
      <c r="A84" s="35" t="s">
        <v>66</v>
      </c>
      <c r="B84" s="36"/>
      <c r="C84" s="37">
        <v>30</v>
      </c>
      <c r="D84" s="37">
        <v>30</v>
      </c>
      <c r="E84" s="37">
        <v>18</v>
      </c>
      <c r="F84" s="38">
        <v>60</v>
      </c>
      <c r="G84" s="39"/>
      <c r="H84" s="130">
        <v>0.379</v>
      </c>
      <c r="I84" s="131">
        <v>0.379</v>
      </c>
      <c r="J84" s="131">
        <v>0.185</v>
      </c>
      <c r="K84" s="40">
        <v>48.812664907651715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16931</v>
      </c>
      <c r="D87" s="48">
        <v>19503</v>
      </c>
      <c r="E87" s="48">
        <v>25867</v>
      </c>
      <c r="F87" s="49">
        <v>132.63087730092806</v>
      </c>
      <c r="G87" s="39"/>
      <c r="H87" s="134">
        <v>109.97800000000001</v>
      </c>
      <c r="I87" s="135">
        <v>124.97900000000003</v>
      </c>
      <c r="J87" s="135">
        <v>175.932</v>
      </c>
      <c r="K87" s="49">
        <v>140.76924923387125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20</v>
      </c>
      <c r="D9" s="29"/>
      <c r="E9" s="29"/>
      <c r="F9" s="30"/>
      <c r="G9" s="30"/>
      <c r="H9" s="129">
        <v>0.11</v>
      </c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>
        <v>23</v>
      </c>
      <c r="D10" s="29"/>
      <c r="E10" s="29"/>
      <c r="F10" s="30"/>
      <c r="G10" s="30"/>
      <c r="H10" s="129">
        <v>0.149</v>
      </c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>
        <v>1</v>
      </c>
      <c r="E12" s="29"/>
      <c r="F12" s="30"/>
      <c r="G12" s="30"/>
      <c r="H12" s="129"/>
      <c r="I12" s="129">
        <v>0.001</v>
      </c>
      <c r="J12" s="129"/>
      <c r="K12" s="31"/>
    </row>
    <row r="13" spans="1:11" s="23" customFormat="1" ht="11.25" customHeight="1">
      <c r="A13" s="35" t="s">
        <v>11</v>
      </c>
      <c r="B13" s="36"/>
      <c r="C13" s="37">
        <v>43</v>
      </c>
      <c r="D13" s="37">
        <v>1</v>
      </c>
      <c r="E13" s="37"/>
      <c r="F13" s="38"/>
      <c r="G13" s="39"/>
      <c r="H13" s="130">
        <v>0.259</v>
      </c>
      <c r="I13" s="131">
        <v>0.001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2</v>
      </c>
      <c r="F15" s="38">
        <v>200</v>
      </c>
      <c r="G15" s="39"/>
      <c r="H15" s="130">
        <v>0.006</v>
      </c>
      <c r="I15" s="131">
        <v>0.006</v>
      </c>
      <c r="J15" s="131">
        <v>0.012</v>
      </c>
      <c r="K15" s="40">
        <v>200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2</v>
      </c>
      <c r="D19" s="29">
        <v>3</v>
      </c>
      <c r="E19" s="29">
        <v>3</v>
      </c>
      <c r="F19" s="30"/>
      <c r="G19" s="30"/>
      <c r="H19" s="129">
        <v>0.02</v>
      </c>
      <c r="I19" s="129">
        <v>0.012</v>
      </c>
      <c r="J19" s="129">
        <v>0.021</v>
      </c>
      <c r="K19" s="31"/>
    </row>
    <row r="20" spans="1:11" s="32" customFormat="1" ht="11.25" customHeight="1">
      <c r="A20" s="34" t="s">
        <v>15</v>
      </c>
      <c r="B20" s="28"/>
      <c r="C20" s="29">
        <v>12</v>
      </c>
      <c r="D20" s="29">
        <v>13</v>
      </c>
      <c r="E20" s="29">
        <v>13</v>
      </c>
      <c r="F20" s="30"/>
      <c r="G20" s="30"/>
      <c r="H20" s="129">
        <v>0.074</v>
      </c>
      <c r="I20" s="129">
        <v>0.078</v>
      </c>
      <c r="J20" s="129">
        <v>0.09</v>
      </c>
      <c r="K20" s="31"/>
    </row>
    <row r="21" spans="1:11" s="32" customFormat="1" ht="11.25" customHeight="1">
      <c r="A21" s="34" t="s">
        <v>16</v>
      </c>
      <c r="B21" s="28"/>
      <c r="C21" s="29">
        <v>20</v>
      </c>
      <c r="D21" s="29">
        <v>22</v>
      </c>
      <c r="E21" s="29">
        <v>21</v>
      </c>
      <c r="F21" s="30"/>
      <c r="G21" s="30"/>
      <c r="H21" s="129">
        <v>0.103</v>
      </c>
      <c r="I21" s="129">
        <v>0.121</v>
      </c>
      <c r="J21" s="129">
        <v>0.126</v>
      </c>
      <c r="K21" s="31"/>
    </row>
    <row r="22" spans="1:11" s="23" customFormat="1" ht="11.25" customHeight="1">
      <c r="A22" s="35" t="s">
        <v>17</v>
      </c>
      <c r="B22" s="36"/>
      <c r="C22" s="37">
        <v>34</v>
      </c>
      <c r="D22" s="37">
        <v>38</v>
      </c>
      <c r="E22" s="37">
        <v>37</v>
      </c>
      <c r="F22" s="38">
        <v>97.36842105263158</v>
      </c>
      <c r="G22" s="39"/>
      <c r="H22" s="130">
        <v>0.197</v>
      </c>
      <c r="I22" s="131">
        <v>0.211</v>
      </c>
      <c r="J22" s="131">
        <v>0.237</v>
      </c>
      <c r="K22" s="40">
        <v>112.32227488151659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1870</v>
      </c>
      <c r="D24" s="37">
        <v>1456</v>
      </c>
      <c r="E24" s="37">
        <v>1485</v>
      </c>
      <c r="F24" s="38">
        <v>101.99175824175825</v>
      </c>
      <c r="G24" s="39"/>
      <c r="H24" s="130">
        <v>11.818</v>
      </c>
      <c r="I24" s="131">
        <v>10.192</v>
      </c>
      <c r="J24" s="131">
        <v>6.089</v>
      </c>
      <c r="K24" s="40">
        <v>59.74293563579279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20</v>
      </c>
      <c r="D26" s="37">
        <v>15</v>
      </c>
      <c r="E26" s="37">
        <v>10</v>
      </c>
      <c r="F26" s="38">
        <v>66.66666666666667</v>
      </c>
      <c r="G26" s="39"/>
      <c r="H26" s="130">
        <v>0.1</v>
      </c>
      <c r="I26" s="131">
        <v>0.06</v>
      </c>
      <c r="J26" s="131">
        <v>0.045</v>
      </c>
      <c r="K26" s="40">
        <v>75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20</v>
      </c>
      <c r="D28" s="29">
        <v>350</v>
      </c>
      <c r="E28" s="29">
        <v>300</v>
      </c>
      <c r="F28" s="30"/>
      <c r="G28" s="30"/>
      <c r="H28" s="129">
        <v>0.1</v>
      </c>
      <c r="I28" s="129">
        <v>1.9</v>
      </c>
      <c r="J28" s="129">
        <v>3.9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1100</v>
      </c>
      <c r="D30" s="29">
        <v>416</v>
      </c>
      <c r="E30" s="29">
        <v>410</v>
      </c>
      <c r="F30" s="30"/>
      <c r="G30" s="30"/>
      <c r="H30" s="129">
        <v>7.92</v>
      </c>
      <c r="I30" s="129">
        <v>3.263</v>
      </c>
      <c r="J30" s="129">
        <v>3.2</v>
      </c>
      <c r="K30" s="31"/>
    </row>
    <row r="31" spans="1:11" s="23" customFormat="1" ht="11.25" customHeight="1">
      <c r="A31" s="41" t="s">
        <v>23</v>
      </c>
      <c r="B31" s="36"/>
      <c r="C31" s="37">
        <v>1120</v>
      </c>
      <c r="D31" s="37">
        <v>766</v>
      </c>
      <c r="E31" s="37">
        <v>710</v>
      </c>
      <c r="F31" s="38">
        <v>92.68929503916449</v>
      </c>
      <c r="G31" s="39"/>
      <c r="H31" s="130">
        <v>8.02</v>
      </c>
      <c r="I31" s="131">
        <v>5.163</v>
      </c>
      <c r="J31" s="131">
        <v>7.1</v>
      </c>
      <c r="K31" s="40">
        <v>137.51694751113692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122</v>
      </c>
      <c r="D33" s="29">
        <v>121</v>
      </c>
      <c r="E33" s="29">
        <v>128</v>
      </c>
      <c r="F33" s="30"/>
      <c r="G33" s="30"/>
      <c r="H33" s="129">
        <v>1.182</v>
      </c>
      <c r="I33" s="129">
        <v>1.122</v>
      </c>
      <c r="J33" s="129">
        <v>0.742</v>
      </c>
      <c r="K33" s="31"/>
    </row>
    <row r="34" spans="1:11" s="32" customFormat="1" ht="11.25" customHeight="1">
      <c r="A34" s="34" t="s">
        <v>25</v>
      </c>
      <c r="B34" s="28"/>
      <c r="C34" s="29">
        <v>37</v>
      </c>
      <c r="D34" s="29">
        <v>28</v>
      </c>
      <c r="E34" s="29">
        <v>132</v>
      </c>
      <c r="F34" s="30"/>
      <c r="G34" s="30"/>
      <c r="H34" s="129">
        <v>0.437</v>
      </c>
      <c r="I34" s="129">
        <v>0.273</v>
      </c>
      <c r="J34" s="129">
        <v>1.126</v>
      </c>
      <c r="K34" s="31"/>
    </row>
    <row r="35" spans="1:11" s="32" customFormat="1" ht="11.25" customHeight="1">
      <c r="A35" s="34" t="s">
        <v>26</v>
      </c>
      <c r="B35" s="28"/>
      <c r="C35" s="29">
        <v>21</v>
      </c>
      <c r="D35" s="29">
        <v>16</v>
      </c>
      <c r="E35" s="29">
        <v>18</v>
      </c>
      <c r="F35" s="30"/>
      <c r="G35" s="30"/>
      <c r="H35" s="129">
        <v>0.179</v>
      </c>
      <c r="I35" s="129">
        <v>0.131</v>
      </c>
      <c r="J35" s="129">
        <v>0.151</v>
      </c>
      <c r="K35" s="31"/>
    </row>
    <row r="36" spans="1:11" s="32" customFormat="1" ht="11.25" customHeight="1">
      <c r="A36" s="34" t="s">
        <v>27</v>
      </c>
      <c r="B36" s="28"/>
      <c r="C36" s="29">
        <v>71</v>
      </c>
      <c r="D36" s="29">
        <v>71</v>
      </c>
      <c r="E36" s="29">
        <v>66</v>
      </c>
      <c r="F36" s="30"/>
      <c r="G36" s="30"/>
      <c r="H36" s="129">
        <v>0.695</v>
      </c>
      <c r="I36" s="129">
        <v>0.695</v>
      </c>
      <c r="J36" s="129">
        <v>0.65</v>
      </c>
      <c r="K36" s="31"/>
    </row>
    <row r="37" spans="1:11" s="23" customFormat="1" ht="11.25" customHeight="1">
      <c r="A37" s="35" t="s">
        <v>28</v>
      </c>
      <c r="B37" s="36"/>
      <c r="C37" s="37">
        <v>251</v>
      </c>
      <c r="D37" s="37">
        <v>236</v>
      </c>
      <c r="E37" s="37">
        <v>344</v>
      </c>
      <c r="F37" s="38">
        <v>145.76271186440678</v>
      </c>
      <c r="G37" s="39"/>
      <c r="H37" s="130">
        <v>2.493</v>
      </c>
      <c r="I37" s="131">
        <v>2.221</v>
      </c>
      <c r="J37" s="131">
        <v>2.6689999999999996</v>
      </c>
      <c r="K37" s="40">
        <v>120.17109410175595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3</v>
      </c>
      <c r="D39" s="37">
        <v>3</v>
      </c>
      <c r="E39" s="37">
        <v>2</v>
      </c>
      <c r="F39" s="38">
        <v>66.66666666666667</v>
      </c>
      <c r="G39" s="39"/>
      <c r="H39" s="130">
        <v>0.03</v>
      </c>
      <c r="I39" s="131">
        <v>0.03</v>
      </c>
      <c r="J39" s="131">
        <v>0.02</v>
      </c>
      <c r="K39" s="40">
        <v>66.66666666666667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>
        <v>4</v>
      </c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>
        <v>4</v>
      </c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9</v>
      </c>
      <c r="D52" s="37"/>
      <c r="E52" s="37"/>
      <c r="F52" s="38"/>
      <c r="G52" s="39"/>
      <c r="H52" s="130">
        <v>0.069</v>
      </c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112</v>
      </c>
      <c r="D54" s="29">
        <v>35</v>
      </c>
      <c r="E54" s="29">
        <v>50</v>
      </c>
      <c r="F54" s="30"/>
      <c r="G54" s="30"/>
      <c r="H54" s="129">
        <v>0.784</v>
      </c>
      <c r="I54" s="129">
        <v>0.273</v>
      </c>
      <c r="J54" s="129">
        <v>0.375</v>
      </c>
      <c r="K54" s="31"/>
    </row>
    <row r="55" spans="1:11" s="32" customFormat="1" ht="11.25" customHeight="1">
      <c r="A55" s="34" t="s">
        <v>42</v>
      </c>
      <c r="B55" s="28"/>
      <c r="C55" s="29">
        <v>4</v>
      </c>
      <c r="D55" s="29">
        <v>4</v>
      </c>
      <c r="E55" s="29">
        <v>3</v>
      </c>
      <c r="F55" s="30"/>
      <c r="G55" s="30"/>
      <c r="H55" s="129">
        <v>0.03</v>
      </c>
      <c r="I55" s="129">
        <v>0.03</v>
      </c>
      <c r="J55" s="129">
        <v>0.02</v>
      </c>
      <c r="K55" s="31"/>
    </row>
    <row r="56" spans="1:11" s="32" customFormat="1" ht="11.25" customHeight="1">
      <c r="A56" s="34" t="s">
        <v>43</v>
      </c>
      <c r="B56" s="28"/>
      <c r="C56" s="29">
        <v>4</v>
      </c>
      <c r="D56" s="29">
        <v>8</v>
      </c>
      <c r="E56" s="29">
        <v>8</v>
      </c>
      <c r="F56" s="30"/>
      <c r="G56" s="30"/>
      <c r="H56" s="129">
        <v>0.024</v>
      </c>
      <c r="I56" s="129">
        <v>0.06</v>
      </c>
      <c r="J56" s="129">
        <v>0.06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10</v>
      </c>
      <c r="E58" s="29">
        <v>10</v>
      </c>
      <c r="F58" s="30"/>
      <c r="G58" s="30"/>
      <c r="H58" s="129">
        <v>0.007</v>
      </c>
      <c r="I58" s="129">
        <v>0.052</v>
      </c>
      <c r="J58" s="129">
        <v>0.058</v>
      </c>
      <c r="K58" s="31"/>
    </row>
    <row r="59" spans="1:11" s="23" customFormat="1" ht="11.25" customHeight="1">
      <c r="A59" s="35" t="s">
        <v>46</v>
      </c>
      <c r="B59" s="36"/>
      <c r="C59" s="37">
        <v>121</v>
      </c>
      <c r="D59" s="37">
        <v>57</v>
      </c>
      <c r="E59" s="37">
        <v>71</v>
      </c>
      <c r="F59" s="38">
        <v>124.56140350877193</v>
      </c>
      <c r="G59" s="39"/>
      <c r="H59" s="130">
        <v>0.8450000000000001</v>
      </c>
      <c r="I59" s="131">
        <v>0.41500000000000004</v>
      </c>
      <c r="J59" s="131">
        <v>0.513</v>
      </c>
      <c r="K59" s="40">
        <v>123.6144578313253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367</v>
      </c>
      <c r="D61" s="29">
        <v>350</v>
      </c>
      <c r="E61" s="29">
        <v>234</v>
      </c>
      <c r="F61" s="30"/>
      <c r="G61" s="30"/>
      <c r="H61" s="129">
        <v>4.404</v>
      </c>
      <c r="I61" s="129">
        <v>4.2</v>
      </c>
      <c r="J61" s="129">
        <v>2.578</v>
      </c>
      <c r="K61" s="31"/>
    </row>
    <row r="62" spans="1:11" s="32" customFormat="1" ht="11.25" customHeight="1">
      <c r="A62" s="34" t="s">
        <v>48</v>
      </c>
      <c r="B62" s="28"/>
      <c r="C62" s="29">
        <v>62</v>
      </c>
      <c r="D62" s="29">
        <v>62</v>
      </c>
      <c r="E62" s="29">
        <v>62</v>
      </c>
      <c r="F62" s="30"/>
      <c r="G62" s="30"/>
      <c r="H62" s="129">
        <v>0.558</v>
      </c>
      <c r="I62" s="129">
        <v>0.558</v>
      </c>
      <c r="J62" s="129">
        <v>0.53</v>
      </c>
      <c r="K62" s="31"/>
    </row>
    <row r="63" spans="1:11" s="32" customFormat="1" ht="11.25" customHeight="1">
      <c r="A63" s="34" t="s">
        <v>49</v>
      </c>
      <c r="B63" s="28"/>
      <c r="C63" s="29">
        <v>91</v>
      </c>
      <c r="D63" s="29">
        <v>91</v>
      </c>
      <c r="E63" s="29">
        <v>86</v>
      </c>
      <c r="F63" s="30"/>
      <c r="G63" s="30"/>
      <c r="H63" s="129">
        <v>0.487</v>
      </c>
      <c r="I63" s="129">
        <v>0.435</v>
      </c>
      <c r="J63" s="129">
        <v>1.032</v>
      </c>
      <c r="K63" s="31"/>
    </row>
    <row r="64" spans="1:11" s="23" customFormat="1" ht="11.25" customHeight="1">
      <c r="A64" s="35" t="s">
        <v>50</v>
      </c>
      <c r="B64" s="36"/>
      <c r="C64" s="37">
        <v>520</v>
      </c>
      <c r="D64" s="37">
        <v>503</v>
      </c>
      <c r="E64" s="37">
        <v>382</v>
      </c>
      <c r="F64" s="38">
        <v>75.94433399602386</v>
      </c>
      <c r="G64" s="39"/>
      <c r="H64" s="130">
        <v>5.449</v>
      </c>
      <c r="I64" s="131">
        <v>5.193</v>
      </c>
      <c r="J64" s="131">
        <v>4.14</v>
      </c>
      <c r="K64" s="40">
        <v>79.72270363951472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491</v>
      </c>
      <c r="D66" s="37">
        <v>490</v>
      </c>
      <c r="E66" s="37">
        <v>490</v>
      </c>
      <c r="F66" s="38">
        <v>100</v>
      </c>
      <c r="G66" s="39"/>
      <c r="H66" s="130">
        <v>6.383</v>
      </c>
      <c r="I66" s="131">
        <v>5.1</v>
      </c>
      <c r="J66" s="131">
        <v>5.88</v>
      </c>
      <c r="K66" s="40">
        <v>115.29411764705883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166</v>
      </c>
      <c r="D72" s="29">
        <v>144</v>
      </c>
      <c r="E72" s="29">
        <v>144</v>
      </c>
      <c r="F72" s="30"/>
      <c r="G72" s="30"/>
      <c r="H72" s="129">
        <v>1.715</v>
      </c>
      <c r="I72" s="129">
        <v>1.693</v>
      </c>
      <c r="J72" s="129">
        <v>1.693</v>
      </c>
      <c r="K72" s="31"/>
    </row>
    <row r="73" spans="1:11" s="32" customFormat="1" ht="11.25" customHeight="1">
      <c r="A73" s="34" t="s">
        <v>56</v>
      </c>
      <c r="B73" s="28"/>
      <c r="C73" s="29">
        <v>84</v>
      </c>
      <c r="D73" s="29">
        <v>60</v>
      </c>
      <c r="E73" s="29">
        <v>84</v>
      </c>
      <c r="F73" s="30"/>
      <c r="G73" s="30"/>
      <c r="H73" s="129">
        <v>0.798</v>
      </c>
      <c r="I73" s="129">
        <v>0.69</v>
      </c>
      <c r="J73" s="129">
        <v>0.645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173</v>
      </c>
      <c r="D75" s="29">
        <v>230</v>
      </c>
      <c r="E75" s="29">
        <v>130</v>
      </c>
      <c r="F75" s="30"/>
      <c r="G75" s="30"/>
      <c r="H75" s="129">
        <v>1.631</v>
      </c>
      <c r="I75" s="129">
        <v>2.166</v>
      </c>
      <c r="J75" s="129">
        <v>1.043</v>
      </c>
      <c r="K75" s="31"/>
    </row>
    <row r="76" spans="1:11" s="32" customFormat="1" ht="11.25" customHeight="1">
      <c r="A76" s="34" t="s">
        <v>59</v>
      </c>
      <c r="B76" s="28"/>
      <c r="C76" s="29">
        <v>40</v>
      </c>
      <c r="D76" s="29">
        <v>40</v>
      </c>
      <c r="E76" s="29">
        <v>40</v>
      </c>
      <c r="F76" s="30"/>
      <c r="G76" s="30"/>
      <c r="H76" s="129">
        <v>0.312</v>
      </c>
      <c r="I76" s="129">
        <v>0.28</v>
      </c>
      <c r="J76" s="129">
        <v>0.3</v>
      </c>
      <c r="K76" s="31"/>
    </row>
    <row r="77" spans="1:11" s="32" customFormat="1" ht="11.25" customHeight="1">
      <c r="A77" s="34" t="s">
        <v>60</v>
      </c>
      <c r="B77" s="28"/>
      <c r="C77" s="29">
        <v>72</v>
      </c>
      <c r="D77" s="29">
        <v>60</v>
      </c>
      <c r="E77" s="29">
        <v>60</v>
      </c>
      <c r="F77" s="30"/>
      <c r="G77" s="30"/>
      <c r="H77" s="129">
        <v>0.55</v>
      </c>
      <c r="I77" s="129">
        <v>0.45</v>
      </c>
      <c r="J77" s="129">
        <v>0.482</v>
      </c>
      <c r="K77" s="31"/>
    </row>
    <row r="78" spans="1:11" s="32" customFormat="1" ht="11.25" customHeight="1">
      <c r="A78" s="34" t="s">
        <v>61</v>
      </c>
      <c r="B78" s="28"/>
      <c r="C78" s="29">
        <v>319</v>
      </c>
      <c r="D78" s="29">
        <v>600</v>
      </c>
      <c r="E78" s="29">
        <v>40</v>
      </c>
      <c r="F78" s="30"/>
      <c r="G78" s="30"/>
      <c r="H78" s="129">
        <v>1.491</v>
      </c>
      <c r="I78" s="129">
        <v>3</v>
      </c>
      <c r="J78" s="129">
        <v>0.16</v>
      </c>
      <c r="K78" s="31"/>
    </row>
    <row r="79" spans="1:11" s="32" customFormat="1" ht="11.25" customHeight="1">
      <c r="A79" s="34" t="s">
        <v>62</v>
      </c>
      <c r="B79" s="28"/>
      <c r="C79" s="29">
        <v>80</v>
      </c>
      <c r="D79" s="29">
        <v>80</v>
      </c>
      <c r="E79" s="29">
        <v>30</v>
      </c>
      <c r="F79" s="30"/>
      <c r="G79" s="30"/>
      <c r="H79" s="129">
        <v>1</v>
      </c>
      <c r="I79" s="129">
        <v>0.8</v>
      </c>
      <c r="J79" s="129">
        <v>0.24</v>
      </c>
      <c r="K79" s="31"/>
    </row>
    <row r="80" spans="1:11" s="23" customFormat="1" ht="11.25" customHeight="1">
      <c r="A80" s="41" t="s">
        <v>63</v>
      </c>
      <c r="B80" s="36"/>
      <c r="C80" s="37">
        <v>934</v>
      </c>
      <c r="D80" s="37">
        <v>1214</v>
      </c>
      <c r="E80" s="37">
        <v>528</v>
      </c>
      <c r="F80" s="38">
        <v>43.49258649093905</v>
      </c>
      <c r="G80" s="39"/>
      <c r="H80" s="130">
        <v>7.497</v>
      </c>
      <c r="I80" s="131">
        <v>9.079</v>
      </c>
      <c r="J80" s="131">
        <v>4.563000000000001</v>
      </c>
      <c r="K80" s="40">
        <v>50.25883907919375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16</v>
      </c>
      <c r="D82" s="29">
        <v>16</v>
      </c>
      <c r="E82" s="29">
        <v>6</v>
      </c>
      <c r="F82" s="30"/>
      <c r="G82" s="30"/>
      <c r="H82" s="129">
        <v>0.188</v>
      </c>
      <c r="I82" s="129">
        <v>0.188</v>
      </c>
      <c r="J82" s="129">
        <v>0.072</v>
      </c>
      <c r="K82" s="31"/>
    </row>
    <row r="83" spans="1:11" s="32" customFormat="1" ht="11.25" customHeight="1">
      <c r="A83" s="34" t="s">
        <v>65</v>
      </c>
      <c r="B83" s="28"/>
      <c r="C83" s="29">
        <v>42</v>
      </c>
      <c r="D83" s="29">
        <v>42</v>
      </c>
      <c r="E83" s="29">
        <v>42</v>
      </c>
      <c r="F83" s="30"/>
      <c r="G83" s="30"/>
      <c r="H83" s="129">
        <v>0.252</v>
      </c>
      <c r="I83" s="129">
        <v>0.252</v>
      </c>
      <c r="J83" s="129">
        <v>0.252</v>
      </c>
      <c r="K83" s="31"/>
    </row>
    <row r="84" spans="1:11" s="23" customFormat="1" ht="11.25" customHeight="1">
      <c r="A84" s="35" t="s">
        <v>66</v>
      </c>
      <c r="B84" s="36"/>
      <c r="C84" s="37">
        <v>58</v>
      </c>
      <c r="D84" s="37">
        <v>58</v>
      </c>
      <c r="E84" s="37">
        <v>48</v>
      </c>
      <c r="F84" s="38">
        <v>82.75862068965517</v>
      </c>
      <c r="G84" s="39"/>
      <c r="H84" s="130">
        <v>0.44</v>
      </c>
      <c r="I84" s="131">
        <v>0.44</v>
      </c>
      <c r="J84" s="131">
        <v>0.324</v>
      </c>
      <c r="K84" s="40">
        <v>73.63636363636363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5475</v>
      </c>
      <c r="D87" s="48">
        <v>4842</v>
      </c>
      <c r="E87" s="48">
        <v>4109</v>
      </c>
      <c r="F87" s="49">
        <v>84.86162742668319</v>
      </c>
      <c r="G87" s="39"/>
      <c r="H87" s="134">
        <v>43.605999999999995</v>
      </c>
      <c r="I87" s="135">
        <v>38.111</v>
      </c>
      <c r="J87" s="135">
        <v>31.592000000000002</v>
      </c>
      <c r="K87" s="49">
        <v>82.8947023169164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10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4</v>
      </c>
      <c r="D19" s="29"/>
      <c r="E19" s="29"/>
      <c r="F19" s="30"/>
      <c r="G19" s="30"/>
      <c r="H19" s="129">
        <v>0.08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11</v>
      </c>
      <c r="D20" s="29"/>
      <c r="E20" s="29"/>
      <c r="F20" s="30"/>
      <c r="G20" s="30"/>
      <c r="H20" s="129">
        <v>0.242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11</v>
      </c>
      <c r="D21" s="29"/>
      <c r="E21" s="29"/>
      <c r="F21" s="30"/>
      <c r="G21" s="30"/>
      <c r="H21" s="129">
        <v>0.244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26</v>
      </c>
      <c r="D22" s="37"/>
      <c r="E22" s="37"/>
      <c r="F22" s="38"/>
      <c r="G22" s="39"/>
      <c r="H22" s="130">
        <v>0.5660000000000001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63</v>
      </c>
      <c r="D24" s="37">
        <v>63</v>
      </c>
      <c r="E24" s="37">
        <v>80</v>
      </c>
      <c r="F24" s="38">
        <v>126.98412698412699</v>
      </c>
      <c r="G24" s="39"/>
      <c r="H24" s="130">
        <v>1.772</v>
      </c>
      <c r="I24" s="131">
        <v>1.772</v>
      </c>
      <c r="J24" s="131">
        <v>2.01</v>
      </c>
      <c r="K24" s="40">
        <v>113.43115124153498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31</v>
      </c>
      <c r="D26" s="37">
        <v>30</v>
      </c>
      <c r="E26" s="37">
        <v>25</v>
      </c>
      <c r="F26" s="38">
        <v>83.33333333333333</v>
      </c>
      <c r="G26" s="39"/>
      <c r="H26" s="130">
        <v>0.782</v>
      </c>
      <c r="I26" s="131">
        <v>0.75</v>
      </c>
      <c r="J26" s="131">
        <v>0.6</v>
      </c>
      <c r="K26" s="40">
        <v>80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7</v>
      </c>
      <c r="D28" s="29">
        <v>7</v>
      </c>
      <c r="E28" s="29">
        <v>1</v>
      </c>
      <c r="F28" s="30"/>
      <c r="G28" s="30"/>
      <c r="H28" s="129">
        <v>0.14</v>
      </c>
      <c r="I28" s="129">
        <v>0.14</v>
      </c>
      <c r="J28" s="129">
        <v>0.024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5</v>
      </c>
      <c r="D30" s="29">
        <v>4</v>
      </c>
      <c r="E30" s="29">
        <v>2</v>
      </c>
      <c r="F30" s="30"/>
      <c r="G30" s="30"/>
      <c r="H30" s="129">
        <v>0.092</v>
      </c>
      <c r="I30" s="129">
        <v>0.09</v>
      </c>
      <c r="J30" s="129">
        <v>0.033</v>
      </c>
      <c r="K30" s="31"/>
    </row>
    <row r="31" spans="1:11" s="23" customFormat="1" ht="11.25" customHeight="1">
      <c r="A31" s="41" t="s">
        <v>23</v>
      </c>
      <c r="B31" s="36"/>
      <c r="C31" s="37">
        <v>12</v>
      </c>
      <c r="D31" s="37">
        <v>11</v>
      </c>
      <c r="E31" s="37">
        <v>3</v>
      </c>
      <c r="F31" s="38">
        <v>27.272727272727273</v>
      </c>
      <c r="G31" s="39"/>
      <c r="H31" s="130">
        <v>0.232</v>
      </c>
      <c r="I31" s="131">
        <v>0.23</v>
      </c>
      <c r="J31" s="131">
        <v>0.057</v>
      </c>
      <c r="K31" s="40">
        <v>24.782608695652172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102</v>
      </c>
      <c r="D33" s="29">
        <v>98</v>
      </c>
      <c r="E33" s="29">
        <v>35</v>
      </c>
      <c r="F33" s="30"/>
      <c r="G33" s="30"/>
      <c r="H33" s="129">
        <v>1.686</v>
      </c>
      <c r="I33" s="129">
        <v>1.656</v>
      </c>
      <c r="J33" s="129">
        <v>0.582</v>
      </c>
      <c r="K33" s="31"/>
    </row>
    <row r="34" spans="1:11" s="32" customFormat="1" ht="11.25" customHeight="1">
      <c r="A34" s="34" t="s">
        <v>25</v>
      </c>
      <c r="B34" s="28"/>
      <c r="C34" s="29">
        <v>21</v>
      </c>
      <c r="D34" s="29">
        <v>34</v>
      </c>
      <c r="E34" s="29">
        <v>7</v>
      </c>
      <c r="F34" s="30"/>
      <c r="G34" s="30"/>
      <c r="H34" s="129">
        <v>0.523</v>
      </c>
      <c r="I34" s="129">
        <v>0.841</v>
      </c>
      <c r="J34" s="129">
        <v>0.164</v>
      </c>
      <c r="K34" s="31"/>
    </row>
    <row r="35" spans="1:11" s="32" customFormat="1" ht="11.25" customHeight="1">
      <c r="A35" s="34" t="s">
        <v>26</v>
      </c>
      <c r="B35" s="28"/>
      <c r="C35" s="29">
        <v>14</v>
      </c>
      <c r="D35" s="29">
        <v>15</v>
      </c>
      <c r="E35" s="29">
        <v>4</v>
      </c>
      <c r="F35" s="30"/>
      <c r="G35" s="30"/>
      <c r="H35" s="129">
        <v>0.254</v>
      </c>
      <c r="I35" s="129">
        <v>0.258</v>
      </c>
      <c r="J35" s="129">
        <v>0.076</v>
      </c>
      <c r="K35" s="31"/>
    </row>
    <row r="36" spans="1:11" s="32" customFormat="1" ht="11.25" customHeight="1">
      <c r="A36" s="34" t="s">
        <v>27</v>
      </c>
      <c r="B36" s="28"/>
      <c r="C36" s="29">
        <v>60</v>
      </c>
      <c r="D36" s="29">
        <v>88</v>
      </c>
      <c r="E36" s="29">
        <v>60</v>
      </c>
      <c r="F36" s="30"/>
      <c r="G36" s="30"/>
      <c r="H36" s="129">
        <v>1.32</v>
      </c>
      <c r="I36" s="129">
        <v>1.32</v>
      </c>
      <c r="J36" s="129">
        <v>1.342</v>
      </c>
      <c r="K36" s="31"/>
    </row>
    <row r="37" spans="1:11" s="23" customFormat="1" ht="11.25" customHeight="1">
      <c r="A37" s="35" t="s">
        <v>28</v>
      </c>
      <c r="B37" s="36"/>
      <c r="C37" s="37">
        <v>197</v>
      </c>
      <c r="D37" s="37">
        <v>235</v>
      </c>
      <c r="E37" s="37">
        <v>106</v>
      </c>
      <c r="F37" s="38">
        <v>45.1063829787234</v>
      </c>
      <c r="G37" s="39"/>
      <c r="H37" s="130">
        <v>3.7830000000000004</v>
      </c>
      <c r="I37" s="131">
        <v>4.075</v>
      </c>
      <c r="J37" s="131">
        <v>2.164</v>
      </c>
      <c r="K37" s="40">
        <v>53.104294478527606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</v>
      </c>
      <c r="D39" s="37">
        <v>3</v>
      </c>
      <c r="E39" s="37">
        <v>1</v>
      </c>
      <c r="F39" s="38">
        <v>33.333333333333336</v>
      </c>
      <c r="G39" s="39"/>
      <c r="H39" s="130">
        <v>0.025</v>
      </c>
      <c r="I39" s="131">
        <v>0.025</v>
      </c>
      <c r="J39" s="131">
        <v>0.01</v>
      </c>
      <c r="K39" s="40">
        <v>40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>
        <v>1</v>
      </c>
      <c r="D42" s="29">
        <v>1</v>
      </c>
      <c r="E42" s="29">
        <v>1</v>
      </c>
      <c r="F42" s="30"/>
      <c r="G42" s="30"/>
      <c r="H42" s="129">
        <v>0.02</v>
      </c>
      <c r="I42" s="129">
        <v>0.02</v>
      </c>
      <c r="J42" s="129">
        <v>0.02</v>
      </c>
      <c r="K42" s="31"/>
    </row>
    <row r="43" spans="1:11" s="32" customFormat="1" ht="11.25" customHeight="1">
      <c r="A43" s="34" t="s">
        <v>32</v>
      </c>
      <c r="B43" s="28"/>
      <c r="C43" s="29">
        <v>1</v>
      </c>
      <c r="D43" s="29">
        <v>1</v>
      </c>
      <c r="E43" s="29">
        <v>1</v>
      </c>
      <c r="F43" s="30"/>
      <c r="G43" s="30"/>
      <c r="H43" s="129">
        <v>0.031</v>
      </c>
      <c r="I43" s="129">
        <v>0.031</v>
      </c>
      <c r="J43" s="129">
        <v>0.018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>
        <v>10</v>
      </c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>
        <v>5</v>
      </c>
      <c r="D46" s="29">
        <v>5</v>
      </c>
      <c r="E46" s="29"/>
      <c r="F46" s="30"/>
      <c r="G46" s="30"/>
      <c r="H46" s="129">
        <v>0.07</v>
      </c>
      <c r="I46" s="129">
        <v>0.07</v>
      </c>
      <c r="J46" s="129"/>
      <c r="K46" s="31"/>
    </row>
    <row r="47" spans="1:11" s="32" customFormat="1" ht="11.25" customHeight="1">
      <c r="A47" s="34" t="s">
        <v>36</v>
      </c>
      <c r="B47" s="28"/>
      <c r="C47" s="29">
        <v>71</v>
      </c>
      <c r="D47" s="29">
        <v>71</v>
      </c>
      <c r="E47" s="29">
        <v>66</v>
      </c>
      <c r="F47" s="30"/>
      <c r="G47" s="30"/>
      <c r="H47" s="129">
        <v>2.13</v>
      </c>
      <c r="I47" s="129">
        <v>2.13</v>
      </c>
      <c r="J47" s="129">
        <v>1.98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78</v>
      </c>
      <c r="D50" s="37">
        <v>78</v>
      </c>
      <c r="E50" s="37">
        <v>78</v>
      </c>
      <c r="F50" s="38">
        <v>100</v>
      </c>
      <c r="G50" s="39"/>
      <c r="H50" s="130">
        <v>2.251</v>
      </c>
      <c r="I50" s="131">
        <v>2.251</v>
      </c>
      <c r="J50" s="131">
        <v>2.018</v>
      </c>
      <c r="K50" s="40">
        <v>89.64904486894713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>
        <v>2</v>
      </c>
      <c r="E52" s="37"/>
      <c r="F52" s="38"/>
      <c r="G52" s="39"/>
      <c r="H52" s="130"/>
      <c r="I52" s="131">
        <v>0.024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62</v>
      </c>
      <c r="D54" s="29"/>
      <c r="E54" s="29"/>
      <c r="F54" s="30"/>
      <c r="G54" s="30"/>
      <c r="H54" s="129">
        <v>1.302</v>
      </c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2</v>
      </c>
      <c r="D58" s="29">
        <v>2</v>
      </c>
      <c r="E58" s="29">
        <v>2</v>
      </c>
      <c r="F58" s="30"/>
      <c r="G58" s="30"/>
      <c r="H58" s="129">
        <v>0.04</v>
      </c>
      <c r="I58" s="129">
        <v>0.04</v>
      </c>
      <c r="J58" s="129">
        <v>0.04</v>
      </c>
      <c r="K58" s="31"/>
    </row>
    <row r="59" spans="1:11" s="23" customFormat="1" ht="11.25" customHeight="1">
      <c r="A59" s="35" t="s">
        <v>46</v>
      </c>
      <c r="B59" s="36"/>
      <c r="C59" s="37">
        <v>64</v>
      </c>
      <c r="D59" s="37">
        <v>2</v>
      </c>
      <c r="E59" s="37">
        <v>2</v>
      </c>
      <c r="F59" s="38">
        <v>100</v>
      </c>
      <c r="G59" s="39"/>
      <c r="H59" s="130">
        <v>1.342</v>
      </c>
      <c r="I59" s="131">
        <v>0.04</v>
      </c>
      <c r="J59" s="131">
        <v>0.04</v>
      </c>
      <c r="K59" s="40">
        <v>100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165</v>
      </c>
      <c r="D61" s="29">
        <v>170</v>
      </c>
      <c r="E61" s="29">
        <v>105</v>
      </c>
      <c r="F61" s="30"/>
      <c r="G61" s="30"/>
      <c r="H61" s="129">
        <v>5.445</v>
      </c>
      <c r="I61" s="129">
        <v>5.445</v>
      </c>
      <c r="J61" s="129">
        <v>3.465</v>
      </c>
      <c r="K61" s="31"/>
    </row>
    <row r="62" spans="1:11" s="32" customFormat="1" ht="11.25" customHeight="1">
      <c r="A62" s="34" t="s">
        <v>48</v>
      </c>
      <c r="B62" s="28"/>
      <c r="C62" s="29">
        <v>257</v>
      </c>
      <c r="D62" s="29">
        <v>229</v>
      </c>
      <c r="E62" s="29">
        <v>210</v>
      </c>
      <c r="F62" s="30"/>
      <c r="G62" s="30"/>
      <c r="H62" s="129">
        <v>6.425</v>
      </c>
      <c r="I62" s="129">
        <v>6.425</v>
      </c>
      <c r="J62" s="129">
        <v>4.726</v>
      </c>
      <c r="K62" s="31"/>
    </row>
    <row r="63" spans="1:11" s="32" customFormat="1" ht="11.25" customHeight="1">
      <c r="A63" s="34" t="s">
        <v>49</v>
      </c>
      <c r="B63" s="28"/>
      <c r="C63" s="29">
        <v>118</v>
      </c>
      <c r="D63" s="29">
        <v>118</v>
      </c>
      <c r="E63" s="29">
        <v>118</v>
      </c>
      <c r="F63" s="30"/>
      <c r="G63" s="30"/>
      <c r="H63" s="129">
        <v>4.463</v>
      </c>
      <c r="I63" s="129">
        <v>3.895</v>
      </c>
      <c r="J63" s="129">
        <v>4.248</v>
      </c>
      <c r="K63" s="31"/>
    </row>
    <row r="64" spans="1:11" s="23" customFormat="1" ht="11.25" customHeight="1">
      <c r="A64" s="35" t="s">
        <v>50</v>
      </c>
      <c r="B64" s="36"/>
      <c r="C64" s="37">
        <v>540</v>
      </c>
      <c r="D64" s="37">
        <v>517</v>
      </c>
      <c r="E64" s="37">
        <v>433</v>
      </c>
      <c r="F64" s="38">
        <v>83.75241779497098</v>
      </c>
      <c r="G64" s="39"/>
      <c r="H64" s="130">
        <v>16.333000000000002</v>
      </c>
      <c r="I64" s="131">
        <v>15.765</v>
      </c>
      <c r="J64" s="131">
        <v>12.439</v>
      </c>
      <c r="K64" s="40">
        <v>78.90263241357438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810</v>
      </c>
      <c r="D66" s="37">
        <v>838</v>
      </c>
      <c r="E66" s="37">
        <v>660</v>
      </c>
      <c r="F66" s="38">
        <v>78.75894988066825</v>
      </c>
      <c r="G66" s="39"/>
      <c r="H66" s="130">
        <v>23.247</v>
      </c>
      <c r="I66" s="131">
        <v>22.7</v>
      </c>
      <c r="J66" s="131">
        <v>9.23</v>
      </c>
      <c r="K66" s="40">
        <v>40.66079295154185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497</v>
      </c>
      <c r="D72" s="29">
        <v>497</v>
      </c>
      <c r="E72" s="29">
        <v>421</v>
      </c>
      <c r="F72" s="30"/>
      <c r="G72" s="30"/>
      <c r="H72" s="129">
        <v>18.315</v>
      </c>
      <c r="I72" s="129">
        <v>18.315</v>
      </c>
      <c r="J72" s="129">
        <v>14.722</v>
      </c>
      <c r="K72" s="31"/>
    </row>
    <row r="73" spans="1:11" s="32" customFormat="1" ht="11.25" customHeight="1">
      <c r="A73" s="34" t="s">
        <v>56</v>
      </c>
      <c r="B73" s="28"/>
      <c r="C73" s="29">
        <v>6</v>
      </c>
      <c r="D73" s="29">
        <v>6</v>
      </c>
      <c r="E73" s="29">
        <v>6</v>
      </c>
      <c r="F73" s="30"/>
      <c r="G73" s="30"/>
      <c r="H73" s="129">
        <v>0.108</v>
      </c>
      <c r="I73" s="129">
        <v>0.108</v>
      </c>
      <c r="J73" s="129">
        <v>0.11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300</v>
      </c>
      <c r="D75" s="29">
        <v>251</v>
      </c>
      <c r="E75" s="29">
        <v>150</v>
      </c>
      <c r="F75" s="30"/>
      <c r="G75" s="30"/>
      <c r="H75" s="129">
        <v>10.677</v>
      </c>
      <c r="I75" s="129">
        <v>10.677</v>
      </c>
      <c r="J75" s="129">
        <v>5.714</v>
      </c>
      <c r="K75" s="31"/>
    </row>
    <row r="76" spans="1:11" s="32" customFormat="1" ht="11.25" customHeight="1">
      <c r="A76" s="34" t="s">
        <v>59</v>
      </c>
      <c r="B76" s="28"/>
      <c r="C76" s="29">
        <v>17</v>
      </c>
      <c r="D76" s="29">
        <v>17</v>
      </c>
      <c r="E76" s="29">
        <v>18</v>
      </c>
      <c r="F76" s="30"/>
      <c r="G76" s="30"/>
      <c r="H76" s="129">
        <v>0.374</v>
      </c>
      <c r="I76" s="129">
        <v>0.374</v>
      </c>
      <c r="J76" s="129">
        <v>0.429</v>
      </c>
      <c r="K76" s="31"/>
    </row>
    <row r="77" spans="1:11" s="32" customFormat="1" ht="11.25" customHeight="1">
      <c r="A77" s="34" t="s">
        <v>60</v>
      </c>
      <c r="B77" s="28"/>
      <c r="C77" s="29">
        <v>3</v>
      </c>
      <c r="D77" s="29"/>
      <c r="E77" s="29">
        <v>4</v>
      </c>
      <c r="F77" s="30"/>
      <c r="G77" s="30"/>
      <c r="H77" s="129">
        <v>0.06</v>
      </c>
      <c r="I77" s="129">
        <v>0.06</v>
      </c>
      <c r="J77" s="129">
        <v>0.06</v>
      </c>
      <c r="K77" s="31"/>
    </row>
    <row r="78" spans="1:11" s="32" customFormat="1" ht="11.25" customHeight="1">
      <c r="A78" s="34" t="s">
        <v>61</v>
      </c>
      <c r="B78" s="28"/>
      <c r="C78" s="29">
        <v>9</v>
      </c>
      <c r="D78" s="29"/>
      <c r="E78" s="29"/>
      <c r="F78" s="30"/>
      <c r="G78" s="30"/>
      <c r="H78" s="129">
        <v>0.234</v>
      </c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/>
      <c r="I79" s="129"/>
      <c r="J79" s="129"/>
      <c r="K79" s="31"/>
    </row>
    <row r="80" spans="1:11" s="23" customFormat="1" ht="11.25" customHeight="1">
      <c r="A80" s="41" t="s">
        <v>63</v>
      </c>
      <c r="B80" s="36"/>
      <c r="C80" s="37">
        <v>832</v>
      </c>
      <c r="D80" s="37">
        <v>771</v>
      </c>
      <c r="E80" s="37">
        <v>599</v>
      </c>
      <c r="F80" s="38">
        <v>77.69130998702983</v>
      </c>
      <c r="G80" s="39"/>
      <c r="H80" s="130">
        <v>29.768</v>
      </c>
      <c r="I80" s="131">
        <v>29.534</v>
      </c>
      <c r="J80" s="131">
        <v>21.034999999999997</v>
      </c>
      <c r="K80" s="40">
        <v>71.22299722353895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52</v>
      </c>
      <c r="D82" s="29">
        <v>59</v>
      </c>
      <c r="E82" s="29">
        <v>52</v>
      </c>
      <c r="F82" s="30"/>
      <c r="G82" s="30"/>
      <c r="H82" s="129">
        <v>0.899</v>
      </c>
      <c r="I82" s="129">
        <v>0.899</v>
      </c>
      <c r="J82" s="129">
        <v>0.255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>
        <v>52</v>
      </c>
      <c r="D84" s="37">
        <v>59</v>
      </c>
      <c r="E84" s="37">
        <v>52</v>
      </c>
      <c r="F84" s="38">
        <v>88.13559322033899</v>
      </c>
      <c r="G84" s="39"/>
      <c r="H84" s="130">
        <v>0.899</v>
      </c>
      <c r="I84" s="131">
        <v>0.899</v>
      </c>
      <c r="J84" s="131">
        <v>0.255</v>
      </c>
      <c r="K84" s="40">
        <v>28.364849833147943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2706</v>
      </c>
      <c r="D87" s="48">
        <v>2609</v>
      </c>
      <c r="E87" s="48">
        <v>2039</v>
      </c>
      <c r="F87" s="49">
        <v>78.15254886929858</v>
      </c>
      <c r="G87" s="39"/>
      <c r="H87" s="134">
        <v>81</v>
      </c>
      <c r="I87" s="135">
        <v>78.065</v>
      </c>
      <c r="J87" s="135">
        <v>49.858</v>
      </c>
      <c r="K87" s="49">
        <v>63.8672900787805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</v>
      </c>
      <c r="D9" s="29">
        <v>3</v>
      </c>
      <c r="E9" s="29">
        <v>5</v>
      </c>
      <c r="F9" s="30"/>
      <c r="G9" s="30"/>
      <c r="H9" s="129">
        <v>0.022</v>
      </c>
      <c r="I9" s="129">
        <v>0.033</v>
      </c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>
        <v>3</v>
      </c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>
        <v>1</v>
      </c>
      <c r="E12" s="29"/>
      <c r="F12" s="30"/>
      <c r="G12" s="30"/>
      <c r="H12" s="129"/>
      <c r="I12" s="129">
        <v>0.009</v>
      </c>
      <c r="J12" s="129"/>
      <c r="K12" s="31"/>
    </row>
    <row r="13" spans="1:11" s="23" customFormat="1" ht="11.25" customHeight="1">
      <c r="A13" s="35" t="s">
        <v>11</v>
      </c>
      <c r="B13" s="36"/>
      <c r="C13" s="37">
        <v>1</v>
      </c>
      <c r="D13" s="37">
        <v>4</v>
      </c>
      <c r="E13" s="37">
        <v>8</v>
      </c>
      <c r="F13" s="38">
        <v>200</v>
      </c>
      <c r="G13" s="39"/>
      <c r="H13" s="130">
        <v>0.022</v>
      </c>
      <c r="I13" s="131">
        <v>0.042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30">
        <v>0.011</v>
      </c>
      <c r="I15" s="131">
        <v>0.01</v>
      </c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2</v>
      </c>
      <c r="D19" s="29"/>
      <c r="E19" s="29"/>
      <c r="F19" s="30"/>
      <c r="G19" s="30"/>
      <c r="H19" s="129">
        <v>0.02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2</v>
      </c>
      <c r="D20" s="29"/>
      <c r="E20" s="29"/>
      <c r="F20" s="30"/>
      <c r="G20" s="30"/>
      <c r="H20" s="129">
        <v>0.03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3</v>
      </c>
      <c r="D21" s="29"/>
      <c r="E21" s="29"/>
      <c r="F21" s="30"/>
      <c r="G21" s="30"/>
      <c r="H21" s="129">
        <v>0.061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7</v>
      </c>
      <c r="D22" s="37"/>
      <c r="E22" s="37"/>
      <c r="F22" s="38"/>
      <c r="G22" s="39"/>
      <c r="H22" s="130">
        <v>0.111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990</v>
      </c>
      <c r="D24" s="37">
        <v>1003</v>
      </c>
      <c r="E24" s="37">
        <v>1024</v>
      </c>
      <c r="F24" s="38">
        <v>102.09371884346959</v>
      </c>
      <c r="G24" s="39"/>
      <c r="H24" s="130">
        <v>20.001</v>
      </c>
      <c r="I24" s="131">
        <v>20.158</v>
      </c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36</v>
      </c>
      <c r="D26" s="37">
        <v>25</v>
      </c>
      <c r="E26" s="37">
        <v>20</v>
      </c>
      <c r="F26" s="38">
        <v>80</v>
      </c>
      <c r="G26" s="39"/>
      <c r="H26" s="130">
        <v>0.832</v>
      </c>
      <c r="I26" s="131">
        <v>0.58</v>
      </c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37</v>
      </c>
      <c r="D28" s="29"/>
      <c r="E28" s="29">
        <v>20</v>
      </c>
      <c r="F28" s="30"/>
      <c r="G28" s="30"/>
      <c r="H28" s="129">
        <v>0.666</v>
      </c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60</v>
      </c>
      <c r="D30" s="29">
        <v>34</v>
      </c>
      <c r="E30" s="29">
        <v>30</v>
      </c>
      <c r="F30" s="30"/>
      <c r="G30" s="30"/>
      <c r="H30" s="129">
        <v>0.784</v>
      </c>
      <c r="I30" s="129">
        <v>0.695</v>
      </c>
      <c r="J30" s="129"/>
      <c r="K30" s="31"/>
    </row>
    <row r="31" spans="1:11" s="23" customFormat="1" ht="11.25" customHeight="1">
      <c r="A31" s="41" t="s">
        <v>23</v>
      </c>
      <c r="B31" s="36"/>
      <c r="C31" s="37">
        <v>97</v>
      </c>
      <c r="D31" s="37">
        <v>34</v>
      </c>
      <c r="E31" s="37">
        <v>50</v>
      </c>
      <c r="F31" s="38">
        <v>147.05882352941177</v>
      </c>
      <c r="G31" s="39"/>
      <c r="H31" s="130">
        <v>1.4500000000000002</v>
      </c>
      <c r="I31" s="131">
        <v>0.695</v>
      </c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60</v>
      </c>
      <c r="D33" s="29">
        <v>41</v>
      </c>
      <c r="E33" s="29">
        <v>40</v>
      </c>
      <c r="F33" s="30"/>
      <c r="G33" s="30"/>
      <c r="H33" s="129">
        <v>0.661</v>
      </c>
      <c r="I33" s="129">
        <v>0.404</v>
      </c>
      <c r="J33" s="129"/>
      <c r="K33" s="31"/>
    </row>
    <row r="34" spans="1:11" s="32" customFormat="1" ht="11.25" customHeight="1">
      <c r="A34" s="34" t="s">
        <v>25</v>
      </c>
      <c r="B34" s="28"/>
      <c r="C34" s="29">
        <v>13</v>
      </c>
      <c r="D34" s="29">
        <v>3</v>
      </c>
      <c r="E34" s="29">
        <v>3</v>
      </c>
      <c r="F34" s="30"/>
      <c r="G34" s="30"/>
      <c r="H34" s="129">
        <v>0.216</v>
      </c>
      <c r="I34" s="129">
        <v>0.039</v>
      </c>
      <c r="J34" s="129"/>
      <c r="K34" s="31"/>
    </row>
    <row r="35" spans="1:11" s="32" customFormat="1" ht="11.25" customHeight="1">
      <c r="A35" s="34" t="s">
        <v>26</v>
      </c>
      <c r="B35" s="28"/>
      <c r="C35" s="29">
        <v>43</v>
      </c>
      <c r="D35" s="29">
        <v>35</v>
      </c>
      <c r="E35" s="29">
        <v>36</v>
      </c>
      <c r="F35" s="30"/>
      <c r="G35" s="30"/>
      <c r="H35" s="129">
        <v>0.767</v>
      </c>
      <c r="I35" s="129">
        <v>0.456</v>
      </c>
      <c r="J35" s="129"/>
      <c r="K35" s="31"/>
    </row>
    <row r="36" spans="1:11" s="32" customFormat="1" ht="11.25" customHeight="1">
      <c r="A36" s="34" t="s">
        <v>27</v>
      </c>
      <c r="B36" s="28"/>
      <c r="C36" s="29">
        <v>196</v>
      </c>
      <c r="D36" s="29">
        <v>196</v>
      </c>
      <c r="E36" s="29">
        <v>92</v>
      </c>
      <c r="F36" s="30"/>
      <c r="G36" s="30"/>
      <c r="H36" s="129">
        <v>2.45</v>
      </c>
      <c r="I36" s="129">
        <v>2.45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312</v>
      </c>
      <c r="D37" s="37">
        <v>275</v>
      </c>
      <c r="E37" s="37">
        <v>171</v>
      </c>
      <c r="F37" s="38">
        <v>62.18181818181818</v>
      </c>
      <c r="G37" s="39"/>
      <c r="H37" s="130">
        <v>4.094</v>
      </c>
      <c r="I37" s="131">
        <v>3.349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10</v>
      </c>
      <c r="D39" s="37">
        <v>9</v>
      </c>
      <c r="E39" s="37">
        <v>10</v>
      </c>
      <c r="F39" s="38">
        <v>111.11111111111111</v>
      </c>
      <c r="G39" s="39"/>
      <c r="H39" s="130">
        <v>0.191</v>
      </c>
      <c r="I39" s="131">
        <v>0.2</v>
      </c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>
        <v>60</v>
      </c>
      <c r="E42" s="29">
        <v>60</v>
      </c>
      <c r="F42" s="30"/>
      <c r="G42" s="30"/>
      <c r="H42" s="129"/>
      <c r="I42" s="129">
        <v>1.14</v>
      </c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>
        <v>17</v>
      </c>
      <c r="D45" s="29">
        <v>21</v>
      </c>
      <c r="E45" s="29">
        <v>21</v>
      </c>
      <c r="F45" s="30"/>
      <c r="G45" s="30"/>
      <c r="H45" s="129">
        <v>0.374</v>
      </c>
      <c r="I45" s="129">
        <v>0.441</v>
      </c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>
        <v>34</v>
      </c>
      <c r="D47" s="29">
        <v>26</v>
      </c>
      <c r="E47" s="29">
        <v>30</v>
      </c>
      <c r="F47" s="30"/>
      <c r="G47" s="30"/>
      <c r="H47" s="129">
        <v>0.748</v>
      </c>
      <c r="I47" s="129">
        <v>0.52</v>
      </c>
      <c r="J47" s="129"/>
      <c r="K47" s="31"/>
    </row>
    <row r="48" spans="1:11" s="32" customFormat="1" ht="11.25" customHeight="1">
      <c r="A48" s="34" t="s">
        <v>37</v>
      </c>
      <c r="B48" s="28"/>
      <c r="C48" s="29">
        <v>159</v>
      </c>
      <c r="D48" s="29">
        <v>113</v>
      </c>
      <c r="E48" s="29">
        <v>100</v>
      </c>
      <c r="F48" s="30"/>
      <c r="G48" s="30"/>
      <c r="H48" s="129">
        <v>3.498</v>
      </c>
      <c r="I48" s="129">
        <v>2.486</v>
      </c>
      <c r="J48" s="129"/>
      <c r="K48" s="31"/>
    </row>
    <row r="49" spans="1:11" s="32" customFormat="1" ht="11.25" customHeight="1">
      <c r="A49" s="34" t="s">
        <v>38</v>
      </c>
      <c r="B49" s="28"/>
      <c r="C49" s="29">
        <v>12</v>
      </c>
      <c r="D49" s="29"/>
      <c r="E49" s="29"/>
      <c r="F49" s="30"/>
      <c r="G49" s="30"/>
      <c r="H49" s="129">
        <v>0.072</v>
      </c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222</v>
      </c>
      <c r="D50" s="37">
        <v>220</v>
      </c>
      <c r="E50" s="37">
        <v>211</v>
      </c>
      <c r="F50" s="38">
        <v>95.9090909090909</v>
      </c>
      <c r="G50" s="39"/>
      <c r="H50" s="130">
        <v>4.692</v>
      </c>
      <c r="I50" s="131">
        <v>4.587</v>
      </c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1</v>
      </c>
      <c r="E52" s="37">
        <v>2</v>
      </c>
      <c r="F52" s="38">
        <v>200</v>
      </c>
      <c r="G52" s="39"/>
      <c r="H52" s="130">
        <v>0.016</v>
      </c>
      <c r="I52" s="131">
        <v>0.024</v>
      </c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292</v>
      </c>
      <c r="D54" s="29">
        <v>200</v>
      </c>
      <c r="E54" s="29">
        <v>200</v>
      </c>
      <c r="F54" s="30"/>
      <c r="G54" s="30"/>
      <c r="H54" s="129">
        <v>6.132</v>
      </c>
      <c r="I54" s="129">
        <v>3.9</v>
      </c>
      <c r="J54" s="129"/>
      <c r="K54" s="31"/>
    </row>
    <row r="55" spans="1:11" s="32" customFormat="1" ht="11.25" customHeight="1">
      <c r="A55" s="34" t="s">
        <v>42</v>
      </c>
      <c r="B55" s="28"/>
      <c r="C55" s="29">
        <v>2</v>
      </c>
      <c r="D55" s="29">
        <v>2</v>
      </c>
      <c r="E55" s="29">
        <v>2</v>
      </c>
      <c r="F55" s="30"/>
      <c r="G55" s="30"/>
      <c r="H55" s="129">
        <v>0.031</v>
      </c>
      <c r="I55" s="129">
        <v>0.03</v>
      </c>
      <c r="J55" s="129"/>
      <c r="K55" s="31"/>
    </row>
    <row r="56" spans="1:11" s="32" customFormat="1" ht="11.25" customHeight="1">
      <c r="A56" s="34" t="s">
        <v>43</v>
      </c>
      <c r="B56" s="28"/>
      <c r="C56" s="29">
        <v>15</v>
      </c>
      <c r="D56" s="29"/>
      <c r="E56" s="29">
        <v>11.29</v>
      </c>
      <c r="F56" s="30"/>
      <c r="G56" s="30"/>
      <c r="H56" s="129">
        <v>0.3</v>
      </c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2</v>
      </c>
      <c r="E58" s="29">
        <v>1</v>
      </c>
      <c r="F58" s="30"/>
      <c r="G58" s="30"/>
      <c r="H58" s="129">
        <v>0.007</v>
      </c>
      <c r="I58" s="129">
        <v>0.013</v>
      </c>
      <c r="J58" s="129"/>
      <c r="K58" s="31"/>
    </row>
    <row r="59" spans="1:11" s="23" customFormat="1" ht="11.25" customHeight="1">
      <c r="A59" s="35" t="s">
        <v>46</v>
      </c>
      <c r="B59" s="36"/>
      <c r="C59" s="37">
        <v>310</v>
      </c>
      <c r="D59" s="37">
        <v>204</v>
      </c>
      <c r="E59" s="37">
        <v>214.29</v>
      </c>
      <c r="F59" s="38">
        <v>105.04411764705883</v>
      </c>
      <c r="G59" s="39"/>
      <c r="H59" s="130">
        <v>6.469999999999999</v>
      </c>
      <c r="I59" s="131">
        <v>3.9429999999999996</v>
      </c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170</v>
      </c>
      <c r="D61" s="29">
        <v>165</v>
      </c>
      <c r="E61" s="29">
        <v>212</v>
      </c>
      <c r="F61" s="30"/>
      <c r="G61" s="30"/>
      <c r="H61" s="129">
        <v>3.74</v>
      </c>
      <c r="I61" s="129">
        <v>4.048</v>
      </c>
      <c r="J61" s="129"/>
      <c r="K61" s="31"/>
    </row>
    <row r="62" spans="1:11" s="32" customFormat="1" ht="11.25" customHeight="1">
      <c r="A62" s="34" t="s">
        <v>48</v>
      </c>
      <c r="B62" s="28"/>
      <c r="C62" s="29">
        <v>10</v>
      </c>
      <c r="D62" s="29">
        <v>10</v>
      </c>
      <c r="E62" s="29">
        <v>6</v>
      </c>
      <c r="F62" s="30"/>
      <c r="G62" s="30"/>
      <c r="H62" s="129">
        <v>0.225</v>
      </c>
      <c r="I62" s="129">
        <v>0.128</v>
      </c>
      <c r="J62" s="129"/>
      <c r="K62" s="31"/>
    </row>
    <row r="63" spans="1:11" s="32" customFormat="1" ht="11.25" customHeight="1">
      <c r="A63" s="34" t="s">
        <v>49</v>
      </c>
      <c r="B63" s="28"/>
      <c r="C63" s="29">
        <v>193</v>
      </c>
      <c r="D63" s="29">
        <v>193</v>
      </c>
      <c r="E63" s="29">
        <v>193</v>
      </c>
      <c r="F63" s="30"/>
      <c r="G63" s="30"/>
      <c r="H63" s="129">
        <v>3.509</v>
      </c>
      <c r="I63" s="129">
        <v>3.474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373</v>
      </c>
      <c r="D64" s="37">
        <v>368</v>
      </c>
      <c r="E64" s="37">
        <v>411</v>
      </c>
      <c r="F64" s="38">
        <v>111.68478260869566</v>
      </c>
      <c r="G64" s="39"/>
      <c r="H64" s="130">
        <v>7.474</v>
      </c>
      <c r="I64" s="131">
        <v>7.65</v>
      </c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1535</v>
      </c>
      <c r="D66" s="37">
        <v>1800</v>
      </c>
      <c r="E66" s="37">
        <v>1515</v>
      </c>
      <c r="F66" s="38">
        <v>84.16666666666667</v>
      </c>
      <c r="G66" s="39"/>
      <c r="H66" s="130">
        <v>27.63</v>
      </c>
      <c r="I66" s="131">
        <v>20.88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165</v>
      </c>
      <c r="D68" s="29">
        <v>109</v>
      </c>
      <c r="E68" s="29">
        <v>110</v>
      </c>
      <c r="F68" s="30"/>
      <c r="G68" s="30"/>
      <c r="H68" s="129">
        <v>3.666</v>
      </c>
      <c r="I68" s="129">
        <v>2.132</v>
      </c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>
        <v>165</v>
      </c>
      <c r="D70" s="37">
        <v>109</v>
      </c>
      <c r="E70" s="37">
        <v>110</v>
      </c>
      <c r="F70" s="38">
        <v>100.91743119266054</v>
      </c>
      <c r="G70" s="39"/>
      <c r="H70" s="130">
        <v>3.666</v>
      </c>
      <c r="I70" s="131">
        <v>2.132</v>
      </c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769</v>
      </c>
      <c r="D72" s="29">
        <v>541</v>
      </c>
      <c r="E72" s="29">
        <v>541</v>
      </c>
      <c r="F72" s="30"/>
      <c r="G72" s="30"/>
      <c r="H72" s="129">
        <v>7.92</v>
      </c>
      <c r="I72" s="129">
        <v>5.41</v>
      </c>
      <c r="J72" s="129"/>
      <c r="K72" s="31"/>
    </row>
    <row r="73" spans="1:11" s="32" customFormat="1" ht="11.25" customHeight="1">
      <c r="A73" s="34" t="s">
        <v>56</v>
      </c>
      <c r="B73" s="28"/>
      <c r="C73" s="29">
        <v>43</v>
      </c>
      <c r="D73" s="29">
        <v>43</v>
      </c>
      <c r="E73" s="29">
        <v>43</v>
      </c>
      <c r="F73" s="30"/>
      <c r="G73" s="30"/>
      <c r="H73" s="129">
        <v>0.774</v>
      </c>
      <c r="I73" s="129">
        <v>0.77</v>
      </c>
      <c r="J73" s="129"/>
      <c r="K73" s="31"/>
    </row>
    <row r="74" spans="1:11" s="32" customFormat="1" ht="11.25" customHeight="1">
      <c r="A74" s="34" t="s">
        <v>57</v>
      </c>
      <c r="B74" s="28"/>
      <c r="C74" s="29">
        <v>153</v>
      </c>
      <c r="D74" s="29">
        <v>118</v>
      </c>
      <c r="E74" s="29">
        <v>100</v>
      </c>
      <c r="F74" s="30"/>
      <c r="G74" s="30"/>
      <c r="H74" s="129">
        <v>3.06</v>
      </c>
      <c r="I74" s="129">
        <v>1.413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185</v>
      </c>
      <c r="D75" s="29">
        <v>140</v>
      </c>
      <c r="E75" s="29">
        <v>120</v>
      </c>
      <c r="F75" s="30"/>
      <c r="G75" s="30"/>
      <c r="H75" s="129">
        <v>1.358</v>
      </c>
      <c r="I75" s="129">
        <v>1.507</v>
      </c>
      <c r="J75" s="129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>
        <v>20</v>
      </c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10</v>
      </c>
      <c r="D77" s="29">
        <v>10</v>
      </c>
      <c r="E77" s="29">
        <v>11</v>
      </c>
      <c r="F77" s="30"/>
      <c r="G77" s="30"/>
      <c r="H77" s="129">
        <v>0.12</v>
      </c>
      <c r="I77" s="129">
        <v>0.12</v>
      </c>
      <c r="J77" s="129"/>
      <c r="K77" s="31"/>
    </row>
    <row r="78" spans="1:11" s="32" customFormat="1" ht="11.25" customHeight="1">
      <c r="A78" s="34" t="s">
        <v>61</v>
      </c>
      <c r="B78" s="28"/>
      <c r="C78" s="29">
        <v>12</v>
      </c>
      <c r="D78" s="29">
        <v>11</v>
      </c>
      <c r="E78" s="29">
        <v>10</v>
      </c>
      <c r="F78" s="30"/>
      <c r="G78" s="30"/>
      <c r="H78" s="129">
        <v>0.228</v>
      </c>
      <c r="I78" s="129">
        <v>0.2</v>
      </c>
      <c r="J78" s="129"/>
      <c r="K78" s="31"/>
    </row>
    <row r="79" spans="1:11" s="32" customFormat="1" ht="11.25" customHeight="1">
      <c r="A79" s="34" t="s">
        <v>62</v>
      </c>
      <c r="B79" s="28"/>
      <c r="C79" s="29">
        <v>172</v>
      </c>
      <c r="D79" s="29">
        <v>260</v>
      </c>
      <c r="E79" s="29">
        <v>260</v>
      </c>
      <c r="F79" s="30"/>
      <c r="G79" s="30"/>
      <c r="H79" s="129">
        <v>3.354</v>
      </c>
      <c r="I79" s="129">
        <v>3.12</v>
      </c>
      <c r="J79" s="129"/>
      <c r="K79" s="31"/>
    </row>
    <row r="80" spans="1:11" s="23" customFormat="1" ht="11.25" customHeight="1">
      <c r="A80" s="41" t="s">
        <v>63</v>
      </c>
      <c r="B80" s="36"/>
      <c r="C80" s="37">
        <v>1344</v>
      </c>
      <c r="D80" s="37">
        <v>1123</v>
      </c>
      <c r="E80" s="37">
        <v>1105</v>
      </c>
      <c r="F80" s="38">
        <v>98.39715048975957</v>
      </c>
      <c r="G80" s="39"/>
      <c r="H80" s="130">
        <v>16.814</v>
      </c>
      <c r="I80" s="131">
        <v>12.54</v>
      </c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23</v>
      </c>
      <c r="D82" s="29">
        <v>23</v>
      </c>
      <c r="E82" s="29">
        <v>30</v>
      </c>
      <c r="F82" s="30"/>
      <c r="G82" s="30"/>
      <c r="H82" s="129">
        <v>0.386</v>
      </c>
      <c r="I82" s="129">
        <v>0.51</v>
      </c>
      <c r="J82" s="129"/>
      <c r="K82" s="31"/>
    </row>
    <row r="83" spans="1:11" s="32" customFormat="1" ht="11.25" customHeight="1">
      <c r="A83" s="34" t="s">
        <v>65</v>
      </c>
      <c r="B83" s="28"/>
      <c r="C83" s="29">
        <v>36</v>
      </c>
      <c r="D83" s="29">
        <v>36</v>
      </c>
      <c r="E83" s="29">
        <v>37</v>
      </c>
      <c r="F83" s="30"/>
      <c r="G83" s="30"/>
      <c r="H83" s="129">
        <v>0.67</v>
      </c>
      <c r="I83" s="129">
        <v>0.67</v>
      </c>
      <c r="J83" s="129"/>
      <c r="K83" s="31"/>
    </row>
    <row r="84" spans="1:11" s="23" customFormat="1" ht="11.25" customHeight="1">
      <c r="A84" s="35" t="s">
        <v>66</v>
      </c>
      <c r="B84" s="36"/>
      <c r="C84" s="37">
        <v>59</v>
      </c>
      <c r="D84" s="37">
        <v>59</v>
      </c>
      <c r="E84" s="37">
        <v>67</v>
      </c>
      <c r="F84" s="38">
        <v>113.55932203389831</v>
      </c>
      <c r="G84" s="39"/>
      <c r="H84" s="130">
        <v>1.056</v>
      </c>
      <c r="I84" s="131">
        <v>1.1800000000000002</v>
      </c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5463</v>
      </c>
      <c r="D87" s="48">
        <v>5235</v>
      </c>
      <c r="E87" s="48">
        <v>4919.29</v>
      </c>
      <c r="F87" s="49">
        <v>93.96924546322828</v>
      </c>
      <c r="G87" s="39"/>
      <c r="H87" s="134">
        <v>94.52999999999999</v>
      </c>
      <c r="I87" s="135">
        <v>77.97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2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3.5</v>
      </c>
      <c r="D15" s="37">
        <v>5</v>
      </c>
      <c r="E15" s="37">
        <v>5</v>
      </c>
      <c r="F15" s="38">
        <v>100</v>
      </c>
      <c r="G15" s="39"/>
      <c r="H15" s="130">
        <v>0.01</v>
      </c>
      <c r="I15" s="131">
        <v>0.013</v>
      </c>
      <c r="J15" s="131">
        <v>0.013</v>
      </c>
      <c r="K15" s="40">
        <v>100.00000000000001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0.02</v>
      </c>
      <c r="D17" s="37">
        <v>2</v>
      </c>
      <c r="E17" s="37">
        <v>2</v>
      </c>
      <c r="F17" s="38">
        <v>100</v>
      </c>
      <c r="G17" s="39"/>
      <c r="H17" s="130">
        <v>0.001</v>
      </c>
      <c r="I17" s="131">
        <v>0.001</v>
      </c>
      <c r="J17" s="131">
        <v>0.001</v>
      </c>
      <c r="K17" s="40">
        <v>100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0.61</v>
      </c>
      <c r="D20" s="29"/>
      <c r="E20" s="29"/>
      <c r="F20" s="30"/>
      <c r="G20" s="30"/>
      <c r="H20" s="129">
        <v>0.034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0.48</v>
      </c>
      <c r="D21" s="29"/>
      <c r="E21" s="29"/>
      <c r="F21" s="30"/>
      <c r="G21" s="30"/>
      <c r="H21" s="129">
        <v>0.029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1.0899999999999999</v>
      </c>
      <c r="D22" s="37"/>
      <c r="E22" s="37"/>
      <c r="F22" s="38"/>
      <c r="G22" s="39"/>
      <c r="H22" s="130">
        <v>0.063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0.76</v>
      </c>
      <c r="D24" s="37">
        <v>1</v>
      </c>
      <c r="E24" s="37">
        <v>1</v>
      </c>
      <c r="F24" s="38">
        <v>100</v>
      </c>
      <c r="G24" s="39"/>
      <c r="H24" s="130">
        <v>0.068</v>
      </c>
      <c r="I24" s="131">
        <v>0.068</v>
      </c>
      <c r="J24" s="131">
        <v>0.04</v>
      </c>
      <c r="K24" s="40">
        <v>58.8235294117647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48</v>
      </c>
      <c r="D26" s="37">
        <v>48</v>
      </c>
      <c r="E26" s="37">
        <v>48</v>
      </c>
      <c r="F26" s="38">
        <v>100</v>
      </c>
      <c r="G26" s="39"/>
      <c r="H26" s="130">
        <v>6.24</v>
      </c>
      <c r="I26" s="131">
        <v>6</v>
      </c>
      <c r="J26" s="131">
        <v>6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/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/>
      <c r="I37" s="131"/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0.3</v>
      </c>
      <c r="D39" s="37">
        <v>1</v>
      </c>
      <c r="E39" s="37">
        <v>1</v>
      </c>
      <c r="F39" s="38">
        <v>100</v>
      </c>
      <c r="G39" s="39"/>
      <c r="H39" s="130">
        <v>0.036</v>
      </c>
      <c r="I39" s="131">
        <v>0.035</v>
      </c>
      <c r="J39" s="131">
        <v>0.062</v>
      </c>
      <c r="K39" s="40">
        <v>177.14285714285714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>
        <v>0.72</v>
      </c>
      <c r="D47" s="29"/>
      <c r="E47" s="29"/>
      <c r="F47" s="30"/>
      <c r="G47" s="30"/>
      <c r="H47" s="129">
        <v>0.198</v>
      </c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0.72</v>
      </c>
      <c r="D50" s="37"/>
      <c r="E50" s="37"/>
      <c r="F50" s="38"/>
      <c r="G50" s="39"/>
      <c r="H50" s="130">
        <v>0.198</v>
      </c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29</v>
      </c>
      <c r="D52" s="37"/>
      <c r="E52" s="37"/>
      <c r="F52" s="38"/>
      <c r="G52" s="39"/>
      <c r="H52" s="130">
        <v>5.481</v>
      </c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13</v>
      </c>
      <c r="D54" s="29">
        <v>13</v>
      </c>
      <c r="E54" s="29">
        <v>13</v>
      </c>
      <c r="F54" s="30"/>
      <c r="G54" s="30"/>
      <c r="H54" s="129">
        <v>3.77</v>
      </c>
      <c r="I54" s="129">
        <v>3.77</v>
      </c>
      <c r="J54" s="129">
        <v>3.705</v>
      </c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>
        <v>1</v>
      </c>
      <c r="E55" s="29">
        <v>1</v>
      </c>
      <c r="F55" s="30"/>
      <c r="G55" s="30"/>
      <c r="H55" s="129">
        <v>0.26</v>
      </c>
      <c r="I55" s="129">
        <v>0.26</v>
      </c>
      <c r="J55" s="129">
        <v>0.16</v>
      </c>
      <c r="K55" s="31"/>
    </row>
    <row r="56" spans="1:11" s="32" customFormat="1" ht="11.25" customHeight="1">
      <c r="A56" s="34" t="s">
        <v>43</v>
      </c>
      <c r="B56" s="28"/>
      <c r="C56" s="29">
        <v>26</v>
      </c>
      <c r="D56" s="29">
        <v>24.5</v>
      </c>
      <c r="E56" s="29">
        <v>24.5</v>
      </c>
      <c r="F56" s="30"/>
      <c r="G56" s="30"/>
      <c r="H56" s="129">
        <v>6.63</v>
      </c>
      <c r="I56" s="129">
        <v>6</v>
      </c>
      <c r="J56" s="129">
        <v>6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>
        <v>40</v>
      </c>
      <c r="D59" s="37">
        <v>38.5</v>
      </c>
      <c r="E59" s="37">
        <v>38.5</v>
      </c>
      <c r="F59" s="38">
        <v>100</v>
      </c>
      <c r="G59" s="39"/>
      <c r="H59" s="130">
        <v>10.66</v>
      </c>
      <c r="I59" s="131">
        <v>10.030000000000001</v>
      </c>
      <c r="J59" s="131">
        <v>9.865</v>
      </c>
      <c r="K59" s="40">
        <v>98.35493519441674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>
        <v>3</v>
      </c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>
        <v>3</v>
      </c>
      <c r="F64" s="38"/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0.57</v>
      </c>
      <c r="D66" s="37">
        <v>1</v>
      </c>
      <c r="E66" s="37">
        <v>1</v>
      </c>
      <c r="F66" s="38">
        <v>100</v>
      </c>
      <c r="G66" s="39"/>
      <c r="H66" s="130">
        <v>0.001</v>
      </c>
      <c r="I66" s="131">
        <v>0.001</v>
      </c>
      <c r="J66" s="131">
        <v>0.001</v>
      </c>
      <c r="K66" s="40">
        <v>100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/>
      <c r="I73" s="129"/>
      <c r="J73" s="129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1.06</v>
      </c>
      <c r="D77" s="29">
        <v>1</v>
      </c>
      <c r="E77" s="29">
        <v>3</v>
      </c>
      <c r="F77" s="30"/>
      <c r="G77" s="30"/>
      <c r="H77" s="129">
        <v>0.17</v>
      </c>
      <c r="I77" s="129">
        <v>0.17</v>
      </c>
      <c r="J77" s="129">
        <v>0.4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/>
      <c r="I79" s="129"/>
      <c r="J79" s="129"/>
      <c r="K79" s="31"/>
    </row>
    <row r="80" spans="1:11" s="23" customFormat="1" ht="11.25" customHeight="1">
      <c r="A80" s="41" t="s">
        <v>63</v>
      </c>
      <c r="B80" s="36"/>
      <c r="C80" s="37">
        <v>1.06</v>
      </c>
      <c r="D80" s="37">
        <v>1</v>
      </c>
      <c r="E80" s="37">
        <v>3</v>
      </c>
      <c r="F80" s="38">
        <v>300</v>
      </c>
      <c r="G80" s="39"/>
      <c r="H80" s="130">
        <v>0.17</v>
      </c>
      <c r="I80" s="131">
        <v>0.17</v>
      </c>
      <c r="J80" s="131">
        <v>0.4</v>
      </c>
      <c r="K80" s="40">
        <v>235.2941176470588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125.01999999999998</v>
      </c>
      <c r="D87" s="48">
        <v>97.5</v>
      </c>
      <c r="E87" s="48">
        <v>102.5</v>
      </c>
      <c r="F87" s="49">
        <v>105.12820512820512</v>
      </c>
      <c r="G87" s="39"/>
      <c r="H87" s="134">
        <v>22.928000000000004</v>
      </c>
      <c r="I87" s="135">
        <v>16.318000000000005</v>
      </c>
      <c r="J87" s="135">
        <v>16.382</v>
      </c>
      <c r="K87" s="49">
        <v>100.39220492707437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0" zoomScaleSheetLayoutView="90" zoomScalePageLayoutView="0" workbookViewId="0" topLeftCell="A1">
      <selection activeCell="J22" sqref="J22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>
        <v>2</v>
      </c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</v>
      </c>
      <c r="D9" s="29">
        <v>2</v>
      </c>
      <c r="E9" s="29">
        <v>24</v>
      </c>
      <c r="F9" s="30"/>
      <c r="G9" s="30"/>
      <c r="H9" s="129">
        <v>0.096</v>
      </c>
      <c r="I9" s="129">
        <v>0.041</v>
      </c>
      <c r="J9" s="129">
        <v>0.535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>
        <v>5</v>
      </c>
      <c r="F10" s="30"/>
      <c r="G10" s="30"/>
      <c r="H10" s="129"/>
      <c r="I10" s="129"/>
      <c r="J10" s="129">
        <v>0.095</v>
      </c>
      <c r="K10" s="31"/>
    </row>
    <row r="11" spans="1:11" s="32" customFormat="1" ht="11.25" customHeight="1">
      <c r="A11" s="27" t="s">
        <v>9</v>
      </c>
      <c r="B11" s="28"/>
      <c r="C11" s="29">
        <v>5</v>
      </c>
      <c r="D11" s="29">
        <v>3</v>
      </c>
      <c r="E11" s="29">
        <v>5</v>
      </c>
      <c r="F11" s="30"/>
      <c r="G11" s="30"/>
      <c r="H11" s="129">
        <v>0.13</v>
      </c>
      <c r="I11" s="129">
        <v>0.078</v>
      </c>
      <c r="J11" s="129">
        <v>0.122</v>
      </c>
      <c r="K11" s="31"/>
    </row>
    <row r="12" spans="1:11" s="32" customFormat="1" ht="11.25" customHeight="1">
      <c r="A12" s="34" t="s">
        <v>10</v>
      </c>
      <c r="B12" s="28"/>
      <c r="C12" s="29">
        <v>20</v>
      </c>
      <c r="D12" s="29">
        <v>14</v>
      </c>
      <c r="E12" s="29">
        <v>26</v>
      </c>
      <c r="F12" s="30"/>
      <c r="G12" s="30"/>
      <c r="H12" s="129">
        <v>0.48</v>
      </c>
      <c r="I12" s="129">
        <v>0.336</v>
      </c>
      <c r="J12" s="129">
        <v>0.543</v>
      </c>
      <c r="K12" s="31"/>
    </row>
    <row r="13" spans="1:11" s="23" customFormat="1" ht="11.25" customHeight="1">
      <c r="A13" s="35" t="s">
        <v>11</v>
      </c>
      <c r="B13" s="36"/>
      <c r="C13" s="37">
        <v>29</v>
      </c>
      <c r="D13" s="37">
        <v>19</v>
      </c>
      <c r="E13" s="37">
        <v>60</v>
      </c>
      <c r="F13" s="38">
        <f>IF(D13&gt;0,100*E13/D13,0)</f>
        <v>315.7894736842105</v>
      </c>
      <c r="G13" s="39"/>
      <c r="H13" s="130">
        <v>0.706</v>
      </c>
      <c r="I13" s="131">
        <v>0.455</v>
      </c>
      <c r="J13" s="131">
        <v>1.295</v>
      </c>
      <c r="K13" s="40">
        <v>284.6153846153846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f>IF(D15&gt;0,100*E15/D15,0)</f>
        <v>100</v>
      </c>
      <c r="G15" s="39"/>
      <c r="H15" s="130">
        <v>0.015</v>
      </c>
      <c r="I15" s="131">
        <v>0.015</v>
      </c>
      <c r="J15" s="131">
        <v>0.015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IF(D17&gt;0,100*E17/D17,0)</f>
        <v>0</v>
      </c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27</v>
      </c>
      <c r="D19" s="29">
        <v>27</v>
      </c>
      <c r="E19" s="29"/>
      <c r="F19" s="30"/>
      <c r="G19" s="30"/>
      <c r="H19" s="129">
        <v>0.224</v>
      </c>
      <c r="I19" s="129">
        <v>0.27</v>
      </c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27</v>
      </c>
      <c r="D22" s="37">
        <v>27</v>
      </c>
      <c r="E22" s="37"/>
      <c r="F22" s="38">
        <f>IF(D22&gt;0,100*E22/D22,0)</f>
        <v>0</v>
      </c>
      <c r="G22" s="39"/>
      <c r="H22" s="130">
        <v>0.224</v>
      </c>
      <c r="I22" s="131">
        <v>0.27</v>
      </c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5268</v>
      </c>
      <c r="D24" s="37">
        <v>5503</v>
      </c>
      <c r="E24" s="37">
        <v>5885</v>
      </c>
      <c r="F24" s="38">
        <f>IF(D24&gt;0,100*E24/D24,0)</f>
        <v>106.94166818099218</v>
      </c>
      <c r="G24" s="39"/>
      <c r="H24" s="130">
        <v>59.581</v>
      </c>
      <c r="I24" s="131">
        <v>70.163</v>
      </c>
      <c r="J24" s="131">
        <v>71.418</v>
      </c>
      <c r="K24" s="40">
        <v>101.78869204566512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210</v>
      </c>
      <c r="D26" s="37">
        <v>231</v>
      </c>
      <c r="E26" s="37">
        <v>220</v>
      </c>
      <c r="F26" s="38">
        <f>IF(D26&gt;0,100*E26/D26,0)</f>
        <v>95.23809523809524</v>
      </c>
      <c r="G26" s="39"/>
      <c r="H26" s="130">
        <v>2.6</v>
      </c>
      <c r="I26" s="131">
        <v>3.119</v>
      </c>
      <c r="J26" s="131">
        <v>2.75</v>
      </c>
      <c r="K26" s="40">
        <v>88.16928502725231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11</v>
      </c>
      <c r="D28" s="29">
        <v>16</v>
      </c>
      <c r="E28" s="29">
        <v>308</v>
      </c>
      <c r="F28" s="30"/>
      <c r="G28" s="30"/>
      <c r="H28" s="129">
        <v>0.255</v>
      </c>
      <c r="I28" s="129">
        <v>0.24</v>
      </c>
      <c r="J28" s="129">
        <v>6.5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1500</v>
      </c>
      <c r="D30" s="29">
        <v>1294</v>
      </c>
      <c r="E30" s="29">
        <v>1650</v>
      </c>
      <c r="F30" s="30"/>
      <c r="G30" s="30"/>
      <c r="H30" s="129">
        <v>29.5</v>
      </c>
      <c r="I30" s="129">
        <v>23.805</v>
      </c>
      <c r="J30" s="129">
        <v>37.34</v>
      </c>
      <c r="K30" s="31"/>
    </row>
    <row r="31" spans="1:11" s="23" customFormat="1" ht="11.25" customHeight="1">
      <c r="A31" s="41" t="s">
        <v>23</v>
      </c>
      <c r="B31" s="36"/>
      <c r="C31" s="37">
        <v>1511</v>
      </c>
      <c r="D31" s="37">
        <v>1310</v>
      </c>
      <c r="E31" s="37">
        <v>1958</v>
      </c>
      <c r="F31" s="38">
        <f>IF(D31&gt;0,100*E31/D31,0)</f>
        <v>149.46564885496184</v>
      </c>
      <c r="G31" s="39"/>
      <c r="H31" s="130">
        <v>29.755</v>
      </c>
      <c r="I31" s="131">
        <v>24.044999999999998</v>
      </c>
      <c r="J31" s="131">
        <v>43.84</v>
      </c>
      <c r="K31" s="40">
        <v>182.32480765231858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50</v>
      </c>
      <c r="D33" s="29">
        <v>31</v>
      </c>
      <c r="E33" s="29">
        <v>46</v>
      </c>
      <c r="F33" s="30"/>
      <c r="G33" s="30"/>
      <c r="H33" s="129">
        <v>0.75</v>
      </c>
      <c r="I33" s="129">
        <v>0.662</v>
      </c>
      <c r="J33" s="129">
        <v>0.69</v>
      </c>
      <c r="K33" s="31"/>
    </row>
    <row r="34" spans="1:11" s="32" customFormat="1" ht="11.25" customHeight="1">
      <c r="A34" s="34" t="s">
        <v>25</v>
      </c>
      <c r="B34" s="28"/>
      <c r="C34" s="29">
        <v>19</v>
      </c>
      <c r="D34" s="29">
        <v>8</v>
      </c>
      <c r="E34" s="29">
        <v>17</v>
      </c>
      <c r="F34" s="30"/>
      <c r="G34" s="30"/>
      <c r="H34" s="129">
        <v>0.208</v>
      </c>
      <c r="I34" s="129">
        <v>0.17</v>
      </c>
      <c r="J34" s="129">
        <v>0.238</v>
      </c>
      <c r="K34" s="31"/>
    </row>
    <row r="35" spans="1:11" s="32" customFormat="1" ht="11.25" customHeight="1">
      <c r="A35" s="34" t="s">
        <v>26</v>
      </c>
      <c r="B35" s="28"/>
      <c r="C35" s="29">
        <v>8</v>
      </c>
      <c r="D35" s="29">
        <v>7</v>
      </c>
      <c r="E35" s="29">
        <v>14</v>
      </c>
      <c r="F35" s="30"/>
      <c r="G35" s="30"/>
      <c r="H35" s="129">
        <v>0.18</v>
      </c>
      <c r="I35" s="129">
        <v>0.161</v>
      </c>
      <c r="J35" s="129">
        <v>0.294</v>
      </c>
      <c r="K35" s="31"/>
    </row>
    <row r="36" spans="1:11" s="32" customFormat="1" ht="11.25" customHeight="1">
      <c r="A36" s="34" t="s">
        <v>27</v>
      </c>
      <c r="B36" s="28"/>
      <c r="C36" s="29">
        <v>30</v>
      </c>
      <c r="D36" s="29">
        <v>66</v>
      </c>
      <c r="E36" s="29">
        <v>46</v>
      </c>
      <c r="F36" s="30"/>
      <c r="G36" s="30"/>
      <c r="H36" s="129">
        <v>0.6</v>
      </c>
      <c r="I36" s="129">
        <v>1.32</v>
      </c>
      <c r="J36" s="129">
        <v>0.912</v>
      </c>
      <c r="K36" s="31"/>
    </row>
    <row r="37" spans="1:11" s="23" customFormat="1" ht="11.25" customHeight="1">
      <c r="A37" s="35" t="s">
        <v>28</v>
      </c>
      <c r="B37" s="36"/>
      <c r="C37" s="37">
        <v>107</v>
      </c>
      <c r="D37" s="37">
        <v>112</v>
      </c>
      <c r="E37" s="37">
        <v>123</v>
      </c>
      <c r="F37" s="38">
        <f>IF(D37&gt;0,100*E37/D37,0)</f>
        <v>109.82142857142857</v>
      </c>
      <c r="G37" s="39"/>
      <c r="H37" s="130">
        <v>1.738</v>
      </c>
      <c r="I37" s="131">
        <v>2.313</v>
      </c>
      <c r="J37" s="131">
        <v>2.134</v>
      </c>
      <c r="K37" s="40">
        <v>92.26113272805878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8</v>
      </c>
      <c r="D39" s="37">
        <v>4</v>
      </c>
      <c r="E39" s="37">
        <v>2</v>
      </c>
      <c r="F39" s="38">
        <f>IF(D39&gt;0,100*E39/D39,0)</f>
        <v>50</v>
      </c>
      <c r="G39" s="39"/>
      <c r="H39" s="130">
        <v>0.14</v>
      </c>
      <c r="I39" s="131">
        <v>0.072</v>
      </c>
      <c r="J39" s="131">
        <v>0.022</v>
      </c>
      <c r="K39" s="40">
        <v>30.555555555555554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>
        <v>30</v>
      </c>
      <c r="D42" s="29">
        <v>21</v>
      </c>
      <c r="E42" s="29">
        <v>16</v>
      </c>
      <c r="F42" s="30"/>
      <c r="G42" s="30"/>
      <c r="H42" s="129">
        <v>0.525</v>
      </c>
      <c r="I42" s="129">
        <v>0.378</v>
      </c>
      <c r="J42" s="129">
        <v>0.285</v>
      </c>
      <c r="K42" s="31"/>
    </row>
    <row r="43" spans="1:11" s="32" customFormat="1" ht="11.25" customHeight="1">
      <c r="A43" s="34" t="s">
        <v>32</v>
      </c>
      <c r="B43" s="28"/>
      <c r="C43" s="29">
        <v>29</v>
      </c>
      <c r="D43" s="29">
        <v>14</v>
      </c>
      <c r="E43" s="29">
        <v>17</v>
      </c>
      <c r="F43" s="30"/>
      <c r="G43" s="30"/>
      <c r="H43" s="129">
        <v>0.305</v>
      </c>
      <c r="I43" s="129">
        <v>0.21</v>
      </c>
      <c r="J43" s="129">
        <v>0.238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>
        <v>31</v>
      </c>
      <c r="D47" s="29">
        <v>31</v>
      </c>
      <c r="E47" s="29">
        <v>39</v>
      </c>
      <c r="F47" s="30"/>
      <c r="G47" s="30"/>
      <c r="H47" s="129">
        <v>0.372</v>
      </c>
      <c r="I47" s="129">
        <v>0.372</v>
      </c>
      <c r="J47" s="129">
        <v>0.468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90</v>
      </c>
      <c r="D50" s="37">
        <v>66</v>
      </c>
      <c r="E50" s="37">
        <v>72</v>
      </c>
      <c r="F50" s="38">
        <f>IF(D50&gt;0,100*E50/D50,0)</f>
        <v>109.0909090909091</v>
      </c>
      <c r="G50" s="39"/>
      <c r="H50" s="130">
        <v>1.202</v>
      </c>
      <c r="I50" s="131">
        <v>0.96</v>
      </c>
      <c r="J50" s="131">
        <v>0.9909999999999999</v>
      </c>
      <c r="K50" s="40">
        <v>103.22916666666667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1.68</v>
      </c>
      <c r="D52" s="37">
        <v>2</v>
      </c>
      <c r="E52" s="37">
        <v>2</v>
      </c>
      <c r="F52" s="38">
        <f>IF(D52&gt;0,100*E52/D52,0)</f>
        <v>100</v>
      </c>
      <c r="G52" s="39"/>
      <c r="H52" s="130">
        <v>0.067</v>
      </c>
      <c r="I52" s="131">
        <v>0.026</v>
      </c>
      <c r="J52" s="131">
        <v>0.042</v>
      </c>
      <c r="K52" s="40">
        <v>161.53846153846155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1712</v>
      </c>
      <c r="D54" s="29">
        <v>2083</v>
      </c>
      <c r="E54" s="29">
        <v>2083</v>
      </c>
      <c r="F54" s="30"/>
      <c r="G54" s="30"/>
      <c r="H54" s="129">
        <v>24.824</v>
      </c>
      <c r="I54" s="129">
        <v>31.766</v>
      </c>
      <c r="J54" s="129">
        <v>31.245</v>
      </c>
      <c r="K54" s="31"/>
    </row>
    <row r="55" spans="1:11" s="32" customFormat="1" ht="11.25" customHeight="1">
      <c r="A55" s="34" t="s">
        <v>42</v>
      </c>
      <c r="B55" s="28"/>
      <c r="C55" s="29">
        <v>113</v>
      </c>
      <c r="D55" s="29">
        <v>72</v>
      </c>
      <c r="E55" s="29">
        <v>100</v>
      </c>
      <c r="F55" s="30"/>
      <c r="G55" s="30"/>
      <c r="H55" s="129">
        <v>1.333</v>
      </c>
      <c r="I55" s="129">
        <v>0.842</v>
      </c>
      <c r="J55" s="129">
        <v>1.15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>
        <v>56</v>
      </c>
      <c r="F56" s="30"/>
      <c r="G56" s="30"/>
      <c r="H56" s="129"/>
      <c r="I56" s="129"/>
      <c r="J56" s="129">
        <v>0.65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2</v>
      </c>
      <c r="D58" s="29">
        <v>2</v>
      </c>
      <c r="E58" s="29">
        <v>2</v>
      </c>
      <c r="F58" s="30"/>
      <c r="G58" s="30"/>
      <c r="H58" s="129">
        <v>0.02</v>
      </c>
      <c r="I58" s="129">
        <v>0.02</v>
      </c>
      <c r="J58" s="129">
        <v>0.02</v>
      </c>
      <c r="K58" s="31"/>
    </row>
    <row r="59" spans="1:11" s="23" customFormat="1" ht="11.25" customHeight="1">
      <c r="A59" s="35" t="s">
        <v>46</v>
      </c>
      <c r="B59" s="36"/>
      <c r="C59" s="37">
        <v>1827</v>
      </c>
      <c r="D59" s="37">
        <v>2157</v>
      </c>
      <c r="E59" s="37">
        <v>2241</v>
      </c>
      <c r="F59" s="38">
        <f>IF(D59&gt;0,100*E59/D59,0)</f>
        <v>103.89429763560501</v>
      </c>
      <c r="G59" s="39"/>
      <c r="H59" s="130">
        <v>26.177</v>
      </c>
      <c r="I59" s="131">
        <v>32.628</v>
      </c>
      <c r="J59" s="131">
        <v>33.065000000000005</v>
      </c>
      <c r="K59" s="40">
        <v>101.33934044379062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3030</v>
      </c>
      <c r="D61" s="29">
        <v>2945</v>
      </c>
      <c r="E61" s="29">
        <v>2673</v>
      </c>
      <c r="F61" s="30"/>
      <c r="G61" s="30"/>
      <c r="H61" s="129">
        <v>62.176</v>
      </c>
      <c r="I61" s="129">
        <v>63.097</v>
      </c>
      <c r="J61" s="129">
        <v>51.723</v>
      </c>
      <c r="K61" s="31"/>
    </row>
    <row r="62" spans="1:11" s="32" customFormat="1" ht="11.25" customHeight="1">
      <c r="A62" s="34" t="s">
        <v>48</v>
      </c>
      <c r="B62" s="28"/>
      <c r="C62" s="29">
        <v>97</v>
      </c>
      <c r="D62" s="29">
        <v>209</v>
      </c>
      <c r="E62" s="29">
        <v>209</v>
      </c>
      <c r="F62" s="30"/>
      <c r="G62" s="30"/>
      <c r="H62" s="129">
        <v>1.935</v>
      </c>
      <c r="I62" s="129">
        <v>4.389</v>
      </c>
      <c r="J62" s="129">
        <v>4.17</v>
      </c>
      <c r="K62" s="31"/>
    </row>
    <row r="63" spans="1:11" s="32" customFormat="1" ht="11.25" customHeight="1">
      <c r="A63" s="34" t="s">
        <v>49</v>
      </c>
      <c r="B63" s="28"/>
      <c r="C63" s="29"/>
      <c r="D63" s="29">
        <v>44</v>
      </c>
      <c r="E63" s="29">
        <v>98</v>
      </c>
      <c r="F63" s="30"/>
      <c r="G63" s="30"/>
      <c r="H63" s="129"/>
      <c r="I63" s="129">
        <v>1.32</v>
      </c>
      <c r="J63" s="129">
        <v>1.421</v>
      </c>
      <c r="K63" s="31"/>
    </row>
    <row r="64" spans="1:11" s="23" customFormat="1" ht="11.25" customHeight="1">
      <c r="A64" s="35" t="s">
        <v>50</v>
      </c>
      <c r="B64" s="36"/>
      <c r="C64" s="37">
        <v>3127</v>
      </c>
      <c r="D64" s="37">
        <v>3198</v>
      </c>
      <c r="E64" s="37">
        <v>2980</v>
      </c>
      <c r="F64" s="38">
        <f>IF(D64&gt;0,100*E64/D64,0)</f>
        <v>93.18323952470294</v>
      </c>
      <c r="G64" s="39"/>
      <c r="H64" s="130">
        <v>64.111</v>
      </c>
      <c r="I64" s="131">
        <v>68.806</v>
      </c>
      <c r="J64" s="131">
        <v>57.314</v>
      </c>
      <c r="K64" s="40">
        <v>83.29796820044763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16130</v>
      </c>
      <c r="D66" s="37">
        <v>13030</v>
      </c>
      <c r="E66" s="37">
        <v>13700</v>
      </c>
      <c r="F66" s="38">
        <f>IF(D66&gt;0,100*E66/D66,0)</f>
        <v>105.14198004604758</v>
      </c>
      <c r="G66" s="39"/>
      <c r="H66" s="130">
        <v>238</v>
      </c>
      <c r="I66" s="131">
        <v>202.356</v>
      </c>
      <c r="J66" s="131">
        <v>198.65</v>
      </c>
      <c r="K66" s="40">
        <v>98.16857419597146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3960</v>
      </c>
      <c r="D68" s="29">
        <v>3200</v>
      </c>
      <c r="E68" s="29">
        <v>3200</v>
      </c>
      <c r="F68" s="30"/>
      <c r="G68" s="30"/>
      <c r="H68" s="129">
        <v>53.915</v>
      </c>
      <c r="I68" s="129">
        <v>41.472</v>
      </c>
      <c r="J68" s="129">
        <v>33.116</v>
      </c>
      <c r="K68" s="31"/>
    </row>
    <row r="69" spans="1:11" s="32" customFormat="1" ht="11.25" customHeight="1">
      <c r="A69" s="34" t="s">
        <v>53</v>
      </c>
      <c r="B69" s="28"/>
      <c r="C69" s="29">
        <v>36</v>
      </c>
      <c r="D69" s="29">
        <v>70</v>
      </c>
      <c r="E69" s="29">
        <v>70</v>
      </c>
      <c r="F69" s="30"/>
      <c r="G69" s="30"/>
      <c r="H69" s="129">
        <v>0.49</v>
      </c>
      <c r="I69" s="129">
        <v>0.907</v>
      </c>
      <c r="J69" s="129">
        <v>0.728</v>
      </c>
      <c r="K69" s="31"/>
    </row>
    <row r="70" spans="1:11" s="23" customFormat="1" ht="11.25" customHeight="1">
      <c r="A70" s="35" t="s">
        <v>54</v>
      </c>
      <c r="B70" s="36"/>
      <c r="C70" s="37">
        <v>3996</v>
      </c>
      <c r="D70" s="37">
        <v>3270</v>
      </c>
      <c r="E70" s="37">
        <v>3270</v>
      </c>
      <c r="F70" s="38">
        <f>IF(D70&gt;0,100*E70/D70,0)</f>
        <v>100</v>
      </c>
      <c r="G70" s="39"/>
      <c r="H70" s="130">
        <v>54.405</v>
      </c>
      <c r="I70" s="131">
        <v>42.379000000000005</v>
      </c>
      <c r="J70" s="131">
        <v>33.844</v>
      </c>
      <c r="K70" s="40">
        <v>79.86030817150002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688</v>
      </c>
      <c r="D72" s="29">
        <v>656</v>
      </c>
      <c r="E72" s="29">
        <v>592</v>
      </c>
      <c r="F72" s="30"/>
      <c r="G72" s="30"/>
      <c r="H72" s="129">
        <v>14.957</v>
      </c>
      <c r="I72" s="129">
        <v>12.317</v>
      </c>
      <c r="J72" s="129">
        <v>11.212</v>
      </c>
      <c r="K72" s="31"/>
    </row>
    <row r="73" spans="1:11" s="32" customFormat="1" ht="11.25" customHeight="1">
      <c r="A73" s="34" t="s">
        <v>56</v>
      </c>
      <c r="B73" s="28"/>
      <c r="C73" s="29"/>
      <c r="D73" s="29">
        <v>390</v>
      </c>
      <c r="E73" s="29">
        <v>405</v>
      </c>
      <c r="F73" s="30"/>
      <c r="G73" s="30"/>
      <c r="H73" s="129">
        <v>8.045</v>
      </c>
      <c r="I73" s="129">
        <v>7.722</v>
      </c>
      <c r="J73" s="129">
        <v>8.45</v>
      </c>
      <c r="K73" s="31"/>
    </row>
    <row r="74" spans="1:11" s="32" customFormat="1" ht="11.25" customHeight="1">
      <c r="A74" s="34" t="s">
        <v>57</v>
      </c>
      <c r="B74" s="28"/>
      <c r="C74" s="29">
        <v>12</v>
      </c>
      <c r="D74" s="29"/>
      <c r="E74" s="29"/>
      <c r="F74" s="30"/>
      <c r="G74" s="30"/>
      <c r="H74" s="129">
        <v>0.24</v>
      </c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1563</v>
      </c>
      <c r="D75" s="29">
        <v>1381</v>
      </c>
      <c r="E75" s="29">
        <v>1495</v>
      </c>
      <c r="F75" s="30"/>
      <c r="G75" s="30"/>
      <c r="H75" s="129">
        <v>26.553</v>
      </c>
      <c r="I75" s="129">
        <v>28.436</v>
      </c>
      <c r="J75" s="129">
        <v>19.367</v>
      </c>
      <c r="K75" s="31"/>
    </row>
    <row r="76" spans="1:11" s="32" customFormat="1" ht="11.25" customHeight="1">
      <c r="A76" s="34" t="s">
        <v>59</v>
      </c>
      <c r="B76" s="28"/>
      <c r="C76" s="29">
        <v>9</v>
      </c>
      <c r="D76" s="29">
        <v>65</v>
      </c>
      <c r="E76" s="29">
        <v>28</v>
      </c>
      <c r="F76" s="30"/>
      <c r="G76" s="30"/>
      <c r="H76" s="129">
        <v>0.198</v>
      </c>
      <c r="I76" s="129">
        <v>0.975</v>
      </c>
      <c r="J76" s="129">
        <v>0.56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>
        <v>20</v>
      </c>
      <c r="D78" s="29">
        <v>18</v>
      </c>
      <c r="E78" s="29">
        <v>20</v>
      </c>
      <c r="F78" s="30"/>
      <c r="G78" s="30"/>
      <c r="H78" s="129">
        <v>0.42</v>
      </c>
      <c r="I78" s="129">
        <v>0.36</v>
      </c>
      <c r="J78" s="129">
        <v>0.2</v>
      </c>
      <c r="K78" s="31"/>
    </row>
    <row r="79" spans="1:11" s="32" customFormat="1" ht="11.25" customHeight="1">
      <c r="A79" s="34" t="s">
        <v>62</v>
      </c>
      <c r="B79" s="28"/>
      <c r="C79" s="29">
        <v>120</v>
      </c>
      <c r="D79" s="29">
        <v>130</v>
      </c>
      <c r="E79" s="29">
        <v>160</v>
      </c>
      <c r="F79" s="30"/>
      <c r="G79" s="30"/>
      <c r="H79" s="129">
        <v>6.72</v>
      </c>
      <c r="I79" s="129">
        <v>2.795</v>
      </c>
      <c r="J79" s="129">
        <v>2.4</v>
      </c>
      <c r="K79" s="31"/>
    </row>
    <row r="80" spans="1:11" s="23" customFormat="1" ht="11.25" customHeight="1">
      <c r="A80" s="41" t="s">
        <v>63</v>
      </c>
      <c r="B80" s="36"/>
      <c r="C80" s="37">
        <v>2412</v>
      </c>
      <c r="D80" s="37">
        <v>2640</v>
      </c>
      <c r="E80" s="37">
        <v>2700</v>
      </c>
      <c r="F80" s="38">
        <f>IF(D80&gt;0,100*E80/D80,0)</f>
        <v>102.27272727272727</v>
      </c>
      <c r="G80" s="39"/>
      <c r="H80" s="130">
        <v>57.133</v>
      </c>
      <c r="I80" s="131">
        <v>52.605000000000004</v>
      </c>
      <c r="J80" s="131">
        <v>42.189</v>
      </c>
      <c r="K80" s="40">
        <v>80.19960079840318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>
        <v>4</v>
      </c>
      <c r="E82" s="29">
        <v>6</v>
      </c>
      <c r="F82" s="30"/>
      <c r="G82" s="30"/>
      <c r="H82" s="129"/>
      <c r="I82" s="129">
        <v>0.08</v>
      </c>
      <c r="J82" s="129">
        <v>0.114</v>
      </c>
      <c r="K82" s="31"/>
    </row>
    <row r="83" spans="1:11" s="32" customFormat="1" ht="11.25" customHeight="1">
      <c r="A83" s="34" t="s">
        <v>65</v>
      </c>
      <c r="B83" s="28"/>
      <c r="C83" s="29">
        <v>43</v>
      </c>
      <c r="D83" s="29">
        <v>58</v>
      </c>
      <c r="E83" s="29">
        <v>21</v>
      </c>
      <c r="F83" s="30"/>
      <c r="G83" s="30"/>
      <c r="H83" s="129">
        <v>0.86</v>
      </c>
      <c r="I83" s="129">
        <v>1.168</v>
      </c>
      <c r="J83" s="129">
        <v>0.42</v>
      </c>
      <c r="K83" s="31"/>
    </row>
    <row r="84" spans="1:11" s="23" customFormat="1" ht="11.25" customHeight="1">
      <c r="A84" s="35" t="s">
        <v>66</v>
      </c>
      <c r="B84" s="36"/>
      <c r="C84" s="37">
        <v>43</v>
      </c>
      <c r="D84" s="37">
        <v>62</v>
      </c>
      <c r="E84" s="37">
        <v>27</v>
      </c>
      <c r="F84" s="38">
        <f>IF(D84&gt;0,100*E84/D84,0)</f>
        <v>43.54838709677419</v>
      </c>
      <c r="G84" s="39"/>
      <c r="H84" s="130">
        <v>0.86</v>
      </c>
      <c r="I84" s="131">
        <v>1.248</v>
      </c>
      <c r="J84" s="131">
        <v>0.534</v>
      </c>
      <c r="K84" s="40">
        <v>42.78846153846154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34787.68</v>
      </c>
      <c r="D87" s="48">
        <v>31632</v>
      </c>
      <c r="E87" s="48">
        <v>33241</v>
      </c>
      <c r="F87" s="49">
        <f>IF(D87&gt;0,100*E87/D87,0)</f>
        <v>105.08662114314617</v>
      </c>
      <c r="G87" s="39"/>
      <c r="H87" s="134">
        <v>536.714</v>
      </c>
      <c r="I87" s="135">
        <v>501.46</v>
      </c>
      <c r="J87" s="135">
        <v>488.10300000000007</v>
      </c>
      <c r="K87" s="49">
        <v>97.33637777689148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4</v>
      </c>
      <c r="D24" s="37">
        <v>4</v>
      </c>
      <c r="E24" s="37">
        <v>10</v>
      </c>
      <c r="F24" s="38">
        <v>250</v>
      </c>
      <c r="G24" s="39"/>
      <c r="H24" s="130">
        <v>0.124</v>
      </c>
      <c r="I24" s="131">
        <v>0.124</v>
      </c>
      <c r="J24" s="131">
        <v>0.53</v>
      </c>
      <c r="K24" s="40">
        <v>427.4193548387097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13</v>
      </c>
      <c r="D26" s="37">
        <v>12</v>
      </c>
      <c r="E26" s="37">
        <v>10</v>
      </c>
      <c r="F26" s="38">
        <v>83.33333333333333</v>
      </c>
      <c r="G26" s="39"/>
      <c r="H26" s="130">
        <v>0.423</v>
      </c>
      <c r="I26" s="131">
        <v>0.36</v>
      </c>
      <c r="J26" s="131">
        <v>0.3</v>
      </c>
      <c r="K26" s="40">
        <v>83.33333333333334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3</v>
      </c>
      <c r="D30" s="29">
        <v>2</v>
      </c>
      <c r="E30" s="29">
        <v>1</v>
      </c>
      <c r="F30" s="30"/>
      <c r="G30" s="30"/>
      <c r="H30" s="129">
        <v>0.088</v>
      </c>
      <c r="I30" s="129">
        <v>0.0615</v>
      </c>
      <c r="J30" s="129">
        <v>0.022</v>
      </c>
      <c r="K30" s="31"/>
    </row>
    <row r="31" spans="1:11" s="23" customFormat="1" ht="11.25" customHeight="1">
      <c r="A31" s="41" t="s">
        <v>23</v>
      </c>
      <c r="B31" s="36"/>
      <c r="C31" s="37">
        <v>3</v>
      </c>
      <c r="D31" s="37">
        <v>2</v>
      </c>
      <c r="E31" s="37">
        <v>1</v>
      </c>
      <c r="F31" s="38">
        <v>50</v>
      </c>
      <c r="G31" s="39"/>
      <c r="H31" s="130">
        <v>0.088</v>
      </c>
      <c r="I31" s="131">
        <v>0.0615</v>
      </c>
      <c r="J31" s="131">
        <v>0.022</v>
      </c>
      <c r="K31" s="40">
        <v>35.77235772357723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84</v>
      </c>
      <c r="D33" s="29">
        <v>79</v>
      </c>
      <c r="E33" s="29">
        <v>60</v>
      </c>
      <c r="F33" s="30"/>
      <c r="G33" s="30"/>
      <c r="H33" s="129">
        <v>1.984</v>
      </c>
      <c r="I33" s="129">
        <v>1.83</v>
      </c>
      <c r="J33" s="129">
        <v>1.308</v>
      </c>
      <c r="K33" s="31"/>
    </row>
    <row r="34" spans="1:11" s="32" customFormat="1" ht="11.25" customHeight="1">
      <c r="A34" s="34" t="s">
        <v>25</v>
      </c>
      <c r="B34" s="28"/>
      <c r="C34" s="29">
        <v>11</v>
      </c>
      <c r="D34" s="29">
        <v>10</v>
      </c>
      <c r="E34" s="29">
        <v>3</v>
      </c>
      <c r="F34" s="30"/>
      <c r="G34" s="30"/>
      <c r="H34" s="129">
        <v>0.278</v>
      </c>
      <c r="I34" s="129">
        <v>0.24</v>
      </c>
      <c r="J34" s="129">
        <v>0.045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>
        <v>3</v>
      </c>
      <c r="F35" s="30"/>
      <c r="G35" s="30"/>
      <c r="H35" s="129"/>
      <c r="I35" s="129"/>
      <c r="J35" s="129">
        <v>0.069</v>
      </c>
      <c r="K35" s="31"/>
    </row>
    <row r="36" spans="1:11" s="32" customFormat="1" ht="11.25" customHeight="1">
      <c r="A36" s="34" t="s">
        <v>27</v>
      </c>
      <c r="B36" s="28"/>
      <c r="C36" s="29">
        <v>57</v>
      </c>
      <c r="D36" s="29">
        <v>57</v>
      </c>
      <c r="E36" s="29">
        <v>101</v>
      </c>
      <c r="F36" s="30"/>
      <c r="G36" s="30"/>
      <c r="H36" s="129">
        <v>1.195</v>
      </c>
      <c r="I36" s="129">
        <v>1.195</v>
      </c>
      <c r="J36" s="129">
        <v>2.121</v>
      </c>
      <c r="K36" s="31"/>
    </row>
    <row r="37" spans="1:11" s="23" customFormat="1" ht="11.25" customHeight="1">
      <c r="A37" s="35" t="s">
        <v>28</v>
      </c>
      <c r="B37" s="36"/>
      <c r="C37" s="37">
        <v>152</v>
      </c>
      <c r="D37" s="37">
        <v>146</v>
      </c>
      <c r="E37" s="37">
        <v>167</v>
      </c>
      <c r="F37" s="38">
        <v>114.38356164383562</v>
      </c>
      <c r="G37" s="39"/>
      <c r="H37" s="130">
        <v>3.457</v>
      </c>
      <c r="I37" s="131">
        <v>3.2650000000000006</v>
      </c>
      <c r="J37" s="131">
        <v>3.543</v>
      </c>
      <c r="K37" s="40">
        <v>108.51454823889738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8</v>
      </c>
      <c r="D39" s="37">
        <v>8</v>
      </c>
      <c r="E39" s="37">
        <v>7</v>
      </c>
      <c r="F39" s="38">
        <v>87.5</v>
      </c>
      <c r="G39" s="39"/>
      <c r="H39" s="130">
        <v>0.133</v>
      </c>
      <c r="I39" s="131">
        <v>0.13</v>
      </c>
      <c r="J39" s="131">
        <v>0.11</v>
      </c>
      <c r="K39" s="40">
        <v>84.61538461538461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5</v>
      </c>
      <c r="D52" s="37">
        <v>6</v>
      </c>
      <c r="E52" s="37">
        <v>6</v>
      </c>
      <c r="F52" s="38">
        <v>100</v>
      </c>
      <c r="G52" s="39"/>
      <c r="H52" s="130">
        <v>0.132</v>
      </c>
      <c r="I52" s="131">
        <v>0.03</v>
      </c>
      <c r="J52" s="131">
        <v>0.115</v>
      </c>
      <c r="K52" s="40">
        <v>383.33333333333337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53</v>
      </c>
      <c r="D54" s="29"/>
      <c r="E54" s="29"/>
      <c r="F54" s="30"/>
      <c r="G54" s="30"/>
      <c r="H54" s="129">
        <v>1.219</v>
      </c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1</v>
      </c>
      <c r="F58" s="30"/>
      <c r="G58" s="30"/>
      <c r="H58" s="129">
        <v>0.02</v>
      </c>
      <c r="I58" s="129">
        <v>0.016</v>
      </c>
      <c r="J58" s="129">
        <v>0.02</v>
      </c>
      <c r="K58" s="31"/>
    </row>
    <row r="59" spans="1:11" s="23" customFormat="1" ht="11.25" customHeight="1">
      <c r="A59" s="35" t="s">
        <v>46</v>
      </c>
      <c r="B59" s="36"/>
      <c r="C59" s="37">
        <v>54</v>
      </c>
      <c r="D59" s="37">
        <v>1</v>
      </c>
      <c r="E59" s="37">
        <v>1</v>
      </c>
      <c r="F59" s="38">
        <v>100</v>
      </c>
      <c r="G59" s="39"/>
      <c r="H59" s="130">
        <v>1.239</v>
      </c>
      <c r="I59" s="131">
        <v>0.016</v>
      </c>
      <c r="J59" s="131">
        <v>0.02</v>
      </c>
      <c r="K59" s="40">
        <v>125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336</v>
      </c>
      <c r="D61" s="29">
        <v>353</v>
      </c>
      <c r="E61" s="29">
        <v>370</v>
      </c>
      <c r="F61" s="30"/>
      <c r="G61" s="30"/>
      <c r="H61" s="129">
        <v>21.504</v>
      </c>
      <c r="I61" s="129">
        <v>21.462</v>
      </c>
      <c r="J61" s="129">
        <v>22.472</v>
      </c>
      <c r="K61" s="31"/>
    </row>
    <row r="62" spans="1:11" s="32" customFormat="1" ht="11.25" customHeight="1">
      <c r="A62" s="34" t="s">
        <v>48</v>
      </c>
      <c r="B62" s="28"/>
      <c r="C62" s="29">
        <v>21</v>
      </c>
      <c r="D62" s="29">
        <v>11</v>
      </c>
      <c r="E62" s="29">
        <v>6</v>
      </c>
      <c r="F62" s="30"/>
      <c r="G62" s="30"/>
      <c r="H62" s="129">
        <v>0.683</v>
      </c>
      <c r="I62" s="129">
        <v>0.358</v>
      </c>
      <c r="J62" s="129">
        <v>0.185</v>
      </c>
      <c r="K62" s="31"/>
    </row>
    <row r="63" spans="1:11" s="32" customFormat="1" ht="11.25" customHeight="1">
      <c r="A63" s="34" t="s">
        <v>49</v>
      </c>
      <c r="B63" s="28"/>
      <c r="C63" s="29">
        <v>58</v>
      </c>
      <c r="D63" s="29">
        <v>58</v>
      </c>
      <c r="E63" s="29">
        <v>52</v>
      </c>
      <c r="F63" s="30"/>
      <c r="G63" s="30"/>
      <c r="H63" s="129">
        <v>1.624</v>
      </c>
      <c r="I63" s="129">
        <v>1.624</v>
      </c>
      <c r="J63" s="129">
        <v>1.456</v>
      </c>
      <c r="K63" s="31"/>
    </row>
    <row r="64" spans="1:11" s="23" customFormat="1" ht="11.25" customHeight="1">
      <c r="A64" s="35" t="s">
        <v>50</v>
      </c>
      <c r="B64" s="36"/>
      <c r="C64" s="37">
        <v>415</v>
      </c>
      <c r="D64" s="37">
        <v>422</v>
      </c>
      <c r="E64" s="37">
        <v>428</v>
      </c>
      <c r="F64" s="38">
        <v>101.4218009478673</v>
      </c>
      <c r="G64" s="39"/>
      <c r="H64" s="130">
        <v>23.811</v>
      </c>
      <c r="I64" s="131">
        <v>23.444</v>
      </c>
      <c r="J64" s="131">
        <v>24.113</v>
      </c>
      <c r="K64" s="40">
        <v>102.85360859921516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1840</v>
      </c>
      <c r="D66" s="37">
        <v>1100</v>
      </c>
      <c r="E66" s="37">
        <v>1150</v>
      </c>
      <c r="F66" s="38">
        <v>104.54545454545455</v>
      </c>
      <c r="G66" s="39"/>
      <c r="H66" s="130">
        <v>124.752</v>
      </c>
      <c r="I66" s="131">
        <v>87.4</v>
      </c>
      <c r="J66" s="131">
        <v>76.9</v>
      </c>
      <c r="K66" s="40">
        <v>87.9862700228833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71</v>
      </c>
      <c r="D72" s="29">
        <v>71</v>
      </c>
      <c r="E72" s="29">
        <v>70</v>
      </c>
      <c r="F72" s="30"/>
      <c r="G72" s="30"/>
      <c r="H72" s="129">
        <v>1.543</v>
      </c>
      <c r="I72" s="129">
        <v>1.543</v>
      </c>
      <c r="J72" s="129">
        <v>1.617</v>
      </c>
      <c r="K72" s="31"/>
    </row>
    <row r="73" spans="1:11" s="32" customFormat="1" ht="11.25" customHeight="1">
      <c r="A73" s="34" t="s">
        <v>56</v>
      </c>
      <c r="B73" s="28"/>
      <c r="C73" s="29">
        <v>7</v>
      </c>
      <c r="D73" s="29">
        <v>7</v>
      </c>
      <c r="E73" s="29">
        <v>8</v>
      </c>
      <c r="F73" s="30"/>
      <c r="G73" s="30"/>
      <c r="H73" s="129">
        <v>0.214</v>
      </c>
      <c r="I73" s="129">
        <v>0.215</v>
      </c>
      <c r="J73" s="129">
        <v>0.221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44</v>
      </c>
      <c r="D75" s="29">
        <v>44</v>
      </c>
      <c r="E75" s="29">
        <v>30</v>
      </c>
      <c r="F75" s="30"/>
      <c r="G75" s="30"/>
      <c r="H75" s="129">
        <v>2.488</v>
      </c>
      <c r="I75" s="129">
        <v>2.488</v>
      </c>
      <c r="J75" s="129">
        <v>1.521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>
        <v>1</v>
      </c>
      <c r="F77" s="30"/>
      <c r="G77" s="30"/>
      <c r="H77" s="129">
        <v>0.017</v>
      </c>
      <c r="I77" s="129">
        <v>0.017</v>
      </c>
      <c r="J77" s="129">
        <v>0.017</v>
      </c>
      <c r="K77" s="31"/>
    </row>
    <row r="78" spans="1:11" s="32" customFormat="1" ht="11.25" customHeight="1">
      <c r="A78" s="34" t="s">
        <v>61</v>
      </c>
      <c r="B78" s="28"/>
      <c r="C78" s="29">
        <v>25</v>
      </c>
      <c r="D78" s="29">
        <v>25</v>
      </c>
      <c r="E78" s="29">
        <v>25</v>
      </c>
      <c r="F78" s="30"/>
      <c r="G78" s="30"/>
      <c r="H78" s="129">
        <v>0.6</v>
      </c>
      <c r="I78" s="129">
        <v>0.6</v>
      </c>
      <c r="J78" s="129">
        <v>0.6</v>
      </c>
      <c r="K78" s="31"/>
    </row>
    <row r="79" spans="1:11" s="32" customFormat="1" ht="11.25" customHeight="1">
      <c r="A79" s="34" t="s">
        <v>62</v>
      </c>
      <c r="B79" s="28"/>
      <c r="C79" s="29">
        <v>4</v>
      </c>
      <c r="D79" s="29">
        <v>4</v>
      </c>
      <c r="E79" s="29">
        <v>5</v>
      </c>
      <c r="F79" s="30"/>
      <c r="G79" s="30"/>
      <c r="H79" s="129">
        <v>0.07</v>
      </c>
      <c r="I79" s="129">
        <v>0.07</v>
      </c>
      <c r="J79" s="129">
        <v>0.1</v>
      </c>
      <c r="K79" s="31"/>
    </row>
    <row r="80" spans="1:11" s="23" customFormat="1" ht="11.25" customHeight="1">
      <c r="A80" s="41" t="s">
        <v>63</v>
      </c>
      <c r="B80" s="36"/>
      <c r="C80" s="37">
        <v>152</v>
      </c>
      <c r="D80" s="37">
        <v>152</v>
      </c>
      <c r="E80" s="37">
        <v>139</v>
      </c>
      <c r="F80" s="38">
        <v>91.44736842105263</v>
      </c>
      <c r="G80" s="39"/>
      <c r="H80" s="130">
        <v>4.932</v>
      </c>
      <c r="I80" s="131">
        <v>4.933000000000001</v>
      </c>
      <c r="J80" s="131">
        <v>4.076</v>
      </c>
      <c r="K80" s="40">
        <v>82.62720454084733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3</v>
      </c>
      <c r="D82" s="29">
        <v>3</v>
      </c>
      <c r="E82" s="29">
        <v>1</v>
      </c>
      <c r="F82" s="30"/>
      <c r="G82" s="30"/>
      <c r="H82" s="129">
        <v>0.095</v>
      </c>
      <c r="I82" s="129">
        <v>0.095</v>
      </c>
      <c r="J82" s="129">
        <v>0.034</v>
      </c>
      <c r="K82" s="31"/>
    </row>
    <row r="83" spans="1:11" s="32" customFormat="1" ht="11.25" customHeight="1">
      <c r="A83" s="34" t="s">
        <v>65</v>
      </c>
      <c r="B83" s="28"/>
      <c r="C83" s="29">
        <v>24</v>
      </c>
      <c r="D83" s="29">
        <v>24</v>
      </c>
      <c r="E83" s="29">
        <v>24</v>
      </c>
      <c r="F83" s="30"/>
      <c r="G83" s="30"/>
      <c r="H83" s="129">
        <v>0.595</v>
      </c>
      <c r="I83" s="129">
        <v>0.595</v>
      </c>
      <c r="J83" s="129">
        <v>0.6</v>
      </c>
      <c r="K83" s="31"/>
    </row>
    <row r="84" spans="1:11" s="23" customFormat="1" ht="11.25" customHeight="1">
      <c r="A84" s="35" t="s">
        <v>66</v>
      </c>
      <c r="B84" s="36"/>
      <c r="C84" s="37">
        <v>27</v>
      </c>
      <c r="D84" s="37">
        <v>27</v>
      </c>
      <c r="E84" s="37">
        <v>25</v>
      </c>
      <c r="F84" s="38">
        <v>92.5925925925926</v>
      </c>
      <c r="G84" s="39"/>
      <c r="H84" s="130">
        <v>0.69</v>
      </c>
      <c r="I84" s="131">
        <v>0.69</v>
      </c>
      <c r="J84" s="131">
        <v>0.634</v>
      </c>
      <c r="K84" s="40">
        <v>91.8840579710145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2673</v>
      </c>
      <c r="D87" s="48">
        <v>1880</v>
      </c>
      <c r="E87" s="48">
        <v>1944</v>
      </c>
      <c r="F87" s="49">
        <v>103.40425531914893</v>
      </c>
      <c r="G87" s="39"/>
      <c r="H87" s="134">
        <v>159.78099999999998</v>
      </c>
      <c r="I87" s="135">
        <v>120.4535</v>
      </c>
      <c r="J87" s="135">
        <v>110.363</v>
      </c>
      <c r="K87" s="49">
        <v>91.62290842524293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>
        <v>1</v>
      </c>
      <c r="E9" s="29"/>
      <c r="F9" s="30"/>
      <c r="G9" s="30"/>
      <c r="H9" s="129"/>
      <c r="I9" s="129">
        <v>0.04</v>
      </c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>
        <v>1</v>
      </c>
      <c r="E13" s="37"/>
      <c r="F13" s="38"/>
      <c r="G13" s="39"/>
      <c r="H13" s="130"/>
      <c r="I13" s="131">
        <v>0.04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/>
      <c r="E17" s="37"/>
      <c r="F17" s="38"/>
      <c r="G17" s="39"/>
      <c r="H17" s="130">
        <v>0.018</v>
      </c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/>
      <c r="E19" s="29"/>
      <c r="F19" s="30"/>
      <c r="G19" s="30"/>
      <c r="H19" s="129">
        <v>0.054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3</v>
      </c>
      <c r="D20" s="29"/>
      <c r="E20" s="29"/>
      <c r="F20" s="30"/>
      <c r="G20" s="30"/>
      <c r="H20" s="129">
        <v>0.051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6</v>
      </c>
      <c r="D21" s="29"/>
      <c r="E21" s="29"/>
      <c r="F21" s="30"/>
      <c r="G21" s="30"/>
      <c r="H21" s="129">
        <v>0.181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12</v>
      </c>
      <c r="D22" s="37"/>
      <c r="E22" s="37"/>
      <c r="F22" s="38"/>
      <c r="G22" s="39"/>
      <c r="H22" s="130">
        <v>0.286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3</v>
      </c>
      <c r="D24" s="37">
        <v>4</v>
      </c>
      <c r="E24" s="37">
        <v>3</v>
      </c>
      <c r="F24" s="38">
        <v>75</v>
      </c>
      <c r="G24" s="39"/>
      <c r="H24" s="130">
        <v>0.306</v>
      </c>
      <c r="I24" s="131">
        <v>0.55</v>
      </c>
      <c r="J24" s="131">
        <v>0.224</v>
      </c>
      <c r="K24" s="40">
        <v>40.72727272727273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9</v>
      </c>
      <c r="D26" s="37">
        <v>10</v>
      </c>
      <c r="E26" s="37">
        <v>10</v>
      </c>
      <c r="F26" s="38">
        <v>100</v>
      </c>
      <c r="G26" s="39"/>
      <c r="H26" s="130">
        <v>0.403</v>
      </c>
      <c r="I26" s="131">
        <v>0.3</v>
      </c>
      <c r="J26" s="131">
        <v>0.3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6</v>
      </c>
      <c r="D30" s="29">
        <v>5</v>
      </c>
      <c r="E30" s="29">
        <v>5</v>
      </c>
      <c r="F30" s="30"/>
      <c r="G30" s="30"/>
      <c r="H30" s="129">
        <v>0.386</v>
      </c>
      <c r="I30" s="129">
        <v>0.25</v>
      </c>
      <c r="J30" s="129">
        <v>0.29</v>
      </c>
      <c r="K30" s="31"/>
    </row>
    <row r="31" spans="1:11" s="23" customFormat="1" ht="11.25" customHeight="1">
      <c r="A31" s="41" t="s">
        <v>23</v>
      </c>
      <c r="B31" s="36"/>
      <c r="C31" s="37">
        <v>6</v>
      </c>
      <c r="D31" s="37">
        <v>5</v>
      </c>
      <c r="E31" s="37">
        <v>5</v>
      </c>
      <c r="F31" s="38">
        <v>100</v>
      </c>
      <c r="G31" s="39"/>
      <c r="H31" s="130">
        <v>0.386</v>
      </c>
      <c r="I31" s="131">
        <v>0.25</v>
      </c>
      <c r="J31" s="131">
        <v>0.29</v>
      </c>
      <c r="K31" s="40">
        <v>115.99999999999999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40</v>
      </c>
      <c r="D33" s="29">
        <v>33</v>
      </c>
      <c r="E33" s="29">
        <v>29</v>
      </c>
      <c r="F33" s="30"/>
      <c r="G33" s="30"/>
      <c r="H33" s="129">
        <v>3.847</v>
      </c>
      <c r="I33" s="129">
        <v>2.952</v>
      </c>
      <c r="J33" s="129">
        <v>2.843</v>
      </c>
      <c r="K33" s="31"/>
    </row>
    <row r="34" spans="1:11" s="32" customFormat="1" ht="11.25" customHeight="1">
      <c r="A34" s="34" t="s">
        <v>25</v>
      </c>
      <c r="B34" s="28"/>
      <c r="C34" s="29">
        <v>26</v>
      </c>
      <c r="D34" s="29">
        <v>34</v>
      </c>
      <c r="E34" s="29">
        <v>7</v>
      </c>
      <c r="F34" s="30"/>
      <c r="G34" s="30"/>
      <c r="H34" s="129">
        <v>0.6</v>
      </c>
      <c r="I34" s="129">
        <v>0.435</v>
      </c>
      <c r="J34" s="129">
        <v>0.225</v>
      </c>
      <c r="K34" s="31"/>
    </row>
    <row r="35" spans="1:11" s="32" customFormat="1" ht="11.25" customHeight="1">
      <c r="A35" s="34" t="s">
        <v>26</v>
      </c>
      <c r="B35" s="28"/>
      <c r="C35" s="29">
        <v>8</v>
      </c>
      <c r="D35" s="29">
        <v>8</v>
      </c>
      <c r="E35" s="29">
        <v>5</v>
      </c>
      <c r="F35" s="30"/>
      <c r="G35" s="30"/>
      <c r="H35" s="129">
        <v>0.201</v>
      </c>
      <c r="I35" s="129">
        <v>0.161</v>
      </c>
      <c r="J35" s="129">
        <v>0.133</v>
      </c>
      <c r="K35" s="31"/>
    </row>
    <row r="36" spans="1:11" s="32" customFormat="1" ht="11.25" customHeight="1">
      <c r="A36" s="34" t="s">
        <v>27</v>
      </c>
      <c r="B36" s="28"/>
      <c r="C36" s="29">
        <v>45</v>
      </c>
      <c r="D36" s="29">
        <v>45</v>
      </c>
      <c r="E36" s="29">
        <v>16</v>
      </c>
      <c r="F36" s="30"/>
      <c r="G36" s="30"/>
      <c r="H36" s="129">
        <v>1.35</v>
      </c>
      <c r="I36" s="129">
        <v>1.35</v>
      </c>
      <c r="J36" s="129">
        <v>0.633</v>
      </c>
      <c r="K36" s="31"/>
    </row>
    <row r="37" spans="1:11" s="23" customFormat="1" ht="11.25" customHeight="1">
      <c r="A37" s="35" t="s">
        <v>28</v>
      </c>
      <c r="B37" s="36"/>
      <c r="C37" s="37">
        <v>119</v>
      </c>
      <c r="D37" s="37">
        <v>120</v>
      </c>
      <c r="E37" s="37">
        <v>57</v>
      </c>
      <c r="F37" s="38">
        <v>47.5</v>
      </c>
      <c r="G37" s="39"/>
      <c r="H37" s="130">
        <v>5.997999999999999</v>
      </c>
      <c r="I37" s="131">
        <v>4.898</v>
      </c>
      <c r="J37" s="131">
        <v>3.834</v>
      </c>
      <c r="K37" s="40">
        <v>78.2768476929359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88</v>
      </c>
      <c r="D39" s="37">
        <v>90</v>
      </c>
      <c r="E39" s="37">
        <v>95</v>
      </c>
      <c r="F39" s="38">
        <v>105.55555555555556</v>
      </c>
      <c r="G39" s="39"/>
      <c r="H39" s="130">
        <v>2.087</v>
      </c>
      <c r="I39" s="131">
        <v>2.15</v>
      </c>
      <c r="J39" s="131">
        <v>1.52</v>
      </c>
      <c r="K39" s="40">
        <v>70.69767441860465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>
        <v>2</v>
      </c>
      <c r="D43" s="29">
        <v>2</v>
      </c>
      <c r="E43" s="29">
        <v>2</v>
      </c>
      <c r="F43" s="30"/>
      <c r="G43" s="30"/>
      <c r="H43" s="129">
        <v>0.09</v>
      </c>
      <c r="I43" s="129">
        <v>0.09</v>
      </c>
      <c r="J43" s="129">
        <v>0.09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>
        <v>3</v>
      </c>
      <c r="E48" s="29">
        <v>3</v>
      </c>
      <c r="F48" s="30"/>
      <c r="G48" s="30"/>
      <c r="H48" s="129"/>
      <c r="I48" s="129">
        <v>0.099</v>
      </c>
      <c r="J48" s="129">
        <v>0.099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2</v>
      </c>
      <c r="D50" s="37">
        <v>5</v>
      </c>
      <c r="E50" s="37">
        <v>5</v>
      </c>
      <c r="F50" s="38">
        <v>100</v>
      </c>
      <c r="G50" s="39"/>
      <c r="H50" s="130">
        <v>0.09</v>
      </c>
      <c r="I50" s="131">
        <v>0.189</v>
      </c>
      <c r="J50" s="131">
        <v>0.189</v>
      </c>
      <c r="K50" s="40">
        <v>99.99999999999999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74</v>
      </c>
      <c r="D52" s="37">
        <v>75</v>
      </c>
      <c r="E52" s="37">
        <v>91</v>
      </c>
      <c r="F52" s="38">
        <v>121.33333333333333</v>
      </c>
      <c r="G52" s="39"/>
      <c r="H52" s="130">
        <v>1.115</v>
      </c>
      <c r="I52" s="131">
        <v>1.5</v>
      </c>
      <c r="J52" s="131">
        <v>5.092</v>
      </c>
      <c r="K52" s="40">
        <v>339.46666666666664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47</v>
      </c>
      <c r="D54" s="29">
        <v>33</v>
      </c>
      <c r="E54" s="29">
        <v>30</v>
      </c>
      <c r="F54" s="30"/>
      <c r="G54" s="30"/>
      <c r="H54" s="129">
        <v>3.646</v>
      </c>
      <c r="I54" s="129">
        <v>0.891</v>
      </c>
      <c r="J54" s="129">
        <v>0.795</v>
      </c>
      <c r="K54" s="31"/>
    </row>
    <row r="55" spans="1:11" s="32" customFormat="1" ht="11.25" customHeight="1">
      <c r="A55" s="34" t="s">
        <v>42</v>
      </c>
      <c r="B55" s="28"/>
      <c r="C55" s="29">
        <v>4</v>
      </c>
      <c r="D55" s="29">
        <v>4</v>
      </c>
      <c r="E55" s="29">
        <v>5</v>
      </c>
      <c r="F55" s="30"/>
      <c r="G55" s="30"/>
      <c r="H55" s="129">
        <v>0.124</v>
      </c>
      <c r="I55" s="129">
        <v>0.124</v>
      </c>
      <c r="J55" s="129">
        <v>0.149</v>
      </c>
      <c r="K55" s="31"/>
    </row>
    <row r="56" spans="1:11" s="32" customFormat="1" ht="11.25" customHeight="1">
      <c r="A56" s="34" t="s">
        <v>43</v>
      </c>
      <c r="B56" s="28"/>
      <c r="C56" s="29">
        <v>8</v>
      </c>
      <c r="D56" s="29">
        <v>5</v>
      </c>
      <c r="E56" s="29">
        <v>4</v>
      </c>
      <c r="F56" s="30"/>
      <c r="G56" s="30"/>
      <c r="H56" s="129">
        <v>0.258</v>
      </c>
      <c r="I56" s="129">
        <v>0.05</v>
      </c>
      <c r="J56" s="129">
        <v>0.053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4</v>
      </c>
      <c r="D58" s="29">
        <v>5</v>
      </c>
      <c r="E58" s="29">
        <v>2</v>
      </c>
      <c r="F58" s="30"/>
      <c r="G58" s="30"/>
      <c r="H58" s="129">
        <v>0.08</v>
      </c>
      <c r="I58" s="129">
        <v>0.064</v>
      </c>
      <c r="J58" s="129">
        <v>0.038</v>
      </c>
      <c r="K58" s="31"/>
    </row>
    <row r="59" spans="1:11" s="23" customFormat="1" ht="11.25" customHeight="1">
      <c r="A59" s="35" t="s">
        <v>46</v>
      </c>
      <c r="B59" s="36"/>
      <c r="C59" s="37">
        <v>63</v>
      </c>
      <c r="D59" s="37">
        <v>47</v>
      </c>
      <c r="E59" s="37">
        <v>41</v>
      </c>
      <c r="F59" s="38">
        <v>87.23404255319149</v>
      </c>
      <c r="G59" s="39"/>
      <c r="H59" s="130">
        <v>4.1080000000000005</v>
      </c>
      <c r="I59" s="131">
        <v>1.1290000000000002</v>
      </c>
      <c r="J59" s="131">
        <v>1.0350000000000001</v>
      </c>
      <c r="K59" s="40">
        <v>91.67404782993799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46</v>
      </c>
      <c r="D61" s="29">
        <v>46</v>
      </c>
      <c r="E61" s="29">
        <v>44</v>
      </c>
      <c r="F61" s="30"/>
      <c r="G61" s="30"/>
      <c r="H61" s="129">
        <v>2.38</v>
      </c>
      <c r="I61" s="129">
        <v>2.38</v>
      </c>
      <c r="J61" s="129">
        <v>2.4</v>
      </c>
      <c r="K61" s="31"/>
    </row>
    <row r="62" spans="1:11" s="32" customFormat="1" ht="11.25" customHeight="1">
      <c r="A62" s="34" t="s">
        <v>48</v>
      </c>
      <c r="B62" s="28"/>
      <c r="C62" s="29">
        <v>69</v>
      </c>
      <c r="D62" s="29">
        <v>69</v>
      </c>
      <c r="E62" s="29">
        <v>67</v>
      </c>
      <c r="F62" s="30"/>
      <c r="G62" s="30"/>
      <c r="H62" s="129">
        <v>2.19</v>
      </c>
      <c r="I62" s="129">
        <v>2.19</v>
      </c>
      <c r="J62" s="129">
        <v>2.055</v>
      </c>
      <c r="K62" s="31"/>
    </row>
    <row r="63" spans="1:11" s="32" customFormat="1" ht="11.25" customHeight="1">
      <c r="A63" s="34" t="s">
        <v>49</v>
      </c>
      <c r="B63" s="28"/>
      <c r="C63" s="29">
        <v>23</v>
      </c>
      <c r="D63" s="29">
        <v>23</v>
      </c>
      <c r="E63" s="29"/>
      <c r="F63" s="30"/>
      <c r="G63" s="30"/>
      <c r="H63" s="129">
        <v>1.345</v>
      </c>
      <c r="I63" s="129">
        <v>1.228</v>
      </c>
      <c r="J63" s="129"/>
      <c r="K63" s="31"/>
    </row>
    <row r="64" spans="1:11" s="23" customFormat="1" ht="11.25" customHeight="1">
      <c r="A64" s="35" t="s">
        <v>50</v>
      </c>
      <c r="B64" s="36"/>
      <c r="C64" s="37">
        <v>138</v>
      </c>
      <c r="D64" s="37">
        <v>138</v>
      </c>
      <c r="E64" s="37">
        <v>111</v>
      </c>
      <c r="F64" s="38">
        <v>80.43478260869566</v>
      </c>
      <c r="G64" s="39"/>
      <c r="H64" s="130">
        <v>5.915</v>
      </c>
      <c r="I64" s="131">
        <v>5.798</v>
      </c>
      <c r="J64" s="131">
        <v>4.455</v>
      </c>
      <c r="K64" s="40">
        <v>76.83684028975509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265</v>
      </c>
      <c r="D66" s="37">
        <v>280</v>
      </c>
      <c r="E66" s="37">
        <v>210</v>
      </c>
      <c r="F66" s="38">
        <v>75</v>
      </c>
      <c r="G66" s="39"/>
      <c r="H66" s="130">
        <v>20.323</v>
      </c>
      <c r="I66" s="131">
        <v>26</v>
      </c>
      <c r="J66" s="131">
        <v>18.9</v>
      </c>
      <c r="K66" s="40">
        <v>72.69230769230768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11</v>
      </c>
      <c r="D68" s="29">
        <v>11</v>
      </c>
      <c r="E68" s="29">
        <v>10</v>
      </c>
      <c r="F68" s="30"/>
      <c r="G68" s="30"/>
      <c r="H68" s="129">
        <v>3.127</v>
      </c>
      <c r="I68" s="129">
        <v>3</v>
      </c>
      <c r="J68" s="129">
        <v>3</v>
      </c>
      <c r="K68" s="31"/>
    </row>
    <row r="69" spans="1:11" s="32" customFormat="1" ht="11.25" customHeight="1">
      <c r="A69" s="34" t="s">
        <v>53</v>
      </c>
      <c r="B69" s="28"/>
      <c r="C69" s="29">
        <v>2</v>
      </c>
      <c r="D69" s="29"/>
      <c r="E69" s="29"/>
      <c r="F69" s="30"/>
      <c r="G69" s="30"/>
      <c r="H69" s="129">
        <v>0.137</v>
      </c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>
        <v>13</v>
      </c>
      <c r="D70" s="37">
        <v>11</v>
      </c>
      <c r="E70" s="37">
        <v>10</v>
      </c>
      <c r="F70" s="38">
        <v>90.9090909090909</v>
      </c>
      <c r="G70" s="39"/>
      <c r="H70" s="130">
        <v>3.264</v>
      </c>
      <c r="I70" s="131">
        <v>3</v>
      </c>
      <c r="J70" s="131">
        <v>3</v>
      </c>
      <c r="K70" s="40">
        <v>100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5614</v>
      </c>
      <c r="D72" s="29">
        <v>5646</v>
      </c>
      <c r="E72" s="29">
        <v>5750</v>
      </c>
      <c r="F72" s="30"/>
      <c r="G72" s="30"/>
      <c r="H72" s="129">
        <v>584.138</v>
      </c>
      <c r="I72" s="129">
        <v>568.909</v>
      </c>
      <c r="J72" s="129">
        <v>525.327</v>
      </c>
      <c r="K72" s="31"/>
    </row>
    <row r="73" spans="1:11" s="32" customFormat="1" ht="11.25" customHeight="1">
      <c r="A73" s="34" t="s">
        <v>56</v>
      </c>
      <c r="B73" s="28"/>
      <c r="C73" s="29">
        <v>81</v>
      </c>
      <c r="D73" s="29">
        <v>81</v>
      </c>
      <c r="E73" s="29">
        <v>81</v>
      </c>
      <c r="F73" s="30"/>
      <c r="G73" s="30"/>
      <c r="H73" s="129">
        <v>3.546</v>
      </c>
      <c r="I73" s="129">
        <v>2.85</v>
      </c>
      <c r="J73" s="129">
        <v>2.68</v>
      </c>
      <c r="K73" s="31"/>
    </row>
    <row r="74" spans="1:11" s="32" customFormat="1" ht="11.25" customHeight="1">
      <c r="A74" s="34" t="s">
        <v>57</v>
      </c>
      <c r="B74" s="28"/>
      <c r="C74" s="29">
        <v>1</v>
      </c>
      <c r="D74" s="29"/>
      <c r="E74" s="29"/>
      <c r="F74" s="30"/>
      <c r="G74" s="30"/>
      <c r="H74" s="129">
        <v>0.027</v>
      </c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1127</v>
      </c>
      <c r="D75" s="29">
        <v>1158</v>
      </c>
      <c r="E75" s="29">
        <v>1230</v>
      </c>
      <c r="F75" s="30"/>
      <c r="G75" s="30"/>
      <c r="H75" s="129">
        <v>105.558</v>
      </c>
      <c r="I75" s="129">
        <v>101.475</v>
      </c>
      <c r="J75" s="129">
        <v>113.078</v>
      </c>
      <c r="K75" s="31"/>
    </row>
    <row r="76" spans="1:11" s="32" customFormat="1" ht="11.25" customHeight="1">
      <c r="A76" s="34" t="s">
        <v>59</v>
      </c>
      <c r="B76" s="28"/>
      <c r="C76" s="29">
        <v>1</v>
      </c>
      <c r="D76" s="29">
        <v>1</v>
      </c>
      <c r="E76" s="29"/>
      <c r="F76" s="30"/>
      <c r="G76" s="30"/>
      <c r="H76" s="129">
        <v>0.02</v>
      </c>
      <c r="I76" s="129">
        <v>0.02</v>
      </c>
      <c r="J76" s="129"/>
      <c r="K76" s="31"/>
    </row>
    <row r="77" spans="1:11" s="32" customFormat="1" ht="11.25" customHeight="1">
      <c r="A77" s="34" t="s">
        <v>60</v>
      </c>
      <c r="B77" s="28"/>
      <c r="C77" s="29">
        <v>10</v>
      </c>
      <c r="D77" s="29">
        <v>8</v>
      </c>
      <c r="E77" s="29">
        <v>12</v>
      </c>
      <c r="F77" s="30"/>
      <c r="G77" s="30"/>
      <c r="H77" s="129">
        <v>0.236</v>
      </c>
      <c r="I77" s="129">
        <v>0.184</v>
      </c>
      <c r="J77" s="129">
        <v>0.283</v>
      </c>
      <c r="K77" s="31"/>
    </row>
    <row r="78" spans="1:11" s="32" customFormat="1" ht="11.25" customHeight="1">
      <c r="A78" s="34" t="s">
        <v>61</v>
      </c>
      <c r="B78" s="28"/>
      <c r="C78" s="29">
        <v>146</v>
      </c>
      <c r="D78" s="29">
        <v>120</v>
      </c>
      <c r="E78" s="29">
        <v>140</v>
      </c>
      <c r="F78" s="30"/>
      <c r="G78" s="30"/>
      <c r="H78" s="129">
        <v>9.054</v>
      </c>
      <c r="I78" s="129">
        <v>6.6</v>
      </c>
      <c r="J78" s="129">
        <v>8.5</v>
      </c>
      <c r="K78" s="31"/>
    </row>
    <row r="79" spans="1:11" s="32" customFormat="1" ht="11.25" customHeight="1">
      <c r="A79" s="34" t="s">
        <v>62</v>
      </c>
      <c r="B79" s="28"/>
      <c r="C79" s="29">
        <v>12</v>
      </c>
      <c r="D79" s="29">
        <v>3</v>
      </c>
      <c r="E79" s="29">
        <v>10</v>
      </c>
      <c r="F79" s="30"/>
      <c r="G79" s="30"/>
      <c r="H79" s="129">
        <v>0.24</v>
      </c>
      <c r="I79" s="129">
        <v>0.09</v>
      </c>
      <c r="J79" s="129">
        <v>0.3</v>
      </c>
      <c r="K79" s="31"/>
    </row>
    <row r="80" spans="1:11" s="23" customFormat="1" ht="11.25" customHeight="1">
      <c r="A80" s="41" t="s">
        <v>63</v>
      </c>
      <c r="B80" s="36"/>
      <c r="C80" s="37">
        <v>6992</v>
      </c>
      <c r="D80" s="37">
        <v>7017</v>
      </c>
      <c r="E80" s="37">
        <v>7223</v>
      </c>
      <c r="F80" s="38">
        <v>102.93572751888271</v>
      </c>
      <c r="G80" s="39"/>
      <c r="H80" s="130">
        <v>702.8190000000001</v>
      </c>
      <c r="I80" s="131">
        <v>680.128</v>
      </c>
      <c r="J80" s="131">
        <v>650.1679999999999</v>
      </c>
      <c r="K80" s="40">
        <v>95.5949468335372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128</v>
      </c>
      <c r="D82" s="29">
        <v>128</v>
      </c>
      <c r="E82" s="29">
        <v>251</v>
      </c>
      <c r="F82" s="30"/>
      <c r="G82" s="30"/>
      <c r="H82" s="129">
        <v>15.372</v>
      </c>
      <c r="I82" s="129">
        <v>15.372</v>
      </c>
      <c r="J82" s="129">
        <v>22.59</v>
      </c>
      <c r="K82" s="31"/>
    </row>
    <row r="83" spans="1:11" s="32" customFormat="1" ht="11.25" customHeight="1">
      <c r="A83" s="34" t="s">
        <v>65</v>
      </c>
      <c r="B83" s="28"/>
      <c r="C83" s="29">
        <v>87</v>
      </c>
      <c r="D83" s="29">
        <v>87</v>
      </c>
      <c r="E83" s="29">
        <v>85</v>
      </c>
      <c r="F83" s="30"/>
      <c r="G83" s="30"/>
      <c r="H83" s="129">
        <v>7.415</v>
      </c>
      <c r="I83" s="129">
        <v>7.415</v>
      </c>
      <c r="J83" s="129">
        <v>7.5</v>
      </c>
      <c r="K83" s="31"/>
    </row>
    <row r="84" spans="1:11" s="23" customFormat="1" ht="11.25" customHeight="1">
      <c r="A84" s="35" t="s">
        <v>66</v>
      </c>
      <c r="B84" s="36"/>
      <c r="C84" s="37">
        <v>215</v>
      </c>
      <c r="D84" s="37">
        <v>215</v>
      </c>
      <c r="E84" s="37">
        <v>336</v>
      </c>
      <c r="F84" s="38">
        <v>156.27906976744185</v>
      </c>
      <c r="G84" s="39"/>
      <c r="H84" s="130">
        <v>22.787</v>
      </c>
      <c r="I84" s="131">
        <v>22.787</v>
      </c>
      <c r="J84" s="131">
        <v>30.09</v>
      </c>
      <c r="K84" s="40">
        <v>132.04897529293018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8000</v>
      </c>
      <c r="D87" s="48">
        <v>8018</v>
      </c>
      <c r="E87" s="48">
        <v>8197</v>
      </c>
      <c r="F87" s="49">
        <v>102.23247692691444</v>
      </c>
      <c r="G87" s="39"/>
      <c r="H87" s="134">
        <v>769.9050000000001</v>
      </c>
      <c r="I87" s="135">
        <v>748.719</v>
      </c>
      <c r="J87" s="135">
        <v>719.0969999999999</v>
      </c>
      <c r="K87" s="49">
        <v>96.04364254146078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/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/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>
        <v>1</v>
      </c>
      <c r="D34" s="29">
        <v>1</v>
      </c>
      <c r="E34" s="29"/>
      <c r="F34" s="30"/>
      <c r="G34" s="30"/>
      <c r="H34" s="129">
        <v>0.016</v>
      </c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>
        <v>3</v>
      </c>
      <c r="D36" s="29">
        <v>3</v>
      </c>
      <c r="E36" s="29"/>
      <c r="F36" s="30"/>
      <c r="G36" s="30"/>
      <c r="H36" s="129">
        <v>0.036</v>
      </c>
      <c r="I36" s="129">
        <v>0.036</v>
      </c>
      <c r="J36" s="129"/>
      <c r="K36" s="31"/>
    </row>
    <row r="37" spans="1:11" s="23" customFormat="1" ht="11.25" customHeight="1">
      <c r="A37" s="35" t="s">
        <v>28</v>
      </c>
      <c r="B37" s="36"/>
      <c r="C37" s="37">
        <v>4</v>
      </c>
      <c r="D37" s="37">
        <v>4</v>
      </c>
      <c r="E37" s="37"/>
      <c r="F37" s="38"/>
      <c r="G37" s="39"/>
      <c r="H37" s="130">
        <v>0.052</v>
      </c>
      <c r="I37" s="131">
        <v>0.036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/>
      <c r="I59" s="131"/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/>
      <c r="I64" s="131"/>
      <c r="J64" s="131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>
        <v>1</v>
      </c>
      <c r="E66" s="37">
        <v>1</v>
      </c>
      <c r="F66" s="38">
        <v>100</v>
      </c>
      <c r="G66" s="39"/>
      <c r="H66" s="130"/>
      <c r="I66" s="131">
        <v>0.022</v>
      </c>
      <c r="J66" s="131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/>
      <c r="I73" s="129"/>
      <c r="J73" s="129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/>
      <c r="E77" s="29"/>
      <c r="F77" s="30"/>
      <c r="G77" s="30"/>
      <c r="H77" s="129">
        <v>0.009</v>
      </c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/>
      <c r="I79" s="129"/>
      <c r="J79" s="129"/>
      <c r="K79" s="31"/>
    </row>
    <row r="80" spans="1:11" s="23" customFormat="1" ht="11.25" customHeight="1">
      <c r="A80" s="41" t="s">
        <v>63</v>
      </c>
      <c r="B80" s="36"/>
      <c r="C80" s="37">
        <v>1</v>
      </c>
      <c r="D80" s="37"/>
      <c r="E80" s="37"/>
      <c r="F80" s="38"/>
      <c r="G80" s="39"/>
      <c r="H80" s="130">
        <v>0.009</v>
      </c>
      <c r="I80" s="131"/>
      <c r="J80" s="131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5</v>
      </c>
      <c r="D87" s="48">
        <v>5</v>
      </c>
      <c r="E87" s="48">
        <v>1</v>
      </c>
      <c r="F87" s="49">
        <v>20</v>
      </c>
      <c r="G87" s="39"/>
      <c r="H87" s="134">
        <v>0.061</v>
      </c>
      <c r="I87" s="135">
        <v>0.057999999999999996</v>
      </c>
      <c r="J87" s="135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0" zoomScaleSheetLayoutView="80" zoomScalePageLayoutView="0" workbookViewId="0" topLeftCell="A49">
      <selection activeCell="J91" sqref="J91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1633</v>
      </c>
      <c r="D9" s="29">
        <v>1387</v>
      </c>
      <c r="E9" s="29">
        <v>1750.86</v>
      </c>
      <c r="F9" s="30"/>
      <c r="G9" s="30"/>
      <c r="H9" s="129">
        <v>5.152</v>
      </c>
      <c r="I9" s="129">
        <v>5.477</v>
      </c>
      <c r="J9" s="129">
        <v>4.727</v>
      </c>
      <c r="K9" s="31"/>
    </row>
    <row r="10" spans="1:11" s="32" customFormat="1" ht="11.25" customHeight="1">
      <c r="A10" s="34" t="s">
        <v>8</v>
      </c>
      <c r="B10" s="28"/>
      <c r="C10" s="29">
        <v>3268</v>
      </c>
      <c r="D10" s="29">
        <v>1958</v>
      </c>
      <c r="E10" s="29">
        <v>3325.07</v>
      </c>
      <c r="F10" s="30"/>
      <c r="G10" s="30"/>
      <c r="H10" s="129">
        <v>8.905</v>
      </c>
      <c r="I10" s="129">
        <v>5.026</v>
      </c>
      <c r="J10" s="129">
        <v>9.074</v>
      </c>
      <c r="K10" s="31"/>
    </row>
    <row r="11" spans="1:11" s="32" customFormat="1" ht="11.25" customHeight="1">
      <c r="A11" s="27" t="s">
        <v>9</v>
      </c>
      <c r="B11" s="28"/>
      <c r="C11" s="29">
        <v>8139</v>
      </c>
      <c r="D11" s="29">
        <v>9120</v>
      </c>
      <c r="E11" s="29">
        <v>7492.87</v>
      </c>
      <c r="F11" s="30"/>
      <c r="G11" s="30"/>
      <c r="H11" s="129">
        <v>24.336</v>
      </c>
      <c r="I11" s="129">
        <v>20.183</v>
      </c>
      <c r="J11" s="129">
        <v>20.449</v>
      </c>
      <c r="K11" s="31"/>
    </row>
    <row r="12" spans="1:11" s="32" customFormat="1" ht="11.25" customHeight="1">
      <c r="A12" s="34" t="s">
        <v>10</v>
      </c>
      <c r="B12" s="28"/>
      <c r="C12" s="29">
        <v>172</v>
      </c>
      <c r="D12" s="29">
        <v>238</v>
      </c>
      <c r="E12" s="29">
        <v>282.05</v>
      </c>
      <c r="F12" s="30"/>
      <c r="G12" s="30"/>
      <c r="H12" s="129">
        <v>0.399</v>
      </c>
      <c r="I12" s="129">
        <v>0.419</v>
      </c>
      <c r="J12" s="129">
        <v>0.423</v>
      </c>
      <c r="K12" s="31"/>
    </row>
    <row r="13" spans="1:11" s="23" customFormat="1" ht="11.25" customHeight="1">
      <c r="A13" s="35" t="s">
        <v>11</v>
      </c>
      <c r="B13" s="36"/>
      <c r="C13" s="37">
        <v>13212</v>
      </c>
      <c r="D13" s="37">
        <v>12703</v>
      </c>
      <c r="E13" s="37">
        <v>12850.849999999999</v>
      </c>
      <c r="F13" s="38">
        <f>IF(D13&gt;0,100*E13/D13,0)</f>
        <v>101.16389829174209</v>
      </c>
      <c r="G13" s="39"/>
      <c r="H13" s="130">
        <v>38.792</v>
      </c>
      <c r="I13" s="131">
        <v>31.105</v>
      </c>
      <c r="J13" s="131">
        <v>34.673</v>
      </c>
      <c r="K13" s="40">
        <v>111.47082462626588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56</v>
      </c>
      <c r="D15" s="37">
        <v>65</v>
      </c>
      <c r="E15" s="37">
        <v>62</v>
      </c>
      <c r="F15" s="38">
        <f>IF(D15&gt;0,100*E15/D15,0)</f>
        <v>95.38461538461539</v>
      </c>
      <c r="G15" s="39"/>
      <c r="H15" s="130">
        <v>0.106</v>
      </c>
      <c r="I15" s="131">
        <v>0.117</v>
      </c>
      <c r="J15" s="131">
        <v>0.112</v>
      </c>
      <c r="K15" s="40">
        <v>95.72649572649573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770</v>
      </c>
      <c r="D17" s="37">
        <v>834</v>
      </c>
      <c r="E17" s="37">
        <v>748</v>
      </c>
      <c r="F17" s="38">
        <f>IF(D17&gt;0,100*E17/D17,0)</f>
        <v>89.68824940047962</v>
      </c>
      <c r="G17" s="39"/>
      <c r="H17" s="130">
        <v>1.995</v>
      </c>
      <c r="I17" s="131">
        <v>1.501</v>
      </c>
      <c r="J17" s="131">
        <v>2.683</v>
      </c>
      <c r="K17" s="40">
        <v>178.74750166555629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29">
        <v>93.618</v>
      </c>
      <c r="I19" s="129">
        <v>106.292</v>
      </c>
      <c r="J19" s="129">
        <v>125.606</v>
      </c>
      <c r="K19" s="31"/>
    </row>
    <row r="20" spans="1:11" s="32" customFormat="1" ht="11.25" customHeight="1">
      <c r="A20" s="34" t="s">
        <v>15</v>
      </c>
      <c r="B20" s="28"/>
      <c r="C20" s="29">
        <v>1</v>
      </c>
      <c r="D20" s="29"/>
      <c r="E20" s="29"/>
      <c r="F20" s="30"/>
      <c r="G20" s="30"/>
      <c r="H20" s="129">
        <v>0.004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20805</v>
      </c>
      <c r="D22" s="37">
        <v>18315</v>
      </c>
      <c r="E22" s="37">
        <v>19324</v>
      </c>
      <c r="F22" s="38">
        <f>IF(D22&gt;0,100*E22/D22,0)</f>
        <v>105.50914550914551</v>
      </c>
      <c r="G22" s="39"/>
      <c r="H22" s="130">
        <v>93.622</v>
      </c>
      <c r="I22" s="131">
        <v>106.292</v>
      </c>
      <c r="J22" s="131">
        <v>125.606</v>
      </c>
      <c r="K22" s="40">
        <v>118.17069958228275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83880</v>
      </c>
      <c r="D24" s="37">
        <v>80542</v>
      </c>
      <c r="E24" s="37">
        <v>80000</v>
      </c>
      <c r="F24" s="38">
        <f>IF(D24&gt;0,100*E24/D24,0)</f>
        <v>99.32705917409551</v>
      </c>
      <c r="G24" s="39"/>
      <c r="H24" s="130">
        <v>343.76</v>
      </c>
      <c r="I24" s="131">
        <v>309.551</v>
      </c>
      <c r="J24" s="131">
        <v>401.05</v>
      </c>
      <c r="K24" s="40">
        <v>129.55861877364313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27301</v>
      </c>
      <c r="D26" s="37">
        <v>25000</v>
      </c>
      <c r="E26" s="37">
        <v>25000</v>
      </c>
      <c r="F26" s="38">
        <f>IF(D26&gt;0,100*E26/D26,0)</f>
        <v>100</v>
      </c>
      <c r="G26" s="39"/>
      <c r="H26" s="130">
        <v>130.929</v>
      </c>
      <c r="I26" s="131">
        <v>72</v>
      </c>
      <c r="J26" s="131">
        <v>120</v>
      </c>
      <c r="K26" s="40">
        <v>166.66666666666666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83072</v>
      </c>
      <c r="D28" s="29">
        <v>81609</v>
      </c>
      <c r="E28" s="29">
        <v>80000</v>
      </c>
      <c r="F28" s="30"/>
      <c r="G28" s="30"/>
      <c r="H28" s="129">
        <v>262.029</v>
      </c>
      <c r="I28" s="129">
        <v>230</v>
      </c>
      <c r="J28" s="129">
        <v>325</v>
      </c>
      <c r="K28" s="31"/>
    </row>
    <row r="29" spans="1:11" s="32" customFormat="1" ht="11.25" customHeight="1">
      <c r="A29" s="34" t="s">
        <v>21</v>
      </c>
      <c r="B29" s="28"/>
      <c r="C29" s="29">
        <v>43939</v>
      </c>
      <c r="D29" s="29">
        <v>42417</v>
      </c>
      <c r="E29" s="29">
        <v>43670</v>
      </c>
      <c r="F29" s="30"/>
      <c r="G29" s="30"/>
      <c r="H29" s="129">
        <v>84.576</v>
      </c>
      <c r="I29" s="129">
        <v>57.69</v>
      </c>
      <c r="J29" s="129">
        <v>104.808</v>
      </c>
      <c r="K29" s="31"/>
    </row>
    <row r="30" spans="1:11" s="32" customFormat="1" ht="11.25" customHeight="1">
      <c r="A30" s="34" t="s">
        <v>22</v>
      </c>
      <c r="B30" s="28"/>
      <c r="C30" s="29">
        <v>66008</v>
      </c>
      <c r="D30" s="29">
        <v>64013</v>
      </c>
      <c r="E30" s="29">
        <v>64013</v>
      </c>
      <c r="F30" s="30"/>
      <c r="G30" s="30"/>
      <c r="H30" s="129">
        <v>183.606</v>
      </c>
      <c r="I30" s="129">
        <v>112.691</v>
      </c>
      <c r="J30" s="129">
        <v>180</v>
      </c>
      <c r="K30" s="31"/>
    </row>
    <row r="31" spans="1:11" s="23" customFormat="1" ht="11.25" customHeight="1">
      <c r="A31" s="41" t="s">
        <v>23</v>
      </c>
      <c r="B31" s="36"/>
      <c r="C31" s="37">
        <v>193019</v>
      </c>
      <c r="D31" s="37">
        <v>188039</v>
      </c>
      <c r="E31" s="37">
        <v>187683</v>
      </c>
      <c r="F31" s="38">
        <f>IF(D31&gt;0,100*E31/D31,0)</f>
        <v>99.81067757220576</v>
      </c>
      <c r="G31" s="39"/>
      <c r="H31" s="130">
        <v>530.211</v>
      </c>
      <c r="I31" s="131">
        <v>400.381</v>
      </c>
      <c r="J31" s="131">
        <v>609.808</v>
      </c>
      <c r="K31" s="40">
        <v>152.30692765141205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24752</v>
      </c>
      <c r="D33" s="29">
        <v>24138</v>
      </c>
      <c r="E33" s="29">
        <v>19260</v>
      </c>
      <c r="F33" s="30"/>
      <c r="G33" s="30"/>
      <c r="H33" s="129">
        <v>76.122</v>
      </c>
      <c r="I33" s="129">
        <v>37.548</v>
      </c>
      <c r="J33" s="129">
        <v>67.559</v>
      </c>
      <c r="K33" s="31"/>
    </row>
    <row r="34" spans="1:11" s="32" customFormat="1" ht="11.25" customHeight="1">
      <c r="A34" s="34" t="s">
        <v>25</v>
      </c>
      <c r="B34" s="28"/>
      <c r="C34" s="29">
        <v>13809</v>
      </c>
      <c r="D34" s="29">
        <v>15500</v>
      </c>
      <c r="E34" s="29">
        <v>9500</v>
      </c>
      <c r="F34" s="30"/>
      <c r="G34" s="30"/>
      <c r="H34" s="129">
        <v>54.846</v>
      </c>
      <c r="I34" s="129">
        <v>22.99</v>
      </c>
      <c r="J34" s="129">
        <v>23.5</v>
      </c>
      <c r="K34" s="31"/>
    </row>
    <row r="35" spans="1:11" s="32" customFormat="1" ht="11.25" customHeight="1">
      <c r="A35" s="34" t="s">
        <v>26</v>
      </c>
      <c r="B35" s="28"/>
      <c r="C35" s="29">
        <v>56681</v>
      </c>
      <c r="D35" s="29">
        <v>57253</v>
      </c>
      <c r="E35" s="29">
        <v>55500</v>
      </c>
      <c r="F35" s="30"/>
      <c r="G35" s="30"/>
      <c r="H35" s="129">
        <v>213.236</v>
      </c>
      <c r="I35" s="129">
        <v>120.42</v>
      </c>
      <c r="J35" s="129">
        <v>221.778</v>
      </c>
      <c r="K35" s="31"/>
    </row>
    <row r="36" spans="1:11" s="32" customFormat="1" ht="11.25" customHeight="1">
      <c r="A36" s="34" t="s">
        <v>27</v>
      </c>
      <c r="B36" s="28"/>
      <c r="C36" s="29">
        <v>6232</v>
      </c>
      <c r="D36" s="29">
        <v>6232</v>
      </c>
      <c r="E36" s="29">
        <v>5921</v>
      </c>
      <c r="F36" s="30"/>
      <c r="G36" s="30"/>
      <c r="H36" s="129">
        <v>13.672</v>
      </c>
      <c r="I36" s="129">
        <v>4.962</v>
      </c>
      <c r="J36" s="129">
        <v>11.842</v>
      </c>
      <c r="K36" s="31"/>
    </row>
    <row r="37" spans="1:11" s="23" customFormat="1" ht="11.25" customHeight="1">
      <c r="A37" s="35" t="s">
        <v>28</v>
      </c>
      <c r="B37" s="36"/>
      <c r="C37" s="37">
        <v>101474</v>
      </c>
      <c r="D37" s="37">
        <v>103123</v>
      </c>
      <c r="E37" s="37">
        <v>90181</v>
      </c>
      <c r="F37" s="38">
        <f>IF(D37&gt;0,100*E37/D37,0)</f>
        <v>87.44993842304821</v>
      </c>
      <c r="G37" s="39"/>
      <c r="H37" s="130">
        <v>357.876</v>
      </c>
      <c r="I37" s="131">
        <v>185.92</v>
      </c>
      <c r="J37" s="131">
        <v>324.679</v>
      </c>
      <c r="K37" s="40">
        <v>174.6337134251291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5076</v>
      </c>
      <c r="D39" s="37">
        <v>5000</v>
      </c>
      <c r="E39" s="37">
        <v>5600</v>
      </c>
      <c r="F39" s="38">
        <f>IF(D39&gt;0,100*E39/D39,0)</f>
        <v>112</v>
      </c>
      <c r="G39" s="39"/>
      <c r="H39" s="130">
        <v>8.629</v>
      </c>
      <c r="I39" s="131">
        <v>8.3</v>
      </c>
      <c r="J39" s="131">
        <v>10.6</v>
      </c>
      <c r="K39" s="40">
        <v>127.71084337349396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36122</v>
      </c>
      <c r="D41" s="29">
        <v>29180</v>
      </c>
      <c r="E41" s="29">
        <v>26950</v>
      </c>
      <c r="F41" s="30"/>
      <c r="G41" s="30"/>
      <c r="H41" s="129">
        <v>75.384</v>
      </c>
      <c r="I41" s="129">
        <v>38.433</v>
      </c>
      <c r="J41" s="129">
        <v>79.479</v>
      </c>
      <c r="K41" s="31"/>
    </row>
    <row r="42" spans="1:11" s="32" customFormat="1" ht="11.25" customHeight="1">
      <c r="A42" s="34" t="s">
        <v>31</v>
      </c>
      <c r="B42" s="28"/>
      <c r="C42" s="29">
        <v>210783</v>
      </c>
      <c r="D42" s="29">
        <v>185302</v>
      </c>
      <c r="E42" s="29">
        <v>207530</v>
      </c>
      <c r="F42" s="30"/>
      <c r="G42" s="30"/>
      <c r="H42" s="129">
        <v>712.042</v>
      </c>
      <c r="I42" s="129">
        <v>503.797</v>
      </c>
      <c r="J42" s="129">
        <v>773.135</v>
      </c>
      <c r="K42" s="31"/>
    </row>
    <row r="43" spans="1:11" s="32" customFormat="1" ht="11.25" customHeight="1">
      <c r="A43" s="34" t="s">
        <v>32</v>
      </c>
      <c r="B43" s="28"/>
      <c r="C43" s="29">
        <v>59055</v>
      </c>
      <c r="D43" s="29">
        <v>45456</v>
      </c>
      <c r="E43" s="29">
        <v>40000</v>
      </c>
      <c r="F43" s="30"/>
      <c r="G43" s="30"/>
      <c r="H43" s="129">
        <v>199.264</v>
      </c>
      <c r="I43" s="129">
        <v>139.312</v>
      </c>
      <c r="J43" s="129">
        <v>153.4</v>
      </c>
      <c r="K43" s="31"/>
    </row>
    <row r="44" spans="1:11" s="32" customFormat="1" ht="11.25" customHeight="1">
      <c r="A44" s="34" t="s">
        <v>33</v>
      </c>
      <c r="B44" s="28"/>
      <c r="C44" s="29">
        <v>137034</v>
      </c>
      <c r="D44" s="29">
        <v>116584</v>
      </c>
      <c r="E44" s="29">
        <v>121445</v>
      </c>
      <c r="F44" s="30"/>
      <c r="G44" s="30"/>
      <c r="H44" s="129">
        <v>502.963</v>
      </c>
      <c r="I44" s="129">
        <v>351.236</v>
      </c>
      <c r="J44" s="129">
        <v>475.035</v>
      </c>
      <c r="K44" s="31"/>
    </row>
    <row r="45" spans="1:11" s="32" customFormat="1" ht="11.25" customHeight="1">
      <c r="A45" s="34" t="s">
        <v>34</v>
      </c>
      <c r="B45" s="28"/>
      <c r="C45" s="29">
        <v>70486</v>
      </c>
      <c r="D45" s="29">
        <v>57514</v>
      </c>
      <c r="E45" s="29">
        <v>63000</v>
      </c>
      <c r="F45" s="30"/>
      <c r="G45" s="30"/>
      <c r="H45" s="129">
        <v>207.153</v>
      </c>
      <c r="I45" s="129">
        <v>159.078</v>
      </c>
      <c r="J45" s="129">
        <v>235.8</v>
      </c>
      <c r="K45" s="31"/>
    </row>
    <row r="46" spans="1:11" s="32" customFormat="1" ht="11.25" customHeight="1">
      <c r="A46" s="34" t="s">
        <v>35</v>
      </c>
      <c r="B46" s="28"/>
      <c r="C46" s="29">
        <v>69433</v>
      </c>
      <c r="D46" s="29">
        <v>63933</v>
      </c>
      <c r="E46" s="29">
        <v>67000</v>
      </c>
      <c r="F46" s="30"/>
      <c r="G46" s="30"/>
      <c r="H46" s="129">
        <v>166.568</v>
      </c>
      <c r="I46" s="129">
        <v>104.455</v>
      </c>
      <c r="J46" s="129">
        <v>175.473</v>
      </c>
      <c r="K46" s="31"/>
    </row>
    <row r="47" spans="1:11" s="32" customFormat="1" ht="11.25" customHeight="1">
      <c r="A47" s="34" t="s">
        <v>36</v>
      </c>
      <c r="B47" s="28"/>
      <c r="C47" s="29">
        <v>111494</v>
      </c>
      <c r="D47" s="29">
        <v>92853</v>
      </c>
      <c r="E47" s="29">
        <v>78200</v>
      </c>
      <c r="F47" s="30"/>
      <c r="G47" s="30"/>
      <c r="H47" s="129">
        <v>256.28</v>
      </c>
      <c r="I47" s="129">
        <v>97.982</v>
      </c>
      <c r="J47" s="129">
        <v>232.54</v>
      </c>
      <c r="K47" s="31"/>
    </row>
    <row r="48" spans="1:11" s="32" customFormat="1" ht="11.25" customHeight="1">
      <c r="A48" s="34" t="s">
        <v>37</v>
      </c>
      <c r="B48" s="28"/>
      <c r="C48" s="29">
        <v>122689</v>
      </c>
      <c r="D48" s="29">
        <v>106202</v>
      </c>
      <c r="E48" s="29">
        <v>106500</v>
      </c>
      <c r="F48" s="30"/>
      <c r="G48" s="30"/>
      <c r="H48" s="129">
        <v>357.763</v>
      </c>
      <c r="I48" s="129">
        <v>227.316</v>
      </c>
      <c r="J48" s="129">
        <v>327.95</v>
      </c>
      <c r="K48" s="31"/>
    </row>
    <row r="49" spans="1:11" s="32" customFormat="1" ht="11.25" customHeight="1">
      <c r="A49" s="34" t="s">
        <v>38</v>
      </c>
      <c r="B49" s="28"/>
      <c r="C49" s="29">
        <v>76734</v>
      </c>
      <c r="D49" s="29">
        <v>55731</v>
      </c>
      <c r="E49" s="29">
        <v>55758</v>
      </c>
      <c r="F49" s="30"/>
      <c r="G49" s="30"/>
      <c r="H49" s="129">
        <v>146.964</v>
      </c>
      <c r="I49" s="129">
        <v>114.46</v>
      </c>
      <c r="J49" s="129">
        <v>157.429</v>
      </c>
      <c r="K49" s="31"/>
    </row>
    <row r="50" spans="1:11" s="23" customFormat="1" ht="11.25" customHeight="1">
      <c r="A50" s="41" t="s">
        <v>39</v>
      </c>
      <c r="B50" s="36"/>
      <c r="C50" s="37">
        <v>893830</v>
      </c>
      <c r="D50" s="37">
        <v>752755</v>
      </c>
      <c r="E50" s="37">
        <v>766383</v>
      </c>
      <c r="F50" s="38">
        <f>IF(D50&gt;0,100*E50/D50,0)</f>
        <v>101.81041640374359</v>
      </c>
      <c r="G50" s="39"/>
      <c r="H50" s="130">
        <v>2624.381</v>
      </c>
      <c r="I50" s="131">
        <v>1736.069</v>
      </c>
      <c r="J50" s="131">
        <v>2610.241</v>
      </c>
      <c r="K50" s="40">
        <v>150.35352857518913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27725</v>
      </c>
      <c r="D52" s="37">
        <v>26393</v>
      </c>
      <c r="E52" s="37">
        <v>20630</v>
      </c>
      <c r="F52" s="38">
        <f>IF(D52&gt;0,100*E52/D52,0)</f>
        <v>78.16466487326186</v>
      </c>
      <c r="G52" s="39"/>
      <c r="H52" s="130">
        <v>77.382</v>
      </c>
      <c r="I52" s="131">
        <v>26.695</v>
      </c>
      <c r="J52" s="131">
        <v>56.445</v>
      </c>
      <c r="K52" s="40">
        <v>211.44409065368046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68107</v>
      </c>
      <c r="D54" s="29">
        <v>60296</v>
      </c>
      <c r="E54" s="29">
        <v>55500</v>
      </c>
      <c r="F54" s="30"/>
      <c r="G54" s="30"/>
      <c r="H54" s="129">
        <v>201.985</v>
      </c>
      <c r="I54" s="129">
        <v>120.909</v>
      </c>
      <c r="J54" s="129">
        <v>175.35</v>
      </c>
      <c r="K54" s="31"/>
    </row>
    <row r="55" spans="1:11" s="32" customFormat="1" ht="11.25" customHeight="1">
      <c r="A55" s="34" t="s">
        <v>42</v>
      </c>
      <c r="B55" s="28"/>
      <c r="C55" s="29">
        <v>50185</v>
      </c>
      <c r="D55" s="29">
        <v>44919</v>
      </c>
      <c r="E55" s="29">
        <v>44919</v>
      </c>
      <c r="F55" s="30"/>
      <c r="G55" s="30"/>
      <c r="H55" s="129">
        <v>140.424</v>
      </c>
      <c r="I55" s="129">
        <v>43.989</v>
      </c>
      <c r="J55" s="129">
        <v>157.216</v>
      </c>
      <c r="K55" s="31"/>
    </row>
    <row r="56" spans="1:11" s="32" customFormat="1" ht="11.25" customHeight="1">
      <c r="A56" s="34" t="s">
        <v>43</v>
      </c>
      <c r="B56" s="28"/>
      <c r="C56" s="29">
        <v>51734</v>
      </c>
      <c r="D56" s="29">
        <v>47160</v>
      </c>
      <c r="E56" s="29">
        <v>46000</v>
      </c>
      <c r="F56" s="30"/>
      <c r="G56" s="30"/>
      <c r="H56" s="129">
        <v>105.635</v>
      </c>
      <c r="I56" s="129">
        <v>40.96</v>
      </c>
      <c r="J56" s="129">
        <v>145.23</v>
      </c>
      <c r="K56" s="31"/>
    </row>
    <row r="57" spans="1:11" s="32" customFormat="1" ht="11.25" customHeight="1">
      <c r="A57" s="34" t="s">
        <v>44</v>
      </c>
      <c r="B57" s="28"/>
      <c r="C57" s="29">
        <v>76727</v>
      </c>
      <c r="D57" s="29">
        <v>75171</v>
      </c>
      <c r="E57" s="29">
        <v>60000</v>
      </c>
      <c r="F57" s="30"/>
      <c r="G57" s="30"/>
      <c r="H57" s="129">
        <v>250.094</v>
      </c>
      <c r="I57" s="129">
        <v>141.404</v>
      </c>
      <c r="J57" s="129">
        <v>213.6</v>
      </c>
      <c r="K57" s="31"/>
    </row>
    <row r="58" spans="1:11" s="32" customFormat="1" ht="11.25" customHeight="1">
      <c r="A58" s="34" t="s">
        <v>45</v>
      </c>
      <c r="B58" s="28"/>
      <c r="C58" s="29">
        <v>56535</v>
      </c>
      <c r="D58" s="29">
        <v>51534</v>
      </c>
      <c r="E58" s="29">
        <v>53000</v>
      </c>
      <c r="F58" s="30"/>
      <c r="G58" s="30"/>
      <c r="H58" s="129">
        <v>123.517</v>
      </c>
      <c r="I58" s="129">
        <v>41.766</v>
      </c>
      <c r="J58" s="129">
        <v>100.3</v>
      </c>
      <c r="K58" s="31"/>
    </row>
    <row r="59" spans="1:11" s="23" customFormat="1" ht="11.25" customHeight="1">
      <c r="A59" s="35" t="s">
        <v>46</v>
      </c>
      <c r="B59" s="36"/>
      <c r="C59" s="37">
        <v>303288</v>
      </c>
      <c r="D59" s="37">
        <v>279080</v>
      </c>
      <c r="E59" s="37">
        <v>259419</v>
      </c>
      <c r="F59" s="38">
        <f>IF(D59&gt;0,100*E59/D59,0)</f>
        <v>92.95506664755625</v>
      </c>
      <c r="G59" s="39"/>
      <c r="H59" s="130">
        <v>821.655</v>
      </c>
      <c r="I59" s="131">
        <v>389.028</v>
      </c>
      <c r="J59" s="131">
        <v>791.696</v>
      </c>
      <c r="K59" s="40">
        <v>203.50617436277082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1337</v>
      </c>
      <c r="D61" s="29">
        <v>1288</v>
      </c>
      <c r="E61" s="29">
        <v>1053</v>
      </c>
      <c r="F61" s="30"/>
      <c r="G61" s="30"/>
      <c r="H61" s="129">
        <v>3.092</v>
      </c>
      <c r="I61" s="129">
        <v>1.289</v>
      </c>
      <c r="J61" s="129">
        <v>2.934</v>
      </c>
      <c r="K61" s="31"/>
    </row>
    <row r="62" spans="1:11" s="32" customFormat="1" ht="11.25" customHeight="1">
      <c r="A62" s="34" t="s">
        <v>48</v>
      </c>
      <c r="B62" s="28"/>
      <c r="C62" s="29">
        <v>699</v>
      </c>
      <c r="D62" s="29">
        <v>864</v>
      </c>
      <c r="E62" s="29">
        <v>739.8</v>
      </c>
      <c r="F62" s="30"/>
      <c r="G62" s="30"/>
      <c r="H62" s="129">
        <v>1.088</v>
      </c>
      <c r="I62" s="129">
        <v>0.652</v>
      </c>
      <c r="J62" s="129">
        <v>1.336</v>
      </c>
      <c r="K62" s="31"/>
    </row>
    <row r="63" spans="1:11" s="32" customFormat="1" ht="11.25" customHeight="1">
      <c r="A63" s="34" t="s">
        <v>49</v>
      </c>
      <c r="B63" s="28"/>
      <c r="C63" s="29">
        <v>2740</v>
      </c>
      <c r="D63" s="29">
        <v>2683</v>
      </c>
      <c r="E63" s="29">
        <v>2673</v>
      </c>
      <c r="F63" s="30"/>
      <c r="G63" s="30"/>
      <c r="H63" s="129">
        <v>5.062</v>
      </c>
      <c r="I63" s="129">
        <v>1.085</v>
      </c>
      <c r="J63" s="129">
        <v>6.266</v>
      </c>
      <c r="K63" s="31"/>
    </row>
    <row r="64" spans="1:11" s="23" customFormat="1" ht="11.25" customHeight="1">
      <c r="A64" s="35" t="s">
        <v>50</v>
      </c>
      <c r="B64" s="36"/>
      <c r="C64" s="37">
        <v>4776</v>
      </c>
      <c r="D64" s="37">
        <v>4835</v>
      </c>
      <c r="E64" s="37">
        <v>4465.8</v>
      </c>
      <c r="F64" s="38">
        <f>IF(D64&gt;0,100*E64/D64,0)</f>
        <v>92.36401240951396</v>
      </c>
      <c r="G64" s="39"/>
      <c r="H64" s="130">
        <v>9.242</v>
      </c>
      <c r="I64" s="131">
        <v>3.026</v>
      </c>
      <c r="J64" s="131">
        <v>10.536000000000001</v>
      </c>
      <c r="K64" s="40">
        <v>348.1824190350298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11189</v>
      </c>
      <c r="D66" s="37">
        <v>11180</v>
      </c>
      <c r="E66" s="37">
        <v>8204</v>
      </c>
      <c r="F66" s="38">
        <f>IF(D66&gt;0,100*E66/D66,0)</f>
        <v>73.38103756708408</v>
      </c>
      <c r="G66" s="39"/>
      <c r="H66" s="130">
        <v>24.04</v>
      </c>
      <c r="I66" s="131">
        <v>6.7</v>
      </c>
      <c r="J66" s="131">
        <v>5.408</v>
      </c>
      <c r="K66" s="40">
        <v>80.71641791044777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75481</v>
      </c>
      <c r="D68" s="29">
        <v>46500</v>
      </c>
      <c r="E68" s="29">
        <v>66000</v>
      </c>
      <c r="F68" s="30"/>
      <c r="G68" s="30"/>
      <c r="H68" s="129">
        <v>215.819</v>
      </c>
      <c r="I68" s="129">
        <v>90</v>
      </c>
      <c r="J68" s="129">
        <v>198</v>
      </c>
      <c r="K68" s="31"/>
    </row>
    <row r="69" spans="1:11" s="32" customFormat="1" ht="11.25" customHeight="1">
      <c r="A69" s="34" t="s">
        <v>53</v>
      </c>
      <c r="B69" s="28"/>
      <c r="C69" s="29">
        <v>4423</v>
      </c>
      <c r="D69" s="29">
        <v>2500</v>
      </c>
      <c r="E69" s="29">
        <v>4500</v>
      </c>
      <c r="F69" s="30"/>
      <c r="G69" s="30"/>
      <c r="H69" s="129">
        <v>14.063</v>
      </c>
      <c r="I69" s="129">
        <v>6</v>
      </c>
      <c r="J69" s="129">
        <v>12.15</v>
      </c>
      <c r="K69" s="31"/>
    </row>
    <row r="70" spans="1:11" s="23" customFormat="1" ht="11.25" customHeight="1">
      <c r="A70" s="35" t="s">
        <v>54</v>
      </c>
      <c r="B70" s="36"/>
      <c r="C70" s="37">
        <v>79904</v>
      </c>
      <c r="D70" s="37">
        <v>49000</v>
      </c>
      <c r="E70" s="37">
        <v>70500</v>
      </c>
      <c r="F70" s="38">
        <f>IF(D70&gt;0,100*E70/D70,0)</f>
        <v>143.87755102040816</v>
      </c>
      <c r="G70" s="39"/>
      <c r="H70" s="130">
        <v>229.88199999999998</v>
      </c>
      <c r="I70" s="131">
        <v>96</v>
      </c>
      <c r="J70" s="131">
        <v>210.15</v>
      </c>
      <c r="K70" s="40">
        <v>218.90625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2968</v>
      </c>
      <c r="D72" s="29">
        <v>2155</v>
      </c>
      <c r="E72" s="29">
        <v>2155</v>
      </c>
      <c r="F72" s="30"/>
      <c r="G72" s="30"/>
      <c r="H72" s="129">
        <v>3.35</v>
      </c>
      <c r="I72" s="129">
        <v>0.431</v>
      </c>
      <c r="J72" s="129">
        <v>0.431</v>
      </c>
      <c r="K72" s="31"/>
    </row>
    <row r="73" spans="1:11" s="32" customFormat="1" ht="11.25" customHeight="1">
      <c r="A73" s="34" t="s">
        <v>56</v>
      </c>
      <c r="B73" s="28"/>
      <c r="C73" s="29">
        <v>12903</v>
      </c>
      <c r="D73" s="29">
        <v>12050</v>
      </c>
      <c r="E73" s="29">
        <v>12120</v>
      </c>
      <c r="F73" s="30"/>
      <c r="G73" s="30"/>
      <c r="H73" s="129">
        <v>38.064</v>
      </c>
      <c r="I73" s="129">
        <v>35.554</v>
      </c>
      <c r="J73" s="129">
        <v>47.09</v>
      </c>
      <c r="K73" s="31"/>
    </row>
    <row r="74" spans="1:11" s="32" customFormat="1" ht="11.25" customHeight="1">
      <c r="A74" s="34" t="s">
        <v>57</v>
      </c>
      <c r="B74" s="28"/>
      <c r="C74" s="29">
        <v>25765</v>
      </c>
      <c r="D74" s="29">
        <v>22900</v>
      </c>
      <c r="E74" s="29">
        <v>23000</v>
      </c>
      <c r="F74" s="30"/>
      <c r="G74" s="30"/>
      <c r="H74" s="129">
        <v>61.515</v>
      </c>
      <c r="I74" s="129">
        <v>33.08</v>
      </c>
      <c r="J74" s="129">
        <v>69</v>
      </c>
      <c r="K74" s="31"/>
    </row>
    <row r="75" spans="1:11" s="32" customFormat="1" ht="11.25" customHeight="1">
      <c r="A75" s="34" t="s">
        <v>58</v>
      </c>
      <c r="B75" s="28"/>
      <c r="C75" s="29">
        <v>11577</v>
      </c>
      <c r="D75" s="29">
        <v>9776</v>
      </c>
      <c r="E75" s="29">
        <v>10703</v>
      </c>
      <c r="F75" s="30"/>
      <c r="G75" s="30"/>
      <c r="H75" s="129">
        <v>9.783</v>
      </c>
      <c r="I75" s="129">
        <v>5.567</v>
      </c>
      <c r="J75" s="129">
        <v>16.268</v>
      </c>
      <c r="K75" s="31"/>
    </row>
    <row r="76" spans="1:11" s="32" customFormat="1" ht="11.25" customHeight="1">
      <c r="A76" s="34" t="s">
        <v>59</v>
      </c>
      <c r="B76" s="28"/>
      <c r="C76" s="29">
        <v>4435</v>
      </c>
      <c r="D76" s="29">
        <v>4250</v>
      </c>
      <c r="E76" s="29">
        <v>4250</v>
      </c>
      <c r="F76" s="30"/>
      <c r="G76" s="30"/>
      <c r="H76" s="129">
        <v>12.196</v>
      </c>
      <c r="I76" s="129">
        <v>7.65</v>
      </c>
      <c r="J76" s="129">
        <v>9</v>
      </c>
      <c r="K76" s="31"/>
    </row>
    <row r="77" spans="1:11" s="32" customFormat="1" ht="11.25" customHeight="1">
      <c r="A77" s="34" t="s">
        <v>60</v>
      </c>
      <c r="B77" s="28"/>
      <c r="C77" s="29">
        <v>2421</v>
      </c>
      <c r="D77" s="29">
        <v>2647</v>
      </c>
      <c r="E77" s="29">
        <v>2629</v>
      </c>
      <c r="F77" s="30"/>
      <c r="G77" s="30"/>
      <c r="H77" s="129">
        <v>5.605</v>
      </c>
      <c r="I77" s="129">
        <v>2.26</v>
      </c>
      <c r="J77" s="129">
        <v>6.087</v>
      </c>
      <c r="K77" s="31"/>
    </row>
    <row r="78" spans="1:11" s="32" customFormat="1" ht="11.25" customHeight="1">
      <c r="A78" s="34" t="s">
        <v>61</v>
      </c>
      <c r="B78" s="28"/>
      <c r="C78" s="29">
        <v>5616</v>
      </c>
      <c r="D78" s="29">
        <v>5082</v>
      </c>
      <c r="E78" s="29">
        <v>5082</v>
      </c>
      <c r="F78" s="30"/>
      <c r="G78" s="30"/>
      <c r="H78" s="129">
        <v>12.725</v>
      </c>
      <c r="I78" s="129">
        <v>4.065</v>
      </c>
      <c r="J78" s="129">
        <v>7.623</v>
      </c>
      <c r="K78" s="31"/>
    </row>
    <row r="79" spans="1:11" s="32" customFormat="1" ht="11.25" customHeight="1">
      <c r="A79" s="34" t="s">
        <v>62</v>
      </c>
      <c r="B79" s="28"/>
      <c r="C79" s="29">
        <v>60224</v>
      </c>
      <c r="D79" s="29">
        <v>65960</v>
      </c>
      <c r="E79" s="29">
        <v>65960</v>
      </c>
      <c r="F79" s="30"/>
      <c r="G79" s="30"/>
      <c r="H79" s="129">
        <v>146.593</v>
      </c>
      <c r="I79" s="129">
        <v>85.748</v>
      </c>
      <c r="J79" s="129">
        <v>263.84</v>
      </c>
      <c r="K79" s="31"/>
    </row>
    <row r="80" spans="1:11" s="23" customFormat="1" ht="11.25" customHeight="1">
      <c r="A80" s="41" t="s">
        <v>63</v>
      </c>
      <c r="B80" s="36"/>
      <c r="C80" s="37">
        <v>125909</v>
      </c>
      <c r="D80" s="37">
        <v>124820</v>
      </c>
      <c r="E80" s="37">
        <v>125899</v>
      </c>
      <c r="F80" s="38">
        <f>IF(D80&gt;0,100*E80/D80,0)</f>
        <v>100.86444480051274</v>
      </c>
      <c r="G80" s="39"/>
      <c r="H80" s="130">
        <v>289.831</v>
      </c>
      <c r="I80" s="131">
        <v>174.35500000000002</v>
      </c>
      <c r="J80" s="131">
        <v>419.33899999999994</v>
      </c>
      <c r="K80" s="40">
        <v>240.5087321843365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106</v>
      </c>
      <c r="D82" s="29">
        <v>106</v>
      </c>
      <c r="E82" s="29">
        <v>93</v>
      </c>
      <c r="F82" s="30"/>
      <c r="G82" s="30"/>
      <c r="H82" s="129">
        <v>0.125</v>
      </c>
      <c r="I82" s="129">
        <v>0.125</v>
      </c>
      <c r="J82" s="129">
        <v>0.0958</v>
      </c>
      <c r="K82" s="31"/>
    </row>
    <row r="83" spans="1:11" s="32" customFormat="1" ht="11.25" customHeight="1">
      <c r="A83" s="34" t="s">
        <v>65</v>
      </c>
      <c r="B83" s="28"/>
      <c r="C83" s="29">
        <v>135</v>
      </c>
      <c r="D83" s="29">
        <v>135</v>
      </c>
      <c r="E83" s="29">
        <v>137</v>
      </c>
      <c r="F83" s="30"/>
      <c r="G83" s="30"/>
      <c r="H83" s="129">
        <v>0.148</v>
      </c>
      <c r="I83" s="129">
        <v>0.148</v>
      </c>
      <c r="J83" s="129">
        <v>0.15</v>
      </c>
      <c r="K83" s="31"/>
    </row>
    <row r="84" spans="1:11" s="23" customFormat="1" ht="11.25" customHeight="1">
      <c r="A84" s="35" t="s">
        <v>66</v>
      </c>
      <c r="B84" s="36"/>
      <c r="C84" s="37">
        <v>241</v>
      </c>
      <c r="D84" s="37">
        <v>241</v>
      </c>
      <c r="E84" s="37">
        <v>230</v>
      </c>
      <c r="F84" s="38">
        <f>IF(D84&gt;0,100*E84/D84,0)</f>
        <v>95.4356846473029</v>
      </c>
      <c r="G84" s="39"/>
      <c r="H84" s="130">
        <v>0.273</v>
      </c>
      <c r="I84" s="131">
        <v>0.273</v>
      </c>
      <c r="J84" s="131">
        <v>0.2458</v>
      </c>
      <c r="K84" s="40">
        <v>90.03663003663003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1892455</v>
      </c>
      <c r="D87" s="48">
        <v>1681925</v>
      </c>
      <c r="E87" s="48">
        <v>1677179.6500000001</v>
      </c>
      <c r="F87" s="49">
        <f>IF(D87&gt;0,100*E87/D87,0)</f>
        <v>99.7178619736314</v>
      </c>
      <c r="G87" s="39"/>
      <c r="H87" s="134">
        <v>5582.605999999999</v>
      </c>
      <c r="I87" s="135">
        <v>3547.3129999999996</v>
      </c>
      <c r="J87" s="135">
        <v>5733.271799999999</v>
      </c>
      <c r="K87" s="49">
        <v>161.62294672051772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1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>
        <v>1</v>
      </c>
      <c r="E9" s="29">
        <v>1</v>
      </c>
      <c r="F9" s="30"/>
      <c r="G9" s="30"/>
      <c r="H9" s="129"/>
      <c r="I9" s="129">
        <v>0.014</v>
      </c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>
        <v>1</v>
      </c>
      <c r="E13" s="37">
        <v>1</v>
      </c>
      <c r="F13" s="38">
        <v>100</v>
      </c>
      <c r="G13" s="39"/>
      <c r="H13" s="130"/>
      <c r="I13" s="131">
        <v>0.014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2</v>
      </c>
      <c r="D15" s="37">
        <v>1</v>
      </c>
      <c r="E15" s="37">
        <v>1</v>
      </c>
      <c r="F15" s="38">
        <v>100</v>
      </c>
      <c r="G15" s="39"/>
      <c r="H15" s="130">
        <v>0.02</v>
      </c>
      <c r="I15" s="131">
        <v>0.01</v>
      </c>
      <c r="J15" s="131">
        <v>0.01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5</v>
      </c>
      <c r="D21" s="29"/>
      <c r="E21" s="29"/>
      <c r="F21" s="30"/>
      <c r="G21" s="30"/>
      <c r="H21" s="129">
        <v>0.024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5</v>
      </c>
      <c r="D22" s="37"/>
      <c r="E22" s="37"/>
      <c r="F22" s="38"/>
      <c r="G22" s="39"/>
      <c r="H22" s="130">
        <v>0.024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32</v>
      </c>
      <c r="D24" s="37">
        <v>61</v>
      </c>
      <c r="E24" s="37">
        <v>87</v>
      </c>
      <c r="F24" s="38">
        <v>142.62295081967213</v>
      </c>
      <c r="G24" s="39"/>
      <c r="H24" s="130">
        <v>1.632</v>
      </c>
      <c r="I24" s="131">
        <v>3</v>
      </c>
      <c r="J24" s="131">
        <v>2.671</v>
      </c>
      <c r="K24" s="40">
        <v>89.03333333333332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7</v>
      </c>
      <c r="D26" s="37">
        <v>5</v>
      </c>
      <c r="E26" s="37">
        <v>10</v>
      </c>
      <c r="F26" s="38">
        <v>200</v>
      </c>
      <c r="G26" s="39"/>
      <c r="H26" s="130">
        <v>0.28</v>
      </c>
      <c r="I26" s="131">
        <v>0.25</v>
      </c>
      <c r="J26" s="131">
        <v>0.35</v>
      </c>
      <c r="K26" s="40">
        <v>140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2</v>
      </c>
      <c r="D28" s="29">
        <v>1</v>
      </c>
      <c r="E28" s="29">
        <v>1</v>
      </c>
      <c r="F28" s="30"/>
      <c r="G28" s="30"/>
      <c r="H28" s="129">
        <v>0.07</v>
      </c>
      <c r="I28" s="129">
        <v>0.036</v>
      </c>
      <c r="J28" s="129">
        <v>0.036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17</v>
      </c>
      <c r="D30" s="29">
        <v>15</v>
      </c>
      <c r="E30" s="29">
        <v>15</v>
      </c>
      <c r="F30" s="30"/>
      <c r="G30" s="30"/>
      <c r="H30" s="129">
        <v>0.652</v>
      </c>
      <c r="I30" s="129">
        <v>0.57</v>
      </c>
      <c r="J30" s="129">
        <v>0.51</v>
      </c>
      <c r="K30" s="31"/>
    </row>
    <row r="31" spans="1:11" s="23" customFormat="1" ht="11.25" customHeight="1">
      <c r="A31" s="41" t="s">
        <v>23</v>
      </c>
      <c r="B31" s="36"/>
      <c r="C31" s="37">
        <v>19</v>
      </c>
      <c r="D31" s="37">
        <v>16</v>
      </c>
      <c r="E31" s="37">
        <v>16</v>
      </c>
      <c r="F31" s="38">
        <v>100</v>
      </c>
      <c r="G31" s="39"/>
      <c r="H31" s="130">
        <v>0.722</v>
      </c>
      <c r="I31" s="131">
        <v>0.606</v>
      </c>
      <c r="J31" s="131">
        <v>0.546</v>
      </c>
      <c r="K31" s="40">
        <v>90.0990099009901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30</v>
      </c>
      <c r="D33" s="29">
        <v>30</v>
      </c>
      <c r="E33" s="29">
        <v>22</v>
      </c>
      <c r="F33" s="30"/>
      <c r="G33" s="30"/>
      <c r="H33" s="129">
        <v>0.838</v>
      </c>
      <c r="I33" s="129">
        <v>0.891</v>
      </c>
      <c r="J33" s="129">
        <v>0.615</v>
      </c>
      <c r="K33" s="31"/>
    </row>
    <row r="34" spans="1:11" s="32" customFormat="1" ht="11.25" customHeight="1">
      <c r="A34" s="34" t="s">
        <v>25</v>
      </c>
      <c r="B34" s="28"/>
      <c r="C34" s="29">
        <v>29</v>
      </c>
      <c r="D34" s="29">
        <v>29</v>
      </c>
      <c r="E34" s="29">
        <v>9</v>
      </c>
      <c r="F34" s="30"/>
      <c r="G34" s="30"/>
      <c r="H34" s="129">
        <v>0.729</v>
      </c>
      <c r="I34" s="129">
        <v>0.547</v>
      </c>
      <c r="J34" s="129">
        <v>0.197</v>
      </c>
      <c r="K34" s="31"/>
    </row>
    <row r="35" spans="1:11" s="32" customFormat="1" ht="11.25" customHeight="1">
      <c r="A35" s="34" t="s">
        <v>26</v>
      </c>
      <c r="B35" s="28"/>
      <c r="C35" s="29">
        <v>3</v>
      </c>
      <c r="D35" s="29">
        <v>10</v>
      </c>
      <c r="E35" s="29">
        <v>8</v>
      </c>
      <c r="F35" s="30"/>
      <c r="G35" s="30"/>
      <c r="H35" s="129">
        <v>0.061</v>
      </c>
      <c r="I35" s="129">
        <v>0.259</v>
      </c>
      <c r="J35" s="129">
        <v>0.15</v>
      </c>
      <c r="K35" s="31"/>
    </row>
    <row r="36" spans="1:11" s="32" customFormat="1" ht="11.25" customHeight="1">
      <c r="A36" s="34" t="s">
        <v>27</v>
      </c>
      <c r="B36" s="28"/>
      <c r="C36" s="29">
        <v>73</v>
      </c>
      <c r="D36" s="29">
        <v>73</v>
      </c>
      <c r="E36" s="29">
        <v>18</v>
      </c>
      <c r="F36" s="30"/>
      <c r="G36" s="30"/>
      <c r="H36" s="129">
        <v>1.808</v>
      </c>
      <c r="I36" s="129">
        <v>1.808</v>
      </c>
      <c r="J36" s="129">
        <v>0.428</v>
      </c>
      <c r="K36" s="31"/>
    </row>
    <row r="37" spans="1:11" s="23" customFormat="1" ht="11.25" customHeight="1">
      <c r="A37" s="35" t="s">
        <v>28</v>
      </c>
      <c r="B37" s="36"/>
      <c r="C37" s="37">
        <v>135</v>
      </c>
      <c r="D37" s="37">
        <v>142</v>
      </c>
      <c r="E37" s="37">
        <v>57</v>
      </c>
      <c r="F37" s="38">
        <v>40.140845070422536</v>
      </c>
      <c r="G37" s="39"/>
      <c r="H37" s="130">
        <v>3.436</v>
      </c>
      <c r="I37" s="131">
        <v>3.505</v>
      </c>
      <c r="J37" s="131">
        <v>1.3900000000000001</v>
      </c>
      <c r="K37" s="40">
        <v>39.657631954350926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56</v>
      </c>
      <c r="D39" s="37">
        <v>55</v>
      </c>
      <c r="E39" s="37">
        <v>55</v>
      </c>
      <c r="F39" s="38">
        <v>100</v>
      </c>
      <c r="G39" s="39"/>
      <c r="H39" s="130">
        <v>1.321</v>
      </c>
      <c r="I39" s="131">
        <v>1.3</v>
      </c>
      <c r="J39" s="131">
        <v>0.76</v>
      </c>
      <c r="K39" s="40">
        <v>58.46153846153846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>
        <v>1</v>
      </c>
      <c r="D43" s="29">
        <v>1</v>
      </c>
      <c r="E43" s="29"/>
      <c r="F43" s="30"/>
      <c r="G43" s="30"/>
      <c r="H43" s="129">
        <v>0.02</v>
      </c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1</v>
      </c>
      <c r="D50" s="37">
        <v>1</v>
      </c>
      <c r="E50" s="37"/>
      <c r="F50" s="38"/>
      <c r="G50" s="39"/>
      <c r="H50" s="130">
        <v>0.02</v>
      </c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2</v>
      </c>
      <c r="E52" s="37">
        <v>4</v>
      </c>
      <c r="F52" s="38">
        <v>200</v>
      </c>
      <c r="G52" s="39"/>
      <c r="H52" s="130">
        <v>0.02</v>
      </c>
      <c r="I52" s="131">
        <v>0.03</v>
      </c>
      <c r="J52" s="131">
        <v>0.08</v>
      </c>
      <c r="K52" s="40">
        <v>266.6666666666667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30</v>
      </c>
      <c r="D54" s="29">
        <v>64</v>
      </c>
      <c r="E54" s="29">
        <v>40</v>
      </c>
      <c r="F54" s="30"/>
      <c r="G54" s="30"/>
      <c r="H54" s="129">
        <v>0.75</v>
      </c>
      <c r="I54" s="129">
        <v>1.632</v>
      </c>
      <c r="J54" s="129">
        <v>1</v>
      </c>
      <c r="K54" s="31"/>
    </row>
    <row r="55" spans="1:11" s="32" customFormat="1" ht="11.25" customHeight="1">
      <c r="A55" s="34" t="s">
        <v>42</v>
      </c>
      <c r="B55" s="28"/>
      <c r="C55" s="29">
        <v>37</v>
      </c>
      <c r="D55" s="29">
        <v>41</v>
      </c>
      <c r="E55" s="29">
        <v>41</v>
      </c>
      <c r="F55" s="30"/>
      <c r="G55" s="30"/>
      <c r="H55" s="129">
        <v>1.129</v>
      </c>
      <c r="I55" s="129">
        <v>1.238</v>
      </c>
      <c r="J55" s="129">
        <v>1.238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2</v>
      </c>
      <c r="D58" s="29">
        <v>2</v>
      </c>
      <c r="E58" s="29">
        <v>2</v>
      </c>
      <c r="F58" s="30"/>
      <c r="G58" s="30"/>
      <c r="H58" s="129">
        <v>0.04</v>
      </c>
      <c r="I58" s="129">
        <v>0.034</v>
      </c>
      <c r="J58" s="129">
        <v>0.039</v>
      </c>
      <c r="K58" s="31"/>
    </row>
    <row r="59" spans="1:11" s="23" customFormat="1" ht="11.25" customHeight="1">
      <c r="A59" s="35" t="s">
        <v>46</v>
      </c>
      <c r="B59" s="36"/>
      <c r="C59" s="37">
        <v>69</v>
      </c>
      <c r="D59" s="37">
        <v>107</v>
      </c>
      <c r="E59" s="37">
        <v>83</v>
      </c>
      <c r="F59" s="38">
        <v>77.57009345794393</v>
      </c>
      <c r="G59" s="39"/>
      <c r="H59" s="130">
        <v>1.919</v>
      </c>
      <c r="I59" s="131">
        <v>2.904</v>
      </c>
      <c r="J59" s="131">
        <v>2.277</v>
      </c>
      <c r="K59" s="40">
        <v>78.40909090909092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50</v>
      </c>
      <c r="D61" s="29">
        <v>53</v>
      </c>
      <c r="E61" s="29">
        <v>42</v>
      </c>
      <c r="F61" s="30"/>
      <c r="G61" s="30"/>
      <c r="H61" s="129">
        <v>2.62</v>
      </c>
      <c r="I61" s="129">
        <v>2.71</v>
      </c>
      <c r="J61" s="129">
        <v>2.14</v>
      </c>
      <c r="K61" s="31"/>
    </row>
    <row r="62" spans="1:11" s="32" customFormat="1" ht="11.25" customHeight="1">
      <c r="A62" s="34" t="s">
        <v>48</v>
      </c>
      <c r="B62" s="28"/>
      <c r="C62" s="29">
        <v>92</v>
      </c>
      <c r="D62" s="29">
        <v>92</v>
      </c>
      <c r="E62" s="29">
        <v>74</v>
      </c>
      <c r="F62" s="30"/>
      <c r="G62" s="30"/>
      <c r="H62" s="129">
        <v>2.625</v>
      </c>
      <c r="I62" s="129">
        <v>2.625</v>
      </c>
      <c r="J62" s="129">
        <v>2.036</v>
      </c>
      <c r="K62" s="31"/>
    </row>
    <row r="63" spans="1:11" s="32" customFormat="1" ht="11.25" customHeight="1">
      <c r="A63" s="34" t="s">
        <v>49</v>
      </c>
      <c r="B63" s="28"/>
      <c r="C63" s="29">
        <v>119</v>
      </c>
      <c r="D63" s="29">
        <v>119</v>
      </c>
      <c r="E63" s="29">
        <v>119</v>
      </c>
      <c r="F63" s="30"/>
      <c r="G63" s="30"/>
      <c r="H63" s="129">
        <v>7.497</v>
      </c>
      <c r="I63" s="129">
        <v>6.95</v>
      </c>
      <c r="J63" s="129">
        <v>7.8</v>
      </c>
      <c r="K63" s="31"/>
    </row>
    <row r="64" spans="1:11" s="23" customFormat="1" ht="11.25" customHeight="1">
      <c r="A64" s="35" t="s">
        <v>50</v>
      </c>
      <c r="B64" s="36"/>
      <c r="C64" s="37">
        <v>261</v>
      </c>
      <c r="D64" s="37">
        <v>264</v>
      </c>
      <c r="E64" s="37">
        <v>235</v>
      </c>
      <c r="F64" s="38">
        <v>89.01515151515152</v>
      </c>
      <c r="G64" s="39"/>
      <c r="H64" s="130">
        <v>12.742</v>
      </c>
      <c r="I64" s="131">
        <v>12.285</v>
      </c>
      <c r="J64" s="131">
        <v>11.975999999999999</v>
      </c>
      <c r="K64" s="40">
        <v>97.48473748473748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53</v>
      </c>
      <c r="D66" s="37">
        <v>70</v>
      </c>
      <c r="E66" s="37">
        <v>66</v>
      </c>
      <c r="F66" s="38">
        <v>94.28571428571429</v>
      </c>
      <c r="G66" s="39"/>
      <c r="H66" s="130">
        <v>2.425</v>
      </c>
      <c r="I66" s="131">
        <v>2.575</v>
      </c>
      <c r="J66" s="131">
        <v>3.1</v>
      </c>
      <c r="K66" s="40">
        <v>120.3883495145631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56</v>
      </c>
      <c r="D68" s="29">
        <v>60</v>
      </c>
      <c r="E68" s="29">
        <v>65</v>
      </c>
      <c r="F68" s="30"/>
      <c r="G68" s="30"/>
      <c r="H68" s="129">
        <v>3.808</v>
      </c>
      <c r="I68" s="129">
        <v>4.5</v>
      </c>
      <c r="J68" s="129">
        <v>4.5</v>
      </c>
      <c r="K68" s="31"/>
    </row>
    <row r="69" spans="1:11" s="32" customFormat="1" ht="11.25" customHeight="1">
      <c r="A69" s="34" t="s">
        <v>53</v>
      </c>
      <c r="B69" s="28"/>
      <c r="C69" s="29">
        <v>1</v>
      </c>
      <c r="D69" s="29">
        <v>1</v>
      </c>
      <c r="E69" s="29">
        <v>2</v>
      </c>
      <c r="F69" s="30"/>
      <c r="G69" s="30"/>
      <c r="H69" s="129">
        <v>0.068</v>
      </c>
      <c r="I69" s="129"/>
      <c r="J69" s="129">
        <v>0.14</v>
      </c>
      <c r="K69" s="31"/>
    </row>
    <row r="70" spans="1:11" s="23" customFormat="1" ht="11.25" customHeight="1">
      <c r="A70" s="35" t="s">
        <v>54</v>
      </c>
      <c r="B70" s="36"/>
      <c r="C70" s="37">
        <v>57</v>
      </c>
      <c r="D70" s="37">
        <v>61</v>
      </c>
      <c r="E70" s="37">
        <v>67</v>
      </c>
      <c r="F70" s="38">
        <v>109.8360655737705</v>
      </c>
      <c r="G70" s="39"/>
      <c r="H70" s="130">
        <v>3.876</v>
      </c>
      <c r="I70" s="131">
        <v>4.5</v>
      </c>
      <c r="J70" s="131">
        <v>4.64</v>
      </c>
      <c r="K70" s="40">
        <v>103.1111111111111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2387</v>
      </c>
      <c r="D72" s="29">
        <v>2269</v>
      </c>
      <c r="E72" s="29">
        <v>2360</v>
      </c>
      <c r="F72" s="30"/>
      <c r="G72" s="30"/>
      <c r="H72" s="129">
        <v>222.844</v>
      </c>
      <c r="I72" s="129">
        <v>208.389</v>
      </c>
      <c r="J72" s="129">
        <v>208.389</v>
      </c>
      <c r="K72" s="31"/>
    </row>
    <row r="73" spans="1:11" s="32" customFormat="1" ht="11.25" customHeight="1">
      <c r="A73" s="34" t="s">
        <v>56</v>
      </c>
      <c r="B73" s="28"/>
      <c r="C73" s="29">
        <v>141</v>
      </c>
      <c r="D73" s="29">
        <v>121</v>
      </c>
      <c r="E73" s="29">
        <v>121</v>
      </c>
      <c r="F73" s="30"/>
      <c r="G73" s="30"/>
      <c r="H73" s="129">
        <v>3.948</v>
      </c>
      <c r="I73" s="129">
        <v>4.43</v>
      </c>
      <c r="J73" s="129">
        <v>3.545</v>
      </c>
      <c r="K73" s="31"/>
    </row>
    <row r="74" spans="1:11" s="32" customFormat="1" ht="11.25" customHeight="1">
      <c r="A74" s="34" t="s">
        <v>57</v>
      </c>
      <c r="B74" s="28"/>
      <c r="C74" s="29">
        <v>17</v>
      </c>
      <c r="D74" s="29">
        <v>5</v>
      </c>
      <c r="E74" s="29">
        <v>3</v>
      </c>
      <c r="F74" s="30"/>
      <c r="G74" s="30"/>
      <c r="H74" s="129">
        <v>0.425</v>
      </c>
      <c r="I74" s="129">
        <v>0.075</v>
      </c>
      <c r="J74" s="129">
        <v>0.075</v>
      </c>
      <c r="K74" s="31"/>
    </row>
    <row r="75" spans="1:11" s="32" customFormat="1" ht="11.25" customHeight="1">
      <c r="A75" s="34" t="s">
        <v>58</v>
      </c>
      <c r="B75" s="28"/>
      <c r="C75" s="29">
        <v>140</v>
      </c>
      <c r="D75" s="29">
        <v>115</v>
      </c>
      <c r="E75" s="29">
        <v>133</v>
      </c>
      <c r="F75" s="30"/>
      <c r="G75" s="30"/>
      <c r="H75" s="129">
        <v>7.04</v>
      </c>
      <c r="I75" s="129">
        <v>5.175</v>
      </c>
      <c r="J75" s="129">
        <v>6.641</v>
      </c>
      <c r="K75" s="31"/>
    </row>
    <row r="76" spans="1:11" s="32" customFormat="1" ht="11.25" customHeight="1">
      <c r="A76" s="34" t="s">
        <v>59</v>
      </c>
      <c r="B76" s="28"/>
      <c r="C76" s="29">
        <v>1</v>
      </c>
      <c r="D76" s="29">
        <v>1</v>
      </c>
      <c r="E76" s="29"/>
      <c r="F76" s="30"/>
      <c r="G76" s="30"/>
      <c r="H76" s="129">
        <v>0.018</v>
      </c>
      <c r="I76" s="129"/>
      <c r="J76" s="129">
        <v>0.036</v>
      </c>
      <c r="K76" s="31"/>
    </row>
    <row r="77" spans="1:11" s="32" customFormat="1" ht="11.25" customHeight="1">
      <c r="A77" s="34" t="s">
        <v>60</v>
      </c>
      <c r="B77" s="28"/>
      <c r="C77" s="29">
        <v>24</v>
      </c>
      <c r="D77" s="29">
        <v>20</v>
      </c>
      <c r="E77" s="29">
        <v>20</v>
      </c>
      <c r="F77" s="30"/>
      <c r="G77" s="30"/>
      <c r="H77" s="129">
        <v>0.48</v>
      </c>
      <c r="I77" s="129">
        <v>0.4</v>
      </c>
      <c r="J77" s="129">
        <v>0.48</v>
      </c>
      <c r="K77" s="31"/>
    </row>
    <row r="78" spans="1:11" s="32" customFormat="1" ht="11.25" customHeight="1">
      <c r="A78" s="34" t="s">
        <v>61</v>
      </c>
      <c r="B78" s="28"/>
      <c r="C78" s="29">
        <v>128</v>
      </c>
      <c r="D78" s="29">
        <v>120</v>
      </c>
      <c r="E78" s="29">
        <v>70</v>
      </c>
      <c r="F78" s="30"/>
      <c r="G78" s="30"/>
      <c r="H78" s="129">
        <v>7.98</v>
      </c>
      <c r="I78" s="129">
        <v>9</v>
      </c>
      <c r="J78" s="129">
        <v>4.2</v>
      </c>
      <c r="K78" s="31"/>
    </row>
    <row r="79" spans="1:11" s="32" customFormat="1" ht="11.25" customHeight="1">
      <c r="A79" s="34" t="s">
        <v>62</v>
      </c>
      <c r="B79" s="28"/>
      <c r="C79" s="29">
        <v>23</v>
      </c>
      <c r="D79" s="29">
        <v>20</v>
      </c>
      <c r="E79" s="29">
        <v>20</v>
      </c>
      <c r="F79" s="30"/>
      <c r="G79" s="30"/>
      <c r="H79" s="129">
        <v>0.45</v>
      </c>
      <c r="I79" s="129">
        <v>0.5</v>
      </c>
      <c r="J79" s="129">
        <v>0.5</v>
      </c>
      <c r="K79" s="31"/>
    </row>
    <row r="80" spans="1:11" s="23" customFormat="1" ht="11.25" customHeight="1">
      <c r="A80" s="41" t="s">
        <v>63</v>
      </c>
      <c r="B80" s="36"/>
      <c r="C80" s="37">
        <v>2861</v>
      </c>
      <c r="D80" s="37">
        <v>2671</v>
      </c>
      <c r="E80" s="37">
        <v>2727</v>
      </c>
      <c r="F80" s="38">
        <v>102.09659303631598</v>
      </c>
      <c r="G80" s="39"/>
      <c r="H80" s="130">
        <v>243.18499999999997</v>
      </c>
      <c r="I80" s="131">
        <v>227.96900000000002</v>
      </c>
      <c r="J80" s="131">
        <v>223.86599999999996</v>
      </c>
      <c r="K80" s="40">
        <v>98.20019388601078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35</v>
      </c>
      <c r="D82" s="29">
        <v>35</v>
      </c>
      <c r="E82" s="29">
        <v>21</v>
      </c>
      <c r="F82" s="30"/>
      <c r="G82" s="30"/>
      <c r="H82" s="129">
        <v>1.256</v>
      </c>
      <c r="I82" s="129">
        <v>1.256</v>
      </c>
      <c r="J82" s="129">
        <v>1.05</v>
      </c>
      <c r="K82" s="31"/>
    </row>
    <row r="83" spans="1:11" s="32" customFormat="1" ht="11.25" customHeight="1">
      <c r="A83" s="34" t="s">
        <v>65</v>
      </c>
      <c r="B83" s="28"/>
      <c r="C83" s="29">
        <v>56</v>
      </c>
      <c r="D83" s="29">
        <v>56</v>
      </c>
      <c r="E83" s="29">
        <v>55</v>
      </c>
      <c r="F83" s="30"/>
      <c r="G83" s="30"/>
      <c r="H83" s="129">
        <v>3.446</v>
      </c>
      <c r="I83" s="129">
        <v>3.446</v>
      </c>
      <c r="J83" s="129">
        <v>3.41</v>
      </c>
      <c r="K83" s="31"/>
    </row>
    <row r="84" spans="1:11" s="23" customFormat="1" ht="11.25" customHeight="1">
      <c r="A84" s="35" t="s">
        <v>66</v>
      </c>
      <c r="B84" s="36"/>
      <c r="C84" s="37">
        <v>91</v>
      </c>
      <c r="D84" s="37">
        <v>91</v>
      </c>
      <c r="E84" s="37">
        <v>76</v>
      </c>
      <c r="F84" s="38">
        <v>83.51648351648352</v>
      </c>
      <c r="G84" s="39"/>
      <c r="H84" s="130">
        <v>4.702</v>
      </c>
      <c r="I84" s="131">
        <v>4.702</v>
      </c>
      <c r="J84" s="131">
        <v>4.46</v>
      </c>
      <c r="K84" s="40">
        <v>94.85325393449595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3650</v>
      </c>
      <c r="D87" s="48">
        <v>3548</v>
      </c>
      <c r="E87" s="48">
        <v>3485</v>
      </c>
      <c r="F87" s="49">
        <v>98.22435174746336</v>
      </c>
      <c r="G87" s="39"/>
      <c r="H87" s="134">
        <v>276.32399999999996</v>
      </c>
      <c r="I87" s="135">
        <v>263.65000000000003</v>
      </c>
      <c r="J87" s="135">
        <v>256.126</v>
      </c>
      <c r="K87" s="49">
        <v>97.14621657500473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2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45</v>
      </c>
      <c r="D9" s="29">
        <v>33</v>
      </c>
      <c r="E9" s="29">
        <v>49.21</v>
      </c>
      <c r="F9" s="30"/>
      <c r="G9" s="30"/>
      <c r="H9" s="129">
        <v>3.057</v>
      </c>
      <c r="I9" s="129">
        <v>2.244</v>
      </c>
      <c r="J9" s="129">
        <v>1.8</v>
      </c>
      <c r="K9" s="31"/>
    </row>
    <row r="10" spans="1:11" s="32" customFormat="1" ht="11.25" customHeight="1">
      <c r="A10" s="34" t="s">
        <v>8</v>
      </c>
      <c r="B10" s="28"/>
      <c r="C10" s="29">
        <v>23</v>
      </c>
      <c r="D10" s="29">
        <v>23</v>
      </c>
      <c r="E10" s="29">
        <v>21.89</v>
      </c>
      <c r="F10" s="30"/>
      <c r="G10" s="30"/>
      <c r="H10" s="129">
        <v>1.574</v>
      </c>
      <c r="I10" s="129">
        <v>1.5</v>
      </c>
      <c r="J10" s="129">
        <v>1.2</v>
      </c>
      <c r="K10" s="31"/>
    </row>
    <row r="11" spans="1:11" s="32" customFormat="1" ht="11.25" customHeight="1">
      <c r="A11" s="27" t="s">
        <v>9</v>
      </c>
      <c r="B11" s="28"/>
      <c r="C11" s="29">
        <v>21</v>
      </c>
      <c r="D11" s="29">
        <v>21</v>
      </c>
      <c r="E11" s="29">
        <v>20.09</v>
      </c>
      <c r="F11" s="30"/>
      <c r="G11" s="30"/>
      <c r="H11" s="129">
        <v>1.297</v>
      </c>
      <c r="I11" s="129">
        <v>1.3</v>
      </c>
      <c r="J11" s="129">
        <v>1.2</v>
      </c>
      <c r="K11" s="31"/>
    </row>
    <row r="12" spans="1:11" s="32" customFormat="1" ht="11.25" customHeight="1">
      <c r="A12" s="34" t="s">
        <v>10</v>
      </c>
      <c r="B12" s="28"/>
      <c r="C12" s="29">
        <v>21</v>
      </c>
      <c r="D12" s="29">
        <v>21</v>
      </c>
      <c r="E12" s="29">
        <v>21.61</v>
      </c>
      <c r="F12" s="30"/>
      <c r="G12" s="30"/>
      <c r="H12" s="129">
        <v>1.367</v>
      </c>
      <c r="I12" s="129">
        <v>1.37</v>
      </c>
      <c r="J12" s="129">
        <v>1.2</v>
      </c>
      <c r="K12" s="31"/>
    </row>
    <row r="13" spans="1:11" s="23" customFormat="1" ht="11.25" customHeight="1">
      <c r="A13" s="35" t="s">
        <v>11</v>
      </c>
      <c r="B13" s="36"/>
      <c r="C13" s="37">
        <v>110</v>
      </c>
      <c r="D13" s="37">
        <v>98</v>
      </c>
      <c r="E13" s="37">
        <v>112.8</v>
      </c>
      <c r="F13" s="38">
        <v>115.10204081632654</v>
      </c>
      <c r="G13" s="39"/>
      <c r="H13" s="130">
        <v>7.295</v>
      </c>
      <c r="I13" s="131">
        <v>6.414000000000001</v>
      </c>
      <c r="J13" s="131">
        <v>5.4</v>
      </c>
      <c r="K13" s="40">
        <v>84.19083255378858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70</v>
      </c>
      <c r="D15" s="37">
        <v>70</v>
      </c>
      <c r="E15" s="37">
        <v>60</v>
      </c>
      <c r="F15" s="38">
        <v>85.71428571428571</v>
      </c>
      <c r="G15" s="39"/>
      <c r="H15" s="130">
        <v>1.76</v>
      </c>
      <c r="I15" s="131">
        <v>1.4</v>
      </c>
      <c r="J15" s="131">
        <v>1.65</v>
      </c>
      <c r="K15" s="40">
        <v>117.85714285714286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2</v>
      </c>
      <c r="E17" s="37">
        <v>2</v>
      </c>
      <c r="F17" s="38">
        <v>100</v>
      </c>
      <c r="G17" s="39"/>
      <c r="H17" s="130">
        <v>0.014</v>
      </c>
      <c r="I17" s="131">
        <v>0.024</v>
      </c>
      <c r="J17" s="131">
        <v>0.024</v>
      </c>
      <c r="K17" s="40">
        <v>100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/>
      <c r="E19" s="29"/>
      <c r="F19" s="30"/>
      <c r="G19" s="30"/>
      <c r="H19" s="129">
        <v>0.101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8</v>
      </c>
      <c r="D20" s="29">
        <v>5</v>
      </c>
      <c r="E20" s="29">
        <v>5</v>
      </c>
      <c r="F20" s="30"/>
      <c r="G20" s="30"/>
      <c r="H20" s="129">
        <v>0.147</v>
      </c>
      <c r="I20" s="129">
        <v>0.065</v>
      </c>
      <c r="J20" s="129">
        <v>0.065</v>
      </c>
      <c r="K20" s="31"/>
    </row>
    <row r="21" spans="1:11" s="32" customFormat="1" ht="11.25" customHeight="1">
      <c r="A21" s="34" t="s">
        <v>16</v>
      </c>
      <c r="B21" s="28"/>
      <c r="C21" s="29">
        <v>33</v>
      </c>
      <c r="D21" s="29"/>
      <c r="E21" s="29"/>
      <c r="F21" s="30"/>
      <c r="G21" s="30"/>
      <c r="H21" s="129">
        <v>0.665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44</v>
      </c>
      <c r="D22" s="37">
        <v>5</v>
      </c>
      <c r="E22" s="37">
        <v>5</v>
      </c>
      <c r="F22" s="38">
        <v>100</v>
      </c>
      <c r="G22" s="39"/>
      <c r="H22" s="130">
        <v>0.913</v>
      </c>
      <c r="I22" s="131">
        <v>0.065</v>
      </c>
      <c r="J22" s="131">
        <v>0.065</v>
      </c>
      <c r="K22" s="40">
        <v>100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130</v>
      </c>
      <c r="D24" s="37">
        <v>145</v>
      </c>
      <c r="E24" s="37">
        <v>153</v>
      </c>
      <c r="F24" s="38">
        <v>105.51724137931035</v>
      </c>
      <c r="G24" s="39"/>
      <c r="H24" s="130">
        <v>8.821</v>
      </c>
      <c r="I24" s="131">
        <v>8.569</v>
      </c>
      <c r="J24" s="131">
        <v>9.486</v>
      </c>
      <c r="K24" s="40">
        <v>110.7013653868596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38</v>
      </c>
      <c r="D26" s="37">
        <v>25</v>
      </c>
      <c r="E26" s="37">
        <v>30</v>
      </c>
      <c r="F26" s="38">
        <v>120</v>
      </c>
      <c r="G26" s="39"/>
      <c r="H26" s="130">
        <v>1.504</v>
      </c>
      <c r="I26" s="131">
        <v>1.05</v>
      </c>
      <c r="J26" s="131">
        <v>1.5</v>
      </c>
      <c r="K26" s="40">
        <v>142.85714285714286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6</v>
      </c>
      <c r="D28" s="29">
        <v>8</v>
      </c>
      <c r="E28" s="29">
        <v>8</v>
      </c>
      <c r="F28" s="30"/>
      <c r="G28" s="30"/>
      <c r="H28" s="129">
        <v>0.24</v>
      </c>
      <c r="I28" s="129">
        <v>0.4</v>
      </c>
      <c r="J28" s="129">
        <v>0.48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>
        <v>0.04</v>
      </c>
      <c r="J29" s="129"/>
      <c r="K29" s="31"/>
    </row>
    <row r="30" spans="1:11" s="32" customFormat="1" ht="11.25" customHeight="1">
      <c r="A30" s="34" t="s">
        <v>22</v>
      </c>
      <c r="B30" s="28"/>
      <c r="C30" s="29">
        <v>30</v>
      </c>
      <c r="D30" s="29">
        <v>30</v>
      </c>
      <c r="E30" s="29">
        <v>50</v>
      </c>
      <c r="F30" s="30"/>
      <c r="G30" s="30"/>
      <c r="H30" s="129">
        <v>1.365</v>
      </c>
      <c r="I30" s="129">
        <v>1.883</v>
      </c>
      <c r="J30" s="129">
        <v>2.016</v>
      </c>
      <c r="K30" s="31"/>
    </row>
    <row r="31" spans="1:11" s="23" customFormat="1" ht="11.25" customHeight="1">
      <c r="A31" s="41" t="s">
        <v>23</v>
      </c>
      <c r="B31" s="36"/>
      <c r="C31" s="37">
        <v>36</v>
      </c>
      <c r="D31" s="37">
        <v>38</v>
      </c>
      <c r="E31" s="37">
        <v>58</v>
      </c>
      <c r="F31" s="38">
        <v>152.6315789473684</v>
      </c>
      <c r="G31" s="39"/>
      <c r="H31" s="130">
        <v>1.605</v>
      </c>
      <c r="I31" s="131">
        <v>2.323</v>
      </c>
      <c r="J31" s="131">
        <v>2.496</v>
      </c>
      <c r="K31" s="40">
        <v>107.447266465777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80</v>
      </c>
      <c r="D33" s="29">
        <v>59</v>
      </c>
      <c r="E33" s="29">
        <v>61</v>
      </c>
      <c r="F33" s="30"/>
      <c r="G33" s="30"/>
      <c r="H33" s="129">
        <v>3.461</v>
      </c>
      <c r="I33" s="129">
        <v>2.62</v>
      </c>
      <c r="J33" s="129">
        <v>2.18</v>
      </c>
      <c r="K33" s="31"/>
    </row>
    <row r="34" spans="1:11" s="32" customFormat="1" ht="11.25" customHeight="1">
      <c r="A34" s="34" t="s">
        <v>25</v>
      </c>
      <c r="B34" s="28"/>
      <c r="C34" s="29">
        <v>30</v>
      </c>
      <c r="D34" s="29">
        <v>15</v>
      </c>
      <c r="E34" s="29">
        <v>25</v>
      </c>
      <c r="F34" s="30"/>
      <c r="G34" s="30"/>
      <c r="H34" s="129">
        <v>0.823</v>
      </c>
      <c r="I34" s="129">
        <v>0.428</v>
      </c>
      <c r="J34" s="129">
        <v>0.56</v>
      </c>
      <c r="K34" s="31"/>
    </row>
    <row r="35" spans="1:11" s="32" customFormat="1" ht="11.25" customHeight="1">
      <c r="A35" s="34" t="s">
        <v>26</v>
      </c>
      <c r="B35" s="28"/>
      <c r="C35" s="29">
        <v>17</v>
      </c>
      <c r="D35" s="29">
        <v>17</v>
      </c>
      <c r="E35" s="29">
        <v>15</v>
      </c>
      <c r="F35" s="30"/>
      <c r="G35" s="30"/>
      <c r="H35" s="129">
        <v>0.382</v>
      </c>
      <c r="I35" s="129">
        <v>0.389</v>
      </c>
      <c r="J35" s="129">
        <v>0.342</v>
      </c>
      <c r="K35" s="31"/>
    </row>
    <row r="36" spans="1:11" s="32" customFormat="1" ht="11.25" customHeight="1">
      <c r="A36" s="34" t="s">
        <v>27</v>
      </c>
      <c r="B36" s="28"/>
      <c r="C36" s="29">
        <v>86</v>
      </c>
      <c r="D36" s="29">
        <v>86</v>
      </c>
      <c r="E36" s="29">
        <v>33</v>
      </c>
      <c r="F36" s="30"/>
      <c r="G36" s="30"/>
      <c r="H36" s="129">
        <v>1.852</v>
      </c>
      <c r="I36" s="129">
        <v>1.862</v>
      </c>
      <c r="J36" s="129">
        <v>0.68</v>
      </c>
      <c r="K36" s="31"/>
    </row>
    <row r="37" spans="1:11" s="23" customFormat="1" ht="11.25" customHeight="1">
      <c r="A37" s="35" t="s">
        <v>28</v>
      </c>
      <c r="B37" s="36"/>
      <c r="C37" s="37">
        <v>213</v>
      </c>
      <c r="D37" s="37">
        <v>177</v>
      </c>
      <c r="E37" s="37">
        <v>134</v>
      </c>
      <c r="F37" s="38">
        <v>75.70621468926554</v>
      </c>
      <c r="G37" s="39"/>
      <c r="H37" s="130">
        <v>6.518</v>
      </c>
      <c r="I37" s="131">
        <v>5.299</v>
      </c>
      <c r="J37" s="131">
        <v>3.7620000000000005</v>
      </c>
      <c r="K37" s="40">
        <v>70.9945272692961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160</v>
      </c>
      <c r="D39" s="37">
        <v>160</v>
      </c>
      <c r="E39" s="37">
        <v>140</v>
      </c>
      <c r="F39" s="38">
        <v>87.5</v>
      </c>
      <c r="G39" s="39"/>
      <c r="H39" s="130">
        <v>3.819</v>
      </c>
      <c r="I39" s="131">
        <v>3.82</v>
      </c>
      <c r="J39" s="131">
        <v>3</v>
      </c>
      <c r="K39" s="40">
        <v>78.53403141361257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1</v>
      </c>
      <c r="D41" s="29">
        <v>3</v>
      </c>
      <c r="E41" s="29">
        <v>3</v>
      </c>
      <c r="F41" s="30"/>
      <c r="G41" s="30"/>
      <c r="H41" s="129">
        <v>0.02</v>
      </c>
      <c r="I41" s="129">
        <v>0.047</v>
      </c>
      <c r="J41" s="129">
        <v>0.047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>
        <v>4</v>
      </c>
      <c r="D43" s="29">
        <v>3</v>
      </c>
      <c r="E43" s="29">
        <v>4</v>
      </c>
      <c r="F43" s="30"/>
      <c r="G43" s="30"/>
      <c r="H43" s="129">
        <v>0.136</v>
      </c>
      <c r="I43" s="129">
        <v>0.168</v>
      </c>
      <c r="J43" s="129">
        <v>0.168</v>
      </c>
      <c r="K43" s="31"/>
    </row>
    <row r="44" spans="1:11" s="32" customFormat="1" ht="11.25" customHeight="1">
      <c r="A44" s="34" t="s">
        <v>33</v>
      </c>
      <c r="B44" s="28"/>
      <c r="C44" s="29"/>
      <c r="D44" s="29">
        <v>1</v>
      </c>
      <c r="E44" s="29">
        <v>1</v>
      </c>
      <c r="F44" s="30"/>
      <c r="G44" s="30"/>
      <c r="H44" s="129"/>
      <c r="I44" s="129">
        <v>0.055</v>
      </c>
      <c r="J44" s="129">
        <v>0.055</v>
      </c>
      <c r="K44" s="31"/>
    </row>
    <row r="45" spans="1:11" s="32" customFormat="1" ht="11.25" customHeight="1">
      <c r="A45" s="34" t="s">
        <v>34</v>
      </c>
      <c r="B45" s="28"/>
      <c r="C45" s="29"/>
      <c r="D45" s="29">
        <v>2</v>
      </c>
      <c r="E45" s="29">
        <v>2</v>
      </c>
      <c r="F45" s="30"/>
      <c r="G45" s="30"/>
      <c r="H45" s="129"/>
      <c r="I45" s="129">
        <v>0.08</v>
      </c>
      <c r="J45" s="129">
        <v>0.08</v>
      </c>
      <c r="K45" s="31"/>
    </row>
    <row r="46" spans="1:11" s="32" customFormat="1" ht="11.25" customHeight="1">
      <c r="A46" s="34" t="s">
        <v>35</v>
      </c>
      <c r="B46" s="28"/>
      <c r="C46" s="29">
        <v>1</v>
      </c>
      <c r="D46" s="29">
        <v>2</v>
      </c>
      <c r="E46" s="29">
        <v>2</v>
      </c>
      <c r="F46" s="30"/>
      <c r="G46" s="30"/>
      <c r="H46" s="129">
        <v>0.025</v>
      </c>
      <c r="I46" s="129">
        <v>0.05</v>
      </c>
      <c r="J46" s="129">
        <v>0.05</v>
      </c>
      <c r="K46" s="31"/>
    </row>
    <row r="47" spans="1:11" s="32" customFormat="1" ht="11.25" customHeight="1">
      <c r="A47" s="34" t="s">
        <v>36</v>
      </c>
      <c r="B47" s="28"/>
      <c r="C47" s="29">
        <v>1</v>
      </c>
      <c r="D47" s="29">
        <v>10</v>
      </c>
      <c r="E47" s="29">
        <v>8</v>
      </c>
      <c r="F47" s="30"/>
      <c r="G47" s="30"/>
      <c r="H47" s="129">
        <v>0.02</v>
      </c>
      <c r="I47" s="129">
        <v>0.35</v>
      </c>
      <c r="J47" s="129">
        <v>0.28</v>
      </c>
      <c r="K47" s="31"/>
    </row>
    <row r="48" spans="1:11" s="32" customFormat="1" ht="11.25" customHeight="1">
      <c r="A48" s="34" t="s">
        <v>37</v>
      </c>
      <c r="B48" s="28"/>
      <c r="C48" s="29">
        <v>1</v>
      </c>
      <c r="D48" s="29">
        <v>5</v>
      </c>
      <c r="E48" s="29">
        <v>5</v>
      </c>
      <c r="F48" s="30"/>
      <c r="G48" s="30"/>
      <c r="H48" s="129">
        <v>0.023</v>
      </c>
      <c r="I48" s="129">
        <v>0.115</v>
      </c>
      <c r="J48" s="129">
        <v>0.115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8</v>
      </c>
      <c r="D50" s="37">
        <v>26</v>
      </c>
      <c r="E50" s="37">
        <v>25</v>
      </c>
      <c r="F50" s="38">
        <v>96.15384615384616</v>
      </c>
      <c r="G50" s="39"/>
      <c r="H50" s="130">
        <v>0.22399999999999998</v>
      </c>
      <c r="I50" s="131">
        <v>0.865</v>
      </c>
      <c r="J50" s="131">
        <v>0.795</v>
      </c>
      <c r="K50" s="40">
        <v>91.90751445086705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8</v>
      </c>
      <c r="D52" s="37">
        <v>7</v>
      </c>
      <c r="E52" s="37">
        <v>6</v>
      </c>
      <c r="F52" s="38">
        <v>85.71428571428571</v>
      </c>
      <c r="G52" s="39"/>
      <c r="H52" s="130">
        <v>0.23</v>
      </c>
      <c r="I52" s="131">
        <v>0.198</v>
      </c>
      <c r="J52" s="131">
        <v>0.245</v>
      </c>
      <c r="K52" s="40">
        <v>123.73737373737373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62</v>
      </c>
      <c r="D54" s="29">
        <v>73</v>
      </c>
      <c r="E54" s="29">
        <v>73</v>
      </c>
      <c r="F54" s="30"/>
      <c r="G54" s="30"/>
      <c r="H54" s="129">
        <v>1.736</v>
      </c>
      <c r="I54" s="129">
        <v>2.107</v>
      </c>
      <c r="J54" s="129">
        <v>2.107</v>
      </c>
      <c r="K54" s="31"/>
    </row>
    <row r="55" spans="1:11" s="32" customFormat="1" ht="11.25" customHeight="1">
      <c r="A55" s="34" t="s">
        <v>42</v>
      </c>
      <c r="B55" s="28"/>
      <c r="C55" s="29">
        <v>19</v>
      </c>
      <c r="D55" s="29">
        <v>38</v>
      </c>
      <c r="E55" s="29">
        <v>38</v>
      </c>
      <c r="F55" s="30"/>
      <c r="G55" s="30"/>
      <c r="H55" s="129">
        <v>0.523</v>
      </c>
      <c r="I55" s="129">
        <v>1.026</v>
      </c>
      <c r="J55" s="129">
        <v>1.064</v>
      </c>
      <c r="K55" s="31"/>
    </row>
    <row r="56" spans="1:11" s="32" customFormat="1" ht="11.25" customHeight="1">
      <c r="A56" s="34" t="s">
        <v>43</v>
      </c>
      <c r="B56" s="28"/>
      <c r="C56" s="29">
        <v>9</v>
      </c>
      <c r="D56" s="29">
        <v>9</v>
      </c>
      <c r="E56" s="29">
        <v>8</v>
      </c>
      <c r="F56" s="30"/>
      <c r="G56" s="30"/>
      <c r="H56" s="129">
        <v>0.171</v>
      </c>
      <c r="I56" s="129">
        <v>0.115</v>
      </c>
      <c r="J56" s="129">
        <v>0.15</v>
      </c>
      <c r="K56" s="31"/>
    </row>
    <row r="57" spans="1:11" s="32" customFormat="1" ht="11.25" customHeight="1">
      <c r="A57" s="34" t="s">
        <v>44</v>
      </c>
      <c r="B57" s="28"/>
      <c r="C57" s="29">
        <v>1</v>
      </c>
      <c r="D57" s="29">
        <v>1</v>
      </c>
      <c r="E57" s="29">
        <v>1</v>
      </c>
      <c r="F57" s="30"/>
      <c r="G57" s="30"/>
      <c r="H57" s="129">
        <v>0.025</v>
      </c>
      <c r="I57" s="129">
        <v>0.009</v>
      </c>
      <c r="J57" s="129">
        <v>0.009</v>
      </c>
      <c r="K57" s="31"/>
    </row>
    <row r="58" spans="1:11" s="32" customFormat="1" ht="11.25" customHeight="1">
      <c r="A58" s="34" t="s">
        <v>45</v>
      </c>
      <c r="B58" s="28"/>
      <c r="C58" s="29">
        <v>8</v>
      </c>
      <c r="D58" s="29">
        <v>8</v>
      </c>
      <c r="E58" s="29">
        <v>4</v>
      </c>
      <c r="F58" s="30"/>
      <c r="G58" s="30"/>
      <c r="H58" s="129">
        <v>0.208</v>
      </c>
      <c r="I58" s="129">
        <v>0.096</v>
      </c>
      <c r="J58" s="129">
        <v>0.02</v>
      </c>
      <c r="K58" s="31"/>
    </row>
    <row r="59" spans="1:11" s="23" customFormat="1" ht="11.25" customHeight="1">
      <c r="A59" s="35" t="s">
        <v>46</v>
      </c>
      <c r="B59" s="36"/>
      <c r="C59" s="37">
        <v>99</v>
      </c>
      <c r="D59" s="37">
        <v>129</v>
      </c>
      <c r="E59" s="37">
        <v>124</v>
      </c>
      <c r="F59" s="38">
        <v>96.12403100775194</v>
      </c>
      <c r="G59" s="39"/>
      <c r="H59" s="130">
        <v>2.663</v>
      </c>
      <c r="I59" s="131">
        <v>3.353</v>
      </c>
      <c r="J59" s="131">
        <v>3.35</v>
      </c>
      <c r="K59" s="40">
        <v>99.91052788547569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96</v>
      </c>
      <c r="D61" s="29">
        <v>96</v>
      </c>
      <c r="E61" s="29">
        <v>63</v>
      </c>
      <c r="F61" s="30"/>
      <c r="G61" s="30"/>
      <c r="H61" s="129">
        <v>5.64</v>
      </c>
      <c r="I61" s="129">
        <v>4.285</v>
      </c>
      <c r="J61" s="129">
        <v>4.005</v>
      </c>
      <c r="K61" s="31"/>
    </row>
    <row r="62" spans="1:11" s="32" customFormat="1" ht="11.25" customHeight="1">
      <c r="A62" s="34" t="s">
        <v>48</v>
      </c>
      <c r="B62" s="28"/>
      <c r="C62" s="29">
        <v>89</v>
      </c>
      <c r="D62" s="29">
        <v>89</v>
      </c>
      <c r="E62" s="29">
        <v>99</v>
      </c>
      <c r="F62" s="30"/>
      <c r="G62" s="30"/>
      <c r="H62" s="129">
        <v>2.696</v>
      </c>
      <c r="I62" s="129">
        <v>2.588</v>
      </c>
      <c r="J62" s="129">
        <v>2.854</v>
      </c>
      <c r="K62" s="31"/>
    </row>
    <row r="63" spans="1:11" s="32" customFormat="1" ht="11.25" customHeight="1">
      <c r="A63" s="34" t="s">
        <v>49</v>
      </c>
      <c r="B63" s="28"/>
      <c r="C63" s="29">
        <v>249</v>
      </c>
      <c r="D63" s="29">
        <v>252</v>
      </c>
      <c r="E63" s="29">
        <v>249</v>
      </c>
      <c r="F63" s="30"/>
      <c r="G63" s="30"/>
      <c r="H63" s="129">
        <v>11.205</v>
      </c>
      <c r="I63" s="129">
        <v>11.34</v>
      </c>
      <c r="J63" s="129">
        <v>11.579</v>
      </c>
      <c r="K63" s="31"/>
    </row>
    <row r="64" spans="1:11" s="23" customFormat="1" ht="11.25" customHeight="1">
      <c r="A64" s="35" t="s">
        <v>50</v>
      </c>
      <c r="B64" s="36"/>
      <c r="C64" s="37">
        <v>434</v>
      </c>
      <c r="D64" s="37">
        <v>437</v>
      </c>
      <c r="E64" s="37">
        <v>411</v>
      </c>
      <c r="F64" s="38">
        <v>94.05034324942791</v>
      </c>
      <c r="G64" s="39"/>
      <c r="H64" s="130">
        <v>19.541</v>
      </c>
      <c r="I64" s="131">
        <v>18.213</v>
      </c>
      <c r="J64" s="131">
        <v>18.438000000000002</v>
      </c>
      <c r="K64" s="40">
        <v>101.23538132103442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470</v>
      </c>
      <c r="D66" s="37">
        <v>465</v>
      </c>
      <c r="E66" s="37">
        <v>476</v>
      </c>
      <c r="F66" s="38">
        <v>102.36559139784946</v>
      </c>
      <c r="G66" s="39"/>
      <c r="H66" s="130">
        <v>20.649</v>
      </c>
      <c r="I66" s="131">
        <v>21</v>
      </c>
      <c r="J66" s="131">
        <v>21.7</v>
      </c>
      <c r="K66" s="40">
        <v>103.33333333333333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95</v>
      </c>
      <c r="D68" s="29">
        <v>100</v>
      </c>
      <c r="E68" s="29">
        <v>110</v>
      </c>
      <c r="F68" s="30"/>
      <c r="G68" s="30"/>
      <c r="H68" s="129">
        <v>5.548</v>
      </c>
      <c r="I68" s="129">
        <v>6</v>
      </c>
      <c r="J68" s="129">
        <v>6</v>
      </c>
      <c r="K68" s="31"/>
    </row>
    <row r="69" spans="1:11" s="32" customFormat="1" ht="11.25" customHeight="1">
      <c r="A69" s="34" t="s">
        <v>53</v>
      </c>
      <c r="B69" s="28"/>
      <c r="C69" s="29">
        <v>2</v>
      </c>
      <c r="D69" s="29">
        <v>4</v>
      </c>
      <c r="E69" s="29">
        <v>6</v>
      </c>
      <c r="F69" s="30"/>
      <c r="G69" s="30"/>
      <c r="H69" s="129">
        <v>0.153</v>
      </c>
      <c r="I69" s="129">
        <v>0.25</v>
      </c>
      <c r="J69" s="129">
        <v>0.25</v>
      </c>
      <c r="K69" s="31"/>
    </row>
    <row r="70" spans="1:11" s="23" customFormat="1" ht="11.25" customHeight="1">
      <c r="A70" s="35" t="s">
        <v>54</v>
      </c>
      <c r="B70" s="36"/>
      <c r="C70" s="37">
        <v>97</v>
      </c>
      <c r="D70" s="37">
        <v>104</v>
      </c>
      <c r="E70" s="37">
        <v>116</v>
      </c>
      <c r="F70" s="38">
        <v>111.53846153846153</v>
      </c>
      <c r="G70" s="39"/>
      <c r="H70" s="130">
        <v>5.701</v>
      </c>
      <c r="I70" s="131">
        <v>6.25</v>
      </c>
      <c r="J70" s="131">
        <v>6.25</v>
      </c>
      <c r="K70" s="40">
        <v>100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8013</v>
      </c>
      <c r="D72" s="29">
        <v>7719</v>
      </c>
      <c r="E72" s="29">
        <v>8220</v>
      </c>
      <c r="F72" s="30"/>
      <c r="G72" s="30"/>
      <c r="H72" s="129">
        <v>479.725</v>
      </c>
      <c r="I72" s="129">
        <v>424.046</v>
      </c>
      <c r="J72" s="129">
        <v>432.506</v>
      </c>
      <c r="K72" s="31"/>
    </row>
    <row r="73" spans="1:11" s="32" customFormat="1" ht="11.25" customHeight="1">
      <c r="A73" s="34" t="s">
        <v>56</v>
      </c>
      <c r="B73" s="28"/>
      <c r="C73" s="29">
        <v>227</v>
      </c>
      <c r="D73" s="29">
        <v>185</v>
      </c>
      <c r="E73" s="29">
        <v>182</v>
      </c>
      <c r="F73" s="30"/>
      <c r="G73" s="30"/>
      <c r="H73" s="129">
        <v>8.321</v>
      </c>
      <c r="I73" s="129">
        <v>6.49</v>
      </c>
      <c r="J73" s="129">
        <v>6.5</v>
      </c>
      <c r="K73" s="31"/>
    </row>
    <row r="74" spans="1:11" s="32" customFormat="1" ht="11.25" customHeight="1">
      <c r="A74" s="34" t="s">
        <v>57</v>
      </c>
      <c r="B74" s="28"/>
      <c r="C74" s="29">
        <v>29</v>
      </c>
      <c r="D74" s="29">
        <v>12</v>
      </c>
      <c r="E74" s="29">
        <v>10</v>
      </c>
      <c r="F74" s="30"/>
      <c r="G74" s="30"/>
      <c r="H74" s="129">
        <v>0.884</v>
      </c>
      <c r="I74" s="129">
        <v>0.48</v>
      </c>
      <c r="J74" s="129">
        <v>0.4</v>
      </c>
      <c r="K74" s="31"/>
    </row>
    <row r="75" spans="1:11" s="32" customFormat="1" ht="11.25" customHeight="1">
      <c r="A75" s="34" t="s">
        <v>58</v>
      </c>
      <c r="B75" s="28"/>
      <c r="C75" s="29">
        <v>336</v>
      </c>
      <c r="D75" s="29">
        <v>420</v>
      </c>
      <c r="E75" s="29">
        <v>601</v>
      </c>
      <c r="F75" s="30"/>
      <c r="G75" s="30"/>
      <c r="H75" s="129">
        <v>14.145</v>
      </c>
      <c r="I75" s="129">
        <v>15.444</v>
      </c>
      <c r="J75" s="129">
        <v>21.783</v>
      </c>
      <c r="K75" s="31"/>
    </row>
    <row r="76" spans="1:11" s="32" customFormat="1" ht="11.25" customHeight="1">
      <c r="A76" s="34" t="s">
        <v>59</v>
      </c>
      <c r="B76" s="28"/>
      <c r="C76" s="29">
        <v>2</v>
      </c>
      <c r="D76" s="29">
        <v>2</v>
      </c>
      <c r="E76" s="29">
        <v>8</v>
      </c>
      <c r="F76" s="30"/>
      <c r="G76" s="30"/>
      <c r="H76" s="129">
        <v>0.02</v>
      </c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40</v>
      </c>
      <c r="D77" s="29">
        <v>40</v>
      </c>
      <c r="E77" s="29">
        <v>28</v>
      </c>
      <c r="F77" s="30"/>
      <c r="G77" s="30"/>
      <c r="H77" s="129">
        <v>1.2</v>
      </c>
      <c r="I77" s="129">
        <v>1.2</v>
      </c>
      <c r="J77" s="129">
        <v>0.84</v>
      </c>
      <c r="K77" s="31"/>
    </row>
    <row r="78" spans="1:11" s="32" customFormat="1" ht="11.25" customHeight="1">
      <c r="A78" s="34" t="s">
        <v>61</v>
      </c>
      <c r="B78" s="28"/>
      <c r="C78" s="29">
        <v>171</v>
      </c>
      <c r="D78" s="29">
        <v>170</v>
      </c>
      <c r="E78" s="29">
        <v>170</v>
      </c>
      <c r="F78" s="30"/>
      <c r="G78" s="30"/>
      <c r="H78" s="129">
        <v>7.492</v>
      </c>
      <c r="I78" s="129">
        <v>8.1</v>
      </c>
      <c r="J78" s="129">
        <v>5</v>
      </c>
      <c r="K78" s="31"/>
    </row>
    <row r="79" spans="1:11" s="32" customFormat="1" ht="11.25" customHeight="1">
      <c r="A79" s="34" t="s">
        <v>62</v>
      </c>
      <c r="B79" s="28"/>
      <c r="C79" s="29">
        <v>38</v>
      </c>
      <c r="D79" s="29">
        <v>60</v>
      </c>
      <c r="E79" s="29">
        <v>40</v>
      </c>
      <c r="F79" s="30"/>
      <c r="G79" s="30"/>
      <c r="H79" s="129">
        <v>1.12</v>
      </c>
      <c r="I79" s="129">
        <v>2.1</v>
      </c>
      <c r="J79" s="129">
        <v>1.4</v>
      </c>
      <c r="K79" s="31"/>
    </row>
    <row r="80" spans="1:11" s="23" customFormat="1" ht="11.25" customHeight="1">
      <c r="A80" s="41" t="s">
        <v>63</v>
      </c>
      <c r="B80" s="36"/>
      <c r="C80" s="37">
        <v>8856</v>
      </c>
      <c r="D80" s="37">
        <v>8608</v>
      </c>
      <c r="E80" s="37">
        <v>9259</v>
      </c>
      <c r="F80" s="38">
        <v>107.56273234200744</v>
      </c>
      <c r="G80" s="39"/>
      <c r="H80" s="130">
        <v>512.907</v>
      </c>
      <c r="I80" s="131">
        <v>457.86000000000007</v>
      </c>
      <c r="J80" s="131">
        <v>468.4289999999999</v>
      </c>
      <c r="K80" s="40">
        <v>102.30834752981258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198</v>
      </c>
      <c r="D82" s="29">
        <v>198</v>
      </c>
      <c r="E82" s="29">
        <v>155</v>
      </c>
      <c r="F82" s="30"/>
      <c r="G82" s="30"/>
      <c r="H82" s="129">
        <v>9.246</v>
      </c>
      <c r="I82" s="129">
        <v>9.246</v>
      </c>
      <c r="J82" s="129">
        <v>9.3</v>
      </c>
      <c r="K82" s="31"/>
    </row>
    <row r="83" spans="1:11" s="32" customFormat="1" ht="11.25" customHeight="1">
      <c r="A83" s="34" t="s">
        <v>65</v>
      </c>
      <c r="B83" s="28"/>
      <c r="C83" s="29">
        <v>275</v>
      </c>
      <c r="D83" s="29">
        <v>275</v>
      </c>
      <c r="E83" s="29">
        <v>275</v>
      </c>
      <c r="F83" s="30"/>
      <c r="G83" s="30"/>
      <c r="H83" s="129">
        <v>14.309</v>
      </c>
      <c r="I83" s="129">
        <v>14.309</v>
      </c>
      <c r="J83" s="129">
        <v>14</v>
      </c>
      <c r="K83" s="31"/>
    </row>
    <row r="84" spans="1:11" s="23" customFormat="1" ht="11.25" customHeight="1">
      <c r="A84" s="35" t="s">
        <v>66</v>
      </c>
      <c r="B84" s="36"/>
      <c r="C84" s="37">
        <v>473</v>
      </c>
      <c r="D84" s="37">
        <v>473</v>
      </c>
      <c r="E84" s="37">
        <v>430</v>
      </c>
      <c r="F84" s="38">
        <v>90.9090909090909</v>
      </c>
      <c r="G84" s="39"/>
      <c r="H84" s="130">
        <v>23.555</v>
      </c>
      <c r="I84" s="131">
        <v>23.555</v>
      </c>
      <c r="J84" s="131">
        <v>23.3</v>
      </c>
      <c r="K84" s="40">
        <v>98.91742729781363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11247</v>
      </c>
      <c r="D87" s="48">
        <v>10969</v>
      </c>
      <c r="E87" s="48">
        <v>11541.8</v>
      </c>
      <c r="F87" s="49">
        <v>105.22198924241043</v>
      </c>
      <c r="G87" s="39"/>
      <c r="H87" s="134">
        <v>617.7189999999999</v>
      </c>
      <c r="I87" s="135">
        <v>560.258</v>
      </c>
      <c r="J87" s="135">
        <v>569.8899999999999</v>
      </c>
      <c r="K87" s="49">
        <v>101.71920793634358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1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25</v>
      </c>
      <c r="D9" s="29">
        <v>25</v>
      </c>
      <c r="E9" s="29">
        <v>27.3</v>
      </c>
      <c r="F9" s="30"/>
      <c r="G9" s="30"/>
      <c r="H9" s="129">
        <v>0.567</v>
      </c>
      <c r="I9" s="129">
        <v>0.565</v>
      </c>
      <c r="J9" s="129">
        <v>0.56</v>
      </c>
      <c r="K9" s="31"/>
    </row>
    <row r="10" spans="1:11" s="32" customFormat="1" ht="11.25" customHeight="1">
      <c r="A10" s="34" t="s">
        <v>8</v>
      </c>
      <c r="B10" s="28"/>
      <c r="C10" s="29">
        <v>15</v>
      </c>
      <c r="D10" s="29">
        <v>21</v>
      </c>
      <c r="E10" s="29">
        <v>19.2</v>
      </c>
      <c r="F10" s="30"/>
      <c r="G10" s="30"/>
      <c r="H10" s="129">
        <v>0.357</v>
      </c>
      <c r="I10" s="129">
        <v>0.495</v>
      </c>
      <c r="J10" s="129">
        <v>0.493</v>
      </c>
      <c r="K10" s="31"/>
    </row>
    <row r="11" spans="1:11" s="32" customFormat="1" ht="11.25" customHeight="1">
      <c r="A11" s="27" t="s">
        <v>9</v>
      </c>
      <c r="B11" s="28"/>
      <c r="C11" s="29">
        <v>20</v>
      </c>
      <c r="D11" s="29">
        <v>20</v>
      </c>
      <c r="E11" s="29">
        <v>19.21</v>
      </c>
      <c r="F11" s="30"/>
      <c r="G11" s="30"/>
      <c r="H11" s="129">
        <v>0.446</v>
      </c>
      <c r="I11" s="129">
        <v>0.441</v>
      </c>
      <c r="J11" s="129">
        <v>0.422</v>
      </c>
      <c r="K11" s="31"/>
    </row>
    <row r="12" spans="1:11" s="32" customFormat="1" ht="11.25" customHeight="1">
      <c r="A12" s="34" t="s">
        <v>10</v>
      </c>
      <c r="B12" s="28"/>
      <c r="C12" s="29">
        <v>38</v>
      </c>
      <c r="D12" s="29">
        <v>50</v>
      </c>
      <c r="E12" s="29">
        <v>39.57</v>
      </c>
      <c r="F12" s="30"/>
      <c r="G12" s="30"/>
      <c r="H12" s="129"/>
      <c r="I12" s="129">
        <v>1.17</v>
      </c>
      <c r="J12" s="129">
        <v>1.122</v>
      </c>
      <c r="K12" s="31"/>
    </row>
    <row r="13" spans="1:11" s="23" customFormat="1" ht="11.25" customHeight="1">
      <c r="A13" s="35" t="s">
        <v>11</v>
      </c>
      <c r="B13" s="36"/>
      <c r="C13" s="37">
        <v>98</v>
      </c>
      <c r="D13" s="37">
        <v>116</v>
      </c>
      <c r="E13" s="37">
        <v>105.28</v>
      </c>
      <c r="F13" s="38">
        <v>90.75862068965517</v>
      </c>
      <c r="G13" s="39"/>
      <c r="H13" s="130">
        <v>1.3699999999999999</v>
      </c>
      <c r="I13" s="131">
        <v>2.6710000000000003</v>
      </c>
      <c r="J13" s="131">
        <v>2.597</v>
      </c>
      <c r="K13" s="40">
        <v>97.22950205915386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/>
      <c r="F15" s="38"/>
      <c r="G15" s="39"/>
      <c r="H15" s="130">
        <v>0.011</v>
      </c>
      <c r="I15" s="131">
        <v>0.015</v>
      </c>
      <c r="J15" s="131">
        <v>0.011</v>
      </c>
      <c r="K15" s="40">
        <v>73.33333333333333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>
        <v>0.002</v>
      </c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14</v>
      </c>
      <c r="D19" s="29"/>
      <c r="E19" s="29"/>
      <c r="F19" s="30"/>
      <c r="G19" s="30"/>
      <c r="H19" s="129">
        <v>0.812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14</v>
      </c>
      <c r="D20" s="29"/>
      <c r="E20" s="29"/>
      <c r="F20" s="30"/>
      <c r="G20" s="30"/>
      <c r="H20" s="129">
        <v>0.294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10</v>
      </c>
      <c r="D21" s="29"/>
      <c r="E21" s="29"/>
      <c r="F21" s="30"/>
      <c r="G21" s="30"/>
      <c r="H21" s="129">
        <v>0.148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38</v>
      </c>
      <c r="D22" s="37"/>
      <c r="E22" s="37"/>
      <c r="F22" s="38"/>
      <c r="G22" s="39"/>
      <c r="H22" s="130">
        <v>1.254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23</v>
      </c>
      <c r="D24" s="37">
        <v>14</v>
      </c>
      <c r="E24" s="37">
        <v>20</v>
      </c>
      <c r="F24" s="38">
        <v>142.85714285714286</v>
      </c>
      <c r="G24" s="39"/>
      <c r="H24" s="130">
        <v>1.898</v>
      </c>
      <c r="I24" s="131">
        <v>1.8</v>
      </c>
      <c r="J24" s="131">
        <v>1.68</v>
      </c>
      <c r="K24" s="40">
        <v>93.33333333333333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109</v>
      </c>
      <c r="D26" s="37">
        <v>100</v>
      </c>
      <c r="E26" s="37">
        <v>75</v>
      </c>
      <c r="F26" s="38">
        <v>75</v>
      </c>
      <c r="G26" s="39"/>
      <c r="H26" s="130">
        <v>9.323</v>
      </c>
      <c r="I26" s="131">
        <v>10.2</v>
      </c>
      <c r="J26" s="131">
        <v>10.2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/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43</v>
      </c>
      <c r="D33" s="29">
        <v>45</v>
      </c>
      <c r="E33" s="29">
        <v>23</v>
      </c>
      <c r="F33" s="30"/>
      <c r="G33" s="30"/>
      <c r="H33" s="129">
        <v>0.79</v>
      </c>
      <c r="I33" s="129">
        <v>0.578</v>
      </c>
      <c r="J33" s="129">
        <v>0.416</v>
      </c>
      <c r="K33" s="31"/>
    </row>
    <row r="34" spans="1:11" s="32" customFormat="1" ht="11.25" customHeight="1">
      <c r="A34" s="34" t="s">
        <v>25</v>
      </c>
      <c r="B34" s="28"/>
      <c r="C34" s="29">
        <v>18</v>
      </c>
      <c r="D34" s="29">
        <v>16</v>
      </c>
      <c r="E34" s="29">
        <v>8</v>
      </c>
      <c r="F34" s="30"/>
      <c r="G34" s="30"/>
      <c r="H34" s="129">
        <v>0.385</v>
      </c>
      <c r="I34" s="129">
        <v>0.336</v>
      </c>
      <c r="J34" s="129">
        <v>0.168</v>
      </c>
      <c r="K34" s="31"/>
    </row>
    <row r="35" spans="1:11" s="32" customFormat="1" ht="11.25" customHeight="1">
      <c r="A35" s="34" t="s">
        <v>26</v>
      </c>
      <c r="B35" s="28"/>
      <c r="C35" s="29">
        <v>29</v>
      </c>
      <c r="D35" s="29">
        <v>29</v>
      </c>
      <c r="E35" s="29">
        <v>10</v>
      </c>
      <c r="F35" s="30"/>
      <c r="G35" s="30"/>
      <c r="H35" s="129">
        <v>0.416</v>
      </c>
      <c r="I35" s="129">
        <v>0.274</v>
      </c>
      <c r="J35" s="129">
        <v>0.274</v>
      </c>
      <c r="K35" s="31"/>
    </row>
    <row r="36" spans="1:11" s="32" customFormat="1" ht="11.25" customHeight="1">
      <c r="A36" s="34" t="s">
        <v>27</v>
      </c>
      <c r="B36" s="28"/>
      <c r="C36" s="29">
        <v>18</v>
      </c>
      <c r="D36" s="29">
        <v>18</v>
      </c>
      <c r="E36" s="29">
        <v>15</v>
      </c>
      <c r="F36" s="30"/>
      <c r="G36" s="30"/>
      <c r="H36" s="129">
        <v>0.324</v>
      </c>
      <c r="I36" s="129">
        <v>0.324</v>
      </c>
      <c r="J36" s="129">
        <v>0.27</v>
      </c>
      <c r="K36" s="31"/>
    </row>
    <row r="37" spans="1:11" s="23" customFormat="1" ht="11.25" customHeight="1">
      <c r="A37" s="35" t="s">
        <v>28</v>
      </c>
      <c r="B37" s="36"/>
      <c r="C37" s="37">
        <v>108</v>
      </c>
      <c r="D37" s="37">
        <v>108</v>
      </c>
      <c r="E37" s="37">
        <v>56</v>
      </c>
      <c r="F37" s="38">
        <v>51.851851851851855</v>
      </c>
      <c r="G37" s="39"/>
      <c r="H37" s="130">
        <v>1.915</v>
      </c>
      <c r="I37" s="131">
        <v>1.512</v>
      </c>
      <c r="J37" s="131">
        <v>1.1280000000000001</v>
      </c>
      <c r="K37" s="40">
        <v>74.60317460317461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10</v>
      </c>
      <c r="D39" s="37">
        <v>10</v>
      </c>
      <c r="E39" s="37">
        <v>10</v>
      </c>
      <c r="F39" s="38">
        <v>100</v>
      </c>
      <c r="G39" s="39"/>
      <c r="H39" s="130">
        <v>0.178</v>
      </c>
      <c r="I39" s="131">
        <v>0.18</v>
      </c>
      <c r="J39" s="131">
        <v>0.19</v>
      </c>
      <c r="K39" s="40">
        <v>105.55555555555556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142</v>
      </c>
      <c r="D41" s="29">
        <v>125</v>
      </c>
      <c r="E41" s="29">
        <v>125</v>
      </c>
      <c r="F41" s="30"/>
      <c r="G41" s="30"/>
      <c r="H41" s="129">
        <v>10.122</v>
      </c>
      <c r="I41" s="129">
        <v>9.6</v>
      </c>
      <c r="J41" s="129">
        <v>9.6</v>
      </c>
      <c r="K41" s="31"/>
    </row>
    <row r="42" spans="1:11" s="32" customFormat="1" ht="11.25" customHeight="1">
      <c r="A42" s="34" t="s">
        <v>31</v>
      </c>
      <c r="B42" s="28"/>
      <c r="C42" s="29">
        <v>6</v>
      </c>
      <c r="D42" s="29">
        <v>12</v>
      </c>
      <c r="E42" s="29">
        <v>12</v>
      </c>
      <c r="F42" s="30"/>
      <c r="G42" s="30"/>
      <c r="H42" s="129">
        <v>0.468</v>
      </c>
      <c r="I42" s="129">
        <v>0.892</v>
      </c>
      <c r="J42" s="129">
        <v>0.892</v>
      </c>
      <c r="K42" s="31"/>
    </row>
    <row r="43" spans="1:11" s="32" customFormat="1" ht="11.25" customHeight="1">
      <c r="A43" s="34" t="s">
        <v>32</v>
      </c>
      <c r="B43" s="28"/>
      <c r="C43" s="29">
        <v>1</v>
      </c>
      <c r="D43" s="29">
        <v>1</v>
      </c>
      <c r="E43" s="29">
        <v>1</v>
      </c>
      <c r="F43" s="30"/>
      <c r="G43" s="30"/>
      <c r="H43" s="129">
        <v>0.055</v>
      </c>
      <c r="I43" s="129">
        <v>0.06</v>
      </c>
      <c r="J43" s="129">
        <v>0.06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>
        <v>79</v>
      </c>
      <c r="D45" s="29">
        <v>87</v>
      </c>
      <c r="E45" s="29">
        <v>90</v>
      </c>
      <c r="F45" s="30"/>
      <c r="G45" s="30"/>
      <c r="H45" s="129">
        <v>4.424</v>
      </c>
      <c r="I45" s="129">
        <v>5.046</v>
      </c>
      <c r="J45" s="129">
        <v>5.046</v>
      </c>
      <c r="K45" s="31"/>
    </row>
    <row r="46" spans="1:11" s="32" customFormat="1" ht="11.25" customHeight="1">
      <c r="A46" s="34" t="s">
        <v>35</v>
      </c>
      <c r="B46" s="28"/>
      <c r="C46" s="29">
        <v>1147</v>
      </c>
      <c r="D46" s="29">
        <v>1088</v>
      </c>
      <c r="E46" s="29">
        <v>1081</v>
      </c>
      <c r="F46" s="30"/>
      <c r="G46" s="30"/>
      <c r="H46" s="129">
        <v>74.555</v>
      </c>
      <c r="I46" s="129">
        <v>71.676</v>
      </c>
      <c r="J46" s="129">
        <v>71.676</v>
      </c>
      <c r="K46" s="31"/>
    </row>
    <row r="47" spans="1:11" s="32" customFormat="1" ht="11.25" customHeight="1">
      <c r="A47" s="34" t="s">
        <v>36</v>
      </c>
      <c r="B47" s="28"/>
      <c r="C47" s="29">
        <v>71</v>
      </c>
      <c r="D47" s="29">
        <v>44</v>
      </c>
      <c r="E47" s="29">
        <v>70</v>
      </c>
      <c r="F47" s="30"/>
      <c r="G47" s="30"/>
      <c r="H47" s="129">
        <v>4.97</v>
      </c>
      <c r="I47" s="129">
        <v>4.154</v>
      </c>
      <c r="J47" s="129">
        <v>4.154</v>
      </c>
      <c r="K47" s="31"/>
    </row>
    <row r="48" spans="1:11" s="32" customFormat="1" ht="11.25" customHeight="1">
      <c r="A48" s="34" t="s">
        <v>37</v>
      </c>
      <c r="B48" s="28"/>
      <c r="C48" s="29">
        <v>1161</v>
      </c>
      <c r="D48" s="29">
        <v>1279</v>
      </c>
      <c r="E48" s="29">
        <v>1280</v>
      </c>
      <c r="F48" s="30"/>
      <c r="G48" s="30"/>
      <c r="H48" s="129">
        <v>69.66</v>
      </c>
      <c r="I48" s="129">
        <v>76.74</v>
      </c>
      <c r="J48" s="129">
        <v>76.74</v>
      </c>
      <c r="K48" s="31"/>
    </row>
    <row r="49" spans="1:11" s="32" customFormat="1" ht="11.25" customHeight="1">
      <c r="A49" s="34" t="s">
        <v>38</v>
      </c>
      <c r="B49" s="28"/>
      <c r="C49" s="29">
        <v>76</v>
      </c>
      <c r="D49" s="29">
        <v>125</v>
      </c>
      <c r="E49" s="29">
        <v>125</v>
      </c>
      <c r="F49" s="30"/>
      <c r="G49" s="30"/>
      <c r="H49" s="129">
        <v>5.7</v>
      </c>
      <c r="I49" s="129">
        <v>9.375</v>
      </c>
      <c r="J49" s="129">
        <v>9.375</v>
      </c>
      <c r="K49" s="31"/>
    </row>
    <row r="50" spans="1:11" s="23" customFormat="1" ht="11.25" customHeight="1">
      <c r="A50" s="41" t="s">
        <v>39</v>
      </c>
      <c r="B50" s="36"/>
      <c r="C50" s="37">
        <v>2683</v>
      </c>
      <c r="D50" s="37">
        <v>2761</v>
      </c>
      <c r="E50" s="37">
        <v>2784</v>
      </c>
      <c r="F50" s="38">
        <v>100.83303151032234</v>
      </c>
      <c r="G50" s="39"/>
      <c r="H50" s="130">
        <v>169.954</v>
      </c>
      <c r="I50" s="131">
        <v>177.543</v>
      </c>
      <c r="J50" s="131">
        <v>177.543</v>
      </c>
      <c r="K50" s="40">
        <v>99.99999999999999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30</v>
      </c>
      <c r="D52" s="37">
        <v>29</v>
      </c>
      <c r="E52" s="37">
        <v>3</v>
      </c>
      <c r="F52" s="38">
        <v>10.344827586206897</v>
      </c>
      <c r="G52" s="39"/>
      <c r="H52" s="130">
        <v>2.168</v>
      </c>
      <c r="I52" s="131">
        <v>0.92</v>
      </c>
      <c r="J52" s="131">
        <v>0.153</v>
      </c>
      <c r="K52" s="40">
        <v>16.630434782608695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343</v>
      </c>
      <c r="D54" s="29">
        <v>301</v>
      </c>
      <c r="E54" s="29">
        <v>300</v>
      </c>
      <c r="F54" s="30"/>
      <c r="G54" s="30"/>
      <c r="H54" s="129">
        <v>19.208</v>
      </c>
      <c r="I54" s="129">
        <v>16.856</v>
      </c>
      <c r="J54" s="129">
        <v>17.1</v>
      </c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>
        <v>1</v>
      </c>
      <c r="E55" s="29">
        <v>1</v>
      </c>
      <c r="F55" s="30"/>
      <c r="G55" s="30"/>
      <c r="H55" s="129">
        <v>0.038</v>
      </c>
      <c r="I55" s="129">
        <v>0.038</v>
      </c>
      <c r="J55" s="129">
        <v>0.038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4</v>
      </c>
      <c r="D58" s="29">
        <v>4</v>
      </c>
      <c r="E58" s="29">
        <v>1</v>
      </c>
      <c r="F58" s="30"/>
      <c r="G58" s="30"/>
      <c r="H58" s="129">
        <v>0.208</v>
      </c>
      <c r="I58" s="129">
        <v>0.1</v>
      </c>
      <c r="J58" s="129">
        <v>0.08</v>
      </c>
      <c r="K58" s="31"/>
    </row>
    <row r="59" spans="1:11" s="23" customFormat="1" ht="11.25" customHeight="1">
      <c r="A59" s="35" t="s">
        <v>46</v>
      </c>
      <c r="B59" s="36"/>
      <c r="C59" s="37">
        <v>348</v>
      </c>
      <c r="D59" s="37">
        <v>306</v>
      </c>
      <c r="E59" s="37">
        <v>302</v>
      </c>
      <c r="F59" s="38">
        <v>98.69281045751634</v>
      </c>
      <c r="G59" s="39"/>
      <c r="H59" s="130">
        <v>19.453999999999997</v>
      </c>
      <c r="I59" s="131">
        <v>16.994000000000003</v>
      </c>
      <c r="J59" s="131">
        <v>17.218</v>
      </c>
      <c r="K59" s="40">
        <v>101.31811227492054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175</v>
      </c>
      <c r="D61" s="29">
        <v>170</v>
      </c>
      <c r="E61" s="29">
        <v>185</v>
      </c>
      <c r="F61" s="30"/>
      <c r="G61" s="30"/>
      <c r="H61" s="129">
        <v>11.148</v>
      </c>
      <c r="I61" s="129">
        <v>9.945</v>
      </c>
      <c r="J61" s="129">
        <v>13.3</v>
      </c>
      <c r="K61" s="31"/>
    </row>
    <row r="62" spans="1:11" s="32" customFormat="1" ht="11.25" customHeight="1">
      <c r="A62" s="34" t="s">
        <v>48</v>
      </c>
      <c r="B62" s="28"/>
      <c r="C62" s="29">
        <v>6</v>
      </c>
      <c r="D62" s="29">
        <v>6</v>
      </c>
      <c r="E62" s="29">
        <v>3</v>
      </c>
      <c r="F62" s="30"/>
      <c r="G62" s="30"/>
      <c r="H62" s="129">
        <v>0.15</v>
      </c>
      <c r="I62" s="129">
        <v>0.143</v>
      </c>
      <c r="J62" s="129">
        <v>0.071</v>
      </c>
      <c r="K62" s="31"/>
    </row>
    <row r="63" spans="1:11" s="32" customFormat="1" ht="11.25" customHeight="1">
      <c r="A63" s="34" t="s">
        <v>49</v>
      </c>
      <c r="B63" s="28"/>
      <c r="C63" s="29">
        <v>8</v>
      </c>
      <c r="D63" s="29">
        <v>8</v>
      </c>
      <c r="E63" s="29">
        <v>8</v>
      </c>
      <c r="F63" s="30"/>
      <c r="G63" s="30"/>
      <c r="H63" s="129">
        <v>0.364</v>
      </c>
      <c r="I63" s="129">
        <v>0.34</v>
      </c>
      <c r="J63" s="129">
        <v>0.4</v>
      </c>
      <c r="K63" s="31"/>
    </row>
    <row r="64" spans="1:11" s="23" customFormat="1" ht="11.25" customHeight="1">
      <c r="A64" s="35" t="s">
        <v>50</v>
      </c>
      <c r="B64" s="36"/>
      <c r="C64" s="37">
        <v>189</v>
      </c>
      <c r="D64" s="37">
        <v>184</v>
      </c>
      <c r="E64" s="37">
        <v>196</v>
      </c>
      <c r="F64" s="38">
        <v>106.52173913043478</v>
      </c>
      <c r="G64" s="39"/>
      <c r="H64" s="130">
        <v>11.662</v>
      </c>
      <c r="I64" s="131">
        <v>10.428</v>
      </c>
      <c r="J64" s="131">
        <v>13.771</v>
      </c>
      <c r="K64" s="40">
        <v>132.05792098197162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13</v>
      </c>
      <c r="D66" s="37">
        <v>8</v>
      </c>
      <c r="E66" s="37">
        <v>15</v>
      </c>
      <c r="F66" s="38">
        <v>187.5</v>
      </c>
      <c r="G66" s="39"/>
      <c r="H66" s="130">
        <v>0.572</v>
      </c>
      <c r="I66" s="131">
        <v>0.192</v>
      </c>
      <c r="J66" s="131">
        <v>0.192</v>
      </c>
      <c r="K66" s="40">
        <v>100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>
        <v>2070</v>
      </c>
      <c r="D73" s="29">
        <v>2090</v>
      </c>
      <c r="E73" s="29">
        <v>2090</v>
      </c>
      <c r="F73" s="30"/>
      <c r="G73" s="30"/>
      <c r="H73" s="129">
        <v>110.015</v>
      </c>
      <c r="I73" s="129">
        <v>62.7</v>
      </c>
      <c r="J73" s="129">
        <v>98</v>
      </c>
      <c r="K73" s="31"/>
    </row>
    <row r="74" spans="1:11" s="32" customFormat="1" ht="11.25" customHeight="1">
      <c r="A74" s="34" t="s">
        <v>57</v>
      </c>
      <c r="B74" s="28"/>
      <c r="C74" s="29">
        <v>18</v>
      </c>
      <c r="D74" s="29">
        <v>28</v>
      </c>
      <c r="E74" s="29">
        <v>25</v>
      </c>
      <c r="F74" s="30"/>
      <c r="G74" s="30"/>
      <c r="H74" s="129">
        <v>0.612</v>
      </c>
      <c r="I74" s="129">
        <v>0.98</v>
      </c>
      <c r="J74" s="129">
        <v>1</v>
      </c>
      <c r="K74" s="31"/>
    </row>
    <row r="75" spans="1:11" s="32" customFormat="1" ht="11.25" customHeight="1">
      <c r="A75" s="34" t="s">
        <v>58</v>
      </c>
      <c r="B75" s="28"/>
      <c r="C75" s="29">
        <v>1</v>
      </c>
      <c r="D75" s="29">
        <v>2</v>
      </c>
      <c r="E75" s="29"/>
      <c r="F75" s="30"/>
      <c r="G75" s="30"/>
      <c r="H75" s="129">
        <v>0.019</v>
      </c>
      <c r="I75" s="129">
        <v>0.1</v>
      </c>
      <c r="J75" s="129"/>
      <c r="K75" s="31"/>
    </row>
    <row r="76" spans="1:11" s="32" customFormat="1" ht="11.25" customHeight="1">
      <c r="A76" s="34" t="s">
        <v>59</v>
      </c>
      <c r="B76" s="28"/>
      <c r="C76" s="29">
        <v>34</v>
      </c>
      <c r="D76" s="29">
        <v>34</v>
      </c>
      <c r="E76" s="29">
        <v>37</v>
      </c>
      <c r="F76" s="30"/>
      <c r="G76" s="30"/>
      <c r="H76" s="129">
        <v>1.7</v>
      </c>
      <c r="I76" s="129">
        <v>1.85</v>
      </c>
      <c r="J76" s="129">
        <v>1.85</v>
      </c>
      <c r="K76" s="31"/>
    </row>
    <row r="77" spans="1:11" s="32" customFormat="1" ht="11.25" customHeight="1">
      <c r="A77" s="34" t="s">
        <v>60</v>
      </c>
      <c r="B77" s="28"/>
      <c r="C77" s="29">
        <v>2</v>
      </c>
      <c r="D77" s="29">
        <v>1</v>
      </c>
      <c r="E77" s="29">
        <v>2</v>
      </c>
      <c r="F77" s="30"/>
      <c r="G77" s="30"/>
      <c r="H77" s="129">
        <v>0.05</v>
      </c>
      <c r="I77" s="129">
        <v>0.025</v>
      </c>
      <c r="J77" s="129">
        <v>0.025</v>
      </c>
      <c r="K77" s="31"/>
    </row>
    <row r="78" spans="1:11" s="32" customFormat="1" ht="11.25" customHeight="1">
      <c r="A78" s="34" t="s">
        <v>61</v>
      </c>
      <c r="B78" s="28"/>
      <c r="C78" s="29">
        <v>63</v>
      </c>
      <c r="D78" s="29">
        <v>60</v>
      </c>
      <c r="E78" s="29">
        <v>60</v>
      </c>
      <c r="F78" s="30"/>
      <c r="G78" s="30"/>
      <c r="H78" s="129">
        <v>2.205</v>
      </c>
      <c r="I78" s="129">
        <v>2.205</v>
      </c>
      <c r="J78" s="129">
        <v>1.2</v>
      </c>
      <c r="K78" s="31"/>
    </row>
    <row r="79" spans="1:11" s="32" customFormat="1" ht="11.25" customHeight="1">
      <c r="A79" s="34" t="s">
        <v>62</v>
      </c>
      <c r="B79" s="28"/>
      <c r="C79" s="29">
        <v>880</v>
      </c>
      <c r="D79" s="29">
        <v>420</v>
      </c>
      <c r="E79" s="29">
        <v>660</v>
      </c>
      <c r="F79" s="30"/>
      <c r="G79" s="30"/>
      <c r="H79" s="129">
        <v>45.32</v>
      </c>
      <c r="I79" s="129">
        <v>26.4</v>
      </c>
      <c r="J79" s="129">
        <v>29.7</v>
      </c>
      <c r="K79" s="31"/>
    </row>
    <row r="80" spans="1:11" s="23" customFormat="1" ht="11.25" customHeight="1">
      <c r="A80" s="41" t="s">
        <v>63</v>
      </c>
      <c r="B80" s="36"/>
      <c r="C80" s="37">
        <v>3068</v>
      </c>
      <c r="D80" s="37">
        <v>2635</v>
      </c>
      <c r="E80" s="37">
        <v>2874</v>
      </c>
      <c r="F80" s="38">
        <v>109.07020872865274</v>
      </c>
      <c r="G80" s="39"/>
      <c r="H80" s="130">
        <v>159.921</v>
      </c>
      <c r="I80" s="131">
        <v>94.25999999999999</v>
      </c>
      <c r="J80" s="131">
        <v>131.775</v>
      </c>
      <c r="K80" s="40">
        <v>139.79949077021007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142</v>
      </c>
      <c r="D82" s="29">
        <v>142</v>
      </c>
      <c r="E82" s="29">
        <v>70</v>
      </c>
      <c r="F82" s="30"/>
      <c r="G82" s="30"/>
      <c r="H82" s="129">
        <v>4.495</v>
      </c>
      <c r="I82" s="129">
        <v>4.495</v>
      </c>
      <c r="J82" s="129">
        <v>2.24</v>
      </c>
      <c r="K82" s="31"/>
    </row>
    <row r="83" spans="1:11" s="32" customFormat="1" ht="11.25" customHeight="1">
      <c r="A83" s="34" t="s">
        <v>65</v>
      </c>
      <c r="B83" s="28"/>
      <c r="C83" s="29">
        <v>124</v>
      </c>
      <c r="D83" s="29">
        <v>124</v>
      </c>
      <c r="E83" s="29">
        <v>124</v>
      </c>
      <c r="F83" s="30"/>
      <c r="G83" s="30"/>
      <c r="H83" s="129">
        <v>3.732</v>
      </c>
      <c r="I83" s="129">
        <v>3.732</v>
      </c>
      <c r="J83" s="129">
        <v>3.72</v>
      </c>
      <c r="K83" s="31"/>
    </row>
    <row r="84" spans="1:11" s="23" customFormat="1" ht="11.25" customHeight="1">
      <c r="A84" s="35" t="s">
        <v>66</v>
      </c>
      <c r="B84" s="36"/>
      <c r="C84" s="37">
        <v>266</v>
      </c>
      <c r="D84" s="37">
        <v>266</v>
      </c>
      <c r="E84" s="37">
        <v>194</v>
      </c>
      <c r="F84" s="38">
        <v>72.93233082706767</v>
      </c>
      <c r="G84" s="39"/>
      <c r="H84" s="130">
        <v>8.227</v>
      </c>
      <c r="I84" s="131">
        <v>8.227</v>
      </c>
      <c r="J84" s="131">
        <v>5.960000000000001</v>
      </c>
      <c r="K84" s="40">
        <v>72.44439042178195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6984</v>
      </c>
      <c r="D87" s="48">
        <v>6538</v>
      </c>
      <c r="E87" s="48">
        <v>6634.28</v>
      </c>
      <c r="F87" s="49">
        <v>101.4726215968186</v>
      </c>
      <c r="G87" s="39"/>
      <c r="H87" s="134">
        <v>387.90700000000004</v>
      </c>
      <c r="I87" s="135">
        <v>324.94399999999996</v>
      </c>
      <c r="J87" s="135">
        <v>362.41799999999995</v>
      </c>
      <c r="K87" s="49">
        <v>111.53244866807819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0" zoomScaleSheetLayoutView="90" zoomScalePageLayoutView="0" workbookViewId="0" topLeftCell="A1">
      <selection activeCell="I97" sqref="I9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12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2328</v>
      </c>
      <c r="D9" s="29">
        <v>2280</v>
      </c>
      <c r="E9" s="29">
        <v>2280</v>
      </c>
      <c r="F9" s="30"/>
      <c r="G9" s="30"/>
      <c r="H9" s="129">
        <v>32.258</v>
      </c>
      <c r="I9" s="129">
        <v>7.98</v>
      </c>
      <c r="J9" s="129">
        <v>7.98</v>
      </c>
      <c r="K9" s="31"/>
    </row>
    <row r="10" spans="1:11" s="32" customFormat="1" ht="11.25" customHeight="1">
      <c r="A10" s="34" t="s">
        <v>8</v>
      </c>
      <c r="B10" s="28"/>
      <c r="C10" s="29">
        <v>1737</v>
      </c>
      <c r="D10" s="29">
        <v>1630</v>
      </c>
      <c r="E10" s="29">
        <v>1630</v>
      </c>
      <c r="F10" s="30"/>
      <c r="G10" s="30"/>
      <c r="H10" s="129">
        <v>14.066</v>
      </c>
      <c r="I10" s="129">
        <v>5.705</v>
      </c>
      <c r="J10" s="129">
        <v>5.705</v>
      </c>
      <c r="K10" s="31"/>
    </row>
    <row r="11" spans="1:11" s="32" customFormat="1" ht="11.25" customHeight="1">
      <c r="A11" s="27" t="s">
        <v>9</v>
      </c>
      <c r="B11" s="28"/>
      <c r="C11" s="29">
        <v>1032</v>
      </c>
      <c r="D11" s="29">
        <v>250</v>
      </c>
      <c r="E11" s="29">
        <v>200</v>
      </c>
      <c r="F11" s="30"/>
      <c r="G11" s="30"/>
      <c r="H11" s="129">
        <v>11.017</v>
      </c>
      <c r="I11" s="129">
        <v>0.8</v>
      </c>
      <c r="J11" s="129">
        <v>0.8</v>
      </c>
      <c r="K11" s="31"/>
    </row>
    <row r="12" spans="1:11" s="32" customFormat="1" ht="11.25" customHeight="1">
      <c r="A12" s="34" t="s">
        <v>10</v>
      </c>
      <c r="B12" s="28"/>
      <c r="C12" s="29">
        <v>345</v>
      </c>
      <c r="D12" s="29">
        <v>281</v>
      </c>
      <c r="E12" s="29">
        <v>282</v>
      </c>
      <c r="F12" s="30"/>
      <c r="G12" s="30"/>
      <c r="H12" s="129">
        <v>2.617</v>
      </c>
      <c r="I12" s="129">
        <v>1.269</v>
      </c>
      <c r="J12" s="129">
        <v>1.269</v>
      </c>
      <c r="K12" s="31"/>
    </row>
    <row r="13" spans="1:11" s="23" customFormat="1" ht="11.25" customHeight="1">
      <c r="A13" s="35" t="s">
        <v>11</v>
      </c>
      <c r="B13" s="36"/>
      <c r="C13" s="37">
        <v>5442</v>
      </c>
      <c r="D13" s="37">
        <v>4441</v>
      </c>
      <c r="E13" s="37">
        <v>4392</v>
      </c>
      <c r="F13" s="38">
        <v>98.89664489979734</v>
      </c>
      <c r="G13" s="39"/>
      <c r="H13" s="130">
        <v>59.958000000000006</v>
      </c>
      <c r="I13" s="131">
        <v>15.754000000000001</v>
      </c>
      <c r="J13" s="131">
        <v>15.754000000000001</v>
      </c>
      <c r="K13" s="40">
        <v>100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4</v>
      </c>
      <c r="D15" s="37">
        <v>3</v>
      </c>
      <c r="E15" s="37">
        <v>3</v>
      </c>
      <c r="F15" s="38">
        <v>100</v>
      </c>
      <c r="G15" s="39"/>
      <c r="H15" s="130">
        <v>0.048</v>
      </c>
      <c r="I15" s="131">
        <v>0.045</v>
      </c>
      <c r="J15" s="131">
        <v>0.04</v>
      </c>
      <c r="K15" s="40">
        <v>88.88888888888889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38</v>
      </c>
      <c r="D24" s="37">
        <v>38</v>
      </c>
      <c r="E24" s="37">
        <v>59</v>
      </c>
      <c r="F24" s="38">
        <v>155.26315789473685</v>
      </c>
      <c r="G24" s="39"/>
      <c r="H24" s="130">
        <v>0.3</v>
      </c>
      <c r="I24" s="131">
        <v>0.3</v>
      </c>
      <c r="J24" s="131">
        <v>0.867</v>
      </c>
      <c r="K24" s="40">
        <v>289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</v>
      </c>
      <c r="D26" s="37">
        <v>1</v>
      </c>
      <c r="E26" s="37">
        <v>1</v>
      </c>
      <c r="F26" s="38">
        <v>100</v>
      </c>
      <c r="G26" s="39"/>
      <c r="H26" s="130">
        <v>0.04</v>
      </c>
      <c r="I26" s="131">
        <v>0.05</v>
      </c>
      <c r="J26" s="131">
        <v>0.05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6</v>
      </c>
      <c r="D30" s="29">
        <v>6</v>
      </c>
      <c r="E30" s="29">
        <v>10</v>
      </c>
      <c r="F30" s="30"/>
      <c r="G30" s="30"/>
      <c r="H30" s="129">
        <v>0.091</v>
      </c>
      <c r="I30" s="129">
        <v>0.098</v>
      </c>
      <c r="J30" s="129">
        <v>0.07</v>
      </c>
      <c r="K30" s="31"/>
    </row>
    <row r="31" spans="1:11" s="23" customFormat="1" ht="11.25" customHeight="1">
      <c r="A31" s="41" t="s">
        <v>23</v>
      </c>
      <c r="B31" s="36"/>
      <c r="C31" s="37">
        <v>6</v>
      </c>
      <c r="D31" s="37">
        <v>6</v>
      </c>
      <c r="E31" s="37">
        <v>10</v>
      </c>
      <c r="F31" s="38">
        <v>166.66666666666666</v>
      </c>
      <c r="G31" s="39"/>
      <c r="H31" s="130">
        <v>0.091</v>
      </c>
      <c r="I31" s="131">
        <v>0.098</v>
      </c>
      <c r="J31" s="131">
        <v>0.07</v>
      </c>
      <c r="K31" s="40">
        <v>71.42857142857143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8</v>
      </c>
      <c r="D33" s="29">
        <v>20</v>
      </c>
      <c r="E33" s="29">
        <v>14</v>
      </c>
      <c r="F33" s="30"/>
      <c r="G33" s="30"/>
      <c r="H33" s="129">
        <v>0.157</v>
      </c>
      <c r="I33" s="129">
        <v>0.386</v>
      </c>
      <c r="J33" s="129">
        <v>0.386</v>
      </c>
      <c r="K33" s="31"/>
    </row>
    <row r="34" spans="1:11" s="32" customFormat="1" ht="11.25" customHeight="1">
      <c r="A34" s="34" t="s">
        <v>25</v>
      </c>
      <c r="B34" s="28"/>
      <c r="C34" s="29">
        <v>56</v>
      </c>
      <c r="D34" s="29">
        <v>48</v>
      </c>
      <c r="E34" s="29">
        <v>53</v>
      </c>
      <c r="F34" s="30"/>
      <c r="G34" s="30"/>
      <c r="H34" s="129">
        <v>0.906</v>
      </c>
      <c r="I34" s="129">
        <v>0.81</v>
      </c>
      <c r="J34" s="129">
        <v>1.035</v>
      </c>
      <c r="K34" s="31"/>
    </row>
    <row r="35" spans="1:11" s="32" customFormat="1" ht="11.25" customHeight="1">
      <c r="A35" s="34" t="s">
        <v>26</v>
      </c>
      <c r="B35" s="28"/>
      <c r="C35" s="29">
        <v>5</v>
      </c>
      <c r="D35" s="29">
        <v>5</v>
      </c>
      <c r="E35" s="29"/>
      <c r="F35" s="30"/>
      <c r="G35" s="30"/>
      <c r="H35" s="129">
        <v>0.098</v>
      </c>
      <c r="I35" s="129">
        <v>0.098</v>
      </c>
      <c r="J35" s="129">
        <v>0.098</v>
      </c>
      <c r="K35" s="31"/>
    </row>
    <row r="36" spans="1:11" s="32" customFormat="1" ht="11.25" customHeight="1">
      <c r="A36" s="34" t="s">
        <v>27</v>
      </c>
      <c r="B36" s="28"/>
      <c r="C36" s="29">
        <v>4</v>
      </c>
      <c r="D36" s="29">
        <v>4</v>
      </c>
      <c r="E36" s="29">
        <v>1</v>
      </c>
      <c r="F36" s="30"/>
      <c r="G36" s="30"/>
      <c r="H36" s="129">
        <v>0.08</v>
      </c>
      <c r="I36" s="129">
        <v>0.08</v>
      </c>
      <c r="J36" s="129">
        <v>0.08</v>
      </c>
      <c r="K36" s="31"/>
    </row>
    <row r="37" spans="1:11" s="23" customFormat="1" ht="11.25" customHeight="1">
      <c r="A37" s="35" t="s">
        <v>28</v>
      </c>
      <c r="B37" s="36"/>
      <c r="C37" s="37">
        <v>73</v>
      </c>
      <c r="D37" s="37">
        <v>77</v>
      </c>
      <c r="E37" s="37">
        <v>68</v>
      </c>
      <c r="F37" s="38">
        <v>88.31168831168831</v>
      </c>
      <c r="G37" s="39"/>
      <c r="H37" s="130">
        <v>1.241</v>
      </c>
      <c r="I37" s="131">
        <v>1.3740000000000003</v>
      </c>
      <c r="J37" s="131">
        <v>1.599</v>
      </c>
      <c r="K37" s="40">
        <v>116.37554585152836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/>
      <c r="I39" s="131"/>
      <c r="J39" s="131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>
        <v>0.048</v>
      </c>
      <c r="K45" s="31"/>
    </row>
    <row r="46" spans="1:11" s="32" customFormat="1" ht="11.25" customHeight="1">
      <c r="A46" s="34" t="s">
        <v>35</v>
      </c>
      <c r="B46" s="28"/>
      <c r="C46" s="29">
        <v>23</v>
      </c>
      <c r="D46" s="29">
        <v>23</v>
      </c>
      <c r="E46" s="29">
        <v>21</v>
      </c>
      <c r="F46" s="30"/>
      <c r="G46" s="30"/>
      <c r="H46" s="129">
        <v>0.759</v>
      </c>
      <c r="I46" s="129">
        <v>0.759</v>
      </c>
      <c r="J46" s="129">
        <v>0.672</v>
      </c>
      <c r="K46" s="31"/>
    </row>
    <row r="47" spans="1:11" s="32" customFormat="1" ht="11.25" customHeight="1">
      <c r="A47" s="34" t="s">
        <v>36</v>
      </c>
      <c r="B47" s="28"/>
      <c r="C47" s="29">
        <v>51</v>
      </c>
      <c r="D47" s="29"/>
      <c r="E47" s="29"/>
      <c r="F47" s="30"/>
      <c r="G47" s="30"/>
      <c r="H47" s="129">
        <v>0.765</v>
      </c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>
        <v>20</v>
      </c>
      <c r="D48" s="29">
        <v>20</v>
      </c>
      <c r="E48" s="29"/>
      <c r="F48" s="30"/>
      <c r="G48" s="30"/>
      <c r="H48" s="129">
        <v>0.9</v>
      </c>
      <c r="I48" s="129">
        <v>0.9</v>
      </c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94</v>
      </c>
      <c r="D50" s="37">
        <v>43</v>
      </c>
      <c r="E50" s="37">
        <v>21</v>
      </c>
      <c r="F50" s="38">
        <v>48.83720930232558</v>
      </c>
      <c r="G50" s="39"/>
      <c r="H50" s="130">
        <v>2.424</v>
      </c>
      <c r="I50" s="131">
        <v>1.659</v>
      </c>
      <c r="J50" s="131">
        <v>0.7200000000000001</v>
      </c>
      <c r="K50" s="40">
        <v>43.3996383363472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9</v>
      </c>
      <c r="D52" s="37">
        <v>6</v>
      </c>
      <c r="E52" s="37">
        <v>1</v>
      </c>
      <c r="F52" s="38">
        <v>16.666666666666668</v>
      </c>
      <c r="G52" s="39"/>
      <c r="H52" s="130">
        <v>0.131</v>
      </c>
      <c r="I52" s="131">
        <v>0.102</v>
      </c>
      <c r="J52" s="131">
        <v>0.102</v>
      </c>
      <c r="K52" s="40">
        <v>100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3</v>
      </c>
      <c r="D54" s="29"/>
      <c r="E54" s="29"/>
      <c r="F54" s="30"/>
      <c r="G54" s="30"/>
      <c r="H54" s="129">
        <v>0.066</v>
      </c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1</v>
      </c>
      <c r="F58" s="30"/>
      <c r="G58" s="30"/>
      <c r="H58" s="129">
        <v>0.025</v>
      </c>
      <c r="I58" s="129">
        <v>0.02</v>
      </c>
      <c r="J58" s="129">
        <v>0.02</v>
      </c>
      <c r="K58" s="31"/>
    </row>
    <row r="59" spans="1:11" s="23" customFormat="1" ht="11.25" customHeight="1">
      <c r="A59" s="35" t="s">
        <v>46</v>
      </c>
      <c r="B59" s="36"/>
      <c r="C59" s="37">
        <v>4</v>
      </c>
      <c r="D59" s="37">
        <v>1</v>
      </c>
      <c r="E59" s="37">
        <v>1</v>
      </c>
      <c r="F59" s="38">
        <v>100</v>
      </c>
      <c r="G59" s="39"/>
      <c r="H59" s="130">
        <v>0.091</v>
      </c>
      <c r="I59" s="131">
        <v>0.02</v>
      </c>
      <c r="J59" s="131">
        <v>0.02</v>
      </c>
      <c r="K59" s="40">
        <v>100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48</v>
      </c>
      <c r="D61" s="29">
        <v>74</v>
      </c>
      <c r="E61" s="29">
        <v>54</v>
      </c>
      <c r="F61" s="30"/>
      <c r="G61" s="30"/>
      <c r="H61" s="129">
        <v>1.296</v>
      </c>
      <c r="I61" s="129">
        <v>2.22</v>
      </c>
      <c r="J61" s="129">
        <v>1.62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>
        <v>47</v>
      </c>
      <c r="D63" s="29">
        <v>47</v>
      </c>
      <c r="E63" s="29">
        <v>42</v>
      </c>
      <c r="F63" s="30"/>
      <c r="G63" s="30"/>
      <c r="H63" s="129">
        <v>1.222</v>
      </c>
      <c r="I63" s="129">
        <v>1.215</v>
      </c>
      <c r="J63" s="129">
        <v>1.215</v>
      </c>
      <c r="K63" s="31"/>
    </row>
    <row r="64" spans="1:11" s="23" customFormat="1" ht="11.25" customHeight="1">
      <c r="A64" s="35" t="s">
        <v>50</v>
      </c>
      <c r="B64" s="36"/>
      <c r="C64" s="37">
        <v>95</v>
      </c>
      <c r="D64" s="37">
        <v>121</v>
      </c>
      <c r="E64" s="37">
        <v>96</v>
      </c>
      <c r="F64" s="38">
        <v>79.33884297520662</v>
      </c>
      <c r="G64" s="39"/>
      <c r="H64" s="130">
        <v>2.518</v>
      </c>
      <c r="I64" s="131">
        <v>3.4350000000000005</v>
      </c>
      <c r="J64" s="131">
        <v>2.835</v>
      </c>
      <c r="K64" s="40">
        <v>82.53275109170305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6</v>
      </c>
      <c r="D66" s="37">
        <v>12</v>
      </c>
      <c r="E66" s="37">
        <v>6</v>
      </c>
      <c r="F66" s="38">
        <v>50</v>
      </c>
      <c r="G66" s="39"/>
      <c r="H66" s="130">
        <v>0.099</v>
      </c>
      <c r="I66" s="131">
        <v>0.4</v>
      </c>
      <c r="J66" s="131">
        <v>0.1</v>
      </c>
      <c r="K66" s="40">
        <v>25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3</v>
      </c>
      <c r="D68" s="29"/>
      <c r="E68" s="29"/>
      <c r="F68" s="30"/>
      <c r="G68" s="30"/>
      <c r="H68" s="129">
        <v>0.039</v>
      </c>
      <c r="I68" s="129"/>
      <c r="J68" s="129">
        <v>0.13</v>
      </c>
      <c r="K68" s="31"/>
    </row>
    <row r="69" spans="1:11" s="32" customFormat="1" ht="11.25" customHeight="1">
      <c r="A69" s="34" t="s">
        <v>53</v>
      </c>
      <c r="B69" s="28"/>
      <c r="C69" s="29">
        <v>3</v>
      </c>
      <c r="D69" s="29"/>
      <c r="E69" s="29"/>
      <c r="F69" s="30"/>
      <c r="G69" s="30"/>
      <c r="H69" s="129">
        <v>0.075</v>
      </c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>
        <v>6</v>
      </c>
      <c r="D70" s="37"/>
      <c r="E70" s="37"/>
      <c r="F70" s="38"/>
      <c r="G70" s="39"/>
      <c r="H70" s="130">
        <v>0.11399999999999999</v>
      </c>
      <c r="I70" s="131"/>
      <c r="J70" s="131">
        <v>0.13</v>
      </c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>
        <v>14</v>
      </c>
      <c r="D73" s="29">
        <v>14</v>
      </c>
      <c r="E73" s="29">
        <v>14</v>
      </c>
      <c r="F73" s="30"/>
      <c r="G73" s="30"/>
      <c r="H73" s="129">
        <v>0.506</v>
      </c>
      <c r="I73" s="129">
        <v>0.506</v>
      </c>
      <c r="J73" s="129">
        <v>0.397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3</v>
      </c>
      <c r="D75" s="29">
        <v>3</v>
      </c>
      <c r="E75" s="29">
        <v>2</v>
      </c>
      <c r="F75" s="30"/>
      <c r="G75" s="30"/>
      <c r="H75" s="129">
        <v>0.046</v>
      </c>
      <c r="I75" s="129">
        <v>0.045</v>
      </c>
      <c r="J75" s="129">
        <v>0.058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>
        <v>22</v>
      </c>
      <c r="D78" s="29">
        <v>22</v>
      </c>
      <c r="E78" s="29">
        <v>20</v>
      </c>
      <c r="F78" s="30"/>
      <c r="G78" s="30"/>
      <c r="H78" s="129">
        <v>0.506</v>
      </c>
      <c r="I78" s="129">
        <v>0.506</v>
      </c>
      <c r="J78" s="129">
        <v>0.36</v>
      </c>
      <c r="K78" s="31"/>
    </row>
    <row r="79" spans="1:11" s="32" customFormat="1" ht="11.25" customHeight="1">
      <c r="A79" s="34" t="s">
        <v>62</v>
      </c>
      <c r="B79" s="28"/>
      <c r="C79" s="29">
        <v>4</v>
      </c>
      <c r="D79" s="29">
        <v>3</v>
      </c>
      <c r="E79" s="29">
        <v>3</v>
      </c>
      <c r="F79" s="30"/>
      <c r="G79" s="30"/>
      <c r="H79" s="129">
        <v>0.063</v>
      </c>
      <c r="I79" s="129">
        <v>0.063</v>
      </c>
      <c r="J79" s="129">
        <v>0.054</v>
      </c>
      <c r="K79" s="31"/>
    </row>
    <row r="80" spans="1:11" s="23" customFormat="1" ht="11.25" customHeight="1">
      <c r="A80" s="41" t="s">
        <v>63</v>
      </c>
      <c r="B80" s="36"/>
      <c r="C80" s="37">
        <v>43</v>
      </c>
      <c r="D80" s="37">
        <v>42</v>
      </c>
      <c r="E80" s="37">
        <v>39</v>
      </c>
      <c r="F80" s="38">
        <v>92.85714285714286</v>
      </c>
      <c r="G80" s="39"/>
      <c r="H80" s="130">
        <v>1.121</v>
      </c>
      <c r="I80" s="131">
        <v>1.1199999999999999</v>
      </c>
      <c r="J80" s="131">
        <v>0.869</v>
      </c>
      <c r="K80" s="40">
        <v>77.58928571428572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2</v>
      </c>
      <c r="D82" s="29">
        <v>2</v>
      </c>
      <c r="E82" s="29">
        <v>1</v>
      </c>
      <c r="F82" s="30"/>
      <c r="G82" s="30"/>
      <c r="H82" s="129">
        <v>0.045</v>
      </c>
      <c r="I82" s="129">
        <v>0.045</v>
      </c>
      <c r="J82" s="129">
        <v>0.045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>
        <v>2</v>
      </c>
      <c r="D84" s="37">
        <v>2</v>
      </c>
      <c r="E84" s="37">
        <v>1</v>
      </c>
      <c r="F84" s="38">
        <v>50</v>
      </c>
      <c r="G84" s="39"/>
      <c r="H84" s="130">
        <v>0.045</v>
      </c>
      <c r="I84" s="131">
        <v>0.045</v>
      </c>
      <c r="J84" s="131">
        <v>0.045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5823</v>
      </c>
      <c r="D87" s="48">
        <v>4793</v>
      </c>
      <c r="E87" s="48">
        <v>4698</v>
      </c>
      <c r="F87" s="49">
        <v>98.01794283329856</v>
      </c>
      <c r="G87" s="39"/>
      <c r="H87" s="134">
        <v>68.221</v>
      </c>
      <c r="I87" s="135">
        <v>24.401999999999997</v>
      </c>
      <c r="J87" s="135">
        <v>23.201000000000004</v>
      </c>
      <c r="K87" s="49">
        <v>95.07827227276455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12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19</v>
      </c>
      <c r="D24" s="37"/>
      <c r="E24" s="37"/>
      <c r="F24" s="38"/>
      <c r="G24" s="39"/>
      <c r="H24" s="130">
        <v>0.006</v>
      </c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>
        <v>2</v>
      </c>
      <c r="E26" s="37">
        <v>2</v>
      </c>
      <c r="F26" s="38">
        <v>100</v>
      </c>
      <c r="G26" s="39"/>
      <c r="H26" s="130"/>
      <c r="I26" s="131">
        <v>0.016</v>
      </c>
      <c r="J26" s="131">
        <v>0.016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>
        <v>39</v>
      </c>
      <c r="E28" s="29">
        <v>39</v>
      </c>
      <c r="F28" s="30"/>
      <c r="G28" s="30"/>
      <c r="H28" s="129"/>
      <c r="I28" s="129">
        <v>0.74</v>
      </c>
      <c r="J28" s="129">
        <v>0.75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>
        <v>15</v>
      </c>
      <c r="F30" s="30"/>
      <c r="G30" s="30"/>
      <c r="H30" s="129"/>
      <c r="I30" s="129"/>
      <c r="J30" s="129">
        <v>0.62</v>
      </c>
      <c r="K30" s="31"/>
    </row>
    <row r="31" spans="1:11" s="23" customFormat="1" ht="11.25" customHeight="1">
      <c r="A31" s="41" t="s">
        <v>23</v>
      </c>
      <c r="B31" s="36"/>
      <c r="C31" s="37"/>
      <c r="D31" s="37">
        <v>39</v>
      </c>
      <c r="E31" s="37">
        <v>54</v>
      </c>
      <c r="F31" s="38">
        <v>138.46153846153845</v>
      </c>
      <c r="G31" s="39"/>
      <c r="H31" s="130"/>
      <c r="I31" s="131">
        <v>0.74</v>
      </c>
      <c r="J31" s="131">
        <v>1.37</v>
      </c>
      <c r="K31" s="40">
        <v>185.13513513513513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18</v>
      </c>
      <c r="D33" s="29">
        <v>15</v>
      </c>
      <c r="E33" s="29">
        <v>15</v>
      </c>
      <c r="F33" s="30"/>
      <c r="G33" s="30"/>
      <c r="H33" s="129">
        <v>0.255</v>
      </c>
      <c r="I33" s="129">
        <v>0.22</v>
      </c>
      <c r="J33" s="129">
        <v>0.213</v>
      </c>
      <c r="K33" s="31"/>
    </row>
    <row r="34" spans="1:11" s="32" customFormat="1" ht="11.25" customHeight="1">
      <c r="A34" s="34" t="s">
        <v>25</v>
      </c>
      <c r="B34" s="28"/>
      <c r="C34" s="29">
        <v>7</v>
      </c>
      <c r="D34" s="29">
        <v>27</v>
      </c>
      <c r="E34" s="29">
        <v>28</v>
      </c>
      <c r="F34" s="30"/>
      <c r="G34" s="30"/>
      <c r="H34" s="129">
        <v>0.074</v>
      </c>
      <c r="I34" s="129">
        <v>0.323</v>
      </c>
      <c r="J34" s="129">
        <v>0.28</v>
      </c>
      <c r="K34" s="31"/>
    </row>
    <row r="35" spans="1:11" s="32" customFormat="1" ht="11.25" customHeight="1">
      <c r="A35" s="34" t="s">
        <v>26</v>
      </c>
      <c r="B35" s="28"/>
      <c r="C35" s="29">
        <v>5</v>
      </c>
      <c r="D35" s="29">
        <v>20</v>
      </c>
      <c r="E35" s="29"/>
      <c r="F35" s="30"/>
      <c r="G35" s="30"/>
      <c r="H35" s="129">
        <v>0.06</v>
      </c>
      <c r="I35" s="129">
        <v>0.217</v>
      </c>
      <c r="J35" s="129">
        <v>0.054</v>
      </c>
      <c r="K35" s="31"/>
    </row>
    <row r="36" spans="1:11" s="32" customFormat="1" ht="11.25" customHeight="1">
      <c r="A36" s="34" t="s">
        <v>27</v>
      </c>
      <c r="B36" s="28"/>
      <c r="C36" s="29">
        <v>4</v>
      </c>
      <c r="D36" s="29">
        <v>4</v>
      </c>
      <c r="E36" s="29">
        <v>13</v>
      </c>
      <c r="F36" s="30"/>
      <c r="G36" s="30"/>
      <c r="H36" s="129">
        <v>0.054</v>
      </c>
      <c r="I36" s="129">
        <v>0.054</v>
      </c>
      <c r="J36" s="129">
        <v>0.054</v>
      </c>
      <c r="K36" s="31"/>
    </row>
    <row r="37" spans="1:11" s="23" customFormat="1" ht="11.25" customHeight="1">
      <c r="A37" s="35" t="s">
        <v>28</v>
      </c>
      <c r="B37" s="36"/>
      <c r="C37" s="37">
        <v>34</v>
      </c>
      <c r="D37" s="37">
        <v>66</v>
      </c>
      <c r="E37" s="37">
        <v>56</v>
      </c>
      <c r="F37" s="38">
        <v>84.84848484848484</v>
      </c>
      <c r="G37" s="39"/>
      <c r="H37" s="130">
        <v>0.443</v>
      </c>
      <c r="I37" s="131">
        <v>0.8140000000000001</v>
      </c>
      <c r="J37" s="131">
        <v>0.6010000000000001</v>
      </c>
      <c r="K37" s="40">
        <v>73.83292383292384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</v>
      </c>
      <c r="D39" s="37">
        <v>1</v>
      </c>
      <c r="E39" s="37">
        <v>1</v>
      </c>
      <c r="F39" s="38">
        <v>100</v>
      </c>
      <c r="G39" s="39"/>
      <c r="H39" s="130">
        <v>0.011</v>
      </c>
      <c r="I39" s="131">
        <v>0.011</v>
      </c>
      <c r="J39" s="131">
        <v>0.01</v>
      </c>
      <c r="K39" s="40">
        <v>90.90909090909092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>
        <v>2</v>
      </c>
      <c r="D46" s="29">
        <v>2</v>
      </c>
      <c r="E46" s="29">
        <v>6</v>
      </c>
      <c r="F46" s="30"/>
      <c r="G46" s="30"/>
      <c r="H46" s="129">
        <v>0.06</v>
      </c>
      <c r="I46" s="129">
        <v>0.06</v>
      </c>
      <c r="J46" s="129">
        <v>0.18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>
        <v>2</v>
      </c>
      <c r="D50" s="37">
        <v>2</v>
      </c>
      <c r="E50" s="37">
        <v>6</v>
      </c>
      <c r="F50" s="38">
        <v>300</v>
      </c>
      <c r="G50" s="39"/>
      <c r="H50" s="130">
        <v>0.06</v>
      </c>
      <c r="I50" s="131">
        <v>0.06</v>
      </c>
      <c r="J50" s="131">
        <v>0.18</v>
      </c>
      <c r="K50" s="40">
        <v>300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2</v>
      </c>
      <c r="E52" s="37"/>
      <c r="F52" s="38"/>
      <c r="G52" s="39"/>
      <c r="H52" s="130">
        <v>0.075</v>
      </c>
      <c r="I52" s="131">
        <v>0.02</v>
      </c>
      <c r="J52" s="131">
        <v>0.017</v>
      </c>
      <c r="K52" s="40">
        <v>85.00000000000001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16</v>
      </c>
      <c r="D54" s="29"/>
      <c r="E54" s="29"/>
      <c r="F54" s="30"/>
      <c r="G54" s="30"/>
      <c r="H54" s="129">
        <v>0.272</v>
      </c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70</v>
      </c>
      <c r="E58" s="29">
        <v>70</v>
      </c>
      <c r="F58" s="30"/>
      <c r="G58" s="30"/>
      <c r="H58" s="129">
        <v>0.03</v>
      </c>
      <c r="I58" s="129"/>
      <c r="J58" s="129">
        <v>0.02</v>
      </c>
      <c r="K58" s="31"/>
    </row>
    <row r="59" spans="1:11" s="23" customFormat="1" ht="11.25" customHeight="1">
      <c r="A59" s="35" t="s">
        <v>46</v>
      </c>
      <c r="B59" s="36"/>
      <c r="C59" s="37">
        <v>17</v>
      </c>
      <c r="D59" s="37">
        <v>70</v>
      </c>
      <c r="E59" s="37">
        <v>70</v>
      </c>
      <c r="F59" s="38">
        <v>100</v>
      </c>
      <c r="G59" s="39"/>
      <c r="H59" s="130">
        <v>0.30200000000000005</v>
      </c>
      <c r="I59" s="131"/>
      <c r="J59" s="131">
        <v>0.02</v>
      </c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8</v>
      </c>
      <c r="D61" s="29">
        <v>8</v>
      </c>
      <c r="E61" s="29">
        <v>20</v>
      </c>
      <c r="F61" s="30"/>
      <c r="G61" s="30"/>
      <c r="H61" s="129">
        <v>0.24</v>
      </c>
      <c r="I61" s="129">
        <v>0.24</v>
      </c>
      <c r="J61" s="129">
        <v>0.28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1"/>
    </row>
    <row r="63" spans="1:11" s="32" customFormat="1" ht="11.25" customHeight="1">
      <c r="A63" s="34" t="s">
        <v>49</v>
      </c>
      <c r="B63" s="28"/>
      <c r="C63" s="29">
        <v>35</v>
      </c>
      <c r="D63" s="29">
        <v>35</v>
      </c>
      <c r="E63" s="29">
        <v>29</v>
      </c>
      <c r="F63" s="30"/>
      <c r="G63" s="30"/>
      <c r="H63" s="129">
        <v>0.665</v>
      </c>
      <c r="I63" s="129">
        <v>0.665</v>
      </c>
      <c r="J63" s="129">
        <v>0.665</v>
      </c>
      <c r="K63" s="31"/>
    </row>
    <row r="64" spans="1:11" s="23" customFormat="1" ht="11.25" customHeight="1">
      <c r="A64" s="35" t="s">
        <v>50</v>
      </c>
      <c r="B64" s="36"/>
      <c r="C64" s="37">
        <v>43</v>
      </c>
      <c r="D64" s="37">
        <v>43</v>
      </c>
      <c r="E64" s="37">
        <v>49</v>
      </c>
      <c r="F64" s="38">
        <v>113.95348837209302</v>
      </c>
      <c r="G64" s="39"/>
      <c r="H64" s="130">
        <v>0.905</v>
      </c>
      <c r="I64" s="131">
        <v>0.905</v>
      </c>
      <c r="J64" s="131">
        <v>0.9450000000000001</v>
      </c>
      <c r="K64" s="40">
        <v>104.41988950276243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13</v>
      </c>
      <c r="D66" s="37">
        <v>27</v>
      </c>
      <c r="E66" s="37">
        <v>13</v>
      </c>
      <c r="F66" s="38">
        <v>48.148148148148145</v>
      </c>
      <c r="G66" s="39"/>
      <c r="H66" s="130">
        <v>0.221</v>
      </c>
      <c r="I66" s="131">
        <v>0.404</v>
      </c>
      <c r="J66" s="131">
        <v>0.43</v>
      </c>
      <c r="K66" s="40">
        <v>106.43564356435643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</v>
      </c>
      <c r="D68" s="29"/>
      <c r="E68" s="29"/>
      <c r="F68" s="30"/>
      <c r="G68" s="30"/>
      <c r="H68" s="129">
        <v>0.015</v>
      </c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>
        <v>1</v>
      </c>
      <c r="D70" s="37"/>
      <c r="E70" s="37"/>
      <c r="F70" s="38"/>
      <c r="G70" s="39"/>
      <c r="H70" s="130">
        <v>0.015</v>
      </c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47</v>
      </c>
      <c r="D72" s="29">
        <v>47</v>
      </c>
      <c r="E72" s="29">
        <v>70</v>
      </c>
      <c r="F72" s="30"/>
      <c r="G72" s="30"/>
      <c r="H72" s="129">
        <v>0.636</v>
      </c>
      <c r="I72" s="129">
        <v>0.636</v>
      </c>
      <c r="J72" s="129">
        <v>1.05</v>
      </c>
      <c r="K72" s="31"/>
    </row>
    <row r="73" spans="1:11" s="32" customFormat="1" ht="11.25" customHeight="1">
      <c r="A73" s="34" t="s">
        <v>56</v>
      </c>
      <c r="B73" s="28"/>
      <c r="C73" s="29">
        <v>20</v>
      </c>
      <c r="D73" s="29">
        <v>20</v>
      </c>
      <c r="E73" s="29">
        <v>22</v>
      </c>
      <c r="F73" s="30"/>
      <c r="G73" s="30"/>
      <c r="H73" s="129">
        <v>0.4</v>
      </c>
      <c r="I73" s="129">
        <v>0.4</v>
      </c>
      <c r="J73" s="129">
        <v>0.489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>
        <v>14</v>
      </c>
      <c r="D75" s="29">
        <v>14</v>
      </c>
      <c r="E75" s="29">
        <v>30</v>
      </c>
      <c r="F75" s="30"/>
      <c r="G75" s="30"/>
      <c r="H75" s="129">
        <v>0.21</v>
      </c>
      <c r="I75" s="129">
        <v>0.21</v>
      </c>
      <c r="J75" s="129">
        <v>0.198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>
        <v>39</v>
      </c>
      <c r="F76" s="30"/>
      <c r="G76" s="30"/>
      <c r="H76" s="129"/>
      <c r="I76" s="129"/>
      <c r="J76" s="129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>
        <v>1</v>
      </c>
      <c r="F77" s="30"/>
      <c r="G77" s="30"/>
      <c r="H77" s="129">
        <v>0.018</v>
      </c>
      <c r="I77" s="129">
        <v>0.018</v>
      </c>
      <c r="J77" s="129">
        <v>0.018</v>
      </c>
      <c r="K77" s="31"/>
    </row>
    <row r="78" spans="1:11" s="32" customFormat="1" ht="11.25" customHeight="1">
      <c r="A78" s="34" t="s">
        <v>61</v>
      </c>
      <c r="B78" s="28"/>
      <c r="C78" s="29">
        <v>20</v>
      </c>
      <c r="D78" s="29">
        <v>20</v>
      </c>
      <c r="E78" s="29">
        <v>20</v>
      </c>
      <c r="F78" s="30"/>
      <c r="G78" s="30"/>
      <c r="H78" s="129">
        <v>0.46</v>
      </c>
      <c r="I78" s="129">
        <v>0.46</v>
      </c>
      <c r="J78" s="129">
        <v>0.4</v>
      </c>
      <c r="K78" s="31"/>
    </row>
    <row r="79" spans="1:11" s="32" customFormat="1" ht="11.25" customHeight="1">
      <c r="A79" s="34" t="s">
        <v>62</v>
      </c>
      <c r="B79" s="28"/>
      <c r="C79" s="29">
        <v>18</v>
      </c>
      <c r="D79" s="29">
        <v>20</v>
      </c>
      <c r="E79" s="29">
        <v>5</v>
      </c>
      <c r="F79" s="30"/>
      <c r="G79" s="30"/>
      <c r="H79" s="129">
        <v>0.171</v>
      </c>
      <c r="I79" s="129">
        <v>0.171</v>
      </c>
      <c r="J79" s="129">
        <v>0.05</v>
      </c>
      <c r="K79" s="31"/>
    </row>
    <row r="80" spans="1:11" s="23" customFormat="1" ht="11.25" customHeight="1">
      <c r="A80" s="41" t="s">
        <v>63</v>
      </c>
      <c r="B80" s="36"/>
      <c r="C80" s="37">
        <v>120</v>
      </c>
      <c r="D80" s="37">
        <v>122</v>
      </c>
      <c r="E80" s="37">
        <v>187</v>
      </c>
      <c r="F80" s="38">
        <v>153.27868852459017</v>
      </c>
      <c r="G80" s="39"/>
      <c r="H80" s="130">
        <v>1.895</v>
      </c>
      <c r="I80" s="131">
        <v>1.895</v>
      </c>
      <c r="J80" s="131">
        <v>2.205</v>
      </c>
      <c r="K80" s="40">
        <v>116.35883905013192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8</v>
      </c>
      <c r="D82" s="29">
        <v>8</v>
      </c>
      <c r="E82" s="29">
        <v>1</v>
      </c>
      <c r="F82" s="30"/>
      <c r="G82" s="30"/>
      <c r="H82" s="129">
        <v>0.162</v>
      </c>
      <c r="I82" s="129">
        <v>0.162</v>
      </c>
      <c r="J82" s="129">
        <v>0.162</v>
      </c>
      <c r="K82" s="31"/>
    </row>
    <row r="83" spans="1:11" s="32" customFormat="1" ht="11.25" customHeight="1">
      <c r="A83" s="34" t="s">
        <v>65</v>
      </c>
      <c r="B83" s="28"/>
      <c r="C83" s="29">
        <v>8</v>
      </c>
      <c r="D83" s="29">
        <v>8</v>
      </c>
      <c r="E83" s="29">
        <v>8</v>
      </c>
      <c r="F83" s="30"/>
      <c r="G83" s="30"/>
      <c r="H83" s="129">
        <v>0.113</v>
      </c>
      <c r="I83" s="129">
        <v>0.113</v>
      </c>
      <c r="J83" s="129">
        <v>0.113</v>
      </c>
      <c r="K83" s="31"/>
    </row>
    <row r="84" spans="1:11" s="23" customFormat="1" ht="11.25" customHeight="1">
      <c r="A84" s="35" t="s">
        <v>66</v>
      </c>
      <c r="B84" s="36"/>
      <c r="C84" s="37">
        <v>16</v>
      </c>
      <c r="D84" s="37">
        <v>16</v>
      </c>
      <c r="E84" s="37">
        <v>9</v>
      </c>
      <c r="F84" s="38">
        <v>56.25</v>
      </c>
      <c r="G84" s="39"/>
      <c r="H84" s="130">
        <v>0.275</v>
      </c>
      <c r="I84" s="131">
        <v>0.275</v>
      </c>
      <c r="J84" s="131">
        <v>0.275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268</v>
      </c>
      <c r="D87" s="48">
        <v>390</v>
      </c>
      <c r="E87" s="48">
        <v>447</v>
      </c>
      <c r="F87" s="49">
        <v>114.61538461538461</v>
      </c>
      <c r="G87" s="39"/>
      <c r="H87" s="134">
        <v>4.208</v>
      </c>
      <c r="I87" s="135">
        <v>5.140000000000001</v>
      </c>
      <c r="J87" s="135">
        <v>6.069000000000001</v>
      </c>
      <c r="K87" s="49">
        <v>118.0739299610895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11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42</v>
      </c>
      <c r="D9" s="29">
        <v>50</v>
      </c>
      <c r="E9" s="29">
        <v>42</v>
      </c>
      <c r="F9" s="30"/>
      <c r="G9" s="30"/>
      <c r="H9" s="129">
        <v>0.746</v>
      </c>
      <c r="I9" s="129">
        <v>0.761</v>
      </c>
      <c r="J9" s="129">
        <v>0.793</v>
      </c>
      <c r="K9" s="31"/>
    </row>
    <row r="10" spans="1:11" s="32" customFormat="1" ht="11.25" customHeight="1">
      <c r="A10" s="34" t="s">
        <v>8</v>
      </c>
      <c r="B10" s="28"/>
      <c r="C10" s="29">
        <v>18</v>
      </c>
      <c r="D10" s="29">
        <v>16</v>
      </c>
      <c r="E10" s="29">
        <v>18</v>
      </c>
      <c r="F10" s="30"/>
      <c r="G10" s="30"/>
      <c r="H10" s="129">
        <v>0.299</v>
      </c>
      <c r="I10" s="129">
        <v>0.267</v>
      </c>
      <c r="J10" s="129">
        <v>0.278</v>
      </c>
      <c r="K10" s="31"/>
    </row>
    <row r="11" spans="1:11" s="32" customFormat="1" ht="11.25" customHeight="1">
      <c r="A11" s="27" t="s">
        <v>9</v>
      </c>
      <c r="B11" s="28"/>
      <c r="C11" s="29">
        <v>21</v>
      </c>
      <c r="D11" s="29">
        <v>20</v>
      </c>
      <c r="E11" s="29">
        <v>22</v>
      </c>
      <c r="F11" s="30"/>
      <c r="G11" s="30"/>
      <c r="H11" s="129">
        <v>0.342</v>
      </c>
      <c r="I11" s="129">
        <v>0.368</v>
      </c>
      <c r="J11" s="129">
        <v>0.346</v>
      </c>
      <c r="K11" s="31"/>
    </row>
    <row r="12" spans="1:11" s="32" customFormat="1" ht="11.25" customHeight="1">
      <c r="A12" s="34" t="s">
        <v>10</v>
      </c>
      <c r="B12" s="28"/>
      <c r="C12" s="29">
        <v>45</v>
      </c>
      <c r="D12" s="29">
        <v>60</v>
      </c>
      <c r="E12" s="29">
        <v>62</v>
      </c>
      <c r="F12" s="30"/>
      <c r="G12" s="30"/>
      <c r="H12" s="129">
        <v>0.628</v>
      </c>
      <c r="I12" s="129">
        <v>1.292</v>
      </c>
      <c r="J12" s="129">
        <v>0.988</v>
      </c>
      <c r="K12" s="31"/>
    </row>
    <row r="13" spans="1:11" s="23" customFormat="1" ht="11.25" customHeight="1">
      <c r="A13" s="35" t="s">
        <v>11</v>
      </c>
      <c r="B13" s="36"/>
      <c r="C13" s="37">
        <v>126</v>
      </c>
      <c r="D13" s="37">
        <v>146</v>
      </c>
      <c r="E13" s="37">
        <v>144</v>
      </c>
      <c r="F13" s="38">
        <v>98.63013698630137</v>
      </c>
      <c r="G13" s="39"/>
      <c r="H13" s="130">
        <v>2.015</v>
      </c>
      <c r="I13" s="131">
        <v>2.6879999999999997</v>
      </c>
      <c r="J13" s="131">
        <v>2.4050000000000002</v>
      </c>
      <c r="K13" s="40">
        <v>89.4717261904762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5</v>
      </c>
      <c r="D15" s="37">
        <v>6</v>
      </c>
      <c r="E15" s="37">
        <v>5</v>
      </c>
      <c r="F15" s="38">
        <v>83.33333333333333</v>
      </c>
      <c r="G15" s="39"/>
      <c r="H15" s="130">
        <v>0.101</v>
      </c>
      <c r="I15" s="131">
        <v>0.075</v>
      </c>
      <c r="J15" s="131">
        <v>0.09</v>
      </c>
      <c r="K15" s="40">
        <v>120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2</v>
      </c>
      <c r="D17" s="37">
        <v>1</v>
      </c>
      <c r="E17" s="37">
        <v>1</v>
      </c>
      <c r="F17" s="38">
        <v>100</v>
      </c>
      <c r="G17" s="39"/>
      <c r="H17" s="130">
        <v>0.05</v>
      </c>
      <c r="I17" s="131"/>
      <c r="J17" s="131">
        <v>0.011</v>
      </c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45</v>
      </c>
      <c r="D19" s="29"/>
      <c r="E19" s="29"/>
      <c r="F19" s="30"/>
      <c r="G19" s="30"/>
      <c r="H19" s="129">
        <v>1.058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>
        <v>68</v>
      </c>
      <c r="D20" s="29">
        <v>68</v>
      </c>
      <c r="E20" s="29"/>
      <c r="F20" s="30"/>
      <c r="G20" s="30"/>
      <c r="H20" s="129">
        <v>0.977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>
        <v>106</v>
      </c>
      <c r="D21" s="29"/>
      <c r="E21" s="29"/>
      <c r="F21" s="30"/>
      <c r="G21" s="30"/>
      <c r="H21" s="129">
        <v>1.335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219</v>
      </c>
      <c r="D22" s="37">
        <v>68</v>
      </c>
      <c r="E22" s="37"/>
      <c r="F22" s="38"/>
      <c r="G22" s="39"/>
      <c r="H22" s="130">
        <v>3.37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139</v>
      </c>
      <c r="D24" s="37">
        <v>121</v>
      </c>
      <c r="E24" s="37">
        <v>92</v>
      </c>
      <c r="F24" s="38">
        <v>76.03305785123968</v>
      </c>
      <c r="G24" s="39"/>
      <c r="H24" s="130">
        <v>3.475</v>
      </c>
      <c r="I24" s="131">
        <v>3.025</v>
      </c>
      <c r="J24" s="131">
        <v>2.576</v>
      </c>
      <c r="K24" s="40">
        <v>85.15702479338844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31</v>
      </c>
      <c r="D26" s="37">
        <v>20</v>
      </c>
      <c r="E26" s="37">
        <v>15</v>
      </c>
      <c r="F26" s="38">
        <v>75</v>
      </c>
      <c r="G26" s="39"/>
      <c r="H26" s="130">
        <v>0.853</v>
      </c>
      <c r="I26" s="131">
        <v>0.74</v>
      </c>
      <c r="J26" s="131">
        <v>0.65</v>
      </c>
      <c r="K26" s="40">
        <v>87.83783783783784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2</v>
      </c>
      <c r="D28" s="29">
        <v>2</v>
      </c>
      <c r="E28" s="29"/>
      <c r="F28" s="30"/>
      <c r="G28" s="30"/>
      <c r="H28" s="129">
        <v>0.044</v>
      </c>
      <c r="I28" s="129">
        <v>0.044</v>
      </c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>
        <v>220</v>
      </c>
      <c r="D30" s="29">
        <v>223</v>
      </c>
      <c r="E30" s="29">
        <v>226</v>
      </c>
      <c r="F30" s="30"/>
      <c r="G30" s="30"/>
      <c r="H30" s="129">
        <v>6.072</v>
      </c>
      <c r="I30" s="129">
        <v>6.12</v>
      </c>
      <c r="J30" s="129">
        <v>4.144</v>
      </c>
      <c r="K30" s="31"/>
    </row>
    <row r="31" spans="1:11" s="23" customFormat="1" ht="11.25" customHeight="1">
      <c r="A31" s="41" t="s">
        <v>23</v>
      </c>
      <c r="B31" s="36"/>
      <c r="C31" s="37">
        <v>222</v>
      </c>
      <c r="D31" s="37">
        <v>225</v>
      </c>
      <c r="E31" s="37">
        <v>226</v>
      </c>
      <c r="F31" s="38">
        <v>100.44444444444444</v>
      </c>
      <c r="G31" s="39"/>
      <c r="H31" s="130">
        <v>6.116</v>
      </c>
      <c r="I31" s="131">
        <v>6.164</v>
      </c>
      <c r="J31" s="131">
        <v>4.144</v>
      </c>
      <c r="K31" s="40">
        <v>67.22907203114862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62</v>
      </c>
      <c r="D33" s="29">
        <v>52</v>
      </c>
      <c r="E33" s="29">
        <v>33</v>
      </c>
      <c r="F33" s="30"/>
      <c r="G33" s="30"/>
      <c r="H33" s="129">
        <v>1.469</v>
      </c>
      <c r="I33" s="129">
        <v>1.231</v>
      </c>
      <c r="J33" s="129">
        <v>0.804</v>
      </c>
      <c r="K33" s="31"/>
    </row>
    <row r="34" spans="1:11" s="32" customFormat="1" ht="11.25" customHeight="1">
      <c r="A34" s="34" t="s">
        <v>25</v>
      </c>
      <c r="B34" s="28"/>
      <c r="C34" s="29">
        <v>16</v>
      </c>
      <c r="D34" s="29">
        <v>21</v>
      </c>
      <c r="E34" s="29">
        <v>10</v>
      </c>
      <c r="F34" s="30"/>
      <c r="G34" s="30"/>
      <c r="H34" s="129">
        <v>0.405</v>
      </c>
      <c r="I34" s="129">
        <v>0.533</v>
      </c>
      <c r="J34" s="129">
        <v>0.214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>
        <v>14</v>
      </c>
      <c r="F35" s="30"/>
      <c r="G35" s="30"/>
      <c r="H35" s="129"/>
      <c r="I35" s="129"/>
      <c r="J35" s="129">
        <v>0.315</v>
      </c>
      <c r="K35" s="31"/>
    </row>
    <row r="36" spans="1:11" s="32" customFormat="1" ht="11.25" customHeight="1">
      <c r="A36" s="34" t="s">
        <v>27</v>
      </c>
      <c r="B36" s="28"/>
      <c r="C36" s="29">
        <v>50</v>
      </c>
      <c r="D36" s="29">
        <v>96</v>
      </c>
      <c r="E36" s="29">
        <v>50</v>
      </c>
      <c r="F36" s="30"/>
      <c r="G36" s="30"/>
      <c r="H36" s="129">
        <v>1.15</v>
      </c>
      <c r="I36" s="129">
        <v>2.112</v>
      </c>
      <c r="J36" s="129">
        <v>1.118</v>
      </c>
      <c r="K36" s="31"/>
    </row>
    <row r="37" spans="1:11" s="23" customFormat="1" ht="11.25" customHeight="1">
      <c r="A37" s="35" t="s">
        <v>28</v>
      </c>
      <c r="B37" s="36"/>
      <c r="C37" s="37">
        <v>128</v>
      </c>
      <c r="D37" s="37">
        <v>169</v>
      </c>
      <c r="E37" s="37">
        <v>107</v>
      </c>
      <c r="F37" s="38">
        <v>63.31360946745562</v>
      </c>
      <c r="G37" s="39"/>
      <c r="H37" s="130">
        <v>3.024</v>
      </c>
      <c r="I37" s="131">
        <v>3.8760000000000003</v>
      </c>
      <c r="J37" s="131">
        <v>2.451</v>
      </c>
      <c r="K37" s="40">
        <v>63.23529411764705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10</v>
      </c>
      <c r="D39" s="37">
        <v>8</v>
      </c>
      <c r="E39" s="37">
        <v>10</v>
      </c>
      <c r="F39" s="38">
        <v>125</v>
      </c>
      <c r="G39" s="39"/>
      <c r="H39" s="130">
        <v>0.08</v>
      </c>
      <c r="I39" s="131">
        <v>0.055</v>
      </c>
      <c r="J39" s="131">
        <v>0.08</v>
      </c>
      <c r="K39" s="40">
        <v>145.45454545454547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26</v>
      </c>
      <c r="D41" s="29">
        <v>26</v>
      </c>
      <c r="E41" s="29">
        <v>34</v>
      </c>
      <c r="F41" s="30"/>
      <c r="G41" s="30"/>
      <c r="H41" s="129">
        <v>0.78</v>
      </c>
      <c r="I41" s="129">
        <v>0.78</v>
      </c>
      <c r="J41" s="129">
        <v>1.003</v>
      </c>
      <c r="K41" s="31"/>
    </row>
    <row r="42" spans="1:11" s="32" customFormat="1" ht="11.25" customHeight="1">
      <c r="A42" s="34" t="s">
        <v>31</v>
      </c>
      <c r="B42" s="28"/>
      <c r="C42" s="29">
        <v>4</v>
      </c>
      <c r="D42" s="29">
        <v>1</v>
      </c>
      <c r="E42" s="29">
        <v>3</v>
      </c>
      <c r="F42" s="30"/>
      <c r="G42" s="30"/>
      <c r="H42" s="129">
        <v>0.112</v>
      </c>
      <c r="I42" s="129">
        <v>0.112</v>
      </c>
      <c r="J42" s="129">
        <v>0.084</v>
      </c>
      <c r="K42" s="31"/>
    </row>
    <row r="43" spans="1:11" s="32" customFormat="1" ht="11.25" customHeight="1">
      <c r="A43" s="34" t="s">
        <v>32</v>
      </c>
      <c r="B43" s="28"/>
      <c r="C43" s="29">
        <v>43</v>
      </c>
      <c r="D43" s="29">
        <v>43</v>
      </c>
      <c r="E43" s="29">
        <v>43</v>
      </c>
      <c r="F43" s="30"/>
      <c r="G43" s="30"/>
      <c r="H43" s="129">
        <v>0.86</v>
      </c>
      <c r="I43" s="129">
        <v>0.86</v>
      </c>
      <c r="J43" s="129">
        <v>0.925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>
        <v>10</v>
      </c>
      <c r="D45" s="29">
        <v>10</v>
      </c>
      <c r="E45" s="29">
        <v>12</v>
      </c>
      <c r="F45" s="30"/>
      <c r="G45" s="30"/>
      <c r="H45" s="129">
        <v>0.255</v>
      </c>
      <c r="I45" s="129">
        <v>0.255</v>
      </c>
      <c r="J45" s="129">
        <v>0.33</v>
      </c>
      <c r="K45" s="31"/>
    </row>
    <row r="46" spans="1:11" s="32" customFormat="1" ht="11.25" customHeight="1">
      <c r="A46" s="34" t="s">
        <v>35</v>
      </c>
      <c r="B46" s="28"/>
      <c r="C46" s="29">
        <v>425</v>
      </c>
      <c r="D46" s="29">
        <v>422</v>
      </c>
      <c r="E46" s="29">
        <v>413</v>
      </c>
      <c r="F46" s="30"/>
      <c r="G46" s="30"/>
      <c r="H46" s="129">
        <v>14.875</v>
      </c>
      <c r="I46" s="129">
        <v>14.805</v>
      </c>
      <c r="J46" s="129">
        <v>14.042</v>
      </c>
      <c r="K46" s="31"/>
    </row>
    <row r="47" spans="1:11" s="32" customFormat="1" ht="11.25" customHeight="1">
      <c r="A47" s="34" t="s">
        <v>36</v>
      </c>
      <c r="B47" s="28"/>
      <c r="C47" s="29">
        <v>14</v>
      </c>
      <c r="D47" s="29">
        <v>14</v>
      </c>
      <c r="E47" s="29">
        <v>17</v>
      </c>
      <c r="F47" s="30"/>
      <c r="G47" s="30"/>
      <c r="H47" s="129">
        <v>0.42</v>
      </c>
      <c r="I47" s="129">
        <v>0.42</v>
      </c>
      <c r="J47" s="129">
        <v>0.51</v>
      </c>
      <c r="K47" s="31"/>
    </row>
    <row r="48" spans="1:11" s="32" customFormat="1" ht="11.25" customHeight="1">
      <c r="A48" s="34" t="s">
        <v>37</v>
      </c>
      <c r="B48" s="28"/>
      <c r="C48" s="29">
        <v>144</v>
      </c>
      <c r="D48" s="29">
        <v>142</v>
      </c>
      <c r="E48" s="29">
        <v>128</v>
      </c>
      <c r="F48" s="30"/>
      <c r="G48" s="30"/>
      <c r="H48" s="129">
        <v>4.32</v>
      </c>
      <c r="I48" s="129">
        <v>4.32</v>
      </c>
      <c r="J48" s="129">
        <v>5.76</v>
      </c>
      <c r="K48" s="31"/>
    </row>
    <row r="49" spans="1:11" s="32" customFormat="1" ht="11.25" customHeight="1">
      <c r="A49" s="34" t="s">
        <v>38</v>
      </c>
      <c r="B49" s="28"/>
      <c r="C49" s="29">
        <v>1</v>
      </c>
      <c r="D49" s="29"/>
      <c r="E49" s="29">
        <v>1</v>
      </c>
      <c r="F49" s="30"/>
      <c r="G49" s="30"/>
      <c r="H49" s="129">
        <v>0.025</v>
      </c>
      <c r="I49" s="129">
        <v>0.025</v>
      </c>
      <c r="J49" s="129">
        <v>0.025</v>
      </c>
      <c r="K49" s="31"/>
    </row>
    <row r="50" spans="1:11" s="23" customFormat="1" ht="11.25" customHeight="1">
      <c r="A50" s="41" t="s">
        <v>39</v>
      </c>
      <c r="B50" s="36"/>
      <c r="C50" s="37">
        <v>667</v>
      </c>
      <c r="D50" s="37">
        <v>658</v>
      </c>
      <c r="E50" s="37">
        <v>651</v>
      </c>
      <c r="F50" s="38">
        <v>98.93617021276596</v>
      </c>
      <c r="G50" s="39"/>
      <c r="H50" s="130">
        <v>21.647000000000002</v>
      </c>
      <c r="I50" s="131">
        <v>21.577</v>
      </c>
      <c r="J50" s="131">
        <v>22.679000000000002</v>
      </c>
      <c r="K50" s="40">
        <v>105.10729017008852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1</v>
      </c>
      <c r="E52" s="37">
        <v>18</v>
      </c>
      <c r="F52" s="38">
        <v>1800</v>
      </c>
      <c r="G52" s="39"/>
      <c r="H52" s="130">
        <v>0.075</v>
      </c>
      <c r="I52" s="131">
        <v>0.068</v>
      </c>
      <c r="J52" s="131">
        <v>0.319</v>
      </c>
      <c r="K52" s="40">
        <v>469.11764705882354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8</v>
      </c>
      <c r="D54" s="29"/>
      <c r="E54" s="29"/>
      <c r="F54" s="30"/>
      <c r="G54" s="30"/>
      <c r="H54" s="129">
        <v>0.224</v>
      </c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>
        <v>1</v>
      </c>
      <c r="E55" s="29">
        <v>2</v>
      </c>
      <c r="F55" s="30"/>
      <c r="G55" s="30"/>
      <c r="H55" s="129"/>
      <c r="I55" s="129">
        <v>0.019</v>
      </c>
      <c r="J55" s="129">
        <v>0.058</v>
      </c>
      <c r="K55" s="31"/>
    </row>
    <row r="56" spans="1:11" s="32" customFormat="1" ht="11.25" customHeight="1">
      <c r="A56" s="34" t="s">
        <v>43</v>
      </c>
      <c r="B56" s="28"/>
      <c r="C56" s="29">
        <v>4</v>
      </c>
      <c r="D56" s="29"/>
      <c r="E56" s="29">
        <v>7</v>
      </c>
      <c r="F56" s="30"/>
      <c r="G56" s="30"/>
      <c r="H56" s="129">
        <v>0.052</v>
      </c>
      <c r="I56" s="129"/>
      <c r="J56" s="129">
        <v>0.285</v>
      </c>
      <c r="K56" s="31"/>
    </row>
    <row r="57" spans="1:11" s="32" customFormat="1" ht="11.25" customHeight="1">
      <c r="A57" s="34" t="s">
        <v>44</v>
      </c>
      <c r="B57" s="28"/>
      <c r="C57" s="29">
        <v>4</v>
      </c>
      <c r="D57" s="29">
        <v>6</v>
      </c>
      <c r="E57" s="29">
        <v>4</v>
      </c>
      <c r="F57" s="30"/>
      <c r="G57" s="30"/>
      <c r="H57" s="129">
        <v>0.072</v>
      </c>
      <c r="I57" s="129">
        <v>0.036</v>
      </c>
      <c r="J57" s="129">
        <v>0.038</v>
      </c>
      <c r="K57" s="31"/>
    </row>
    <row r="58" spans="1:11" s="32" customFormat="1" ht="11.25" customHeight="1">
      <c r="A58" s="34" t="s">
        <v>45</v>
      </c>
      <c r="B58" s="28"/>
      <c r="C58" s="29">
        <v>14</v>
      </c>
      <c r="D58" s="29">
        <v>14</v>
      </c>
      <c r="E58" s="29">
        <v>10</v>
      </c>
      <c r="F58" s="30"/>
      <c r="G58" s="30"/>
      <c r="H58" s="129">
        <v>0.63</v>
      </c>
      <c r="I58" s="129">
        <v>0.63</v>
      </c>
      <c r="J58" s="129">
        <v>0.36</v>
      </c>
      <c r="K58" s="31"/>
    </row>
    <row r="59" spans="1:11" s="23" customFormat="1" ht="11.25" customHeight="1">
      <c r="A59" s="35" t="s">
        <v>46</v>
      </c>
      <c r="B59" s="36"/>
      <c r="C59" s="37">
        <v>30</v>
      </c>
      <c r="D59" s="37">
        <v>21</v>
      </c>
      <c r="E59" s="37">
        <v>23</v>
      </c>
      <c r="F59" s="38">
        <v>109.52380952380952</v>
      </c>
      <c r="G59" s="39"/>
      <c r="H59" s="130">
        <v>0.978</v>
      </c>
      <c r="I59" s="131">
        <v>0.685</v>
      </c>
      <c r="J59" s="131">
        <v>0.7409999999999999</v>
      </c>
      <c r="K59" s="40">
        <v>108.1751824817518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31</v>
      </c>
      <c r="D61" s="29">
        <v>40</v>
      </c>
      <c r="E61" s="29">
        <v>15</v>
      </c>
      <c r="F61" s="30"/>
      <c r="G61" s="30"/>
      <c r="H61" s="129">
        <v>1.55</v>
      </c>
      <c r="I61" s="129">
        <v>1.1</v>
      </c>
      <c r="J61" s="129">
        <v>0.75</v>
      </c>
      <c r="K61" s="31"/>
    </row>
    <row r="62" spans="1:11" s="32" customFormat="1" ht="11.25" customHeight="1">
      <c r="A62" s="34" t="s">
        <v>48</v>
      </c>
      <c r="B62" s="28"/>
      <c r="C62" s="29">
        <v>45</v>
      </c>
      <c r="D62" s="29">
        <v>42</v>
      </c>
      <c r="E62" s="29">
        <v>25</v>
      </c>
      <c r="F62" s="30"/>
      <c r="G62" s="30"/>
      <c r="H62" s="129">
        <v>1.125</v>
      </c>
      <c r="I62" s="129">
        <v>1.05</v>
      </c>
      <c r="J62" s="129">
        <v>0.76</v>
      </c>
      <c r="K62" s="31"/>
    </row>
    <row r="63" spans="1:11" s="32" customFormat="1" ht="11.25" customHeight="1">
      <c r="A63" s="34" t="s">
        <v>49</v>
      </c>
      <c r="B63" s="28"/>
      <c r="C63" s="29">
        <v>36</v>
      </c>
      <c r="D63" s="29">
        <v>36</v>
      </c>
      <c r="E63" s="29">
        <v>37</v>
      </c>
      <c r="F63" s="30"/>
      <c r="G63" s="30"/>
      <c r="H63" s="129">
        <v>1.008</v>
      </c>
      <c r="I63" s="129">
        <v>1.021</v>
      </c>
      <c r="J63" s="129">
        <v>0.89</v>
      </c>
      <c r="K63" s="31"/>
    </row>
    <row r="64" spans="1:11" s="23" customFormat="1" ht="11.25" customHeight="1">
      <c r="A64" s="35" t="s">
        <v>50</v>
      </c>
      <c r="B64" s="36"/>
      <c r="C64" s="37">
        <v>112</v>
      </c>
      <c r="D64" s="37">
        <v>118</v>
      </c>
      <c r="E64" s="37">
        <v>77</v>
      </c>
      <c r="F64" s="38">
        <v>65.2542372881356</v>
      </c>
      <c r="G64" s="39"/>
      <c r="H64" s="130">
        <v>3.683</v>
      </c>
      <c r="I64" s="131">
        <v>3.1710000000000003</v>
      </c>
      <c r="J64" s="131">
        <v>2.4</v>
      </c>
      <c r="K64" s="40">
        <v>75.68590350047303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16</v>
      </c>
      <c r="D66" s="37">
        <v>70</v>
      </c>
      <c r="E66" s="37">
        <v>12</v>
      </c>
      <c r="F66" s="38">
        <v>17.142857142857142</v>
      </c>
      <c r="G66" s="39"/>
      <c r="H66" s="130">
        <v>0.464</v>
      </c>
      <c r="I66" s="131">
        <v>2.065</v>
      </c>
      <c r="J66" s="131">
        <v>0.44</v>
      </c>
      <c r="K66" s="40">
        <v>21.307506053268767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2</v>
      </c>
      <c r="D68" s="29">
        <v>2</v>
      </c>
      <c r="E68" s="29">
        <v>1</v>
      </c>
      <c r="F68" s="30"/>
      <c r="G68" s="30"/>
      <c r="H68" s="129">
        <v>0.069</v>
      </c>
      <c r="I68" s="129">
        <v>0.07</v>
      </c>
      <c r="J68" s="129">
        <v>0.02</v>
      </c>
      <c r="K68" s="31"/>
    </row>
    <row r="69" spans="1:11" s="32" customFormat="1" ht="11.25" customHeight="1">
      <c r="A69" s="34" t="s">
        <v>53</v>
      </c>
      <c r="B69" s="28"/>
      <c r="C69" s="29">
        <v>25</v>
      </c>
      <c r="D69" s="29">
        <v>26</v>
      </c>
      <c r="E69" s="29">
        <v>30</v>
      </c>
      <c r="F69" s="30"/>
      <c r="G69" s="30"/>
      <c r="H69" s="129">
        <v>0.874</v>
      </c>
      <c r="I69" s="129">
        <v>0.875</v>
      </c>
      <c r="J69" s="129">
        <v>0.75</v>
      </c>
      <c r="K69" s="31"/>
    </row>
    <row r="70" spans="1:11" s="23" customFormat="1" ht="11.25" customHeight="1">
      <c r="A70" s="35" t="s">
        <v>54</v>
      </c>
      <c r="B70" s="36"/>
      <c r="C70" s="37">
        <v>27</v>
      </c>
      <c r="D70" s="37">
        <v>28</v>
      </c>
      <c r="E70" s="37">
        <v>31</v>
      </c>
      <c r="F70" s="38">
        <v>110.71428571428571</v>
      </c>
      <c r="G70" s="39"/>
      <c r="H70" s="130">
        <v>0.9430000000000001</v>
      </c>
      <c r="I70" s="131">
        <v>0.9450000000000001</v>
      </c>
      <c r="J70" s="131">
        <v>0.77</v>
      </c>
      <c r="K70" s="40">
        <v>81.48148148148148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15</v>
      </c>
      <c r="D72" s="29">
        <v>15</v>
      </c>
      <c r="E72" s="29">
        <v>18</v>
      </c>
      <c r="F72" s="30"/>
      <c r="G72" s="30"/>
      <c r="H72" s="129">
        <v>0.24</v>
      </c>
      <c r="I72" s="129">
        <v>0.24</v>
      </c>
      <c r="J72" s="129">
        <v>0.288</v>
      </c>
      <c r="K72" s="31"/>
    </row>
    <row r="73" spans="1:11" s="32" customFormat="1" ht="11.25" customHeight="1">
      <c r="A73" s="34" t="s">
        <v>56</v>
      </c>
      <c r="B73" s="28"/>
      <c r="C73" s="29">
        <v>390</v>
      </c>
      <c r="D73" s="29">
        <v>390</v>
      </c>
      <c r="E73" s="29">
        <v>450</v>
      </c>
      <c r="F73" s="30"/>
      <c r="G73" s="30"/>
      <c r="H73" s="129">
        <v>8.238</v>
      </c>
      <c r="I73" s="129">
        <v>8.52</v>
      </c>
      <c r="J73" s="129">
        <v>8.42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>
        <v>0.057</v>
      </c>
      <c r="J74" s="129"/>
      <c r="K74" s="31"/>
    </row>
    <row r="75" spans="1:11" s="32" customFormat="1" ht="11.25" customHeight="1">
      <c r="A75" s="34" t="s">
        <v>58</v>
      </c>
      <c r="B75" s="28"/>
      <c r="C75" s="29">
        <v>23</v>
      </c>
      <c r="D75" s="29">
        <v>24</v>
      </c>
      <c r="E75" s="29">
        <v>20</v>
      </c>
      <c r="F75" s="30"/>
      <c r="G75" s="30"/>
      <c r="H75" s="129">
        <v>0.766</v>
      </c>
      <c r="I75" s="129">
        <v>0.771</v>
      </c>
      <c r="J75" s="129">
        <v>0.59</v>
      </c>
      <c r="K75" s="31"/>
    </row>
    <row r="76" spans="1:11" s="32" customFormat="1" ht="11.25" customHeight="1">
      <c r="A76" s="34" t="s">
        <v>59</v>
      </c>
      <c r="B76" s="28"/>
      <c r="C76" s="29">
        <v>60</v>
      </c>
      <c r="D76" s="29">
        <v>60</v>
      </c>
      <c r="E76" s="29">
        <v>48</v>
      </c>
      <c r="F76" s="30"/>
      <c r="G76" s="30"/>
      <c r="H76" s="129">
        <v>2.6</v>
      </c>
      <c r="I76" s="129">
        <v>2.6</v>
      </c>
      <c r="J76" s="129">
        <v>1.92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>
        <v>48</v>
      </c>
      <c r="D78" s="29">
        <v>40</v>
      </c>
      <c r="E78" s="29">
        <v>30</v>
      </c>
      <c r="F78" s="30"/>
      <c r="G78" s="30"/>
      <c r="H78" s="129">
        <v>1.2</v>
      </c>
      <c r="I78" s="129">
        <v>0.8</v>
      </c>
      <c r="J78" s="129">
        <v>0.8</v>
      </c>
      <c r="K78" s="31"/>
    </row>
    <row r="79" spans="1:11" s="32" customFormat="1" ht="11.25" customHeight="1">
      <c r="A79" s="34" t="s">
        <v>62</v>
      </c>
      <c r="B79" s="28"/>
      <c r="C79" s="29">
        <v>180</v>
      </c>
      <c r="D79" s="29">
        <v>180</v>
      </c>
      <c r="E79" s="29">
        <v>120</v>
      </c>
      <c r="F79" s="30"/>
      <c r="G79" s="30"/>
      <c r="H79" s="129">
        <v>4.95</v>
      </c>
      <c r="I79" s="129">
        <v>7.2</v>
      </c>
      <c r="J79" s="129">
        <v>4.8</v>
      </c>
      <c r="K79" s="31"/>
    </row>
    <row r="80" spans="1:11" s="23" customFormat="1" ht="11.25" customHeight="1">
      <c r="A80" s="41" t="s">
        <v>63</v>
      </c>
      <c r="B80" s="36"/>
      <c r="C80" s="37">
        <v>716</v>
      </c>
      <c r="D80" s="37">
        <v>709</v>
      </c>
      <c r="E80" s="37">
        <v>686</v>
      </c>
      <c r="F80" s="38">
        <v>96.75599435825106</v>
      </c>
      <c r="G80" s="39"/>
      <c r="H80" s="130">
        <v>17.994</v>
      </c>
      <c r="I80" s="131">
        <v>20.188000000000002</v>
      </c>
      <c r="J80" s="131">
        <v>16.818</v>
      </c>
      <c r="K80" s="40">
        <v>83.30691499900931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87</v>
      </c>
      <c r="D82" s="29">
        <v>89</v>
      </c>
      <c r="E82" s="29">
        <v>87</v>
      </c>
      <c r="F82" s="30"/>
      <c r="G82" s="30"/>
      <c r="H82" s="129">
        <v>1.912</v>
      </c>
      <c r="I82" s="129">
        <v>1.966</v>
      </c>
      <c r="J82" s="129">
        <v>1.123</v>
      </c>
      <c r="K82" s="31"/>
    </row>
    <row r="83" spans="1:11" s="32" customFormat="1" ht="11.25" customHeight="1">
      <c r="A83" s="34" t="s">
        <v>65</v>
      </c>
      <c r="B83" s="28"/>
      <c r="C83" s="29">
        <v>159</v>
      </c>
      <c r="D83" s="29">
        <v>134</v>
      </c>
      <c r="E83" s="29">
        <v>159</v>
      </c>
      <c r="F83" s="30"/>
      <c r="G83" s="30"/>
      <c r="H83" s="129">
        <v>3.495</v>
      </c>
      <c r="I83" s="129">
        <v>2.95</v>
      </c>
      <c r="J83" s="129">
        <v>3.454</v>
      </c>
      <c r="K83" s="31"/>
    </row>
    <row r="84" spans="1:11" s="23" customFormat="1" ht="11.25" customHeight="1">
      <c r="A84" s="35" t="s">
        <v>66</v>
      </c>
      <c r="B84" s="36"/>
      <c r="C84" s="37">
        <v>246</v>
      </c>
      <c r="D84" s="37">
        <v>223</v>
      </c>
      <c r="E84" s="37">
        <v>246</v>
      </c>
      <c r="F84" s="38">
        <v>110.31390134529148</v>
      </c>
      <c r="G84" s="39"/>
      <c r="H84" s="130">
        <v>5.407</v>
      </c>
      <c r="I84" s="131">
        <v>4.916</v>
      </c>
      <c r="J84" s="131">
        <v>4.577</v>
      </c>
      <c r="K84" s="40">
        <v>93.10414971521561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2698</v>
      </c>
      <c r="D87" s="48">
        <v>2592</v>
      </c>
      <c r="E87" s="48">
        <v>2344</v>
      </c>
      <c r="F87" s="49">
        <v>90.4320987654321</v>
      </c>
      <c r="G87" s="39"/>
      <c r="H87" s="134">
        <v>70.27499999999999</v>
      </c>
      <c r="I87" s="135">
        <v>70.238</v>
      </c>
      <c r="J87" s="135">
        <v>61.15100000000001</v>
      </c>
      <c r="K87" s="49">
        <v>87.06255872889321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/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>
        <v>0.004</v>
      </c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>
        <v>0.013</v>
      </c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>
        <v>0.017</v>
      </c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/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0.019</v>
      </c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1.648</v>
      </c>
      <c r="I36" s="129">
        <v>2.957</v>
      </c>
      <c r="J36" s="129">
        <v>3.573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1.6669999999999998</v>
      </c>
      <c r="I37" s="131">
        <v>2.957</v>
      </c>
      <c r="J37" s="131">
        <v>3.573</v>
      </c>
      <c r="K37" s="40">
        <v>120.8319242475482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0.275</v>
      </c>
      <c r="I39" s="131">
        <v>0.26</v>
      </c>
      <c r="J39" s="131">
        <v>0.28</v>
      </c>
      <c r="K39" s="40">
        <v>107.69230769230771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/>
      <c r="I59" s="131"/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100.62</v>
      </c>
      <c r="I61" s="129">
        <v>81.224</v>
      </c>
      <c r="J61" s="129">
        <v>79.246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76.665</v>
      </c>
      <c r="I62" s="129">
        <v>83.352</v>
      </c>
      <c r="J62" s="129">
        <v>82.023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236.273</v>
      </c>
      <c r="I63" s="129">
        <v>229.102</v>
      </c>
      <c r="J63" s="129">
        <v>211.947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413.558</v>
      </c>
      <c r="I64" s="131">
        <v>393.678</v>
      </c>
      <c r="J64" s="131">
        <v>373.216</v>
      </c>
      <c r="K64" s="40">
        <v>94.80235116008514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54.8</v>
      </c>
      <c r="I66" s="131">
        <v>42.36</v>
      </c>
      <c r="J66" s="131">
        <v>45.1</v>
      </c>
      <c r="K66" s="40">
        <v>106.46836638338056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29.889</v>
      </c>
      <c r="I72" s="129">
        <v>13.279</v>
      </c>
      <c r="J72" s="129">
        <v>13.463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7.549</v>
      </c>
      <c r="I73" s="129">
        <v>3.773</v>
      </c>
      <c r="J73" s="129">
        <v>4.716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4.124</v>
      </c>
      <c r="I74" s="129">
        <v>1.67</v>
      </c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0.045</v>
      </c>
      <c r="I75" s="129">
        <v>0.068</v>
      </c>
      <c r="J75" s="129">
        <v>0.079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254.389</v>
      </c>
      <c r="I76" s="129">
        <v>221.796</v>
      </c>
      <c r="J76" s="129">
        <v>238.099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21.6</v>
      </c>
      <c r="I78" s="129">
        <v>1.37</v>
      </c>
      <c r="J78" s="129">
        <v>1.37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104.28</v>
      </c>
      <c r="I79" s="129">
        <v>107.668</v>
      </c>
      <c r="J79" s="129">
        <v>68.504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421.8760000000001</v>
      </c>
      <c r="I80" s="131">
        <v>349.624</v>
      </c>
      <c r="J80" s="131">
        <v>326.231</v>
      </c>
      <c r="K80" s="40">
        <v>93.30909777360822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0.257</v>
      </c>
      <c r="I82" s="129">
        <v>0.257</v>
      </c>
      <c r="J82" s="129">
        <v>0.257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0.167</v>
      </c>
      <c r="I83" s="129">
        <v>0.176</v>
      </c>
      <c r="J83" s="129">
        <v>0.176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0.42400000000000004</v>
      </c>
      <c r="I84" s="131">
        <v>0.433</v>
      </c>
      <c r="J84" s="131">
        <v>0.433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892.6000000000001</v>
      </c>
      <c r="I87" s="135">
        <v>789.329</v>
      </c>
      <c r="J87" s="135">
        <v>748.8330000000001</v>
      </c>
      <c r="K87" s="49">
        <v>94.86956642920761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/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0.364</v>
      </c>
      <c r="I9" s="129">
        <v>0.325</v>
      </c>
      <c r="J9" s="129">
        <v>0.683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0.079</v>
      </c>
      <c r="I10" s="129">
        <v>0.076</v>
      </c>
      <c r="J10" s="129">
        <v>0.224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0.067</v>
      </c>
      <c r="I11" s="129">
        <v>0.085</v>
      </c>
      <c r="J11" s="129">
        <v>0.044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0.218</v>
      </c>
      <c r="I12" s="129">
        <v>0.25</v>
      </c>
      <c r="J12" s="129">
        <v>0.275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0.728</v>
      </c>
      <c r="I13" s="131">
        <v>0.736</v>
      </c>
      <c r="J13" s="131">
        <v>1.226</v>
      </c>
      <c r="K13" s="40">
        <v>166.57608695652172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0.001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0.006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>
        <v>0.002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0.009000000000000001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0.018</v>
      </c>
      <c r="I24" s="131">
        <v>0.018</v>
      </c>
      <c r="J24" s="131">
        <v>0.023</v>
      </c>
      <c r="K24" s="40">
        <v>127.77777777777777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0.117</v>
      </c>
      <c r="I26" s="131">
        <v>0.155</v>
      </c>
      <c r="J26" s="131">
        <v>0.15</v>
      </c>
      <c r="K26" s="40">
        <v>96.7741935483871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5.763</v>
      </c>
      <c r="I28" s="129">
        <v>13</v>
      </c>
      <c r="J28" s="129">
        <v>15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0.085</v>
      </c>
      <c r="I29" s="129">
        <v>0.87</v>
      </c>
      <c r="J29" s="129">
        <v>1.8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9.646</v>
      </c>
      <c r="I30" s="129">
        <v>23.76</v>
      </c>
      <c r="J30" s="129">
        <v>11.31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15.494</v>
      </c>
      <c r="I31" s="131">
        <v>37.63</v>
      </c>
      <c r="J31" s="131">
        <v>28.11</v>
      </c>
      <c r="K31" s="40">
        <v>74.70103640712198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0.301</v>
      </c>
      <c r="I33" s="129">
        <v>0.295</v>
      </c>
      <c r="J33" s="129">
        <v>0.27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0.111</v>
      </c>
      <c r="I34" s="129">
        <v>0.094</v>
      </c>
      <c r="J34" s="129">
        <v>0.118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3.788</v>
      </c>
      <c r="I35" s="129">
        <v>8.183</v>
      </c>
      <c r="J35" s="129">
        <v>7.5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0.564</v>
      </c>
      <c r="I36" s="129">
        <v>0.564</v>
      </c>
      <c r="J36" s="129">
        <v>0.799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4.764</v>
      </c>
      <c r="I37" s="131">
        <v>9.136</v>
      </c>
      <c r="J37" s="131">
        <v>8.687</v>
      </c>
      <c r="K37" s="40">
        <v>95.0853765323993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0.19</v>
      </c>
      <c r="I39" s="131">
        <v>0.18</v>
      </c>
      <c r="J39" s="131">
        <v>0.12</v>
      </c>
      <c r="K39" s="40">
        <v>66.66666666666667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0.022</v>
      </c>
      <c r="I52" s="131">
        <v>0.008</v>
      </c>
      <c r="J52" s="131">
        <v>0.005</v>
      </c>
      <c r="K52" s="40">
        <v>62.5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3.255</v>
      </c>
      <c r="I54" s="129">
        <v>13.538</v>
      </c>
      <c r="J54" s="129">
        <v>12.6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0.003</v>
      </c>
      <c r="I55" s="129">
        <v>0.003</v>
      </c>
      <c r="J55" s="129">
        <v>0.003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0.007</v>
      </c>
      <c r="I56" s="129">
        <v>0.006</v>
      </c>
      <c r="J56" s="129">
        <v>0.015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0.012</v>
      </c>
      <c r="I58" s="129">
        <v>0.004</v>
      </c>
      <c r="J58" s="129">
        <v>0.01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3.277</v>
      </c>
      <c r="I59" s="131">
        <v>13.551</v>
      </c>
      <c r="J59" s="131">
        <v>12.628</v>
      </c>
      <c r="K59" s="40">
        <v>93.18869456128698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1.385</v>
      </c>
      <c r="I61" s="129">
        <v>3.65</v>
      </c>
      <c r="J61" s="129">
        <v>8.259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0.804</v>
      </c>
      <c r="I62" s="129">
        <v>0.575</v>
      </c>
      <c r="J62" s="129">
        <v>0.582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12.783</v>
      </c>
      <c r="I63" s="129">
        <v>5.252</v>
      </c>
      <c r="J63" s="129">
        <v>6.41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14.972</v>
      </c>
      <c r="I64" s="131">
        <v>9.477</v>
      </c>
      <c r="J64" s="131">
        <v>15.251000000000001</v>
      </c>
      <c r="K64" s="40">
        <v>160.92645351904613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40.778</v>
      </c>
      <c r="I66" s="131">
        <v>38.308</v>
      </c>
      <c r="J66" s="131">
        <v>70</v>
      </c>
      <c r="K66" s="40">
        <v>182.72945598830532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5.505</v>
      </c>
      <c r="I68" s="129">
        <v>5.2</v>
      </c>
      <c r="J68" s="129">
        <v>5.2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1.395</v>
      </c>
      <c r="I69" s="129">
        <v>1.4</v>
      </c>
      <c r="J69" s="129">
        <v>1.5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6.9</v>
      </c>
      <c r="I70" s="131">
        <v>6.6</v>
      </c>
      <c r="J70" s="131">
        <v>6.7</v>
      </c>
      <c r="K70" s="40">
        <v>101.51515151515152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0.7</v>
      </c>
      <c r="I72" s="129">
        <v>1.054</v>
      </c>
      <c r="J72" s="129">
        <v>1.054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0.087</v>
      </c>
      <c r="I73" s="129">
        <v>0.085</v>
      </c>
      <c r="J73" s="129">
        <v>0.08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0.096</v>
      </c>
      <c r="I74" s="129">
        <v>0.1</v>
      </c>
      <c r="J74" s="129">
        <v>0.08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1.726</v>
      </c>
      <c r="I75" s="129">
        <v>1.387</v>
      </c>
      <c r="J75" s="129">
        <v>1.424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0.216</v>
      </c>
      <c r="I76" s="129">
        <v>0.35</v>
      </c>
      <c r="J76" s="129">
        <v>0.18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0.246</v>
      </c>
      <c r="I77" s="129">
        <v>0.246</v>
      </c>
      <c r="J77" s="129">
        <v>0.212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0.196</v>
      </c>
      <c r="I78" s="129">
        <v>0.2</v>
      </c>
      <c r="J78" s="129">
        <v>0.18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0.437</v>
      </c>
      <c r="I79" s="129">
        <v>0.48</v>
      </c>
      <c r="J79" s="129">
        <v>0.48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3.704</v>
      </c>
      <c r="I80" s="131">
        <v>3.9020000000000006</v>
      </c>
      <c r="J80" s="131">
        <v>3.6900000000000004</v>
      </c>
      <c r="K80" s="40">
        <v>94.56688877498719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0.908</v>
      </c>
      <c r="I82" s="129">
        <v>0.908</v>
      </c>
      <c r="J82" s="129">
        <v>0.908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0.103</v>
      </c>
      <c r="I83" s="129">
        <v>0.103</v>
      </c>
      <c r="J83" s="129">
        <v>0.119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1.0110000000000001</v>
      </c>
      <c r="I84" s="131">
        <v>1.0110000000000001</v>
      </c>
      <c r="J84" s="131">
        <v>1.0270000000000001</v>
      </c>
      <c r="K84" s="40">
        <v>101.58259149357073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91.984</v>
      </c>
      <c r="I87" s="135">
        <v>120.712</v>
      </c>
      <c r="J87" s="135">
        <v>147.61699999999996</v>
      </c>
      <c r="K87" s="49">
        <v>122.28858771290341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/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2.282</v>
      </c>
      <c r="I9" s="129">
        <v>1.791</v>
      </c>
      <c r="J9" s="129">
        <v>1.678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0.716</v>
      </c>
      <c r="I10" s="129">
        <v>0.76</v>
      </c>
      <c r="J10" s="129">
        <v>0.489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1.553</v>
      </c>
      <c r="I11" s="129">
        <v>1.75</v>
      </c>
      <c r="J11" s="129">
        <v>0.487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0.502</v>
      </c>
      <c r="I12" s="129">
        <v>0.423</v>
      </c>
      <c r="J12" s="129">
        <v>0.395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5.053</v>
      </c>
      <c r="I13" s="131">
        <v>4.724</v>
      </c>
      <c r="J13" s="131">
        <v>3.049</v>
      </c>
      <c r="K13" s="40">
        <v>64.54276037256561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>
        <v>0.027</v>
      </c>
      <c r="I15" s="131">
        <v>0.025</v>
      </c>
      <c r="J15" s="131">
        <v>0.026</v>
      </c>
      <c r="K15" s="40">
        <v>104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0.098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0.113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>
        <v>0.08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0.29100000000000004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0.977</v>
      </c>
      <c r="I24" s="131">
        <v>0.663</v>
      </c>
      <c r="J24" s="131">
        <v>1.243</v>
      </c>
      <c r="K24" s="40">
        <v>187.48114630467572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1.03</v>
      </c>
      <c r="I26" s="131">
        <v>2.45</v>
      </c>
      <c r="J26" s="131">
        <v>2.4</v>
      </c>
      <c r="K26" s="40">
        <v>97.95918367346938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3.932</v>
      </c>
      <c r="I28" s="129">
        <v>9</v>
      </c>
      <c r="J28" s="129">
        <v>11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0.145</v>
      </c>
      <c r="I29" s="129">
        <v>0.14</v>
      </c>
      <c r="J29" s="129">
        <v>0.184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44.531</v>
      </c>
      <c r="I30" s="129">
        <v>57.393</v>
      </c>
      <c r="J30" s="129">
        <v>55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48.608</v>
      </c>
      <c r="I31" s="131">
        <v>66.533</v>
      </c>
      <c r="J31" s="131">
        <v>66.184</v>
      </c>
      <c r="K31" s="40">
        <v>99.47544827378894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0.557</v>
      </c>
      <c r="I33" s="129">
        <v>0.483</v>
      </c>
      <c r="J33" s="129">
        <v>0.474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0.103</v>
      </c>
      <c r="I34" s="129">
        <v>0.042</v>
      </c>
      <c r="J34" s="129">
        <v>0.031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2.239</v>
      </c>
      <c r="I35" s="129">
        <v>2.817</v>
      </c>
      <c r="J35" s="129">
        <v>2.5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3.877</v>
      </c>
      <c r="I36" s="129">
        <v>5.793</v>
      </c>
      <c r="J36" s="129">
        <v>5.497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6.776</v>
      </c>
      <c r="I37" s="131">
        <v>9.135</v>
      </c>
      <c r="J37" s="131">
        <v>8.501999999999999</v>
      </c>
      <c r="K37" s="40">
        <v>93.07060755336617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0.018</v>
      </c>
      <c r="I39" s="131">
        <v>0.015</v>
      </c>
      <c r="J39" s="131">
        <v>0.015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0.197</v>
      </c>
      <c r="I41" s="129">
        <v>0.03</v>
      </c>
      <c r="J41" s="129">
        <v>0.39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0.62</v>
      </c>
      <c r="I42" s="129">
        <v>0.064</v>
      </c>
      <c r="J42" s="129">
        <v>0.64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0.464</v>
      </c>
      <c r="I43" s="129">
        <v>0.846</v>
      </c>
      <c r="J43" s="129">
        <v>0.85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0.125</v>
      </c>
      <c r="I45" s="129">
        <v>0.25</v>
      </c>
      <c r="J45" s="129">
        <v>0.95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>
        <v>0.006</v>
      </c>
      <c r="I46" s="129">
        <v>0.006</v>
      </c>
      <c r="J46" s="129">
        <v>0.006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>
        <v>0.03</v>
      </c>
      <c r="I47" s="129"/>
      <c r="J47" s="129">
        <v>0.03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>
        <v>0.003</v>
      </c>
      <c r="I48" s="129">
        <v>0.003</v>
      </c>
      <c r="J48" s="129">
        <v>0.003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>
        <v>0.02</v>
      </c>
      <c r="J49" s="129">
        <v>0.023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1.4449999999999998</v>
      </c>
      <c r="I50" s="131">
        <v>1.2189999999999999</v>
      </c>
      <c r="J50" s="131">
        <v>2.892</v>
      </c>
      <c r="K50" s="40">
        <v>237.24364232977854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0.032</v>
      </c>
      <c r="I52" s="131">
        <v>0.009</v>
      </c>
      <c r="J52" s="131">
        <v>0.026</v>
      </c>
      <c r="K52" s="40">
        <v>288.8888888888889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1.04</v>
      </c>
      <c r="I54" s="129">
        <v>1.526</v>
      </c>
      <c r="J54" s="129">
        <v>1.485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0.005</v>
      </c>
      <c r="I55" s="129">
        <v>0.006</v>
      </c>
      <c r="J55" s="129">
        <v>0.006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0.148</v>
      </c>
      <c r="I56" s="129">
        <v>0.15</v>
      </c>
      <c r="J56" s="129">
        <v>0.329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>
        <v>0.017</v>
      </c>
      <c r="I57" s="129">
        <v>0.018</v>
      </c>
      <c r="J57" s="129">
        <v>0.018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0.082</v>
      </c>
      <c r="I58" s="129">
        <v>0.09</v>
      </c>
      <c r="J58" s="129">
        <v>0.054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1.2919999999999998</v>
      </c>
      <c r="I59" s="131">
        <v>1.79</v>
      </c>
      <c r="J59" s="131">
        <v>1.8920000000000001</v>
      </c>
      <c r="K59" s="40">
        <v>105.69832402234637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1.838</v>
      </c>
      <c r="I61" s="129">
        <v>0.806</v>
      </c>
      <c r="J61" s="129">
        <v>7.482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1.35</v>
      </c>
      <c r="I62" s="129">
        <v>0.202</v>
      </c>
      <c r="J62" s="129">
        <v>1.015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0.125</v>
      </c>
      <c r="I63" s="129">
        <v>0.1</v>
      </c>
      <c r="J63" s="129">
        <v>0.128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3.313</v>
      </c>
      <c r="I64" s="131">
        <v>1.108</v>
      </c>
      <c r="J64" s="131">
        <v>8.625</v>
      </c>
      <c r="K64" s="40">
        <v>778.4296028880866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3.519</v>
      </c>
      <c r="I66" s="131">
        <v>2.105</v>
      </c>
      <c r="J66" s="131">
        <v>2.357</v>
      </c>
      <c r="K66" s="40">
        <v>111.97149643705464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0.176</v>
      </c>
      <c r="I68" s="129">
        <v>0.18</v>
      </c>
      <c r="J68" s="129">
        <v>0.12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39.854</v>
      </c>
      <c r="I69" s="129">
        <v>14.5</v>
      </c>
      <c r="J69" s="129">
        <v>40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40.03</v>
      </c>
      <c r="I70" s="131">
        <v>14.68</v>
      </c>
      <c r="J70" s="131">
        <v>40.12</v>
      </c>
      <c r="K70" s="40">
        <v>273.2970027247956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0.141</v>
      </c>
      <c r="I72" s="129">
        <v>0.058</v>
      </c>
      <c r="J72" s="129">
        <v>0.058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0.067</v>
      </c>
      <c r="I73" s="129">
        <v>0.07</v>
      </c>
      <c r="J73" s="129">
        <v>0.06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0.006</v>
      </c>
      <c r="I74" s="129">
        <v>0.002</v>
      </c>
      <c r="J74" s="129">
        <v>0.002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3.331</v>
      </c>
      <c r="I75" s="129">
        <v>3.095</v>
      </c>
      <c r="J75" s="129">
        <v>2.609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0.005</v>
      </c>
      <c r="I76" s="129"/>
      <c r="J76" s="129">
        <v>11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1.44</v>
      </c>
      <c r="I77" s="129">
        <v>1.152</v>
      </c>
      <c r="J77" s="129">
        <v>1.073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0.328</v>
      </c>
      <c r="I78" s="129">
        <v>0.33</v>
      </c>
      <c r="J78" s="129">
        <v>0.25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0.035</v>
      </c>
      <c r="I79" s="129">
        <v>0.045</v>
      </c>
      <c r="J79" s="129">
        <v>0.045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5.353000000000001</v>
      </c>
      <c r="I80" s="131">
        <v>4.752</v>
      </c>
      <c r="J80" s="131">
        <v>15.097</v>
      </c>
      <c r="K80" s="40">
        <v>317.6978114478115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0.001</v>
      </c>
      <c r="I82" s="129">
        <v>0.001</v>
      </c>
      <c r="J82" s="129">
        <v>0.001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0.017</v>
      </c>
      <c r="I83" s="129">
        <v>0.017</v>
      </c>
      <c r="J83" s="129">
        <v>0.017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0.018000000000000002</v>
      </c>
      <c r="I84" s="131">
        <v>0.018000000000000002</v>
      </c>
      <c r="J84" s="131">
        <v>0.018000000000000002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117.782</v>
      </c>
      <c r="I87" s="135">
        <v>109.22600000000001</v>
      </c>
      <c r="J87" s="135">
        <v>152.446</v>
      </c>
      <c r="K87" s="49">
        <v>139.5693333089191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/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4.179</v>
      </c>
      <c r="I9" s="129">
        <v>2.4</v>
      </c>
      <c r="J9" s="129">
        <v>4.484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0.796</v>
      </c>
      <c r="I10" s="129">
        <v>1.14</v>
      </c>
      <c r="J10" s="129">
        <v>2.633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1.97</v>
      </c>
      <c r="I11" s="129">
        <v>2.1</v>
      </c>
      <c r="J11" s="129">
        <v>2.478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1.235</v>
      </c>
      <c r="I12" s="129">
        <v>1.75</v>
      </c>
      <c r="J12" s="129">
        <v>1.95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8.18</v>
      </c>
      <c r="I13" s="131">
        <v>7.390000000000001</v>
      </c>
      <c r="J13" s="131">
        <v>11.545</v>
      </c>
      <c r="K13" s="40">
        <v>156.22462787550742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>
        <v>0.14</v>
      </c>
      <c r="I15" s="131">
        <v>0.14</v>
      </c>
      <c r="J15" s="131">
        <v>0.15</v>
      </c>
      <c r="K15" s="40">
        <v>107.14285714285714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0.02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0.06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>
        <v>0.048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0.128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6.268</v>
      </c>
      <c r="I24" s="131">
        <v>6.268</v>
      </c>
      <c r="J24" s="131">
        <v>6.482</v>
      </c>
      <c r="K24" s="40">
        <v>103.41416719846842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6.402</v>
      </c>
      <c r="I26" s="131">
        <v>7.5</v>
      </c>
      <c r="J26" s="131">
        <v>7.5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58.467</v>
      </c>
      <c r="I28" s="129">
        <v>136</v>
      </c>
      <c r="J28" s="129">
        <v>160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10.465</v>
      </c>
      <c r="I29" s="129">
        <v>23</v>
      </c>
      <c r="J29" s="129">
        <v>20.865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48.182</v>
      </c>
      <c r="I30" s="129">
        <v>63.676</v>
      </c>
      <c r="J30" s="129">
        <v>70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117.114</v>
      </c>
      <c r="I31" s="131">
        <v>222.676</v>
      </c>
      <c r="J31" s="131">
        <v>250.865</v>
      </c>
      <c r="K31" s="40">
        <v>112.65919991377608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2.432</v>
      </c>
      <c r="I33" s="129">
        <v>2.19</v>
      </c>
      <c r="J33" s="129">
        <v>2.798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1.196</v>
      </c>
      <c r="I34" s="129">
        <v>1.04</v>
      </c>
      <c r="J34" s="129">
        <v>0.89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107.298</v>
      </c>
      <c r="I35" s="129">
        <v>205.53</v>
      </c>
      <c r="J35" s="129">
        <v>73.8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5.896</v>
      </c>
      <c r="I36" s="129">
        <v>12.53</v>
      </c>
      <c r="J36" s="129">
        <v>7.677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116.822</v>
      </c>
      <c r="I37" s="131">
        <v>221.29</v>
      </c>
      <c r="J37" s="131">
        <v>85.16499999999999</v>
      </c>
      <c r="K37" s="40">
        <v>38.485697501016766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0.149</v>
      </c>
      <c r="I39" s="131">
        <v>0.135</v>
      </c>
      <c r="J39" s="131">
        <v>0.145</v>
      </c>
      <c r="K39" s="40">
        <v>107.40740740740739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0.05</v>
      </c>
      <c r="I41" s="129">
        <v>0.048</v>
      </c>
      <c r="J41" s="129">
        <v>0.044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0.001</v>
      </c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0.002</v>
      </c>
      <c r="I43" s="129">
        <v>0.005</v>
      </c>
      <c r="J43" s="129">
        <v>0.005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0.015</v>
      </c>
      <c r="I45" s="129">
        <v>0.035</v>
      </c>
      <c r="J45" s="129">
        <v>0.045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>
        <v>0.002</v>
      </c>
      <c r="J49" s="129">
        <v>0.28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0.068</v>
      </c>
      <c r="I50" s="131">
        <v>0.09</v>
      </c>
      <c r="J50" s="131">
        <v>0.374</v>
      </c>
      <c r="K50" s="40">
        <v>415.55555555555554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0.089</v>
      </c>
      <c r="I52" s="131">
        <v>0.036</v>
      </c>
      <c r="J52" s="131">
        <v>0.01</v>
      </c>
      <c r="K52" s="40">
        <v>27.77777777777778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27.469</v>
      </c>
      <c r="I54" s="129">
        <v>51.16</v>
      </c>
      <c r="J54" s="129">
        <v>52.51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0.083</v>
      </c>
      <c r="I55" s="129">
        <v>0.074</v>
      </c>
      <c r="J55" s="129">
        <v>0.079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0.035</v>
      </c>
      <c r="I56" s="129">
        <v>0.042</v>
      </c>
      <c r="J56" s="129">
        <v>0.04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0.131</v>
      </c>
      <c r="I58" s="129">
        <v>0.088</v>
      </c>
      <c r="J58" s="129">
        <v>0.115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27.718</v>
      </c>
      <c r="I59" s="131">
        <v>51.364</v>
      </c>
      <c r="J59" s="131">
        <v>52.744</v>
      </c>
      <c r="K59" s="40">
        <v>102.68670664278483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0.866</v>
      </c>
      <c r="I61" s="129">
        <v>3.017</v>
      </c>
      <c r="J61" s="129">
        <v>3.739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2.01</v>
      </c>
      <c r="I62" s="129">
        <v>1.801</v>
      </c>
      <c r="J62" s="129">
        <v>1.891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14.888</v>
      </c>
      <c r="I63" s="129">
        <v>10.379</v>
      </c>
      <c r="J63" s="129">
        <v>7.368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17.764</v>
      </c>
      <c r="I64" s="131">
        <v>15.197</v>
      </c>
      <c r="J64" s="131">
        <v>12.998000000000001</v>
      </c>
      <c r="K64" s="40">
        <v>85.53003882345202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190.195</v>
      </c>
      <c r="I66" s="131">
        <v>214.702</v>
      </c>
      <c r="J66" s="131">
        <v>244</v>
      </c>
      <c r="K66" s="40">
        <v>113.64589058322699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34.774</v>
      </c>
      <c r="I68" s="129">
        <v>42.7</v>
      </c>
      <c r="J68" s="129">
        <v>40.5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8.127</v>
      </c>
      <c r="I69" s="129">
        <v>10.5</v>
      </c>
      <c r="J69" s="129">
        <v>10.5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42.901</v>
      </c>
      <c r="I70" s="131">
        <v>53.2</v>
      </c>
      <c r="J70" s="131">
        <v>51</v>
      </c>
      <c r="K70" s="40">
        <v>95.86466165413533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3.617</v>
      </c>
      <c r="I72" s="129">
        <v>2.925</v>
      </c>
      <c r="J72" s="129">
        <v>2.925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0.532</v>
      </c>
      <c r="I73" s="129">
        <v>0.565</v>
      </c>
      <c r="J73" s="129">
        <v>0.545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0.48</v>
      </c>
      <c r="I74" s="129">
        <v>0.8</v>
      </c>
      <c r="J74" s="129">
        <v>0.6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8.403</v>
      </c>
      <c r="I75" s="129">
        <v>7.504</v>
      </c>
      <c r="J75" s="129">
        <v>7.582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7.92</v>
      </c>
      <c r="I76" s="129">
        <v>7.02</v>
      </c>
      <c r="J76" s="129">
        <v>7.02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0.901</v>
      </c>
      <c r="I77" s="129">
        <v>0.901</v>
      </c>
      <c r="J77" s="129">
        <v>0.84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0.498</v>
      </c>
      <c r="I78" s="129">
        <v>0.39</v>
      </c>
      <c r="J78" s="129">
        <v>0.45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10.489</v>
      </c>
      <c r="I79" s="129">
        <v>7.2</v>
      </c>
      <c r="J79" s="129">
        <v>8.64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32.84</v>
      </c>
      <c r="I80" s="131">
        <v>27.305</v>
      </c>
      <c r="J80" s="131">
        <v>28.601999999999997</v>
      </c>
      <c r="K80" s="40">
        <v>104.75004577916133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1.068</v>
      </c>
      <c r="I82" s="129">
        <v>1.068</v>
      </c>
      <c r="J82" s="129">
        <v>0.9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0.929</v>
      </c>
      <c r="I83" s="129">
        <v>0.929</v>
      </c>
      <c r="J83" s="129">
        <v>0.712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1.997</v>
      </c>
      <c r="I84" s="131">
        <v>1.997</v>
      </c>
      <c r="J84" s="131">
        <v>1.612</v>
      </c>
      <c r="K84" s="40">
        <v>80.72108162243366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568.775</v>
      </c>
      <c r="I87" s="135">
        <v>829.29</v>
      </c>
      <c r="J87" s="135">
        <v>753.192</v>
      </c>
      <c r="K87" s="49">
        <v>90.82371667329885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</v>
      </c>
      <c r="D9" s="29">
        <v>5</v>
      </c>
      <c r="E9" s="29">
        <v>8</v>
      </c>
      <c r="F9" s="30"/>
      <c r="G9" s="30"/>
      <c r="H9" s="129">
        <v>0.006</v>
      </c>
      <c r="I9" s="129">
        <v>0.019</v>
      </c>
      <c r="J9" s="129">
        <v>0.04</v>
      </c>
      <c r="K9" s="31"/>
    </row>
    <row r="10" spans="1:11" s="32" customFormat="1" ht="11.25" customHeight="1">
      <c r="A10" s="34" t="s">
        <v>8</v>
      </c>
      <c r="B10" s="28"/>
      <c r="C10" s="29">
        <v>230</v>
      </c>
      <c r="D10" s="29">
        <v>92</v>
      </c>
      <c r="E10" s="29">
        <v>20</v>
      </c>
      <c r="F10" s="30"/>
      <c r="G10" s="30"/>
      <c r="H10" s="129">
        <v>0.627</v>
      </c>
      <c r="I10" s="129">
        <v>0.459</v>
      </c>
      <c r="J10" s="129">
        <v>0.096</v>
      </c>
      <c r="K10" s="31"/>
    </row>
    <row r="11" spans="1:11" s="32" customFormat="1" ht="11.25" customHeight="1">
      <c r="A11" s="27" t="s">
        <v>9</v>
      </c>
      <c r="B11" s="28"/>
      <c r="C11" s="29">
        <v>1</v>
      </c>
      <c r="D11" s="29">
        <v>3</v>
      </c>
      <c r="E11" s="29">
        <v>8</v>
      </c>
      <c r="F11" s="30"/>
      <c r="G11" s="30"/>
      <c r="H11" s="129">
        <v>0.003</v>
      </c>
      <c r="I11" s="129">
        <v>0.018</v>
      </c>
      <c r="J11" s="129">
        <v>0.024</v>
      </c>
      <c r="K11" s="31"/>
    </row>
    <row r="12" spans="1:11" s="32" customFormat="1" ht="11.25" customHeight="1">
      <c r="A12" s="34" t="s">
        <v>10</v>
      </c>
      <c r="B12" s="28"/>
      <c r="C12" s="29">
        <v>3</v>
      </c>
      <c r="D12" s="29">
        <v>3</v>
      </c>
      <c r="E12" s="29">
        <v>3</v>
      </c>
      <c r="F12" s="30"/>
      <c r="G12" s="30"/>
      <c r="H12" s="129">
        <v>0.007</v>
      </c>
      <c r="I12" s="129">
        <v>0.006</v>
      </c>
      <c r="J12" s="129">
        <v>0.006</v>
      </c>
      <c r="K12" s="31"/>
    </row>
    <row r="13" spans="1:11" s="23" customFormat="1" ht="11.25" customHeight="1">
      <c r="A13" s="35" t="s">
        <v>11</v>
      </c>
      <c r="B13" s="36"/>
      <c r="C13" s="37">
        <v>236</v>
      </c>
      <c r="D13" s="37">
        <v>103</v>
      </c>
      <c r="E13" s="37">
        <v>39</v>
      </c>
      <c r="F13" s="38">
        <f>IF(D13&gt;0,100*E13/D13,0)</f>
        <v>37.86407766990291</v>
      </c>
      <c r="G13" s="39"/>
      <c r="H13" s="130">
        <v>0.643</v>
      </c>
      <c r="I13" s="131">
        <v>0.502</v>
      </c>
      <c r="J13" s="131">
        <v>0.166</v>
      </c>
      <c r="K13" s="40">
        <v>33.06772908366534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IF(D15&gt;0,100*E15/D15,0)</f>
        <v>0</v>
      </c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IF(D17&gt;0,100*E17/D17,0)</f>
        <v>0</v>
      </c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>
        <f>IF(D22&gt;0,100*E22/D22,0)</f>
        <v>0</v>
      </c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406</v>
      </c>
      <c r="D24" s="37">
        <v>1137</v>
      </c>
      <c r="E24" s="37">
        <v>1200</v>
      </c>
      <c r="F24" s="38">
        <f>IF(D24&gt;0,100*E24/D24,0)</f>
        <v>105.54089709762533</v>
      </c>
      <c r="G24" s="39"/>
      <c r="H24" s="130">
        <v>1.31</v>
      </c>
      <c r="I24" s="131">
        <v>1.507</v>
      </c>
      <c r="J24" s="131">
        <v>3.208</v>
      </c>
      <c r="K24" s="40">
        <v>212.8732581287326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8</v>
      </c>
      <c r="D26" s="37">
        <v>20</v>
      </c>
      <c r="E26" s="37">
        <v>10</v>
      </c>
      <c r="F26" s="38">
        <f>IF(D26&gt;0,100*E26/D26,0)</f>
        <v>50</v>
      </c>
      <c r="G26" s="39"/>
      <c r="H26" s="130">
        <v>0.038</v>
      </c>
      <c r="I26" s="131">
        <v>0.04</v>
      </c>
      <c r="J26" s="131">
        <v>0.04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2608</v>
      </c>
      <c r="D28" s="29">
        <v>2039</v>
      </c>
      <c r="E28" s="29">
        <v>2500</v>
      </c>
      <c r="F28" s="30"/>
      <c r="G28" s="30"/>
      <c r="H28" s="129">
        <v>6.548</v>
      </c>
      <c r="I28" s="129">
        <v>5</v>
      </c>
      <c r="J28" s="129">
        <v>8.9</v>
      </c>
      <c r="K28" s="31"/>
    </row>
    <row r="29" spans="1:11" s="32" customFormat="1" ht="11.25" customHeight="1">
      <c r="A29" s="34" t="s">
        <v>21</v>
      </c>
      <c r="B29" s="28"/>
      <c r="C29" s="29">
        <v>968</v>
      </c>
      <c r="D29" s="29">
        <v>1160</v>
      </c>
      <c r="E29" s="29">
        <v>1180</v>
      </c>
      <c r="F29" s="30"/>
      <c r="G29" s="30"/>
      <c r="H29" s="129">
        <v>1.472</v>
      </c>
      <c r="I29" s="129">
        <v>1.08</v>
      </c>
      <c r="J29" s="129">
        <v>2.124</v>
      </c>
      <c r="K29" s="31"/>
    </row>
    <row r="30" spans="1:11" s="32" customFormat="1" ht="11.25" customHeight="1">
      <c r="A30" s="34" t="s">
        <v>22</v>
      </c>
      <c r="B30" s="28"/>
      <c r="C30" s="29">
        <v>62555</v>
      </c>
      <c r="D30" s="29">
        <v>58056</v>
      </c>
      <c r="E30" s="29">
        <v>58056</v>
      </c>
      <c r="F30" s="30"/>
      <c r="G30" s="30"/>
      <c r="H30" s="129">
        <v>154.227</v>
      </c>
      <c r="I30" s="129">
        <v>110.905</v>
      </c>
      <c r="J30" s="129">
        <v>145</v>
      </c>
      <c r="K30" s="31"/>
    </row>
    <row r="31" spans="1:11" s="23" customFormat="1" ht="11.25" customHeight="1">
      <c r="A31" s="41" t="s">
        <v>23</v>
      </c>
      <c r="B31" s="36"/>
      <c r="C31" s="37">
        <v>66131</v>
      </c>
      <c r="D31" s="37">
        <v>61255</v>
      </c>
      <c r="E31" s="37">
        <v>61736</v>
      </c>
      <c r="F31" s="38">
        <f>IF(D31&gt;0,100*E31/D31,0)</f>
        <v>100.7852420210595</v>
      </c>
      <c r="G31" s="39"/>
      <c r="H31" s="130">
        <v>162.247</v>
      </c>
      <c r="I31" s="131">
        <v>116.985</v>
      </c>
      <c r="J31" s="131">
        <v>156.024</v>
      </c>
      <c r="K31" s="40">
        <v>133.3709449929478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31</v>
      </c>
      <c r="D33" s="29">
        <v>16</v>
      </c>
      <c r="E33" s="29">
        <v>40</v>
      </c>
      <c r="F33" s="30"/>
      <c r="G33" s="30"/>
      <c r="H33" s="129">
        <v>0.138</v>
      </c>
      <c r="I33" s="129">
        <v>0.025</v>
      </c>
      <c r="J33" s="129">
        <v>0.14</v>
      </c>
      <c r="K33" s="31"/>
    </row>
    <row r="34" spans="1:11" s="32" customFormat="1" ht="11.25" customHeight="1">
      <c r="A34" s="34" t="s">
        <v>25</v>
      </c>
      <c r="B34" s="28"/>
      <c r="C34" s="29">
        <v>29</v>
      </c>
      <c r="D34" s="29">
        <v>30</v>
      </c>
      <c r="E34" s="29">
        <v>18</v>
      </c>
      <c r="F34" s="30"/>
      <c r="G34" s="30"/>
      <c r="H34" s="129">
        <v>0.096</v>
      </c>
      <c r="I34" s="129">
        <v>0.027</v>
      </c>
      <c r="J34" s="129">
        <v>0.04</v>
      </c>
      <c r="K34" s="31"/>
    </row>
    <row r="35" spans="1:11" s="32" customFormat="1" ht="11.25" customHeight="1">
      <c r="A35" s="34" t="s">
        <v>26</v>
      </c>
      <c r="B35" s="28"/>
      <c r="C35" s="29">
        <v>166</v>
      </c>
      <c r="D35" s="29">
        <v>69</v>
      </c>
      <c r="E35" s="29">
        <v>166</v>
      </c>
      <c r="F35" s="30"/>
      <c r="G35" s="30"/>
      <c r="H35" s="129">
        <v>0.458</v>
      </c>
      <c r="I35" s="129">
        <v>0.223</v>
      </c>
      <c r="J35" s="129">
        <v>0.501</v>
      </c>
      <c r="K35" s="31"/>
    </row>
    <row r="36" spans="1:11" s="32" customFormat="1" ht="11.25" customHeight="1">
      <c r="A36" s="34" t="s">
        <v>27</v>
      </c>
      <c r="B36" s="28"/>
      <c r="C36" s="29">
        <v>78</v>
      </c>
      <c r="D36" s="29">
        <v>78</v>
      </c>
      <c r="E36" s="29">
        <v>66</v>
      </c>
      <c r="F36" s="30"/>
      <c r="G36" s="30"/>
      <c r="H36" s="129">
        <v>0.125</v>
      </c>
      <c r="I36" s="129">
        <v>0.002</v>
      </c>
      <c r="J36" s="129">
        <v>0.132</v>
      </c>
      <c r="K36" s="31"/>
    </row>
    <row r="37" spans="1:11" s="23" customFormat="1" ht="11.25" customHeight="1">
      <c r="A37" s="35" t="s">
        <v>28</v>
      </c>
      <c r="B37" s="36"/>
      <c r="C37" s="37">
        <v>304</v>
      </c>
      <c r="D37" s="37">
        <v>193</v>
      </c>
      <c r="E37" s="37">
        <v>290</v>
      </c>
      <c r="F37" s="38">
        <f>IF(D37&gt;0,100*E37/D37,0)</f>
        <v>150.25906735751295</v>
      </c>
      <c r="G37" s="39"/>
      <c r="H37" s="130">
        <v>0.8170000000000001</v>
      </c>
      <c r="I37" s="131">
        <v>0.277</v>
      </c>
      <c r="J37" s="131">
        <v>0.8130000000000001</v>
      </c>
      <c r="K37" s="40">
        <v>293.50180505415165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20</v>
      </c>
      <c r="D39" s="37">
        <v>20</v>
      </c>
      <c r="E39" s="37">
        <v>8</v>
      </c>
      <c r="F39" s="38">
        <f>IF(D39&gt;0,100*E39/D39,0)</f>
        <v>40</v>
      </c>
      <c r="G39" s="39"/>
      <c r="H39" s="130">
        <v>0.034</v>
      </c>
      <c r="I39" s="131">
        <v>0.03</v>
      </c>
      <c r="J39" s="131">
        <v>0.015</v>
      </c>
      <c r="K39" s="40">
        <v>50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29</v>
      </c>
      <c r="D41" s="29">
        <v>13</v>
      </c>
      <c r="E41" s="29">
        <v>15</v>
      </c>
      <c r="F41" s="30"/>
      <c r="G41" s="30"/>
      <c r="H41" s="129">
        <v>0.035</v>
      </c>
      <c r="I41" s="129">
        <v>0.012</v>
      </c>
      <c r="J41" s="129">
        <v>0.035</v>
      </c>
      <c r="K41" s="31"/>
    </row>
    <row r="42" spans="1:11" s="32" customFormat="1" ht="11.25" customHeight="1">
      <c r="A42" s="34" t="s">
        <v>31</v>
      </c>
      <c r="B42" s="28"/>
      <c r="C42" s="29">
        <v>462</v>
      </c>
      <c r="D42" s="29">
        <v>368</v>
      </c>
      <c r="E42" s="29">
        <v>406</v>
      </c>
      <c r="F42" s="30"/>
      <c r="G42" s="30"/>
      <c r="H42" s="129">
        <v>1.565</v>
      </c>
      <c r="I42" s="129">
        <v>1.074</v>
      </c>
      <c r="J42" s="129">
        <v>1.435</v>
      </c>
      <c r="K42" s="31"/>
    </row>
    <row r="43" spans="1:11" s="32" customFormat="1" ht="11.25" customHeight="1">
      <c r="A43" s="34" t="s">
        <v>32</v>
      </c>
      <c r="B43" s="28"/>
      <c r="C43" s="29">
        <v>42</v>
      </c>
      <c r="D43" s="29">
        <v>27</v>
      </c>
      <c r="E43" s="29">
        <v>30</v>
      </c>
      <c r="F43" s="30"/>
      <c r="G43" s="30"/>
      <c r="H43" s="129">
        <v>0.198</v>
      </c>
      <c r="I43" s="129">
        <v>0.122</v>
      </c>
      <c r="J43" s="129">
        <v>0.132</v>
      </c>
      <c r="K43" s="31"/>
    </row>
    <row r="44" spans="1:11" s="32" customFormat="1" ht="11.25" customHeight="1">
      <c r="A44" s="34" t="s">
        <v>33</v>
      </c>
      <c r="B44" s="28"/>
      <c r="C44" s="29">
        <v>158</v>
      </c>
      <c r="D44" s="29">
        <v>97</v>
      </c>
      <c r="E44" s="29">
        <v>93</v>
      </c>
      <c r="F44" s="30"/>
      <c r="G44" s="30"/>
      <c r="H44" s="129">
        <v>0.523</v>
      </c>
      <c r="I44" s="129">
        <v>0.239</v>
      </c>
      <c r="J44" s="129">
        <v>0.309</v>
      </c>
      <c r="K44" s="31"/>
    </row>
    <row r="45" spans="1:11" s="32" customFormat="1" ht="11.25" customHeight="1">
      <c r="A45" s="34" t="s">
        <v>34</v>
      </c>
      <c r="B45" s="28"/>
      <c r="C45" s="29">
        <v>40</v>
      </c>
      <c r="D45" s="29">
        <v>18</v>
      </c>
      <c r="E45" s="29">
        <v>25</v>
      </c>
      <c r="F45" s="30"/>
      <c r="G45" s="30"/>
      <c r="H45" s="129">
        <v>0.161</v>
      </c>
      <c r="I45" s="129">
        <v>0.056</v>
      </c>
      <c r="J45" s="129">
        <v>0.093</v>
      </c>
      <c r="K45" s="31"/>
    </row>
    <row r="46" spans="1:11" s="32" customFormat="1" ht="11.25" customHeight="1">
      <c r="A46" s="34" t="s">
        <v>35</v>
      </c>
      <c r="B46" s="28"/>
      <c r="C46" s="29">
        <v>70</v>
      </c>
      <c r="D46" s="29">
        <v>56</v>
      </c>
      <c r="E46" s="29">
        <v>50</v>
      </c>
      <c r="F46" s="30"/>
      <c r="G46" s="30"/>
      <c r="H46" s="129">
        <v>0.167</v>
      </c>
      <c r="I46" s="129">
        <v>0.091</v>
      </c>
      <c r="J46" s="129">
        <v>0.12</v>
      </c>
      <c r="K46" s="31"/>
    </row>
    <row r="47" spans="1:11" s="32" customFormat="1" ht="11.25" customHeight="1">
      <c r="A47" s="34" t="s">
        <v>36</v>
      </c>
      <c r="B47" s="28"/>
      <c r="C47" s="29">
        <v>16</v>
      </c>
      <c r="D47" s="29">
        <v>9</v>
      </c>
      <c r="E47" s="29">
        <v>10</v>
      </c>
      <c r="F47" s="30"/>
      <c r="G47" s="30"/>
      <c r="H47" s="129">
        <v>0.051</v>
      </c>
      <c r="I47" s="129">
        <v>0.007</v>
      </c>
      <c r="J47" s="129">
        <v>0.033</v>
      </c>
      <c r="K47" s="31"/>
    </row>
    <row r="48" spans="1:11" s="32" customFormat="1" ht="11.25" customHeight="1">
      <c r="A48" s="34" t="s">
        <v>37</v>
      </c>
      <c r="B48" s="28"/>
      <c r="C48" s="29">
        <v>561</v>
      </c>
      <c r="D48" s="29">
        <v>296</v>
      </c>
      <c r="E48" s="29">
        <v>300</v>
      </c>
      <c r="F48" s="30"/>
      <c r="G48" s="30"/>
      <c r="H48" s="129">
        <v>2.261</v>
      </c>
      <c r="I48" s="129">
        <v>0.895</v>
      </c>
      <c r="J48" s="129">
        <v>1.129</v>
      </c>
      <c r="K48" s="31"/>
    </row>
    <row r="49" spans="1:11" s="32" customFormat="1" ht="11.25" customHeight="1">
      <c r="A49" s="34" t="s">
        <v>38</v>
      </c>
      <c r="B49" s="28"/>
      <c r="C49" s="29">
        <v>87</v>
      </c>
      <c r="D49" s="29">
        <v>56</v>
      </c>
      <c r="E49" s="29">
        <v>56</v>
      </c>
      <c r="F49" s="30"/>
      <c r="G49" s="30"/>
      <c r="H49" s="129">
        <v>0.216</v>
      </c>
      <c r="I49" s="129">
        <v>0.159</v>
      </c>
      <c r="J49" s="129">
        <v>0.194</v>
      </c>
      <c r="K49" s="31"/>
    </row>
    <row r="50" spans="1:11" s="23" customFormat="1" ht="11.25" customHeight="1">
      <c r="A50" s="41" t="s">
        <v>39</v>
      </c>
      <c r="B50" s="36"/>
      <c r="C50" s="37">
        <v>1465</v>
      </c>
      <c r="D50" s="37">
        <v>940</v>
      </c>
      <c r="E50" s="37">
        <v>985</v>
      </c>
      <c r="F50" s="38">
        <f>IF(D50&gt;0,100*E50/D50,0)</f>
        <v>104.7872340425532</v>
      </c>
      <c r="G50" s="39"/>
      <c r="H50" s="130">
        <v>5.1770000000000005</v>
      </c>
      <c r="I50" s="131">
        <v>2.655</v>
      </c>
      <c r="J50" s="131">
        <v>3.48</v>
      </c>
      <c r="K50" s="40">
        <v>131.07344632768363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233</v>
      </c>
      <c r="D52" s="37">
        <v>205</v>
      </c>
      <c r="E52" s="37">
        <v>296</v>
      </c>
      <c r="F52" s="38">
        <f>IF(D52&gt;0,100*E52/D52,0)</f>
        <v>144.390243902439</v>
      </c>
      <c r="G52" s="39"/>
      <c r="H52" s="130">
        <v>0.817</v>
      </c>
      <c r="I52" s="131">
        <v>0.115</v>
      </c>
      <c r="J52" s="131">
        <v>1.132</v>
      </c>
      <c r="K52" s="40">
        <v>984.3478260869564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3643</v>
      </c>
      <c r="D54" s="29">
        <v>2211</v>
      </c>
      <c r="E54" s="29">
        <v>2250</v>
      </c>
      <c r="F54" s="30"/>
      <c r="G54" s="30"/>
      <c r="H54" s="129">
        <v>24.141</v>
      </c>
      <c r="I54" s="129">
        <v>15.016</v>
      </c>
      <c r="J54" s="129">
        <v>16.57</v>
      </c>
      <c r="K54" s="31"/>
    </row>
    <row r="55" spans="1:11" s="32" customFormat="1" ht="11.25" customHeight="1">
      <c r="A55" s="34" t="s">
        <v>42</v>
      </c>
      <c r="B55" s="28"/>
      <c r="C55" s="29">
        <v>489</v>
      </c>
      <c r="D55" s="29">
        <v>393</v>
      </c>
      <c r="E55" s="29">
        <v>393</v>
      </c>
      <c r="F55" s="30"/>
      <c r="G55" s="30"/>
      <c r="H55" s="129">
        <v>1.73</v>
      </c>
      <c r="I55" s="129">
        <v>0.835</v>
      </c>
      <c r="J55" s="129">
        <v>1.304</v>
      </c>
      <c r="K55" s="31"/>
    </row>
    <row r="56" spans="1:11" s="32" customFormat="1" ht="11.25" customHeight="1">
      <c r="A56" s="34" t="s">
        <v>43</v>
      </c>
      <c r="B56" s="28"/>
      <c r="C56" s="29">
        <v>828</v>
      </c>
      <c r="D56" s="29">
        <v>490</v>
      </c>
      <c r="E56" s="29">
        <v>550</v>
      </c>
      <c r="F56" s="30"/>
      <c r="G56" s="30"/>
      <c r="H56" s="129">
        <v>2.535</v>
      </c>
      <c r="I56" s="129">
        <v>0.65</v>
      </c>
      <c r="J56" s="129">
        <v>1.9</v>
      </c>
      <c r="K56" s="31"/>
    </row>
    <row r="57" spans="1:11" s="32" customFormat="1" ht="11.25" customHeight="1">
      <c r="A57" s="34" t="s">
        <v>44</v>
      </c>
      <c r="B57" s="28"/>
      <c r="C57" s="29">
        <v>299</v>
      </c>
      <c r="D57" s="29">
        <v>299</v>
      </c>
      <c r="E57" s="29">
        <v>207</v>
      </c>
      <c r="F57" s="30"/>
      <c r="G57" s="30"/>
      <c r="H57" s="129">
        <v>0.82</v>
      </c>
      <c r="I57" s="129">
        <v>0.821</v>
      </c>
      <c r="J57" s="129">
        <v>0.458</v>
      </c>
      <c r="K57" s="31"/>
    </row>
    <row r="58" spans="1:11" s="32" customFormat="1" ht="11.25" customHeight="1">
      <c r="A58" s="34" t="s">
        <v>45</v>
      </c>
      <c r="B58" s="28"/>
      <c r="C58" s="29">
        <v>1438</v>
      </c>
      <c r="D58" s="29">
        <v>1340</v>
      </c>
      <c r="E58" s="29">
        <v>1370</v>
      </c>
      <c r="F58" s="30"/>
      <c r="G58" s="30"/>
      <c r="H58" s="129">
        <v>3.385</v>
      </c>
      <c r="I58" s="129">
        <v>1.042</v>
      </c>
      <c r="J58" s="129">
        <v>2.394</v>
      </c>
      <c r="K58" s="31"/>
    </row>
    <row r="59" spans="1:11" s="23" customFormat="1" ht="11.25" customHeight="1">
      <c r="A59" s="35" t="s">
        <v>46</v>
      </c>
      <c r="B59" s="36"/>
      <c r="C59" s="37">
        <v>6697</v>
      </c>
      <c r="D59" s="37">
        <v>4733</v>
      </c>
      <c r="E59" s="37">
        <v>4770</v>
      </c>
      <c r="F59" s="38">
        <f>IF(D59&gt;0,100*E59/D59,0)</f>
        <v>100.78174519332347</v>
      </c>
      <c r="G59" s="39"/>
      <c r="H59" s="130">
        <v>32.611</v>
      </c>
      <c r="I59" s="131">
        <v>18.364</v>
      </c>
      <c r="J59" s="131">
        <v>22.625999999999998</v>
      </c>
      <c r="K59" s="40">
        <v>123.20845131779568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145</v>
      </c>
      <c r="D61" s="29">
        <v>124</v>
      </c>
      <c r="E61" s="29">
        <v>101</v>
      </c>
      <c r="F61" s="30"/>
      <c r="G61" s="30"/>
      <c r="H61" s="129">
        <v>0.39</v>
      </c>
      <c r="I61" s="129">
        <v>0.209</v>
      </c>
      <c r="J61" s="129">
        <v>0.389</v>
      </c>
      <c r="K61" s="31"/>
    </row>
    <row r="62" spans="1:11" s="32" customFormat="1" ht="11.25" customHeight="1">
      <c r="A62" s="34" t="s">
        <v>48</v>
      </c>
      <c r="B62" s="28"/>
      <c r="C62" s="29">
        <v>21</v>
      </c>
      <c r="D62" s="29">
        <v>19</v>
      </c>
      <c r="E62" s="29">
        <v>15.3</v>
      </c>
      <c r="F62" s="30"/>
      <c r="G62" s="30"/>
      <c r="H62" s="129">
        <v>0.029</v>
      </c>
      <c r="I62" s="129">
        <v>0.011</v>
      </c>
      <c r="J62" s="129">
        <v>0.024</v>
      </c>
      <c r="K62" s="31"/>
    </row>
    <row r="63" spans="1:11" s="32" customFormat="1" ht="11.25" customHeight="1">
      <c r="A63" s="34" t="s">
        <v>49</v>
      </c>
      <c r="B63" s="28"/>
      <c r="C63" s="29">
        <v>158</v>
      </c>
      <c r="D63" s="29">
        <v>68</v>
      </c>
      <c r="E63" s="29">
        <v>68</v>
      </c>
      <c r="F63" s="30"/>
      <c r="G63" s="30"/>
      <c r="H63" s="129">
        <v>0.27</v>
      </c>
      <c r="I63" s="129">
        <v>0.027</v>
      </c>
      <c r="J63" s="129">
        <v>0.159</v>
      </c>
      <c r="K63" s="31"/>
    </row>
    <row r="64" spans="1:11" s="23" customFormat="1" ht="11.25" customHeight="1">
      <c r="A64" s="35" t="s">
        <v>50</v>
      </c>
      <c r="B64" s="36"/>
      <c r="C64" s="37">
        <v>324</v>
      </c>
      <c r="D64" s="37">
        <v>211</v>
      </c>
      <c r="E64" s="37">
        <v>184.3</v>
      </c>
      <c r="F64" s="38">
        <f>IF(D64&gt;0,100*E64/D64,0)</f>
        <v>87.34597156398104</v>
      </c>
      <c r="G64" s="39"/>
      <c r="H64" s="130">
        <v>0.6890000000000001</v>
      </c>
      <c r="I64" s="131">
        <v>0.247</v>
      </c>
      <c r="J64" s="131">
        <v>0.5720000000000001</v>
      </c>
      <c r="K64" s="40">
        <v>231.57894736842107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371</v>
      </c>
      <c r="D66" s="37">
        <v>370</v>
      </c>
      <c r="E66" s="37">
        <v>235</v>
      </c>
      <c r="F66" s="38">
        <f>IF(D66&gt;0,100*E66/D66,0)</f>
        <v>63.513513513513516</v>
      </c>
      <c r="G66" s="39"/>
      <c r="H66" s="130">
        <v>0.502</v>
      </c>
      <c r="I66" s="131">
        <v>0.16</v>
      </c>
      <c r="J66" s="131">
        <v>0.112</v>
      </c>
      <c r="K66" s="40">
        <v>70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5055</v>
      </c>
      <c r="D68" s="29">
        <v>2100</v>
      </c>
      <c r="E68" s="29">
        <v>5000</v>
      </c>
      <c r="F68" s="30"/>
      <c r="G68" s="30"/>
      <c r="H68" s="129">
        <v>13.253</v>
      </c>
      <c r="I68" s="129">
        <v>4</v>
      </c>
      <c r="J68" s="129">
        <v>12.5</v>
      </c>
      <c r="K68" s="31"/>
    </row>
    <row r="69" spans="1:11" s="32" customFormat="1" ht="11.25" customHeight="1">
      <c r="A69" s="34" t="s">
        <v>53</v>
      </c>
      <c r="B69" s="28"/>
      <c r="C69" s="29">
        <v>262</v>
      </c>
      <c r="D69" s="29">
        <v>160</v>
      </c>
      <c r="E69" s="29">
        <v>200</v>
      </c>
      <c r="F69" s="30"/>
      <c r="G69" s="30"/>
      <c r="H69" s="129">
        <v>0.619</v>
      </c>
      <c r="I69" s="129">
        <v>0.3</v>
      </c>
      <c r="J69" s="129">
        <v>0.5</v>
      </c>
      <c r="K69" s="31"/>
    </row>
    <row r="70" spans="1:11" s="23" customFormat="1" ht="11.25" customHeight="1">
      <c r="A70" s="35" t="s">
        <v>54</v>
      </c>
      <c r="B70" s="36"/>
      <c r="C70" s="37">
        <v>5317</v>
      </c>
      <c r="D70" s="37">
        <v>2260</v>
      </c>
      <c r="E70" s="37">
        <v>5200</v>
      </c>
      <c r="F70" s="38">
        <f>IF(D70&gt;0,100*E70/D70,0)</f>
        <v>230.08849557522123</v>
      </c>
      <c r="G70" s="39"/>
      <c r="H70" s="130">
        <v>13.872</v>
      </c>
      <c r="I70" s="131">
        <v>4.3</v>
      </c>
      <c r="J70" s="131">
        <v>13</v>
      </c>
      <c r="K70" s="40">
        <v>302.3255813953489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142</v>
      </c>
      <c r="D72" s="29">
        <v>93</v>
      </c>
      <c r="E72" s="29">
        <v>93</v>
      </c>
      <c r="F72" s="30"/>
      <c r="G72" s="30"/>
      <c r="H72" s="129">
        <v>0.146</v>
      </c>
      <c r="I72" s="129">
        <v>0.012</v>
      </c>
      <c r="J72" s="129">
        <v>0.012</v>
      </c>
      <c r="K72" s="31"/>
    </row>
    <row r="73" spans="1:11" s="32" customFormat="1" ht="11.25" customHeight="1">
      <c r="A73" s="34" t="s">
        <v>56</v>
      </c>
      <c r="B73" s="28"/>
      <c r="C73" s="29">
        <v>45495</v>
      </c>
      <c r="D73" s="29">
        <v>45270</v>
      </c>
      <c r="E73" s="29">
        <v>45510</v>
      </c>
      <c r="F73" s="30"/>
      <c r="G73" s="30"/>
      <c r="H73" s="129">
        <v>111.463</v>
      </c>
      <c r="I73" s="129">
        <v>110.813</v>
      </c>
      <c r="J73" s="129">
        <v>98.35</v>
      </c>
      <c r="K73" s="31"/>
    </row>
    <row r="74" spans="1:11" s="32" customFormat="1" ht="11.25" customHeight="1">
      <c r="A74" s="34" t="s">
        <v>57</v>
      </c>
      <c r="B74" s="28"/>
      <c r="C74" s="29">
        <v>41463</v>
      </c>
      <c r="D74" s="29">
        <v>39600</v>
      </c>
      <c r="E74" s="29">
        <v>39000</v>
      </c>
      <c r="F74" s="30"/>
      <c r="G74" s="30"/>
      <c r="H74" s="129">
        <v>97.648</v>
      </c>
      <c r="I74" s="129">
        <v>62.01</v>
      </c>
      <c r="J74" s="129">
        <v>117</v>
      </c>
      <c r="K74" s="31"/>
    </row>
    <row r="75" spans="1:11" s="32" customFormat="1" ht="11.25" customHeight="1">
      <c r="A75" s="34" t="s">
        <v>58</v>
      </c>
      <c r="B75" s="28"/>
      <c r="C75" s="29">
        <v>2325</v>
      </c>
      <c r="D75" s="29">
        <v>2023</v>
      </c>
      <c r="E75" s="29">
        <v>2655</v>
      </c>
      <c r="F75" s="30"/>
      <c r="G75" s="30"/>
      <c r="H75" s="129">
        <v>3.611</v>
      </c>
      <c r="I75" s="129">
        <v>1.374</v>
      </c>
      <c r="J75" s="129">
        <v>5.676</v>
      </c>
      <c r="K75" s="31"/>
    </row>
    <row r="76" spans="1:11" s="32" customFormat="1" ht="11.25" customHeight="1">
      <c r="A76" s="34" t="s">
        <v>59</v>
      </c>
      <c r="B76" s="28"/>
      <c r="C76" s="29">
        <v>9750</v>
      </c>
      <c r="D76" s="29">
        <v>10450</v>
      </c>
      <c r="E76" s="29">
        <v>10450</v>
      </c>
      <c r="F76" s="30"/>
      <c r="G76" s="30"/>
      <c r="H76" s="129">
        <v>28.763</v>
      </c>
      <c r="I76" s="129">
        <v>16.72</v>
      </c>
      <c r="J76" s="129">
        <v>19</v>
      </c>
      <c r="K76" s="31"/>
    </row>
    <row r="77" spans="1:11" s="32" customFormat="1" ht="11.25" customHeight="1">
      <c r="A77" s="34" t="s">
        <v>60</v>
      </c>
      <c r="B77" s="28"/>
      <c r="C77" s="29">
        <v>5112</v>
      </c>
      <c r="D77" s="29">
        <v>5950</v>
      </c>
      <c r="E77" s="29">
        <v>6031</v>
      </c>
      <c r="F77" s="30"/>
      <c r="G77" s="30"/>
      <c r="H77" s="129">
        <v>12.05</v>
      </c>
      <c r="I77" s="129">
        <v>6.091</v>
      </c>
      <c r="J77" s="129">
        <v>14.216</v>
      </c>
      <c r="K77" s="31"/>
    </row>
    <row r="78" spans="1:11" s="32" customFormat="1" ht="11.25" customHeight="1">
      <c r="A78" s="34" t="s">
        <v>61</v>
      </c>
      <c r="B78" s="28"/>
      <c r="C78" s="29">
        <v>12657</v>
      </c>
      <c r="D78" s="29">
        <v>13482</v>
      </c>
      <c r="E78" s="29">
        <v>13482</v>
      </c>
      <c r="F78" s="30"/>
      <c r="G78" s="30"/>
      <c r="H78" s="129">
        <v>26.89</v>
      </c>
      <c r="I78" s="129">
        <v>9.437</v>
      </c>
      <c r="J78" s="129">
        <v>20.233</v>
      </c>
      <c r="K78" s="31"/>
    </row>
    <row r="79" spans="1:11" s="32" customFormat="1" ht="11.25" customHeight="1">
      <c r="A79" s="34" t="s">
        <v>62</v>
      </c>
      <c r="B79" s="28"/>
      <c r="C79" s="29">
        <v>80212</v>
      </c>
      <c r="D79" s="29">
        <v>80160</v>
      </c>
      <c r="E79" s="29">
        <v>80160</v>
      </c>
      <c r="F79" s="30"/>
      <c r="G79" s="30"/>
      <c r="H79" s="129">
        <v>165.074</v>
      </c>
      <c r="I79" s="129">
        <v>80.16</v>
      </c>
      <c r="J79" s="129">
        <v>240.48</v>
      </c>
      <c r="K79" s="31"/>
    </row>
    <row r="80" spans="1:11" s="23" customFormat="1" ht="11.25" customHeight="1">
      <c r="A80" s="41" t="s">
        <v>63</v>
      </c>
      <c r="B80" s="36"/>
      <c r="C80" s="37">
        <v>197156</v>
      </c>
      <c r="D80" s="37">
        <v>197028</v>
      </c>
      <c r="E80" s="37">
        <v>197381</v>
      </c>
      <c r="F80" s="38">
        <f>IF(D80&gt;0,100*E80/D80,0)</f>
        <v>100.17916235255903</v>
      </c>
      <c r="G80" s="39"/>
      <c r="H80" s="130">
        <v>445.64500000000004</v>
      </c>
      <c r="I80" s="131">
        <v>286.617</v>
      </c>
      <c r="J80" s="131">
        <v>514.967</v>
      </c>
      <c r="K80" s="40">
        <v>179.6707801700527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>
        <f>IF(D84&gt;0,100*E84/D84,0)</f>
        <v>0</v>
      </c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278668</v>
      </c>
      <c r="D87" s="48">
        <v>268475</v>
      </c>
      <c r="E87" s="48">
        <v>272334.3</v>
      </c>
      <c r="F87" s="49">
        <f>IF(D87&gt;0,100*E87/D87,0)</f>
        <v>101.43748952416426</v>
      </c>
      <c r="G87" s="39"/>
      <c r="H87" s="134">
        <v>664.402</v>
      </c>
      <c r="I87" s="135">
        <v>431.79900000000004</v>
      </c>
      <c r="J87" s="135">
        <v>716.155</v>
      </c>
      <c r="K87" s="49">
        <v>165.85378845249755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/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3.587</v>
      </c>
      <c r="I9" s="129">
        <v>3.352</v>
      </c>
      <c r="J9" s="129">
        <v>4.652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0.591</v>
      </c>
      <c r="I10" s="129">
        <v>0.665</v>
      </c>
      <c r="J10" s="129">
        <v>3.475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1.872</v>
      </c>
      <c r="I11" s="129">
        <v>1.85</v>
      </c>
      <c r="J11" s="129">
        <v>1.695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0.901</v>
      </c>
      <c r="I12" s="129">
        <v>1.083</v>
      </c>
      <c r="J12" s="129">
        <v>1.125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6.951</v>
      </c>
      <c r="I13" s="131">
        <v>6.949999999999999</v>
      </c>
      <c r="J13" s="131">
        <v>10.947000000000001</v>
      </c>
      <c r="K13" s="40">
        <v>157.5107913669065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>
        <v>0.135</v>
      </c>
      <c r="I15" s="131">
        <v>0.13</v>
      </c>
      <c r="J15" s="131">
        <v>0.155</v>
      </c>
      <c r="K15" s="40">
        <v>119.23076923076923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0.105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0.08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>
        <v>0.032</v>
      </c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0.217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0.343</v>
      </c>
      <c r="I24" s="131">
        <v>0.354</v>
      </c>
      <c r="J24" s="131">
        <v>0.549</v>
      </c>
      <c r="K24" s="40">
        <v>155.0847457627119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0.798</v>
      </c>
      <c r="I26" s="131">
        <v>2</v>
      </c>
      <c r="J26" s="131">
        <v>2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0.956</v>
      </c>
      <c r="I28" s="129">
        <v>4</v>
      </c>
      <c r="J28" s="129">
        <v>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0.154</v>
      </c>
      <c r="I29" s="129">
        <v>0.21</v>
      </c>
      <c r="J29" s="129">
        <v>0.393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11.143</v>
      </c>
      <c r="I30" s="129">
        <v>13.858</v>
      </c>
      <c r="J30" s="129">
        <v>14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12.253</v>
      </c>
      <c r="I31" s="131">
        <v>18.068</v>
      </c>
      <c r="J31" s="131">
        <v>19.393</v>
      </c>
      <c r="K31" s="40">
        <v>107.3334071286252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0.377</v>
      </c>
      <c r="I33" s="129">
        <v>0.407</v>
      </c>
      <c r="J33" s="129">
        <v>0.329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0.008</v>
      </c>
      <c r="I34" s="129">
        <v>0.024</v>
      </c>
      <c r="J34" s="129">
        <v>0.023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1.344</v>
      </c>
      <c r="I35" s="129">
        <v>2.269</v>
      </c>
      <c r="J35" s="129">
        <v>3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0.337</v>
      </c>
      <c r="I36" s="129">
        <v>0.877</v>
      </c>
      <c r="J36" s="129">
        <v>0.859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2.0660000000000003</v>
      </c>
      <c r="I37" s="131">
        <v>3.577</v>
      </c>
      <c r="J37" s="131">
        <v>4.211</v>
      </c>
      <c r="K37" s="40">
        <v>117.7243500139782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0.239</v>
      </c>
      <c r="I39" s="131">
        <v>0.2</v>
      </c>
      <c r="J39" s="131">
        <v>0.145</v>
      </c>
      <c r="K39" s="40">
        <v>72.49999999999999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0.005</v>
      </c>
      <c r="I41" s="129">
        <v>0.008</v>
      </c>
      <c r="J41" s="129">
        <v>0.007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0.275</v>
      </c>
      <c r="I42" s="129">
        <v>0.04</v>
      </c>
      <c r="J42" s="129">
        <v>0.165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0.006</v>
      </c>
      <c r="I43" s="129">
        <v>0.005</v>
      </c>
      <c r="J43" s="129">
        <v>0.008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0.02</v>
      </c>
      <c r="I45" s="129">
        <v>0.045</v>
      </c>
      <c r="J45" s="129">
        <v>0.05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>
        <v>0.03</v>
      </c>
      <c r="I46" s="129">
        <v>0.04</v>
      </c>
      <c r="J46" s="129">
        <v>0.01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>
        <v>0.005</v>
      </c>
      <c r="I47" s="129"/>
      <c r="J47" s="129">
        <v>0.004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>
        <v>0.008</v>
      </c>
      <c r="J49" s="129">
        <v>0.035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0.3410000000000001</v>
      </c>
      <c r="I50" s="131">
        <v>0.14600000000000002</v>
      </c>
      <c r="J50" s="131">
        <v>0.279</v>
      </c>
      <c r="K50" s="40">
        <v>191.0958904109589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1.747</v>
      </c>
      <c r="I52" s="131">
        <v>2.248</v>
      </c>
      <c r="J52" s="131">
        <v>4.94</v>
      </c>
      <c r="K52" s="40">
        <v>219.7508896797153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0.731</v>
      </c>
      <c r="I54" s="129">
        <v>0.868</v>
      </c>
      <c r="J54" s="129">
        <v>0.985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0.007</v>
      </c>
      <c r="I55" s="129">
        <v>0.007</v>
      </c>
      <c r="J55" s="129">
        <v>0.007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0.467</v>
      </c>
      <c r="I56" s="129">
        <v>0.475</v>
      </c>
      <c r="J56" s="129">
        <v>0.475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>
        <v>0.004</v>
      </c>
      <c r="J57" s="129">
        <v>0.004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1.484</v>
      </c>
      <c r="I58" s="129">
        <v>0.977</v>
      </c>
      <c r="J58" s="129">
        <v>1.048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2.689</v>
      </c>
      <c r="I59" s="131">
        <v>2.331</v>
      </c>
      <c r="J59" s="131">
        <v>2.519</v>
      </c>
      <c r="K59" s="40">
        <v>108.06520806520807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1.713</v>
      </c>
      <c r="I61" s="129">
        <v>3.437</v>
      </c>
      <c r="J61" s="129">
        <v>3.13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0.551</v>
      </c>
      <c r="I62" s="129">
        <v>0.468</v>
      </c>
      <c r="J62" s="129">
        <v>0.427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9.411</v>
      </c>
      <c r="I63" s="129">
        <v>2.406</v>
      </c>
      <c r="J63" s="129">
        <v>11.953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11.675</v>
      </c>
      <c r="I64" s="131">
        <v>6.311</v>
      </c>
      <c r="J64" s="131">
        <v>15.51</v>
      </c>
      <c r="K64" s="40">
        <v>245.7613690381873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7.921</v>
      </c>
      <c r="I66" s="131">
        <v>8.659</v>
      </c>
      <c r="J66" s="131">
        <v>10.935</v>
      </c>
      <c r="K66" s="40">
        <v>126.28479039150017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78.513</v>
      </c>
      <c r="I68" s="129">
        <v>73</v>
      </c>
      <c r="J68" s="129">
        <v>56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20.032</v>
      </c>
      <c r="I69" s="129">
        <v>20.5</v>
      </c>
      <c r="J69" s="129">
        <v>16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98.545</v>
      </c>
      <c r="I70" s="131">
        <v>93.5</v>
      </c>
      <c r="J70" s="131">
        <v>72</v>
      </c>
      <c r="K70" s="40">
        <v>77.00534759358288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0.597</v>
      </c>
      <c r="I72" s="129">
        <v>0.597</v>
      </c>
      <c r="J72" s="129">
        <v>0.597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0.419</v>
      </c>
      <c r="I73" s="129">
        <v>0.162</v>
      </c>
      <c r="J73" s="129">
        <v>0.375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0.864</v>
      </c>
      <c r="I74" s="129">
        <v>0.8</v>
      </c>
      <c r="J74" s="129">
        <v>0.6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1.615</v>
      </c>
      <c r="I75" s="129">
        <v>1.57</v>
      </c>
      <c r="J75" s="129">
        <v>1.288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1.8</v>
      </c>
      <c r="I76" s="129">
        <v>1.36</v>
      </c>
      <c r="J76" s="129">
        <v>1.322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0.344</v>
      </c>
      <c r="I77" s="129">
        <v>0.344</v>
      </c>
      <c r="J77" s="129">
        <v>0.47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0.303</v>
      </c>
      <c r="I78" s="129">
        <v>0.3</v>
      </c>
      <c r="J78" s="129">
        <v>0.28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11.225</v>
      </c>
      <c r="I79" s="129">
        <v>11.6</v>
      </c>
      <c r="J79" s="129">
        <v>11.6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17.167</v>
      </c>
      <c r="I80" s="131">
        <v>16.733</v>
      </c>
      <c r="J80" s="131">
        <v>16.532</v>
      </c>
      <c r="K80" s="40">
        <v>98.79878085220821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1.343</v>
      </c>
      <c r="I82" s="129">
        <v>1.343</v>
      </c>
      <c r="J82" s="129">
        <v>1.34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0.615</v>
      </c>
      <c r="I83" s="129">
        <v>0.615</v>
      </c>
      <c r="J83" s="129">
        <v>0.616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1.958</v>
      </c>
      <c r="I84" s="131">
        <v>1.958</v>
      </c>
      <c r="J84" s="131">
        <v>1.956</v>
      </c>
      <c r="K84" s="40">
        <v>99.89785495403473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165.04500000000002</v>
      </c>
      <c r="I87" s="135">
        <v>163.165</v>
      </c>
      <c r="J87" s="135">
        <v>162.071</v>
      </c>
      <c r="K87" s="49">
        <v>99.32951306959214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116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/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>
        <v>0.003</v>
      </c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0.002516</v>
      </c>
      <c r="I12" s="129">
        <v>0.003</v>
      </c>
      <c r="J12" s="129">
        <v>0.002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0.002516</v>
      </c>
      <c r="I13" s="131">
        <v>0.006</v>
      </c>
      <c r="J13" s="131">
        <v>0.002</v>
      </c>
      <c r="K13" s="40">
        <v>33.333333333333336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>
        <v>0.004</v>
      </c>
      <c r="J15" s="131">
        <v>0.008</v>
      </c>
      <c r="K15" s="40">
        <v>200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>
        <v>0.001</v>
      </c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/>
      <c r="I31" s="131"/>
      <c r="J31" s="131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>
        <v>0.003</v>
      </c>
      <c r="J36" s="129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/>
      <c r="I37" s="131">
        <v>0.003</v>
      </c>
      <c r="J37" s="131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0.05</v>
      </c>
      <c r="I39" s="131">
        <v>0.044</v>
      </c>
      <c r="J39" s="131">
        <v>0.035</v>
      </c>
      <c r="K39" s="40">
        <v>79.54545454545456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/>
      <c r="I50" s="131"/>
      <c r="J50" s="131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/>
      <c r="I52" s="131"/>
      <c r="J52" s="131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/>
      <c r="I59" s="131"/>
      <c r="J59" s="131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2.367</v>
      </c>
      <c r="I61" s="129">
        <v>1.502</v>
      </c>
      <c r="J61" s="129">
        <v>2.498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0.57</v>
      </c>
      <c r="I62" s="129">
        <v>2.1</v>
      </c>
      <c r="J62" s="129">
        <v>3.259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4.85</v>
      </c>
      <c r="I63" s="129">
        <v>9.246</v>
      </c>
      <c r="J63" s="129">
        <v>10.911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7.786999999999999</v>
      </c>
      <c r="I64" s="131">
        <v>12.848</v>
      </c>
      <c r="J64" s="131">
        <v>16.668</v>
      </c>
      <c r="K64" s="40">
        <v>129.73225404732253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0.048</v>
      </c>
      <c r="I66" s="131">
        <v>0.024</v>
      </c>
      <c r="J66" s="131">
        <v>0.018</v>
      </c>
      <c r="K66" s="40">
        <v>74.99999999999999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/>
      <c r="I70" s="131"/>
      <c r="J70" s="131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0.052</v>
      </c>
      <c r="I72" s="129">
        <v>0.05</v>
      </c>
      <c r="J72" s="129">
        <v>0.058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6.15</v>
      </c>
      <c r="I73" s="129">
        <v>7.144</v>
      </c>
      <c r="J73" s="129">
        <v>9.45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28.227</v>
      </c>
      <c r="I75" s="129">
        <v>17.275</v>
      </c>
      <c r="J75" s="129">
        <v>15.023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2.59</v>
      </c>
      <c r="I76" s="129">
        <v>4.85</v>
      </c>
      <c r="J76" s="129">
        <v>2.934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59.592</v>
      </c>
      <c r="I78" s="129">
        <v>49.023</v>
      </c>
      <c r="J78" s="129">
        <v>60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/>
      <c r="I79" s="129">
        <v>0.038</v>
      </c>
      <c r="J79" s="129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96.611</v>
      </c>
      <c r="I80" s="131">
        <v>78.38</v>
      </c>
      <c r="J80" s="131">
        <v>87.465</v>
      </c>
      <c r="K80" s="40">
        <v>111.59096708343966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1.972</v>
      </c>
      <c r="I82" s="129">
        <v>2.269</v>
      </c>
      <c r="J82" s="129">
        <v>2.269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9.002</v>
      </c>
      <c r="I83" s="129">
        <v>12.369</v>
      </c>
      <c r="J83" s="129">
        <v>14.7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10.974</v>
      </c>
      <c r="I84" s="131">
        <v>14.638</v>
      </c>
      <c r="J84" s="131">
        <v>16.969</v>
      </c>
      <c r="K84" s="40">
        <v>115.9243065992622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115.47251600000001</v>
      </c>
      <c r="I87" s="135">
        <v>105.947</v>
      </c>
      <c r="J87" s="135">
        <v>121.166</v>
      </c>
      <c r="K87" s="49">
        <v>114.36472953457861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117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/>
      <c r="F7" s="21" t="str">
        <f>CONCATENATE(D6,"=100")</f>
        <v>2023=100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/>
      <c r="I13" s="131"/>
      <c r="J13" s="131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0.119</v>
      </c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0.119</v>
      </c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2.698</v>
      </c>
      <c r="I24" s="131">
        <v>3.422</v>
      </c>
      <c r="J24" s="131">
        <v>3.415</v>
      </c>
      <c r="K24" s="40">
        <v>99.79544126241963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3.397</v>
      </c>
      <c r="I26" s="131">
        <v>5.6</v>
      </c>
      <c r="J26" s="131">
        <v>5.4</v>
      </c>
      <c r="K26" s="40">
        <v>96.42857142857143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3.896</v>
      </c>
      <c r="I28" s="129">
        <v>15.5</v>
      </c>
      <c r="J28" s="129">
        <v>18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6.147</v>
      </c>
      <c r="I29" s="129">
        <v>10.8</v>
      </c>
      <c r="J29" s="129">
        <v>10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20.152</v>
      </c>
      <c r="I30" s="129">
        <v>25.497</v>
      </c>
      <c r="J30" s="129">
        <v>31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30.195</v>
      </c>
      <c r="I31" s="131">
        <v>51.797</v>
      </c>
      <c r="J31" s="131">
        <v>59</v>
      </c>
      <c r="K31" s="40">
        <v>113.90621078440837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0.178</v>
      </c>
      <c r="I33" s="129">
        <v>0.256</v>
      </c>
      <c r="J33" s="129">
        <v>0.349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0.008</v>
      </c>
      <c r="I34" s="129">
        <v>0.008</v>
      </c>
      <c r="J34" s="129">
        <v>0.006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3.764</v>
      </c>
      <c r="I35" s="129">
        <v>10.644</v>
      </c>
      <c r="J35" s="129">
        <v>12.168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5.729</v>
      </c>
      <c r="I36" s="129">
        <v>13.548</v>
      </c>
      <c r="J36" s="129">
        <v>8.269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9.679</v>
      </c>
      <c r="I37" s="131">
        <v>24.456</v>
      </c>
      <c r="J37" s="131">
        <v>20.792</v>
      </c>
      <c r="K37" s="40">
        <v>85.01799149492969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2.982</v>
      </c>
      <c r="I39" s="131">
        <v>2.6</v>
      </c>
      <c r="J39" s="131">
        <v>1.9</v>
      </c>
      <c r="K39" s="40">
        <v>73.07692307692308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0.02</v>
      </c>
      <c r="I41" s="129">
        <v>0.044</v>
      </c>
      <c r="J41" s="129">
        <v>0.023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0.052</v>
      </c>
      <c r="I42" s="129">
        <v>0.01</v>
      </c>
      <c r="J42" s="129">
        <v>0.043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0.016</v>
      </c>
      <c r="I43" s="129">
        <v>0.013</v>
      </c>
      <c r="J43" s="129">
        <v>0.055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0.15</v>
      </c>
      <c r="I45" s="129">
        <v>0.35</v>
      </c>
      <c r="J45" s="129">
        <v>0.35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>
        <v>0.058</v>
      </c>
      <c r="I46" s="129">
        <v>0.06</v>
      </c>
      <c r="J46" s="129">
        <v>0.012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>
        <v>0.1</v>
      </c>
      <c r="I47" s="129">
        <v>0.26</v>
      </c>
      <c r="J47" s="129">
        <v>0.25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>
        <v>0.211</v>
      </c>
      <c r="I48" s="129">
        <v>1.337</v>
      </c>
      <c r="J48" s="129">
        <v>1.337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>
        <v>0.21</v>
      </c>
      <c r="I49" s="129">
        <v>0.12</v>
      </c>
      <c r="J49" s="129">
        <v>0.59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0.817</v>
      </c>
      <c r="I50" s="131">
        <v>2.194</v>
      </c>
      <c r="J50" s="131">
        <v>2.6599999999999997</v>
      </c>
      <c r="K50" s="40">
        <v>121.23974475843207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0.358</v>
      </c>
      <c r="I52" s="131">
        <v>0.534</v>
      </c>
      <c r="J52" s="131">
        <v>0.546</v>
      </c>
      <c r="K52" s="40">
        <v>102.24719101123596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10.758</v>
      </c>
      <c r="I54" s="129">
        <v>45.077</v>
      </c>
      <c r="J54" s="129">
        <v>52.787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5.04</v>
      </c>
      <c r="I55" s="129">
        <v>4.159</v>
      </c>
      <c r="J55" s="129">
        <v>4.162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1.565</v>
      </c>
      <c r="I56" s="129">
        <v>4.5</v>
      </c>
      <c r="J56" s="129">
        <v>6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>
        <v>0.059</v>
      </c>
      <c r="I57" s="129">
        <v>0.104</v>
      </c>
      <c r="J57" s="129">
        <v>0.104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8.722</v>
      </c>
      <c r="I58" s="129">
        <v>5.824</v>
      </c>
      <c r="J58" s="129">
        <v>9.243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26.144</v>
      </c>
      <c r="I59" s="131">
        <v>59.663999999999994</v>
      </c>
      <c r="J59" s="131">
        <v>72.29599999999999</v>
      </c>
      <c r="K59" s="40">
        <v>121.17189595065702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7.927</v>
      </c>
      <c r="I61" s="129">
        <v>7.792</v>
      </c>
      <c r="J61" s="129">
        <v>16.244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10.577</v>
      </c>
      <c r="I62" s="129">
        <v>8.087</v>
      </c>
      <c r="J62" s="129">
        <v>9.146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15.282</v>
      </c>
      <c r="I63" s="129">
        <v>7.883</v>
      </c>
      <c r="J63" s="129">
        <v>16.992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33.786</v>
      </c>
      <c r="I64" s="131">
        <v>23.762</v>
      </c>
      <c r="J64" s="131">
        <v>42.382000000000005</v>
      </c>
      <c r="K64" s="40">
        <v>178.36040737311677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26.895</v>
      </c>
      <c r="I66" s="131">
        <v>14.592</v>
      </c>
      <c r="J66" s="131">
        <v>21</v>
      </c>
      <c r="K66" s="40">
        <v>143.91447368421052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17.395</v>
      </c>
      <c r="I68" s="129">
        <v>18.5</v>
      </c>
      <c r="J68" s="129">
        <v>15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5.901</v>
      </c>
      <c r="I69" s="129">
        <v>7</v>
      </c>
      <c r="J69" s="129">
        <v>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23.296</v>
      </c>
      <c r="I70" s="131">
        <v>25.5</v>
      </c>
      <c r="J70" s="131">
        <v>20</v>
      </c>
      <c r="K70" s="40">
        <v>78.43137254901961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9.569</v>
      </c>
      <c r="I72" s="129">
        <v>18.216</v>
      </c>
      <c r="J72" s="129">
        <v>18.216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1.787</v>
      </c>
      <c r="I73" s="129">
        <v>1.6</v>
      </c>
      <c r="J73" s="129">
        <v>1.535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19.545</v>
      </c>
      <c r="I74" s="129">
        <v>4.5</v>
      </c>
      <c r="J74" s="129">
        <v>7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32.753</v>
      </c>
      <c r="I75" s="129">
        <v>26.264</v>
      </c>
      <c r="J75" s="129">
        <v>38.556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3.94</v>
      </c>
      <c r="I76" s="129">
        <v>3.6</v>
      </c>
      <c r="J76" s="129">
        <v>3.6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5.884</v>
      </c>
      <c r="I77" s="129">
        <v>5.884</v>
      </c>
      <c r="J77" s="129">
        <v>5.65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4.149</v>
      </c>
      <c r="I78" s="129">
        <v>3</v>
      </c>
      <c r="J78" s="129">
        <v>3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25.36</v>
      </c>
      <c r="I79" s="129">
        <v>23.5</v>
      </c>
      <c r="J79" s="129">
        <v>31.68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102.98700000000001</v>
      </c>
      <c r="I80" s="131">
        <v>86.564</v>
      </c>
      <c r="J80" s="131">
        <v>109.237</v>
      </c>
      <c r="K80" s="40">
        <v>126.19218150732407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0.168</v>
      </c>
      <c r="I82" s="129">
        <v>0.168</v>
      </c>
      <c r="J82" s="129">
        <v>0.168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0.076</v>
      </c>
      <c r="I83" s="129">
        <v>0.076</v>
      </c>
      <c r="J83" s="129">
        <v>0.081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0.244</v>
      </c>
      <c r="I84" s="131">
        <v>0.244</v>
      </c>
      <c r="J84" s="131">
        <v>0.249</v>
      </c>
      <c r="K84" s="40">
        <v>102.04918032786885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263.59700000000004</v>
      </c>
      <c r="I87" s="135">
        <v>300.92900000000003</v>
      </c>
      <c r="J87" s="135">
        <v>358.87700000000007</v>
      </c>
      <c r="K87" s="49">
        <v>119.25636944262601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0" zoomScaleSheetLayoutView="90" zoomScalePageLayoutView="0" workbookViewId="0" topLeftCell="A19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118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/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8.298</v>
      </c>
      <c r="I9" s="129">
        <v>8.465</v>
      </c>
      <c r="J9" s="129">
        <v>8.8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8.677</v>
      </c>
      <c r="I10" s="129">
        <v>8.48</v>
      </c>
      <c r="J10" s="129">
        <v>9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35.475</v>
      </c>
      <c r="I11" s="129">
        <v>35.835</v>
      </c>
      <c r="J11" s="129">
        <v>38.7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72.57</v>
      </c>
      <c r="I12" s="129">
        <v>68.352</v>
      </c>
      <c r="J12" s="129">
        <v>68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125.02</v>
      </c>
      <c r="I13" s="131">
        <v>121.132</v>
      </c>
      <c r="J13" s="131">
        <v>124.5</v>
      </c>
      <c r="K13" s="40">
        <v>102.7804378694317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>
        <v>0.168</v>
      </c>
      <c r="I15" s="131">
        <v>0.122</v>
      </c>
      <c r="J15" s="131">
        <v>0.135</v>
      </c>
      <c r="K15" s="40">
        <v>110.65573770491804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>
        <v>0.456</v>
      </c>
      <c r="I17" s="131">
        <v>0.46</v>
      </c>
      <c r="J17" s="131">
        <v>0.406</v>
      </c>
      <c r="K17" s="40">
        <v>88.26086956521739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78.969</v>
      </c>
      <c r="I19" s="129">
        <v>81.381</v>
      </c>
      <c r="J19" s="129">
        <v>98.357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3.894</v>
      </c>
      <c r="I20" s="129">
        <v>4.842</v>
      </c>
      <c r="J20" s="129">
        <v>3.93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>
        <v>2.487</v>
      </c>
      <c r="I21" s="129">
        <v>2.672</v>
      </c>
      <c r="J21" s="129">
        <v>2.202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85.35</v>
      </c>
      <c r="I22" s="131">
        <v>88.895</v>
      </c>
      <c r="J22" s="131">
        <f>J21+J20+J19</f>
        <v>104.489</v>
      </c>
      <c r="K22" s="40">
        <f>IF(AND(I22&gt;0,J22&gt;0),J22*100/I22,"")</f>
        <v>117.54204398447607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106.149</v>
      </c>
      <c r="I24" s="131">
        <v>102.001</v>
      </c>
      <c r="J24" s="131">
        <v>99.892</v>
      </c>
      <c r="K24" s="40">
        <v>97.93237321202731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299.472</v>
      </c>
      <c r="I26" s="131">
        <v>301.025</v>
      </c>
      <c r="J26" s="131">
        <v>272.638</v>
      </c>
      <c r="K26" s="40">
        <v>90.56988622207459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20.439</v>
      </c>
      <c r="I28" s="129">
        <v>17.729</v>
      </c>
      <c r="J28" s="129">
        <v>22.6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2.404</v>
      </c>
      <c r="I29" s="129">
        <v>1.78</v>
      </c>
      <c r="J29" s="129">
        <v>2.9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115.662</v>
      </c>
      <c r="I30" s="129">
        <v>114.561</v>
      </c>
      <c r="J30" s="129">
        <v>116.51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138.505</v>
      </c>
      <c r="I31" s="131">
        <v>134.07</v>
      </c>
      <c r="J31" s="131">
        <v>142.01</v>
      </c>
      <c r="K31" s="40">
        <v>105.92227940628031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173.408</v>
      </c>
      <c r="I33" s="129">
        <v>143.487</v>
      </c>
      <c r="J33" s="129">
        <v>103.229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8.159</v>
      </c>
      <c r="I34" s="129">
        <v>8.542</v>
      </c>
      <c r="J34" s="129">
        <v>8.46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40.527</v>
      </c>
      <c r="I35" s="129">
        <v>39.295</v>
      </c>
      <c r="J35" s="129">
        <v>41.474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175.544</v>
      </c>
      <c r="I36" s="129">
        <v>166.942</v>
      </c>
      <c r="J36" s="129">
        <v>127.801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397.63800000000003</v>
      </c>
      <c r="I37" s="131">
        <v>358.266</v>
      </c>
      <c r="J37" s="131">
        <v>280.964</v>
      </c>
      <c r="K37" s="40">
        <v>78.42329442369636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9.843</v>
      </c>
      <c r="I39" s="131">
        <v>10.347</v>
      </c>
      <c r="J39" s="131">
        <v>11.1</v>
      </c>
      <c r="K39" s="40">
        <v>107.27747173093651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1.787</v>
      </c>
      <c r="I41" s="129">
        <v>2.595</v>
      </c>
      <c r="J41" s="129">
        <v>4.503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83.47</v>
      </c>
      <c r="I42" s="129">
        <v>79.005</v>
      </c>
      <c r="J42" s="129">
        <v>80.979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21.501</v>
      </c>
      <c r="I43" s="129">
        <v>21.839</v>
      </c>
      <c r="J43" s="129">
        <v>22.779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>
        <v>2.076</v>
      </c>
      <c r="I44" s="129">
        <v>1.815</v>
      </c>
      <c r="J44" s="129">
        <v>1.905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1.34</v>
      </c>
      <c r="I45" s="129">
        <v>1.1</v>
      </c>
      <c r="J45" s="129">
        <v>1.381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>
        <v>11.23</v>
      </c>
      <c r="I46" s="129">
        <v>14.014</v>
      </c>
      <c r="J46" s="129">
        <v>14.044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>
        <v>3.868</v>
      </c>
      <c r="I47" s="129">
        <v>4.97</v>
      </c>
      <c r="J47" s="129">
        <v>3.758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>
        <v>164.668</v>
      </c>
      <c r="I48" s="129">
        <v>165.934</v>
      </c>
      <c r="J48" s="129">
        <v>163.428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>
        <v>43.672</v>
      </c>
      <c r="I49" s="129">
        <v>44.859</v>
      </c>
      <c r="J49" s="129">
        <v>37.178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333.61199999999997</v>
      </c>
      <c r="I50" s="131">
        <v>336.131</v>
      </c>
      <c r="J50" s="131">
        <v>329.955</v>
      </c>
      <c r="K50" s="40">
        <v>98.16262112093203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9.138</v>
      </c>
      <c r="I52" s="131">
        <v>10.443</v>
      </c>
      <c r="J52" s="131">
        <v>8.424</v>
      </c>
      <c r="K52" s="40">
        <v>80.66647515081873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473.375</v>
      </c>
      <c r="I54" s="129">
        <v>490.156</v>
      </c>
      <c r="J54" s="129">
        <v>329.421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1637.544</v>
      </c>
      <c r="I55" s="129">
        <v>1555.22</v>
      </c>
      <c r="J55" s="129">
        <v>1230.55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606.436</v>
      </c>
      <c r="I56" s="129">
        <v>561.708</v>
      </c>
      <c r="J56" s="129">
        <v>345.675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>
        <v>8.518</v>
      </c>
      <c r="I57" s="129">
        <v>7.555</v>
      </c>
      <c r="J57" s="129">
        <v>6.046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656.584</v>
      </c>
      <c r="I58" s="129">
        <v>561.642</v>
      </c>
      <c r="J58" s="129">
        <v>482.009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3382.457</v>
      </c>
      <c r="I59" s="131">
        <v>3176.281</v>
      </c>
      <c r="J59" s="131">
        <v>2393.701</v>
      </c>
      <c r="K59" s="40">
        <v>75.36175168380883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29.018</v>
      </c>
      <c r="I61" s="129">
        <v>28.934</v>
      </c>
      <c r="J61" s="129">
        <v>19.116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1.438</v>
      </c>
      <c r="I62" s="129">
        <v>0.365</v>
      </c>
      <c r="J62" s="129">
        <v>0.502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285.368</v>
      </c>
      <c r="I63" s="129">
        <v>281.173</v>
      </c>
      <c r="J63" s="129">
        <v>180.462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315.824</v>
      </c>
      <c r="I64" s="131">
        <v>310.472</v>
      </c>
      <c r="J64" s="131">
        <v>200.07999999999998</v>
      </c>
      <c r="K64" s="40">
        <v>64.44381457909249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86.147</v>
      </c>
      <c r="I66" s="131">
        <v>64.188</v>
      </c>
      <c r="J66" s="131">
        <v>43.532</v>
      </c>
      <c r="K66" s="40">
        <v>67.81953013024241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327.129</v>
      </c>
      <c r="I68" s="129">
        <v>451.916</v>
      </c>
      <c r="J68" s="129">
        <v>341.021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5.682</v>
      </c>
      <c r="I69" s="129">
        <v>5.665</v>
      </c>
      <c r="J69" s="129">
        <v>4.2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332.81100000000004</v>
      </c>
      <c r="I70" s="131">
        <v>457.581</v>
      </c>
      <c r="J70" s="131">
        <v>345.221</v>
      </c>
      <c r="K70" s="40">
        <v>75.44478463922233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1.369</v>
      </c>
      <c r="I72" s="129">
        <v>1.917</v>
      </c>
      <c r="J72" s="129">
        <v>1.72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67.247</v>
      </c>
      <c r="I73" s="129">
        <v>51.51</v>
      </c>
      <c r="J73" s="129">
        <v>50.541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32.505</v>
      </c>
      <c r="I74" s="129">
        <v>30.31</v>
      </c>
      <c r="J74" s="129">
        <v>30.318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5.793</v>
      </c>
      <c r="I75" s="129">
        <v>4.912</v>
      </c>
      <c r="J75" s="129">
        <v>3.899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27.28</v>
      </c>
      <c r="I76" s="129">
        <v>26.653</v>
      </c>
      <c r="J76" s="129">
        <v>22.95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0.532</v>
      </c>
      <c r="I77" s="129">
        <v>0.331</v>
      </c>
      <c r="J77" s="129">
        <v>0.274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7.285</v>
      </c>
      <c r="I78" s="129">
        <v>5.575</v>
      </c>
      <c r="J78" s="129">
        <v>2.706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0.645</v>
      </c>
      <c r="I79" s="129">
        <v>0.486</v>
      </c>
      <c r="J79" s="129">
        <v>0.523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142.65600000000003</v>
      </c>
      <c r="I80" s="131">
        <v>121.694</v>
      </c>
      <c r="J80" s="131">
        <v>112.931</v>
      </c>
      <c r="K80" s="40">
        <v>92.79915197133795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3.261</v>
      </c>
      <c r="I82" s="129">
        <v>3.176</v>
      </c>
      <c r="J82" s="129">
        <v>3.923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10.022</v>
      </c>
      <c r="I83" s="129">
        <v>12.648</v>
      </c>
      <c r="J83" s="129">
        <v>7.616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13.283000000000001</v>
      </c>
      <c r="I84" s="131">
        <v>15.824</v>
      </c>
      <c r="J84" s="131">
        <v>11.539</v>
      </c>
      <c r="K84" s="40">
        <v>72.92087967644085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5778.5289999999995</v>
      </c>
      <c r="I87" s="135">
        <v>5608.932</v>
      </c>
      <c r="J87" s="135">
        <f>J84+J80+J70+J66+J64+J59+J52+J50+J39+J37+J31+J26+J22+J17+J15+J13+J24</f>
        <v>4481.516999999999</v>
      </c>
      <c r="K87" s="168">
        <f>IF(AND(I87&gt;0,J87&gt;0),J87*100/I87,"")</f>
        <v>79.89964934500898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0" zoomScaleSheetLayoutView="90" zoomScalePageLayoutView="0" workbookViewId="0" topLeftCell="G11">
      <selection activeCell="J27" sqref="J27:K2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119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/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90.591</v>
      </c>
      <c r="I9" s="129">
        <v>55.538</v>
      </c>
      <c r="J9" s="129">
        <v>54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52.19</v>
      </c>
      <c r="I10" s="129">
        <v>58.778</v>
      </c>
      <c r="J10" s="129">
        <v>59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229.67</v>
      </c>
      <c r="I11" s="129">
        <v>248.55</v>
      </c>
      <c r="J11" s="129">
        <v>260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778.952</v>
      </c>
      <c r="I12" s="129">
        <v>463.085</v>
      </c>
      <c r="J12" s="129">
        <v>445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1151.403</v>
      </c>
      <c r="I13" s="131">
        <v>825.951</v>
      </c>
      <c r="J13" s="131">
        <v>818</v>
      </c>
      <c r="K13" s="40">
        <v>99.03735209473685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>
        <v>0.746</v>
      </c>
      <c r="I15" s="131">
        <v>0.862</v>
      </c>
      <c r="J15" s="131">
        <v>0.985</v>
      </c>
      <c r="K15" s="40">
        <v>114.2691415313225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>
        <v>0.859</v>
      </c>
      <c r="I17" s="131">
        <v>1.219</v>
      </c>
      <c r="J17" s="131">
        <v>2.761</v>
      </c>
      <c r="K17" s="40">
        <v>226.49712879409353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689.994</v>
      </c>
      <c r="I19" s="129">
        <v>711.961</v>
      </c>
      <c r="J19" s="129">
        <v>691.55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20.129</v>
      </c>
      <c r="I20" s="129">
        <v>27.168</v>
      </c>
      <c r="J20" s="129">
        <v>27.005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>
        <v>14.7965</v>
      </c>
      <c r="I21" s="129">
        <v>15.257</v>
      </c>
      <c r="J21" s="129">
        <v>14.377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724.9195000000001</v>
      </c>
      <c r="I22" s="131">
        <v>754.386</v>
      </c>
      <c r="J22" s="131">
        <v>732.9319999999999</v>
      </c>
      <c r="K22" s="40">
        <v>97.15609780669313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630.39</v>
      </c>
      <c r="I24" s="131">
        <v>614.219</v>
      </c>
      <c r="J24" s="131">
        <v>580.177</v>
      </c>
      <c r="K24" s="40">
        <v>94.45767714772744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2116.558</v>
      </c>
      <c r="I26" s="131">
        <v>2134.445</v>
      </c>
      <c r="J26" s="131">
        <v>1916.219</v>
      </c>
      <c r="K26" s="40">
        <v>89.77598392087872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149.037</v>
      </c>
      <c r="I28" s="129">
        <v>125.223</v>
      </c>
      <c r="J28" s="129">
        <v>139.5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13.221</v>
      </c>
      <c r="I29" s="129">
        <v>11.825</v>
      </c>
      <c r="J29" s="129">
        <v>16.8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906.496</v>
      </c>
      <c r="I30" s="129">
        <v>981.355</v>
      </c>
      <c r="J30" s="129">
        <v>873.16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1068.754</v>
      </c>
      <c r="I31" s="131">
        <v>1118.403</v>
      </c>
      <c r="J31" s="131">
        <v>1029.46</v>
      </c>
      <c r="K31" s="40">
        <v>92.0473210461703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2004.13</v>
      </c>
      <c r="I33" s="129">
        <v>1737.723</v>
      </c>
      <c r="J33" s="129">
        <v>745.517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61.517</v>
      </c>
      <c r="I34" s="129">
        <v>58.5995</v>
      </c>
      <c r="J34" s="129">
        <v>65.823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139.192</v>
      </c>
      <c r="I35" s="129">
        <v>129.853</v>
      </c>
      <c r="J35" s="129">
        <v>259.791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1084.639</v>
      </c>
      <c r="I36" s="129">
        <v>917.5125</v>
      </c>
      <c r="J36" s="129">
        <v>858.951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3289.478</v>
      </c>
      <c r="I37" s="131">
        <v>2843.688</v>
      </c>
      <c r="J37" s="131">
        <v>1930.082</v>
      </c>
      <c r="K37" s="40">
        <v>67.87249515418007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57.218</v>
      </c>
      <c r="I39" s="131">
        <v>65.0935</v>
      </c>
      <c r="J39" s="131">
        <v>71</v>
      </c>
      <c r="K39" s="40">
        <v>109.07387066296941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5.029</v>
      </c>
      <c r="I41" s="129">
        <v>7.24</v>
      </c>
      <c r="J41" s="129">
        <v>31.486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526.252</v>
      </c>
      <c r="I42" s="129">
        <v>486.247</v>
      </c>
      <c r="J42" s="129">
        <v>566.853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143.024</v>
      </c>
      <c r="I43" s="129">
        <v>141.8995</v>
      </c>
      <c r="J43" s="129">
        <v>125.342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>
        <v>14.22</v>
      </c>
      <c r="I44" s="129">
        <v>12.432</v>
      </c>
      <c r="J44" s="129">
        <v>13.335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6.713</v>
      </c>
      <c r="I45" s="129">
        <v>6.093</v>
      </c>
      <c r="J45" s="129">
        <v>9.66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>
        <v>78.324</v>
      </c>
      <c r="I46" s="129">
        <v>117.176</v>
      </c>
      <c r="J46" s="129">
        <v>98.308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>
        <v>12.701</v>
      </c>
      <c r="I47" s="129">
        <v>16.309</v>
      </c>
      <c r="J47" s="129">
        <v>26.306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>
        <v>1228.959</v>
      </c>
      <c r="I48" s="129">
        <v>1451.887</v>
      </c>
      <c r="J48" s="129">
        <v>1143.961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>
        <v>201.952</v>
      </c>
      <c r="I49" s="129">
        <v>204.379</v>
      </c>
      <c r="J49" s="129">
        <v>260.246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2217.174</v>
      </c>
      <c r="I50" s="131">
        <v>2443.6625</v>
      </c>
      <c r="J50" s="131">
        <v>2275.497</v>
      </c>
      <c r="K50" s="40">
        <v>93.11830091103006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66.261</v>
      </c>
      <c r="I52" s="131">
        <v>83.716</v>
      </c>
      <c r="J52" s="131">
        <v>61.189</v>
      </c>
      <c r="K52" s="40">
        <v>73.09116536862726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3461.034</v>
      </c>
      <c r="I54" s="129">
        <v>3667.682</v>
      </c>
      <c r="J54" s="129">
        <v>2426.188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10321.5315</v>
      </c>
      <c r="I55" s="129">
        <v>10157.949</v>
      </c>
      <c r="J55" s="129">
        <v>9053.456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3846.0975</v>
      </c>
      <c r="I56" s="129">
        <v>3905.3705</v>
      </c>
      <c r="J56" s="129">
        <v>2483.152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>
        <v>21.075</v>
      </c>
      <c r="I57" s="129">
        <v>26.056</v>
      </c>
      <c r="J57" s="129">
        <v>42.319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4483.481</v>
      </c>
      <c r="I58" s="129">
        <v>5068.0495</v>
      </c>
      <c r="J58" s="129">
        <v>3569.185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22133.219</v>
      </c>
      <c r="I59" s="131">
        <v>22825.107000000004</v>
      </c>
      <c r="J59" s="131">
        <v>17574.3</v>
      </c>
      <c r="K59" s="40">
        <v>76.99547695439061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205.4</v>
      </c>
      <c r="I61" s="129">
        <v>263.1805</v>
      </c>
      <c r="J61" s="129">
        <v>141.458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1.961</v>
      </c>
      <c r="I62" s="129">
        <v>4.676</v>
      </c>
      <c r="J62" s="129">
        <v>3.263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2115.355</v>
      </c>
      <c r="I63" s="129">
        <v>2100.13</v>
      </c>
      <c r="J63" s="129">
        <v>1262.048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2322.716</v>
      </c>
      <c r="I64" s="131">
        <v>2367.9865</v>
      </c>
      <c r="J64" s="131">
        <v>1406.769</v>
      </c>
      <c r="K64" s="40">
        <v>59.40781334690886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760.136</v>
      </c>
      <c r="I66" s="131">
        <v>730.842</v>
      </c>
      <c r="J66" s="131">
        <v>394.192</v>
      </c>
      <c r="K66" s="40">
        <v>53.93669219886104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2546.574</v>
      </c>
      <c r="I68" s="129">
        <v>3460.416</v>
      </c>
      <c r="J68" s="129">
        <v>2640.9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23.528</v>
      </c>
      <c r="I69" s="129">
        <v>19.892</v>
      </c>
      <c r="J69" s="129">
        <v>32.5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2570.102</v>
      </c>
      <c r="I70" s="131">
        <v>3480.308</v>
      </c>
      <c r="J70" s="131">
        <v>2673.4</v>
      </c>
      <c r="K70" s="40">
        <v>76.81504050790907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3.959</v>
      </c>
      <c r="I72" s="129">
        <v>4.462</v>
      </c>
      <c r="J72" s="129">
        <v>11.798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475.657</v>
      </c>
      <c r="I73" s="129">
        <v>371.7315</v>
      </c>
      <c r="J73" s="129">
        <v>419.066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214.627</v>
      </c>
      <c r="I74" s="129">
        <v>173.584</v>
      </c>
      <c r="J74" s="129">
        <v>206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8.589</v>
      </c>
      <c r="I75" s="129">
        <v>8.493</v>
      </c>
      <c r="J75" s="129">
        <v>25.733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207.328</v>
      </c>
      <c r="I76" s="129">
        <v>126.572</v>
      </c>
      <c r="J76" s="129">
        <v>162.43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4.011</v>
      </c>
      <c r="I77" s="129">
        <v>2.378</v>
      </c>
      <c r="J77" s="129">
        <v>2.162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21.6785</v>
      </c>
      <c r="I78" s="129">
        <v>25.472</v>
      </c>
      <c r="J78" s="129">
        <v>16.406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4.502</v>
      </c>
      <c r="I79" s="129">
        <v>3.4</v>
      </c>
      <c r="J79" s="129">
        <v>3.661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940.3514999999999</v>
      </c>
      <c r="I80" s="131">
        <v>716.0925</v>
      </c>
      <c r="J80" s="131">
        <v>847.256</v>
      </c>
      <c r="K80" s="40">
        <v>118.31655826586648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15.288</v>
      </c>
      <c r="I82" s="129">
        <v>16.163</v>
      </c>
      <c r="J82" s="129">
        <v>31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38.078</v>
      </c>
      <c r="I83" s="129">
        <v>46.734</v>
      </c>
      <c r="J83" s="129">
        <v>57.725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53.366</v>
      </c>
      <c r="I84" s="131">
        <v>62.897000000000006</v>
      </c>
      <c r="J84" s="131">
        <v>88.725</v>
      </c>
      <c r="K84" s="40">
        <v>141.06396171518514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40103.651</v>
      </c>
      <c r="I87" s="135">
        <v>41068.878</v>
      </c>
      <c r="J87" s="135">
        <v>32402.944</v>
      </c>
      <c r="K87" s="49">
        <v>78.89902421975103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0" zoomScaleSheetLayoutView="90" zoomScalePageLayoutView="0" workbookViewId="0" topLeftCell="G1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120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/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0.003</v>
      </c>
      <c r="I9" s="129">
        <v>0.004</v>
      </c>
      <c r="J9" s="129">
        <v>0.006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0.244</v>
      </c>
      <c r="I10" s="129">
        <v>0.253</v>
      </c>
      <c r="J10" s="129">
        <v>0.258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0.051</v>
      </c>
      <c r="I11" s="129">
        <v>0.057</v>
      </c>
      <c r="J11" s="129">
        <v>0.063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0.036</v>
      </c>
      <c r="I12" s="129">
        <v>0.039</v>
      </c>
      <c r="J12" s="129">
        <v>0.041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0.33399999999999996</v>
      </c>
      <c r="I13" s="131">
        <v>0.353</v>
      </c>
      <c r="J13" s="131">
        <v>0.368</v>
      </c>
      <c r="K13" s="40">
        <v>104.24929178470255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0.43</v>
      </c>
      <c r="I19" s="129">
        <v>0.395</v>
      </c>
      <c r="J19" s="129">
        <v>0.658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0.003</v>
      </c>
      <c r="I20" s="129">
        <v>0.005</v>
      </c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0.433</v>
      </c>
      <c r="I22" s="131">
        <v>0.4</v>
      </c>
      <c r="J22" s="131">
        <v>0.658</v>
      </c>
      <c r="K22" s="40">
        <v>164.49999999999997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23.633</v>
      </c>
      <c r="I24" s="131">
        <v>20.429</v>
      </c>
      <c r="J24" s="131">
        <v>29.347</v>
      </c>
      <c r="K24" s="40">
        <v>143.65362964413336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13.681</v>
      </c>
      <c r="I26" s="131">
        <v>13.394</v>
      </c>
      <c r="J26" s="131">
        <v>15.195</v>
      </c>
      <c r="K26" s="40">
        <v>113.44631924742421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7.113</v>
      </c>
      <c r="I28" s="129">
        <v>7.344</v>
      </c>
      <c r="J28" s="129">
        <v>13.7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33.619</v>
      </c>
      <c r="I29" s="129">
        <v>4.301</v>
      </c>
      <c r="J29" s="129">
        <v>30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28.772</v>
      </c>
      <c r="I30" s="129">
        <v>15.823</v>
      </c>
      <c r="J30" s="129">
        <v>25.7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69.50399999999999</v>
      </c>
      <c r="I31" s="131">
        <v>27.468</v>
      </c>
      <c r="J31" s="131">
        <v>69.4</v>
      </c>
      <c r="K31" s="40">
        <v>252.65763797873893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3.081</v>
      </c>
      <c r="I33" s="129">
        <v>1.999</v>
      </c>
      <c r="J33" s="129">
        <v>0.788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2.466</v>
      </c>
      <c r="I34" s="129">
        <v>2.077</v>
      </c>
      <c r="J34" s="129">
        <v>1.573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52.53</v>
      </c>
      <c r="I35" s="129">
        <v>32.764</v>
      </c>
      <c r="J35" s="129">
        <v>46.015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117.038</v>
      </c>
      <c r="I36" s="129">
        <v>36.808</v>
      </c>
      <c r="J36" s="129">
        <v>94.334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175.115</v>
      </c>
      <c r="I37" s="131">
        <v>73.648</v>
      </c>
      <c r="J37" s="131">
        <v>142.71</v>
      </c>
      <c r="K37" s="40">
        <v>193.77308277210517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5.154</v>
      </c>
      <c r="I39" s="131">
        <v>4.523</v>
      </c>
      <c r="J39" s="131">
        <v>8.9</v>
      </c>
      <c r="K39" s="40">
        <v>196.7720539464957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7.198</v>
      </c>
      <c r="I41" s="129">
        <v>1.824</v>
      </c>
      <c r="J41" s="129">
        <v>8.958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0.008</v>
      </c>
      <c r="I42" s="129">
        <v>0.006</v>
      </c>
      <c r="J42" s="129">
        <v>0.006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0.021</v>
      </c>
      <c r="I43" s="129">
        <v>0.024</v>
      </c>
      <c r="J43" s="129">
        <v>0.033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>
        <v>0.005</v>
      </c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2.291</v>
      </c>
      <c r="I45" s="129">
        <v>1.299</v>
      </c>
      <c r="J45" s="129">
        <v>1.52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>
        <v>0.005</v>
      </c>
      <c r="I47" s="129">
        <v>0.008</v>
      </c>
      <c r="J47" s="129">
        <v>0.021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>
        <v>2.548</v>
      </c>
      <c r="I48" s="129">
        <v>0.672</v>
      </c>
      <c r="J48" s="129">
        <v>0.603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>
        <v>0.35</v>
      </c>
      <c r="I49" s="129">
        <v>0.121</v>
      </c>
      <c r="J49" s="129">
        <v>0.09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12.426</v>
      </c>
      <c r="I50" s="131">
        <v>3.954</v>
      </c>
      <c r="J50" s="131">
        <v>11.231</v>
      </c>
      <c r="K50" s="40">
        <v>284.04147698533126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23.799</v>
      </c>
      <c r="I52" s="131">
        <v>8.823</v>
      </c>
      <c r="J52" s="131">
        <v>17.568</v>
      </c>
      <c r="K52" s="40">
        <v>199.11594695681742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71.022</v>
      </c>
      <c r="I54" s="129">
        <v>38.499</v>
      </c>
      <c r="J54" s="129">
        <v>52.411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275.603</v>
      </c>
      <c r="I55" s="129">
        <v>210.02</v>
      </c>
      <c r="J55" s="129">
        <v>272.204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21.432</v>
      </c>
      <c r="I56" s="129">
        <v>11.921</v>
      </c>
      <c r="J56" s="129">
        <v>23.045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>
        <v>12.057</v>
      </c>
      <c r="I57" s="129">
        <v>3.258</v>
      </c>
      <c r="J57" s="129">
        <v>4.305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209.449</v>
      </c>
      <c r="I58" s="129">
        <v>97.658</v>
      </c>
      <c r="J58" s="129">
        <v>195.625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589.5630000000001</v>
      </c>
      <c r="I59" s="131">
        <v>361.356</v>
      </c>
      <c r="J59" s="131">
        <v>547.59</v>
      </c>
      <c r="K59" s="40">
        <v>151.53754192541427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44.234</v>
      </c>
      <c r="I61" s="129">
        <v>27.768</v>
      </c>
      <c r="J61" s="129">
        <v>41.815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38.006</v>
      </c>
      <c r="I62" s="129">
        <v>5.302</v>
      </c>
      <c r="J62" s="129">
        <v>43.802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34.263</v>
      </c>
      <c r="I63" s="129">
        <v>11.156</v>
      </c>
      <c r="J63" s="129">
        <v>35.641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116.50300000000001</v>
      </c>
      <c r="I64" s="131">
        <v>44.226</v>
      </c>
      <c r="J64" s="131">
        <v>121.25799999999998</v>
      </c>
      <c r="K64" s="40">
        <v>274.17808528919636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55.01</v>
      </c>
      <c r="I66" s="131">
        <v>52.305</v>
      </c>
      <c r="J66" s="131">
        <v>26.171</v>
      </c>
      <c r="K66" s="40">
        <v>50.035369467546126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576.902</v>
      </c>
      <c r="I68" s="129">
        <v>209.477</v>
      </c>
      <c r="J68" s="129">
        <v>462.8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111.89</v>
      </c>
      <c r="I69" s="129">
        <v>35.597</v>
      </c>
      <c r="J69" s="129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688.792</v>
      </c>
      <c r="I70" s="131">
        <v>245.074</v>
      </c>
      <c r="J70" s="131">
        <v>462.8</v>
      </c>
      <c r="K70" s="40">
        <v>188.84092151758244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72.658</v>
      </c>
      <c r="I72" s="129">
        <v>59.612</v>
      </c>
      <c r="J72" s="129">
        <v>71.773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60.72</v>
      </c>
      <c r="I73" s="129">
        <v>38.67</v>
      </c>
      <c r="J73" s="129">
        <v>65.366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1562.61</v>
      </c>
      <c r="I74" s="129">
        <v>763.416</v>
      </c>
      <c r="J74" s="129">
        <v>906.74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568.1</v>
      </c>
      <c r="I75" s="129">
        <v>264.252</v>
      </c>
      <c r="J75" s="129">
        <v>270.753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63.851</v>
      </c>
      <c r="I76" s="129">
        <v>48.778</v>
      </c>
      <c r="J76" s="129">
        <v>58.75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2402.301</v>
      </c>
      <c r="I77" s="129">
        <v>890.416</v>
      </c>
      <c r="J77" s="129">
        <v>1149.735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303.16</v>
      </c>
      <c r="I78" s="129">
        <v>160.344</v>
      </c>
      <c r="J78" s="129">
        <v>170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734.561</v>
      </c>
      <c r="I79" s="129">
        <v>450</v>
      </c>
      <c r="J79" s="129">
        <v>602.3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5767.960999999999</v>
      </c>
      <c r="I80" s="131">
        <v>2675.4880000000003</v>
      </c>
      <c r="J80" s="131">
        <v>3295.4169999999995</v>
      </c>
      <c r="K80" s="40">
        <v>123.17068886124696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0.817</v>
      </c>
      <c r="I82" s="129">
        <v>0.659</v>
      </c>
      <c r="J82" s="129">
        <v>0.718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0.314</v>
      </c>
      <c r="I83" s="129">
        <v>0.33</v>
      </c>
      <c r="J83" s="129">
        <v>0.364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1.131</v>
      </c>
      <c r="I84" s="131">
        <v>0.9890000000000001</v>
      </c>
      <c r="J84" s="131">
        <v>1.0819999999999999</v>
      </c>
      <c r="K84" s="40">
        <v>109.4034378159757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7543.039</v>
      </c>
      <c r="I87" s="135">
        <v>3532.4300000000003</v>
      </c>
      <c r="J87" s="135">
        <v>4749.695</v>
      </c>
      <c r="K87" s="49">
        <v>134.45970620790786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0" zoomScaleSheetLayoutView="90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121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338</v>
      </c>
      <c r="D7" s="20" t="s">
        <v>338</v>
      </c>
      <c r="E7" s="20"/>
      <c r="F7" s="21" t="str">
        <f>CONCATENATE(D6,"=100")</f>
        <v>2022=100</v>
      </c>
      <c r="G7" s="22"/>
      <c r="H7" s="19" t="s">
        <v>338</v>
      </c>
      <c r="I7" s="20" t="s">
        <v>338</v>
      </c>
      <c r="J7" s="20">
        <v>3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0.001</v>
      </c>
      <c r="I9" s="129">
        <v>0.001</v>
      </c>
      <c r="J9" s="129">
        <v>0.001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>
        <v>0.073</v>
      </c>
      <c r="I10" s="129">
        <v>0.074</v>
      </c>
      <c r="J10" s="129">
        <v>0.054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0.012</v>
      </c>
      <c r="I11" s="129">
        <v>0.014</v>
      </c>
      <c r="J11" s="129">
        <v>0.018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>
        <v>0.006</v>
      </c>
      <c r="I12" s="129">
        <v>0.008</v>
      </c>
      <c r="J12" s="129">
        <v>0.008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0">
        <v>0.092</v>
      </c>
      <c r="I13" s="131">
        <v>0.097</v>
      </c>
      <c r="J13" s="131">
        <v>0.08099999999999999</v>
      </c>
      <c r="K13" s="40">
        <v>83.50515463917525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0.086</v>
      </c>
      <c r="I19" s="129">
        <v>0.072</v>
      </c>
      <c r="J19" s="129">
        <v>0.12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>
        <v>0.001</v>
      </c>
      <c r="I20" s="129">
        <v>0.001</v>
      </c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0">
        <v>0.087</v>
      </c>
      <c r="I22" s="131">
        <v>0.073</v>
      </c>
      <c r="J22" s="131">
        <v>0.12</v>
      </c>
      <c r="K22" s="40">
        <v>164.38356164383563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0">
        <v>4.545</v>
      </c>
      <c r="I24" s="131">
        <v>3.765</v>
      </c>
      <c r="J24" s="131">
        <v>5.157</v>
      </c>
      <c r="K24" s="40">
        <v>136.97211155378486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0">
        <v>2.621</v>
      </c>
      <c r="I26" s="131">
        <v>2.635</v>
      </c>
      <c r="J26" s="131">
        <v>2.745</v>
      </c>
      <c r="K26" s="40">
        <v>104.17457305502847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29">
        <v>1.393</v>
      </c>
      <c r="I28" s="129">
        <v>1.266</v>
      </c>
      <c r="J28" s="129">
        <v>2.35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29">
        <v>6.942</v>
      </c>
      <c r="I29" s="129">
        <v>0.86</v>
      </c>
      <c r="J29" s="129">
        <v>6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29">
        <v>6.276</v>
      </c>
      <c r="I30" s="129">
        <v>3.271</v>
      </c>
      <c r="J30" s="129">
        <v>5.067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0">
        <v>14.611</v>
      </c>
      <c r="I31" s="131">
        <v>5.397</v>
      </c>
      <c r="J31" s="131">
        <v>13.417</v>
      </c>
      <c r="K31" s="40">
        <v>248.60107467111357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29">
        <v>0.49</v>
      </c>
      <c r="I33" s="129">
        <v>0.359</v>
      </c>
      <c r="J33" s="129">
        <v>0.125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29">
        <v>0.454</v>
      </c>
      <c r="I34" s="129">
        <v>0.317</v>
      </c>
      <c r="J34" s="129">
        <v>0.305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29">
        <v>10.009</v>
      </c>
      <c r="I35" s="129">
        <v>6.029</v>
      </c>
      <c r="J35" s="129">
        <v>8.667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>
        <v>24.99</v>
      </c>
      <c r="I36" s="129">
        <v>7.224</v>
      </c>
      <c r="J36" s="129">
        <v>19.81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0">
        <v>35.943</v>
      </c>
      <c r="I37" s="131">
        <v>13.929</v>
      </c>
      <c r="J37" s="131">
        <v>28.906999999999996</v>
      </c>
      <c r="K37" s="40">
        <v>207.5310503266566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0">
        <v>0.69</v>
      </c>
      <c r="I39" s="131">
        <v>0.619</v>
      </c>
      <c r="J39" s="131">
        <v>1.2</v>
      </c>
      <c r="K39" s="40">
        <v>193.86106623586429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1.013</v>
      </c>
      <c r="I41" s="129">
        <v>0.275</v>
      </c>
      <c r="J41" s="129">
        <v>0.921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29">
        <v>0.001</v>
      </c>
      <c r="I42" s="129">
        <v>0.001</v>
      </c>
      <c r="J42" s="129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29">
        <v>0.004</v>
      </c>
      <c r="I43" s="129">
        <v>0.004</v>
      </c>
      <c r="J43" s="129">
        <v>0.006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29">
        <v>0.001</v>
      </c>
      <c r="I44" s="129"/>
      <c r="J44" s="129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29">
        <v>0.262</v>
      </c>
      <c r="I45" s="129">
        <v>0.127</v>
      </c>
      <c r="J45" s="129">
        <v>0.132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29">
        <v>0.001</v>
      </c>
      <c r="I47" s="129">
        <v>0.002</v>
      </c>
      <c r="J47" s="129">
        <v>0.004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29">
        <v>0.391</v>
      </c>
      <c r="I48" s="129">
        <v>0.103</v>
      </c>
      <c r="J48" s="129">
        <v>0.092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29">
        <v>0.045</v>
      </c>
      <c r="I49" s="129">
        <v>0.013</v>
      </c>
      <c r="J49" s="129">
        <v>0.009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0">
        <v>1.7179999999999995</v>
      </c>
      <c r="I50" s="131">
        <v>0.525</v>
      </c>
      <c r="J50" s="131">
        <v>1.1640000000000001</v>
      </c>
      <c r="K50" s="40">
        <v>221.71428571428575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0">
        <v>5.003</v>
      </c>
      <c r="I52" s="131">
        <v>1.687</v>
      </c>
      <c r="J52" s="131">
        <v>3.201</v>
      </c>
      <c r="K52" s="40">
        <v>189.7451096621221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29">
        <v>13.933</v>
      </c>
      <c r="I54" s="129">
        <v>7.661</v>
      </c>
      <c r="J54" s="129">
        <v>9.434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29">
        <v>59.542</v>
      </c>
      <c r="I55" s="129">
        <v>41.107</v>
      </c>
      <c r="J55" s="129">
        <v>49.696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29">
        <v>4.287</v>
      </c>
      <c r="I56" s="129">
        <v>2.443</v>
      </c>
      <c r="J56" s="129">
        <v>4.255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29">
        <v>2.227</v>
      </c>
      <c r="I57" s="129">
        <v>0.702</v>
      </c>
      <c r="J57" s="129">
        <v>0.847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29">
        <v>45.995</v>
      </c>
      <c r="I58" s="129">
        <v>18.497</v>
      </c>
      <c r="J58" s="129">
        <v>37.66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0">
        <v>125.98400000000001</v>
      </c>
      <c r="I59" s="131">
        <v>70.41</v>
      </c>
      <c r="J59" s="131">
        <v>101.892</v>
      </c>
      <c r="K59" s="40">
        <v>144.71239880698764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29">
        <v>8.404</v>
      </c>
      <c r="I61" s="129">
        <v>5.624</v>
      </c>
      <c r="J61" s="129">
        <v>7.527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29">
        <v>7.115</v>
      </c>
      <c r="I62" s="129">
        <v>0.92</v>
      </c>
      <c r="J62" s="129">
        <v>9.111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29">
        <v>6.223</v>
      </c>
      <c r="I63" s="129">
        <v>2.042</v>
      </c>
      <c r="J63" s="129">
        <v>6.104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0">
        <v>21.742</v>
      </c>
      <c r="I64" s="131">
        <v>8.585999999999999</v>
      </c>
      <c r="J64" s="131">
        <v>22.742</v>
      </c>
      <c r="K64" s="40">
        <v>264.8730491497788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0">
        <v>11.401</v>
      </c>
      <c r="I66" s="131">
        <v>10.42</v>
      </c>
      <c r="J66" s="131">
        <v>4.773</v>
      </c>
      <c r="K66" s="40">
        <v>45.80614203454894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29">
        <v>103.842</v>
      </c>
      <c r="I68" s="129">
        <v>36.659</v>
      </c>
      <c r="J68" s="129">
        <v>71.2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29">
        <v>14.557</v>
      </c>
      <c r="I69" s="129">
        <v>4.29</v>
      </c>
      <c r="J69" s="129">
        <v>9.53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0">
        <v>118.399</v>
      </c>
      <c r="I70" s="131">
        <v>40.949</v>
      </c>
      <c r="J70" s="131">
        <v>80.73</v>
      </c>
      <c r="K70" s="40">
        <v>197.14767149380938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>
        <v>13.368</v>
      </c>
      <c r="I72" s="129">
        <v>10.777</v>
      </c>
      <c r="J72" s="129">
        <v>13.081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29">
        <v>11.12</v>
      </c>
      <c r="I73" s="129">
        <v>6.773</v>
      </c>
      <c r="J73" s="129">
        <v>10.51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29">
        <v>298.51</v>
      </c>
      <c r="I74" s="129">
        <v>142.433</v>
      </c>
      <c r="J74" s="129">
        <v>150.084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29">
        <v>118.671</v>
      </c>
      <c r="I75" s="129">
        <v>56.36</v>
      </c>
      <c r="J75" s="129">
        <v>54.064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29">
        <v>11.978</v>
      </c>
      <c r="I76" s="129">
        <v>9.17</v>
      </c>
      <c r="J76" s="129">
        <v>8.855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29">
        <v>499.322</v>
      </c>
      <c r="I77" s="129">
        <v>179.602</v>
      </c>
      <c r="J77" s="129">
        <v>204.37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29">
        <v>57.353</v>
      </c>
      <c r="I78" s="129">
        <v>30.205</v>
      </c>
      <c r="J78" s="129">
        <v>30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29">
        <v>138.75</v>
      </c>
      <c r="I79" s="129">
        <v>77.549</v>
      </c>
      <c r="J79" s="129">
        <v>98.325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0">
        <v>1149.0720000000001</v>
      </c>
      <c r="I80" s="131">
        <v>512.869</v>
      </c>
      <c r="J80" s="131">
        <v>569.289</v>
      </c>
      <c r="K80" s="40">
        <v>111.00085986869941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>
        <v>0.113</v>
      </c>
      <c r="I82" s="129">
        <v>0.092</v>
      </c>
      <c r="J82" s="129">
        <v>0.11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>
        <v>0.048</v>
      </c>
      <c r="I83" s="129">
        <v>0.05</v>
      </c>
      <c r="J83" s="129">
        <v>0.056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0">
        <v>0.161</v>
      </c>
      <c r="I84" s="131">
        <v>0.14200000000000002</v>
      </c>
      <c r="J84" s="131">
        <v>0.166</v>
      </c>
      <c r="K84" s="40">
        <v>116.90140845070422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4">
        <v>1492.0690000000002</v>
      </c>
      <c r="I87" s="135">
        <v>672.1030000000001</v>
      </c>
      <c r="J87" s="135">
        <v>835.584</v>
      </c>
      <c r="K87" s="49">
        <v>124.32380156017751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0" zoomScaleSheetLayoutView="90" zoomScalePageLayoutView="0" workbookViewId="0" topLeftCell="C58">
      <selection activeCell="C9" sqref="C9:K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1635</v>
      </c>
      <c r="D9" s="29">
        <v>1392</v>
      </c>
      <c r="E9" s="29">
        <v>1759</v>
      </c>
      <c r="F9" s="30"/>
      <c r="G9" s="30"/>
      <c r="H9" s="129">
        <v>5.158</v>
      </c>
      <c r="I9" s="129">
        <v>5.496</v>
      </c>
      <c r="J9" s="129">
        <v>4.767</v>
      </c>
      <c r="K9" s="31"/>
    </row>
    <row r="10" spans="1:11" s="32" customFormat="1" ht="11.25" customHeight="1">
      <c r="A10" s="34" t="s">
        <v>8</v>
      </c>
      <c r="B10" s="28"/>
      <c r="C10" s="29">
        <v>3498</v>
      </c>
      <c r="D10" s="29">
        <v>2050</v>
      </c>
      <c r="E10" s="29">
        <v>3345</v>
      </c>
      <c r="F10" s="30"/>
      <c r="G10" s="30"/>
      <c r="H10" s="129">
        <v>9.532</v>
      </c>
      <c r="I10" s="129">
        <v>5.485</v>
      </c>
      <c r="J10" s="129">
        <v>9.17</v>
      </c>
      <c r="K10" s="31"/>
    </row>
    <row r="11" spans="1:11" s="32" customFormat="1" ht="11.25" customHeight="1">
      <c r="A11" s="27" t="s">
        <v>9</v>
      </c>
      <c r="B11" s="28"/>
      <c r="C11" s="29">
        <v>8140</v>
      </c>
      <c r="D11" s="29">
        <v>9123</v>
      </c>
      <c r="E11" s="29">
        <v>7501</v>
      </c>
      <c r="F11" s="30"/>
      <c r="G11" s="30"/>
      <c r="H11" s="129">
        <v>24.339</v>
      </c>
      <c r="I11" s="129">
        <v>20.201</v>
      </c>
      <c r="J11" s="129">
        <v>20.473</v>
      </c>
      <c r="K11" s="31"/>
    </row>
    <row r="12" spans="1:11" s="32" customFormat="1" ht="11.25" customHeight="1">
      <c r="A12" s="34" t="s">
        <v>10</v>
      </c>
      <c r="B12" s="28"/>
      <c r="C12" s="29">
        <v>175</v>
      </c>
      <c r="D12" s="29">
        <v>241</v>
      </c>
      <c r="E12" s="29">
        <v>285</v>
      </c>
      <c r="F12" s="30"/>
      <c r="G12" s="30"/>
      <c r="H12" s="129">
        <v>0.406</v>
      </c>
      <c r="I12" s="129">
        <v>0.425</v>
      </c>
      <c r="J12" s="129">
        <v>0.429</v>
      </c>
      <c r="K12" s="31"/>
    </row>
    <row r="13" spans="1:11" s="23" customFormat="1" ht="11.25" customHeight="1">
      <c r="A13" s="35" t="s">
        <v>11</v>
      </c>
      <c r="B13" s="36"/>
      <c r="C13" s="37">
        <v>13448</v>
      </c>
      <c r="D13" s="37">
        <v>12806</v>
      </c>
      <c r="E13" s="37">
        <v>12890</v>
      </c>
      <c r="F13" s="38">
        <f>IF(D13&gt;0,100*E13/D13,0)</f>
        <v>100.65594252694049</v>
      </c>
      <c r="G13" s="39"/>
      <c r="H13" s="130">
        <v>39.434999999999995</v>
      </c>
      <c r="I13" s="131">
        <v>31.607000000000003</v>
      </c>
      <c r="J13" s="131">
        <v>34.839</v>
      </c>
      <c r="K13" s="40">
        <v>110.22558294048784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>
        <v>56</v>
      </c>
      <c r="D15" s="37">
        <v>65</v>
      </c>
      <c r="E15" s="37">
        <v>62</v>
      </c>
      <c r="F15" s="38">
        <f>IF(D15&gt;0,100*E15/D15,0)</f>
        <v>95.38461538461539</v>
      </c>
      <c r="G15" s="39"/>
      <c r="H15" s="130">
        <v>0.106</v>
      </c>
      <c r="I15" s="131">
        <v>0.117</v>
      </c>
      <c r="J15" s="131">
        <v>0.112</v>
      </c>
      <c r="K15" s="40">
        <v>95.72649572649573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770</v>
      </c>
      <c r="D17" s="37">
        <v>834</v>
      </c>
      <c r="E17" s="37">
        <v>748</v>
      </c>
      <c r="F17" s="38">
        <f>IF(D17&gt;0,100*E17/D17,0)</f>
        <v>89.68824940047962</v>
      </c>
      <c r="G17" s="39"/>
      <c r="H17" s="130">
        <v>1.995</v>
      </c>
      <c r="I17" s="131">
        <v>1.501</v>
      </c>
      <c r="J17" s="131">
        <v>2.683</v>
      </c>
      <c r="K17" s="40">
        <v>178.74750166555629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29">
        <v>93.618</v>
      </c>
      <c r="I19" s="129">
        <v>106.292</v>
      </c>
      <c r="J19" s="129">
        <v>125.606</v>
      </c>
      <c r="K19" s="31"/>
    </row>
    <row r="20" spans="1:11" s="32" customFormat="1" ht="11.25" customHeight="1">
      <c r="A20" s="34" t="s">
        <v>15</v>
      </c>
      <c r="B20" s="28"/>
      <c r="C20" s="29">
        <v>1</v>
      </c>
      <c r="D20" s="29"/>
      <c r="E20" s="29"/>
      <c r="F20" s="30"/>
      <c r="G20" s="30"/>
      <c r="H20" s="129">
        <v>0.004</v>
      </c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20805</v>
      </c>
      <c r="D22" s="37">
        <v>18315</v>
      </c>
      <c r="E22" s="37">
        <v>19324</v>
      </c>
      <c r="F22" s="38">
        <f>IF(D22&gt;0,100*E22/D22,0)</f>
        <v>105.50914550914551</v>
      </c>
      <c r="G22" s="39"/>
      <c r="H22" s="130">
        <v>93.622</v>
      </c>
      <c r="I22" s="131">
        <v>106.292</v>
      </c>
      <c r="J22" s="131">
        <v>125.606</v>
      </c>
      <c r="K22" s="40">
        <v>118.17069958228275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84286</v>
      </c>
      <c r="D24" s="37">
        <v>81679</v>
      </c>
      <c r="E24" s="37">
        <v>80200</v>
      </c>
      <c r="F24" s="38">
        <f>IF(D24&gt;0,100*E24/D24,0)</f>
        <v>98.18925305157997</v>
      </c>
      <c r="G24" s="39"/>
      <c r="H24" s="130">
        <v>345.07</v>
      </c>
      <c r="I24" s="131">
        <v>311.058</v>
      </c>
      <c r="J24" s="131">
        <v>404.258</v>
      </c>
      <c r="K24" s="40">
        <v>129.96225784258883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27309</v>
      </c>
      <c r="D26" s="37">
        <v>25020</v>
      </c>
      <c r="E26" s="37">
        <v>25010</v>
      </c>
      <c r="F26" s="38">
        <f>IF(D26&gt;0,100*E26/D26,0)</f>
        <v>99.96003197442046</v>
      </c>
      <c r="G26" s="39"/>
      <c r="H26" s="130">
        <v>130.967</v>
      </c>
      <c r="I26" s="131">
        <v>72.04</v>
      </c>
      <c r="J26" s="131">
        <v>120.04</v>
      </c>
      <c r="K26" s="40">
        <v>166.62965019433648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85680</v>
      </c>
      <c r="D28" s="29">
        <v>83648</v>
      </c>
      <c r="E28" s="29">
        <v>82500</v>
      </c>
      <c r="F28" s="30"/>
      <c r="G28" s="30"/>
      <c r="H28" s="129">
        <v>268.577</v>
      </c>
      <c r="I28" s="129">
        <v>235</v>
      </c>
      <c r="J28" s="129">
        <v>333.9</v>
      </c>
      <c r="K28" s="31"/>
    </row>
    <row r="29" spans="1:11" s="32" customFormat="1" ht="11.25" customHeight="1">
      <c r="A29" s="34" t="s">
        <v>21</v>
      </c>
      <c r="B29" s="28"/>
      <c r="C29" s="29">
        <v>44907</v>
      </c>
      <c r="D29" s="29">
        <v>43577</v>
      </c>
      <c r="E29" s="29">
        <v>44860</v>
      </c>
      <c r="F29" s="30"/>
      <c r="G29" s="30"/>
      <c r="H29" s="129">
        <v>86.04799999999999</v>
      </c>
      <c r="I29" s="129">
        <v>58.77</v>
      </c>
      <c r="J29" s="129">
        <v>106.932</v>
      </c>
      <c r="K29" s="31"/>
    </row>
    <row r="30" spans="1:11" s="32" customFormat="1" ht="11.25" customHeight="1">
      <c r="A30" s="34" t="s">
        <v>22</v>
      </c>
      <c r="B30" s="28"/>
      <c r="C30" s="29">
        <v>128563</v>
      </c>
      <c r="D30" s="29">
        <v>122069</v>
      </c>
      <c r="E30" s="29">
        <v>122069</v>
      </c>
      <c r="F30" s="30"/>
      <c r="G30" s="30"/>
      <c r="H30" s="129">
        <v>337.83299999999997</v>
      </c>
      <c r="I30" s="129">
        <v>223.596</v>
      </c>
      <c r="J30" s="129">
        <v>325</v>
      </c>
      <c r="K30" s="31"/>
    </row>
    <row r="31" spans="1:11" s="23" customFormat="1" ht="11.25" customHeight="1">
      <c r="A31" s="41" t="s">
        <v>23</v>
      </c>
      <c r="B31" s="36"/>
      <c r="C31" s="37">
        <v>259150</v>
      </c>
      <c r="D31" s="37">
        <v>249294</v>
      </c>
      <c r="E31" s="37">
        <v>249429</v>
      </c>
      <c r="F31" s="38">
        <f>IF(D31&gt;0,100*E31/D31,0)</f>
        <v>100.0541529278683</v>
      </c>
      <c r="G31" s="39"/>
      <c r="H31" s="130">
        <v>692.458</v>
      </c>
      <c r="I31" s="131">
        <v>517.366</v>
      </c>
      <c r="J31" s="131">
        <v>765.832</v>
      </c>
      <c r="K31" s="40">
        <v>148.02518913109867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24783</v>
      </c>
      <c r="D33" s="29">
        <v>24154</v>
      </c>
      <c r="E33" s="29">
        <v>19300</v>
      </c>
      <c r="F33" s="30"/>
      <c r="G33" s="30"/>
      <c r="H33" s="129">
        <v>76.26</v>
      </c>
      <c r="I33" s="129">
        <v>37.573</v>
      </c>
      <c r="J33" s="129">
        <v>67.699</v>
      </c>
      <c r="K33" s="31"/>
    </row>
    <row r="34" spans="1:11" s="32" customFormat="1" ht="11.25" customHeight="1">
      <c r="A34" s="34" t="s">
        <v>25</v>
      </c>
      <c r="B34" s="28"/>
      <c r="C34" s="29">
        <v>13838</v>
      </c>
      <c r="D34" s="29">
        <v>15530</v>
      </c>
      <c r="E34" s="29">
        <v>9518</v>
      </c>
      <c r="F34" s="30"/>
      <c r="G34" s="30"/>
      <c r="H34" s="129">
        <v>54.94199999999999</v>
      </c>
      <c r="I34" s="129">
        <v>23.017</v>
      </c>
      <c r="J34" s="129">
        <v>23.54</v>
      </c>
      <c r="K34" s="31"/>
    </row>
    <row r="35" spans="1:11" s="32" customFormat="1" ht="11.25" customHeight="1">
      <c r="A35" s="34" t="s">
        <v>26</v>
      </c>
      <c r="B35" s="28"/>
      <c r="C35" s="29">
        <v>56847</v>
      </c>
      <c r="D35" s="29">
        <v>57322</v>
      </c>
      <c r="E35" s="29">
        <v>55666</v>
      </c>
      <c r="F35" s="30"/>
      <c r="G35" s="30"/>
      <c r="H35" s="129">
        <v>213.694</v>
      </c>
      <c r="I35" s="129">
        <v>120.643</v>
      </c>
      <c r="J35" s="129">
        <v>222.279</v>
      </c>
      <c r="K35" s="31"/>
    </row>
    <row r="36" spans="1:11" s="32" customFormat="1" ht="11.25" customHeight="1">
      <c r="A36" s="34" t="s">
        <v>27</v>
      </c>
      <c r="B36" s="28"/>
      <c r="C36" s="29">
        <v>6310</v>
      </c>
      <c r="D36" s="29">
        <v>6310</v>
      </c>
      <c r="E36" s="29">
        <v>5987</v>
      </c>
      <c r="F36" s="30"/>
      <c r="G36" s="30"/>
      <c r="H36" s="129">
        <v>13.797</v>
      </c>
      <c r="I36" s="129">
        <v>4.964</v>
      </c>
      <c r="J36" s="129">
        <v>11.974</v>
      </c>
      <c r="K36" s="31"/>
    </row>
    <row r="37" spans="1:11" s="23" customFormat="1" ht="11.25" customHeight="1">
      <c r="A37" s="35" t="s">
        <v>28</v>
      </c>
      <c r="B37" s="36"/>
      <c r="C37" s="37">
        <v>101778</v>
      </c>
      <c r="D37" s="37">
        <v>103316</v>
      </c>
      <c r="E37" s="37">
        <v>90471</v>
      </c>
      <c r="F37" s="38">
        <f>IF(D37&gt;0,100*E37/D37,0)</f>
        <v>87.56726934840682</v>
      </c>
      <c r="G37" s="39"/>
      <c r="H37" s="130">
        <v>358.693</v>
      </c>
      <c r="I37" s="131">
        <v>186.197</v>
      </c>
      <c r="J37" s="131">
        <v>325.492</v>
      </c>
      <c r="K37" s="40">
        <v>174.8105501162747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5096</v>
      </c>
      <c r="D39" s="37">
        <v>5020</v>
      </c>
      <c r="E39" s="37">
        <v>5608</v>
      </c>
      <c r="F39" s="38">
        <f>IF(D39&gt;0,100*E39/D39,0)</f>
        <v>111.71314741035856</v>
      </c>
      <c r="G39" s="39"/>
      <c r="H39" s="130">
        <v>8.663</v>
      </c>
      <c r="I39" s="131">
        <v>8.33</v>
      </c>
      <c r="J39" s="131">
        <v>10.615</v>
      </c>
      <c r="K39" s="40">
        <v>127.43097238895558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36151</v>
      </c>
      <c r="D41" s="29">
        <v>29193</v>
      </c>
      <c r="E41" s="29">
        <v>26965</v>
      </c>
      <c r="F41" s="30"/>
      <c r="G41" s="30"/>
      <c r="H41" s="129">
        <v>75.419</v>
      </c>
      <c r="I41" s="129">
        <v>38.445</v>
      </c>
      <c r="J41" s="129">
        <v>79.514</v>
      </c>
      <c r="K41" s="31"/>
    </row>
    <row r="42" spans="1:11" s="32" customFormat="1" ht="11.25" customHeight="1">
      <c r="A42" s="34" t="s">
        <v>31</v>
      </c>
      <c r="B42" s="28"/>
      <c r="C42" s="29">
        <v>211245</v>
      </c>
      <c r="D42" s="29">
        <v>185670</v>
      </c>
      <c r="E42" s="29">
        <v>207936</v>
      </c>
      <c r="F42" s="30"/>
      <c r="G42" s="30"/>
      <c r="H42" s="129">
        <v>713.6070000000001</v>
      </c>
      <c r="I42" s="129">
        <v>504.871</v>
      </c>
      <c r="J42" s="129">
        <v>774.57</v>
      </c>
      <c r="K42" s="31"/>
    </row>
    <row r="43" spans="1:11" s="32" customFormat="1" ht="11.25" customHeight="1">
      <c r="A43" s="34" t="s">
        <v>32</v>
      </c>
      <c r="B43" s="28"/>
      <c r="C43" s="29">
        <v>59097</v>
      </c>
      <c r="D43" s="29">
        <v>45483</v>
      </c>
      <c r="E43" s="29">
        <v>40030</v>
      </c>
      <c r="F43" s="30"/>
      <c r="G43" s="30"/>
      <c r="H43" s="129">
        <v>199.46200000000002</v>
      </c>
      <c r="I43" s="129">
        <v>139.434</v>
      </c>
      <c r="J43" s="129">
        <v>153.532</v>
      </c>
      <c r="K43" s="31"/>
    </row>
    <row r="44" spans="1:11" s="32" customFormat="1" ht="11.25" customHeight="1">
      <c r="A44" s="34" t="s">
        <v>33</v>
      </c>
      <c r="B44" s="28"/>
      <c r="C44" s="29">
        <v>137192</v>
      </c>
      <c r="D44" s="29">
        <v>116681</v>
      </c>
      <c r="E44" s="29">
        <v>121538</v>
      </c>
      <c r="F44" s="30"/>
      <c r="G44" s="30"/>
      <c r="H44" s="129">
        <v>503.48600000000005</v>
      </c>
      <c r="I44" s="129">
        <v>351.475</v>
      </c>
      <c r="J44" s="129">
        <v>475.344</v>
      </c>
      <c r="K44" s="31"/>
    </row>
    <row r="45" spans="1:11" s="32" customFormat="1" ht="11.25" customHeight="1">
      <c r="A45" s="34" t="s">
        <v>34</v>
      </c>
      <c r="B45" s="28"/>
      <c r="C45" s="29">
        <v>70526</v>
      </c>
      <c r="D45" s="29">
        <v>57532</v>
      </c>
      <c r="E45" s="29">
        <v>63025</v>
      </c>
      <c r="F45" s="30"/>
      <c r="G45" s="30"/>
      <c r="H45" s="129">
        <v>207.314</v>
      </c>
      <c r="I45" s="129">
        <v>159.134</v>
      </c>
      <c r="J45" s="129">
        <v>235.893</v>
      </c>
      <c r="K45" s="31"/>
    </row>
    <row r="46" spans="1:11" s="32" customFormat="1" ht="11.25" customHeight="1">
      <c r="A46" s="34" t="s">
        <v>35</v>
      </c>
      <c r="B46" s="28"/>
      <c r="C46" s="29">
        <v>69503</v>
      </c>
      <c r="D46" s="29">
        <v>63989</v>
      </c>
      <c r="E46" s="29">
        <v>67050</v>
      </c>
      <c r="F46" s="30"/>
      <c r="G46" s="30"/>
      <c r="H46" s="129">
        <v>166.735</v>
      </c>
      <c r="I46" s="129">
        <v>104.546</v>
      </c>
      <c r="J46" s="129">
        <v>175.593</v>
      </c>
      <c r="K46" s="31"/>
    </row>
    <row r="47" spans="1:11" s="32" customFormat="1" ht="11.25" customHeight="1">
      <c r="A47" s="34" t="s">
        <v>36</v>
      </c>
      <c r="B47" s="28"/>
      <c r="C47" s="29">
        <v>111510</v>
      </c>
      <c r="D47" s="29">
        <v>92862</v>
      </c>
      <c r="E47" s="29">
        <v>78210</v>
      </c>
      <c r="F47" s="30"/>
      <c r="G47" s="30"/>
      <c r="H47" s="129">
        <v>256.33099999999996</v>
      </c>
      <c r="I47" s="129">
        <v>97.989</v>
      </c>
      <c r="J47" s="129">
        <v>232.573</v>
      </c>
      <c r="K47" s="31"/>
    </row>
    <row r="48" spans="1:11" s="32" customFormat="1" ht="11.25" customHeight="1">
      <c r="A48" s="34" t="s">
        <v>37</v>
      </c>
      <c r="B48" s="28"/>
      <c r="C48" s="29">
        <v>123250</v>
      </c>
      <c r="D48" s="29">
        <v>106498</v>
      </c>
      <c r="E48" s="29">
        <v>106800</v>
      </c>
      <c r="F48" s="30"/>
      <c r="G48" s="30"/>
      <c r="H48" s="129">
        <v>360.024</v>
      </c>
      <c r="I48" s="129">
        <v>228.211</v>
      </c>
      <c r="J48" s="129">
        <v>329.079</v>
      </c>
      <c r="K48" s="31"/>
    </row>
    <row r="49" spans="1:11" s="32" customFormat="1" ht="11.25" customHeight="1">
      <c r="A49" s="34" t="s">
        <v>38</v>
      </c>
      <c r="B49" s="28"/>
      <c r="C49" s="29">
        <v>76821</v>
      </c>
      <c r="D49" s="29">
        <v>55787</v>
      </c>
      <c r="E49" s="29">
        <v>55814</v>
      </c>
      <c r="F49" s="30"/>
      <c r="G49" s="30"/>
      <c r="H49" s="129">
        <v>147.18</v>
      </c>
      <c r="I49" s="129">
        <v>114.619</v>
      </c>
      <c r="J49" s="129">
        <v>157.623</v>
      </c>
      <c r="K49" s="31"/>
    </row>
    <row r="50" spans="1:11" s="23" customFormat="1" ht="11.25" customHeight="1">
      <c r="A50" s="41" t="s">
        <v>39</v>
      </c>
      <c r="B50" s="36"/>
      <c r="C50" s="37">
        <v>895295</v>
      </c>
      <c r="D50" s="37">
        <v>753695</v>
      </c>
      <c r="E50" s="37">
        <v>767368</v>
      </c>
      <c r="F50" s="38">
        <f>IF(D50&gt;0,100*E50/D50,0)</f>
        <v>101.81412905751</v>
      </c>
      <c r="G50" s="39"/>
      <c r="H50" s="130">
        <v>2629.558</v>
      </c>
      <c r="I50" s="131">
        <v>1738.724</v>
      </c>
      <c r="J50" s="131">
        <v>2613.7210000000005</v>
      </c>
      <c r="K50" s="40">
        <v>150.32408823942157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27958</v>
      </c>
      <c r="D52" s="37">
        <v>26598</v>
      </c>
      <c r="E52" s="37">
        <v>20926</v>
      </c>
      <c r="F52" s="38">
        <f>IF(D52&gt;0,100*E52/D52,0)</f>
        <v>78.67508835250771</v>
      </c>
      <c r="G52" s="39"/>
      <c r="H52" s="130">
        <v>78.199</v>
      </c>
      <c r="I52" s="131">
        <v>26.81</v>
      </c>
      <c r="J52" s="131">
        <v>57.577</v>
      </c>
      <c r="K52" s="40">
        <v>214.75941812756435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71750</v>
      </c>
      <c r="D54" s="29">
        <v>62507</v>
      </c>
      <c r="E54" s="29">
        <v>57750</v>
      </c>
      <c r="F54" s="30"/>
      <c r="G54" s="30"/>
      <c r="H54" s="129">
        <v>226.126</v>
      </c>
      <c r="I54" s="129">
        <v>135.925</v>
      </c>
      <c r="J54" s="129">
        <v>191.92</v>
      </c>
      <c r="K54" s="31"/>
    </row>
    <row r="55" spans="1:11" s="32" customFormat="1" ht="11.25" customHeight="1">
      <c r="A55" s="34" t="s">
        <v>42</v>
      </c>
      <c r="B55" s="28"/>
      <c r="C55" s="29">
        <v>50674</v>
      </c>
      <c r="D55" s="29">
        <v>45312</v>
      </c>
      <c r="E55" s="29">
        <v>45312</v>
      </c>
      <c r="F55" s="30"/>
      <c r="G55" s="30"/>
      <c r="H55" s="129">
        <v>142.154</v>
      </c>
      <c r="I55" s="129">
        <v>44.824</v>
      </c>
      <c r="J55" s="129">
        <v>158.52</v>
      </c>
      <c r="K55" s="31"/>
    </row>
    <row r="56" spans="1:11" s="32" customFormat="1" ht="11.25" customHeight="1">
      <c r="A56" s="34" t="s">
        <v>43</v>
      </c>
      <c r="B56" s="28"/>
      <c r="C56" s="29">
        <v>52562</v>
      </c>
      <c r="D56" s="29">
        <v>47650</v>
      </c>
      <c r="E56" s="29">
        <v>46550</v>
      </c>
      <c r="F56" s="30"/>
      <c r="G56" s="30"/>
      <c r="H56" s="129">
        <v>108.17</v>
      </c>
      <c r="I56" s="129">
        <v>41.61</v>
      </c>
      <c r="J56" s="129">
        <v>147.13</v>
      </c>
      <c r="K56" s="31"/>
    </row>
    <row r="57" spans="1:11" s="32" customFormat="1" ht="11.25" customHeight="1">
      <c r="A57" s="34" t="s">
        <v>44</v>
      </c>
      <c r="B57" s="28"/>
      <c r="C57" s="29">
        <v>77026</v>
      </c>
      <c r="D57" s="29">
        <v>75470</v>
      </c>
      <c r="E57" s="29">
        <v>60207</v>
      </c>
      <c r="F57" s="30"/>
      <c r="G57" s="30"/>
      <c r="H57" s="129">
        <v>250.914</v>
      </c>
      <c r="I57" s="129">
        <v>142.225</v>
      </c>
      <c r="J57" s="129">
        <v>214.058</v>
      </c>
      <c r="K57" s="31"/>
    </row>
    <row r="58" spans="1:11" s="32" customFormat="1" ht="11.25" customHeight="1">
      <c r="A58" s="34" t="s">
        <v>45</v>
      </c>
      <c r="B58" s="28"/>
      <c r="C58" s="29">
        <v>57973</v>
      </c>
      <c r="D58" s="29">
        <v>52874</v>
      </c>
      <c r="E58" s="29">
        <v>54370</v>
      </c>
      <c r="F58" s="30"/>
      <c r="G58" s="30"/>
      <c r="H58" s="129">
        <v>126.902</v>
      </c>
      <c r="I58" s="129">
        <v>42.808</v>
      </c>
      <c r="J58" s="129">
        <v>102.694</v>
      </c>
      <c r="K58" s="31"/>
    </row>
    <row r="59" spans="1:11" s="23" customFormat="1" ht="11.25" customHeight="1">
      <c r="A59" s="35" t="s">
        <v>46</v>
      </c>
      <c r="B59" s="36"/>
      <c r="C59" s="37">
        <v>309985</v>
      </c>
      <c r="D59" s="37">
        <v>283813</v>
      </c>
      <c r="E59" s="37">
        <v>264189</v>
      </c>
      <c r="F59" s="38">
        <f>IF(D59&gt;0,100*E59/D59,0)</f>
        <v>93.08558804564977</v>
      </c>
      <c r="G59" s="39"/>
      <c r="H59" s="130">
        <v>854.2660000000001</v>
      </c>
      <c r="I59" s="131">
        <v>407.39200000000005</v>
      </c>
      <c r="J59" s="131">
        <v>814.3219999999999</v>
      </c>
      <c r="K59" s="40">
        <v>199.88659571125592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1482</v>
      </c>
      <c r="D61" s="29">
        <v>1412</v>
      </c>
      <c r="E61" s="29">
        <v>1154</v>
      </c>
      <c r="F61" s="30"/>
      <c r="G61" s="30"/>
      <c r="H61" s="129">
        <v>3.482</v>
      </c>
      <c r="I61" s="129">
        <v>1.498</v>
      </c>
      <c r="J61" s="129">
        <v>3.323</v>
      </c>
      <c r="K61" s="31"/>
    </row>
    <row r="62" spans="1:11" s="32" customFormat="1" ht="11.25" customHeight="1">
      <c r="A62" s="34" t="s">
        <v>48</v>
      </c>
      <c r="B62" s="28"/>
      <c r="C62" s="29">
        <v>720</v>
      </c>
      <c r="D62" s="29">
        <v>883</v>
      </c>
      <c r="E62" s="29">
        <v>755.1</v>
      </c>
      <c r="F62" s="30"/>
      <c r="G62" s="30"/>
      <c r="H62" s="129">
        <v>1.117</v>
      </c>
      <c r="I62" s="129">
        <v>0.663</v>
      </c>
      <c r="J62" s="129">
        <v>1.36</v>
      </c>
      <c r="K62" s="31"/>
    </row>
    <row r="63" spans="1:11" s="32" customFormat="1" ht="11.25" customHeight="1">
      <c r="A63" s="34" t="s">
        <v>49</v>
      </c>
      <c r="B63" s="28"/>
      <c r="C63" s="29">
        <v>2898</v>
      </c>
      <c r="D63" s="29">
        <v>2751</v>
      </c>
      <c r="E63" s="29">
        <v>2741</v>
      </c>
      <c r="F63" s="30"/>
      <c r="G63" s="30"/>
      <c r="H63" s="129">
        <v>5.332000000000001</v>
      </c>
      <c r="I63" s="129">
        <v>1.112</v>
      </c>
      <c r="J63" s="129">
        <v>6.425</v>
      </c>
      <c r="K63" s="31"/>
    </row>
    <row r="64" spans="1:11" s="23" customFormat="1" ht="11.25" customHeight="1">
      <c r="A64" s="35" t="s">
        <v>50</v>
      </c>
      <c r="B64" s="36"/>
      <c r="C64" s="37">
        <v>5100</v>
      </c>
      <c r="D64" s="37">
        <v>5046</v>
      </c>
      <c r="E64" s="37">
        <v>4650.1</v>
      </c>
      <c r="F64" s="38">
        <f>IF(D64&gt;0,100*E64/D64,0)</f>
        <v>92.1541815299247</v>
      </c>
      <c r="G64" s="39"/>
      <c r="H64" s="130">
        <v>9.931000000000001</v>
      </c>
      <c r="I64" s="131">
        <v>3.273</v>
      </c>
      <c r="J64" s="131">
        <v>11.108</v>
      </c>
      <c r="K64" s="40">
        <v>339.38282920867704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11560</v>
      </c>
      <c r="D66" s="37">
        <v>11550</v>
      </c>
      <c r="E66" s="37">
        <v>8439</v>
      </c>
      <c r="F66" s="38">
        <f>IF(D66&gt;0,100*E66/D66,0)</f>
        <v>73.06493506493507</v>
      </c>
      <c r="G66" s="39"/>
      <c r="H66" s="130">
        <v>24.541999999999998</v>
      </c>
      <c r="I66" s="131">
        <v>6.86</v>
      </c>
      <c r="J66" s="131">
        <v>5.52</v>
      </c>
      <c r="K66" s="40">
        <v>80.466472303207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80536</v>
      </c>
      <c r="D68" s="29">
        <v>48600</v>
      </c>
      <c r="E68" s="29">
        <v>71000</v>
      </c>
      <c r="F68" s="30"/>
      <c r="G68" s="30"/>
      <c r="H68" s="129">
        <v>229.072</v>
      </c>
      <c r="I68" s="129">
        <v>94</v>
      </c>
      <c r="J68" s="129">
        <v>210.5</v>
      </c>
      <c r="K68" s="31"/>
    </row>
    <row r="69" spans="1:11" s="32" customFormat="1" ht="11.25" customHeight="1">
      <c r="A69" s="34" t="s">
        <v>53</v>
      </c>
      <c r="B69" s="28"/>
      <c r="C69" s="29">
        <v>4685</v>
      </c>
      <c r="D69" s="29">
        <v>2660</v>
      </c>
      <c r="E69" s="29">
        <v>4700</v>
      </c>
      <c r="F69" s="30"/>
      <c r="G69" s="30"/>
      <c r="H69" s="129">
        <v>14.682</v>
      </c>
      <c r="I69" s="129">
        <v>6.3</v>
      </c>
      <c r="J69" s="129">
        <v>12.65</v>
      </c>
      <c r="K69" s="31"/>
    </row>
    <row r="70" spans="1:11" s="23" customFormat="1" ht="11.25" customHeight="1">
      <c r="A70" s="35" t="s">
        <v>54</v>
      </c>
      <c r="B70" s="36"/>
      <c r="C70" s="37">
        <v>85221</v>
      </c>
      <c r="D70" s="37">
        <v>51260</v>
      </c>
      <c r="E70" s="37">
        <v>75700</v>
      </c>
      <c r="F70" s="38">
        <f>IF(D70&gt;0,100*E70/D70,0)</f>
        <v>147.67850175575498</v>
      </c>
      <c r="G70" s="39"/>
      <c r="H70" s="130">
        <v>243.754</v>
      </c>
      <c r="I70" s="131">
        <v>100.3</v>
      </c>
      <c r="J70" s="131">
        <v>223.15</v>
      </c>
      <c r="K70" s="40">
        <v>222.4825523429711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3110</v>
      </c>
      <c r="D72" s="29">
        <v>2248</v>
      </c>
      <c r="E72" s="29">
        <v>2248</v>
      </c>
      <c r="F72" s="30"/>
      <c r="G72" s="30"/>
      <c r="H72" s="129">
        <v>3.496</v>
      </c>
      <c r="I72" s="129">
        <v>0.444</v>
      </c>
      <c r="J72" s="129">
        <v>0.444</v>
      </c>
      <c r="K72" s="31"/>
    </row>
    <row r="73" spans="1:11" s="32" customFormat="1" ht="11.25" customHeight="1">
      <c r="A73" s="34" t="s">
        <v>56</v>
      </c>
      <c r="B73" s="28"/>
      <c r="C73" s="29">
        <v>58398</v>
      </c>
      <c r="D73" s="29">
        <v>57320</v>
      </c>
      <c r="E73" s="29">
        <v>57630</v>
      </c>
      <c r="F73" s="30"/>
      <c r="G73" s="30"/>
      <c r="H73" s="129">
        <v>149.527</v>
      </c>
      <c r="I73" s="129">
        <v>146.367</v>
      </c>
      <c r="J73" s="129">
        <v>145.44</v>
      </c>
      <c r="K73" s="31"/>
    </row>
    <row r="74" spans="1:11" s="32" customFormat="1" ht="11.25" customHeight="1">
      <c r="A74" s="34" t="s">
        <v>57</v>
      </c>
      <c r="B74" s="28"/>
      <c r="C74" s="29">
        <v>67228</v>
      </c>
      <c r="D74" s="29">
        <v>62500</v>
      </c>
      <c r="E74" s="29">
        <v>62000</v>
      </c>
      <c r="F74" s="30"/>
      <c r="G74" s="30"/>
      <c r="H74" s="129">
        <v>159.163</v>
      </c>
      <c r="I74" s="129">
        <v>95.09</v>
      </c>
      <c r="J74" s="129">
        <v>186</v>
      </c>
      <c r="K74" s="31"/>
    </row>
    <row r="75" spans="1:11" s="32" customFormat="1" ht="11.25" customHeight="1">
      <c r="A75" s="34" t="s">
        <v>58</v>
      </c>
      <c r="B75" s="28"/>
      <c r="C75" s="29">
        <v>13902</v>
      </c>
      <c r="D75" s="29">
        <v>11799</v>
      </c>
      <c r="E75" s="29">
        <v>13358</v>
      </c>
      <c r="F75" s="30"/>
      <c r="G75" s="30"/>
      <c r="H75" s="129">
        <v>13.394</v>
      </c>
      <c r="I75" s="129">
        <v>6.941</v>
      </c>
      <c r="J75" s="129">
        <v>21.662</v>
      </c>
      <c r="K75" s="31"/>
    </row>
    <row r="76" spans="1:11" s="32" customFormat="1" ht="11.25" customHeight="1">
      <c r="A76" s="34" t="s">
        <v>59</v>
      </c>
      <c r="B76" s="28"/>
      <c r="C76" s="29">
        <v>14185</v>
      </c>
      <c r="D76" s="29">
        <v>14700</v>
      </c>
      <c r="E76" s="29">
        <v>14700</v>
      </c>
      <c r="F76" s="30"/>
      <c r="G76" s="30"/>
      <c r="H76" s="129">
        <v>40.959</v>
      </c>
      <c r="I76" s="129">
        <v>24.37</v>
      </c>
      <c r="J76" s="129">
        <v>28</v>
      </c>
      <c r="K76" s="31"/>
    </row>
    <row r="77" spans="1:11" s="32" customFormat="1" ht="11.25" customHeight="1">
      <c r="A77" s="34" t="s">
        <v>60</v>
      </c>
      <c r="B77" s="28"/>
      <c r="C77" s="29">
        <v>7533</v>
      </c>
      <c r="D77" s="29">
        <v>8597</v>
      </c>
      <c r="E77" s="29">
        <v>8660</v>
      </c>
      <c r="F77" s="30"/>
      <c r="G77" s="30"/>
      <c r="H77" s="129">
        <v>17.655</v>
      </c>
      <c r="I77" s="129">
        <v>8.351</v>
      </c>
      <c r="J77" s="129">
        <v>20.303</v>
      </c>
      <c r="K77" s="31"/>
    </row>
    <row r="78" spans="1:11" s="32" customFormat="1" ht="11.25" customHeight="1">
      <c r="A78" s="34" t="s">
        <v>61</v>
      </c>
      <c r="B78" s="28"/>
      <c r="C78" s="29">
        <v>18273</v>
      </c>
      <c r="D78" s="29">
        <v>18564</v>
      </c>
      <c r="E78" s="29">
        <v>18564</v>
      </c>
      <c r="F78" s="30"/>
      <c r="G78" s="30"/>
      <c r="H78" s="129">
        <v>39.615</v>
      </c>
      <c r="I78" s="129">
        <v>13.502</v>
      </c>
      <c r="J78" s="129">
        <v>27.856</v>
      </c>
      <c r="K78" s="31"/>
    </row>
    <row r="79" spans="1:11" s="32" customFormat="1" ht="11.25" customHeight="1">
      <c r="A79" s="34" t="s">
        <v>62</v>
      </c>
      <c r="B79" s="28"/>
      <c r="C79" s="29">
        <v>140436</v>
      </c>
      <c r="D79" s="29">
        <v>146120</v>
      </c>
      <c r="E79" s="29">
        <v>146120</v>
      </c>
      <c r="F79" s="30"/>
      <c r="G79" s="30"/>
      <c r="H79" s="129">
        <v>311.66700000000003</v>
      </c>
      <c r="I79" s="129">
        <v>165.908</v>
      </c>
      <c r="J79" s="129">
        <v>504.32</v>
      </c>
      <c r="K79" s="31"/>
    </row>
    <row r="80" spans="1:11" s="23" customFormat="1" ht="11.25" customHeight="1">
      <c r="A80" s="41" t="s">
        <v>63</v>
      </c>
      <c r="B80" s="36"/>
      <c r="C80" s="37">
        <v>323065</v>
      </c>
      <c r="D80" s="37">
        <v>321848</v>
      </c>
      <c r="E80" s="37">
        <v>323280</v>
      </c>
      <c r="F80" s="38">
        <f>IF(D80&gt;0,100*E80/D80,0)</f>
        <v>100.44493052621112</v>
      </c>
      <c r="G80" s="39"/>
      <c r="H80" s="130">
        <v>735.4760000000001</v>
      </c>
      <c r="I80" s="131">
        <v>460.97299999999996</v>
      </c>
      <c r="J80" s="131">
        <v>934.025</v>
      </c>
      <c r="K80" s="40">
        <v>202.6203270039677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106</v>
      </c>
      <c r="D82" s="29">
        <v>106</v>
      </c>
      <c r="E82" s="29">
        <v>93</v>
      </c>
      <c r="F82" s="30"/>
      <c r="G82" s="30"/>
      <c r="H82" s="129">
        <v>0.125</v>
      </c>
      <c r="I82" s="129">
        <v>0.125</v>
      </c>
      <c r="J82" s="129">
        <v>0.0958</v>
      </c>
      <c r="K82" s="31"/>
    </row>
    <row r="83" spans="1:11" s="32" customFormat="1" ht="11.25" customHeight="1">
      <c r="A83" s="34" t="s">
        <v>65</v>
      </c>
      <c r="B83" s="28"/>
      <c r="C83" s="29">
        <v>135</v>
      </c>
      <c r="D83" s="29">
        <v>135</v>
      </c>
      <c r="E83" s="29">
        <v>137</v>
      </c>
      <c r="F83" s="30"/>
      <c r="G83" s="30"/>
      <c r="H83" s="129">
        <v>0.148</v>
      </c>
      <c r="I83" s="129">
        <v>0.148</v>
      </c>
      <c r="J83" s="129">
        <v>0.15</v>
      </c>
      <c r="K83" s="31"/>
    </row>
    <row r="84" spans="1:11" s="23" customFormat="1" ht="11.25" customHeight="1">
      <c r="A84" s="35" t="s">
        <v>66</v>
      </c>
      <c r="B84" s="36"/>
      <c r="C84" s="37">
        <v>241</v>
      </c>
      <c r="D84" s="37">
        <v>241</v>
      </c>
      <c r="E84" s="37">
        <v>230</v>
      </c>
      <c r="F84" s="38">
        <f>IF(D84&gt;0,100*E84/D84,0)</f>
        <v>95.4356846473029</v>
      </c>
      <c r="G84" s="39"/>
      <c r="H84" s="130">
        <v>0.273</v>
      </c>
      <c r="I84" s="131">
        <v>0.273</v>
      </c>
      <c r="J84" s="131">
        <v>0.2458</v>
      </c>
      <c r="K84" s="40">
        <v>90.03663003663003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2171123</v>
      </c>
      <c r="D87" s="48">
        <v>1950400</v>
      </c>
      <c r="E87" s="48">
        <v>1948524.1</v>
      </c>
      <c r="F87" s="49">
        <f>IF(D87&gt;0,100*E87/D87,0)</f>
        <v>99.9038197292863</v>
      </c>
      <c r="G87" s="39"/>
      <c r="H87" s="134">
        <v>6247.007999999999</v>
      </c>
      <c r="I87" s="135">
        <v>3979.1130000000007</v>
      </c>
      <c r="J87" s="135">
        <v>6449.1458</v>
      </c>
      <c r="K87" s="49">
        <v>162.07495992197255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0" zoomScaleSheetLayoutView="90" zoomScalePageLayoutView="0" workbookViewId="0" topLeftCell="A1">
      <selection activeCell="K22" sqref="K22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>
        <v>50</v>
      </c>
      <c r="F11" s="30"/>
      <c r="G11" s="30"/>
      <c r="H11" s="129"/>
      <c r="I11" s="129"/>
      <c r="J11" s="129">
        <v>0.19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>
        <v>50</v>
      </c>
      <c r="F13" s="38">
        <f>IF(D13&gt;0,100*E13/D13,0)</f>
        <v>0</v>
      </c>
      <c r="G13" s="39"/>
      <c r="H13" s="130"/>
      <c r="I13" s="131"/>
      <c r="J13" s="131">
        <v>0.19</v>
      </c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>
        <f>IF(D15&gt;0,100*E15/D15,0)</f>
        <v>0</v>
      </c>
      <c r="G15" s="39"/>
      <c r="H15" s="130"/>
      <c r="I15" s="131"/>
      <c r="J15" s="131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>
        <f>IF(D17&gt;0,100*E17/D17,0)</f>
        <v>0</v>
      </c>
      <c r="G17" s="39"/>
      <c r="H17" s="130"/>
      <c r="I17" s="131"/>
      <c r="J17" s="131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>
        <f>IF(D22&gt;0,100*E22/D22,0)</f>
        <v>0</v>
      </c>
      <c r="G22" s="39"/>
      <c r="H22" s="130"/>
      <c r="I22" s="131"/>
      <c r="J22" s="131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>
        <f>IF(D24&gt;0,100*E24/D24,0)</f>
        <v>0</v>
      </c>
      <c r="G24" s="39"/>
      <c r="H24" s="130"/>
      <c r="I24" s="131"/>
      <c r="J24" s="131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>
        <f>IF(D26&gt;0,100*E26/D26,0)</f>
        <v>0</v>
      </c>
      <c r="G26" s="39"/>
      <c r="H26" s="130"/>
      <c r="I26" s="131"/>
      <c r="J26" s="131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2744</v>
      </c>
      <c r="D28" s="29">
        <v>2862</v>
      </c>
      <c r="E28" s="29">
        <v>2800</v>
      </c>
      <c r="F28" s="30"/>
      <c r="G28" s="30"/>
      <c r="H28" s="129">
        <v>8.459</v>
      </c>
      <c r="I28" s="129">
        <v>9</v>
      </c>
      <c r="J28" s="129">
        <v>15</v>
      </c>
      <c r="K28" s="31"/>
    </row>
    <row r="29" spans="1:11" s="32" customFormat="1" ht="11.25" customHeight="1">
      <c r="A29" s="34" t="s">
        <v>21</v>
      </c>
      <c r="B29" s="28"/>
      <c r="C29" s="29">
        <v>5345</v>
      </c>
      <c r="D29" s="29">
        <v>4444</v>
      </c>
      <c r="E29" s="29">
        <v>4488</v>
      </c>
      <c r="F29" s="30"/>
      <c r="G29" s="30"/>
      <c r="H29" s="129">
        <v>10.679</v>
      </c>
      <c r="I29" s="129">
        <v>1.471</v>
      </c>
      <c r="J29" s="129">
        <v>11.22</v>
      </c>
      <c r="K29" s="31"/>
    </row>
    <row r="30" spans="1:11" s="32" customFormat="1" ht="11.25" customHeight="1">
      <c r="A30" s="34" t="s">
        <v>22</v>
      </c>
      <c r="B30" s="28"/>
      <c r="C30" s="29">
        <v>3374</v>
      </c>
      <c r="D30" s="29">
        <v>6614</v>
      </c>
      <c r="E30" s="29">
        <v>5300</v>
      </c>
      <c r="F30" s="30"/>
      <c r="G30" s="30"/>
      <c r="H30" s="129">
        <v>6.649</v>
      </c>
      <c r="I30" s="129">
        <v>4.137</v>
      </c>
      <c r="J30" s="129">
        <v>8</v>
      </c>
      <c r="K30" s="31"/>
    </row>
    <row r="31" spans="1:11" s="23" customFormat="1" ht="11.25" customHeight="1">
      <c r="A31" s="41" t="s">
        <v>23</v>
      </c>
      <c r="B31" s="36"/>
      <c r="C31" s="37">
        <v>11463</v>
      </c>
      <c r="D31" s="37">
        <v>13920</v>
      </c>
      <c r="E31" s="37">
        <v>12588</v>
      </c>
      <c r="F31" s="38">
        <f>IF(D31&gt;0,100*E31/D31,0)</f>
        <v>90.43103448275862</v>
      </c>
      <c r="G31" s="39"/>
      <c r="H31" s="130">
        <v>25.787</v>
      </c>
      <c r="I31" s="131">
        <v>14.608</v>
      </c>
      <c r="J31" s="131">
        <v>34.22</v>
      </c>
      <c r="K31" s="40">
        <v>234.2552026286966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319</v>
      </c>
      <c r="D33" s="29">
        <v>280</v>
      </c>
      <c r="E33" s="29">
        <v>290</v>
      </c>
      <c r="F33" s="30"/>
      <c r="G33" s="30"/>
      <c r="H33" s="129">
        <v>0.986</v>
      </c>
      <c r="I33" s="129">
        <v>0.352</v>
      </c>
      <c r="J33" s="129">
        <v>0.98</v>
      </c>
      <c r="K33" s="31"/>
    </row>
    <row r="34" spans="1:11" s="32" customFormat="1" ht="11.25" customHeight="1">
      <c r="A34" s="34" t="s">
        <v>25</v>
      </c>
      <c r="B34" s="28"/>
      <c r="C34" s="29">
        <v>648</v>
      </c>
      <c r="D34" s="29">
        <v>750</v>
      </c>
      <c r="E34" s="29">
        <v>520</v>
      </c>
      <c r="F34" s="30"/>
      <c r="G34" s="30"/>
      <c r="H34" s="129">
        <v>1.814</v>
      </c>
      <c r="I34" s="129">
        <v>0.985</v>
      </c>
      <c r="J34" s="129">
        <v>0.9</v>
      </c>
      <c r="K34" s="31"/>
    </row>
    <row r="35" spans="1:11" s="32" customFormat="1" ht="11.25" customHeight="1">
      <c r="A35" s="34" t="s">
        <v>26</v>
      </c>
      <c r="B35" s="28"/>
      <c r="C35" s="29">
        <v>386</v>
      </c>
      <c r="D35" s="29">
        <v>350</v>
      </c>
      <c r="E35" s="29">
        <v>300</v>
      </c>
      <c r="F35" s="30"/>
      <c r="G35" s="30"/>
      <c r="H35" s="129">
        <v>1.469</v>
      </c>
      <c r="I35" s="129">
        <v>0.69</v>
      </c>
      <c r="J35" s="129">
        <v>1.194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1"/>
    </row>
    <row r="37" spans="1:11" s="23" customFormat="1" ht="11.25" customHeight="1">
      <c r="A37" s="35" t="s">
        <v>28</v>
      </c>
      <c r="B37" s="36"/>
      <c r="C37" s="37">
        <v>1353</v>
      </c>
      <c r="D37" s="37">
        <v>1380</v>
      </c>
      <c r="E37" s="37">
        <v>1110</v>
      </c>
      <c r="F37" s="38">
        <f>IF(D37&gt;0,100*E37/D37,0)</f>
        <v>80.43478260869566</v>
      </c>
      <c r="G37" s="39"/>
      <c r="H37" s="130">
        <v>4.269</v>
      </c>
      <c r="I37" s="131">
        <v>2.027</v>
      </c>
      <c r="J37" s="131">
        <v>3.074</v>
      </c>
      <c r="K37" s="40">
        <v>151.652688702516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11182</v>
      </c>
      <c r="D39" s="37">
        <v>11200</v>
      </c>
      <c r="E39" s="37">
        <v>10300</v>
      </c>
      <c r="F39" s="38">
        <f>IF(D39&gt;0,100*E39/D39,0)</f>
        <v>91.96428571428571</v>
      </c>
      <c r="G39" s="39"/>
      <c r="H39" s="130">
        <v>18.45</v>
      </c>
      <c r="I39" s="131">
        <v>18.2</v>
      </c>
      <c r="J39" s="131">
        <v>17.7</v>
      </c>
      <c r="K39" s="40">
        <v>97.25274725274726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4457</v>
      </c>
      <c r="D41" s="29">
        <v>2494</v>
      </c>
      <c r="E41" s="29">
        <v>2230</v>
      </c>
      <c r="F41" s="30"/>
      <c r="G41" s="30"/>
      <c r="H41" s="129">
        <v>9.047</v>
      </c>
      <c r="I41" s="129">
        <v>2.283</v>
      </c>
      <c r="J41" s="129">
        <v>5.333</v>
      </c>
      <c r="K41" s="31"/>
    </row>
    <row r="42" spans="1:11" s="32" customFormat="1" ht="11.25" customHeight="1">
      <c r="A42" s="34" t="s">
        <v>31</v>
      </c>
      <c r="B42" s="28"/>
      <c r="C42" s="29">
        <v>4500</v>
      </c>
      <c r="D42" s="29">
        <v>4200</v>
      </c>
      <c r="E42" s="29">
        <v>4400</v>
      </c>
      <c r="F42" s="30"/>
      <c r="G42" s="30"/>
      <c r="H42" s="129">
        <v>15.62</v>
      </c>
      <c r="I42" s="129">
        <v>9.782</v>
      </c>
      <c r="J42" s="129">
        <v>15.294</v>
      </c>
      <c r="K42" s="31"/>
    </row>
    <row r="43" spans="1:11" s="32" customFormat="1" ht="11.25" customHeight="1">
      <c r="A43" s="34" t="s">
        <v>32</v>
      </c>
      <c r="B43" s="28"/>
      <c r="C43" s="29">
        <v>1400</v>
      </c>
      <c r="D43" s="29">
        <v>1000</v>
      </c>
      <c r="E43" s="29">
        <v>1000</v>
      </c>
      <c r="F43" s="30"/>
      <c r="G43" s="30"/>
      <c r="H43" s="129">
        <v>2.758</v>
      </c>
      <c r="I43" s="129">
        <v>1.53</v>
      </c>
      <c r="J43" s="129">
        <v>2.7</v>
      </c>
      <c r="K43" s="31"/>
    </row>
    <row r="44" spans="1:11" s="32" customFormat="1" ht="11.25" customHeight="1">
      <c r="A44" s="34" t="s">
        <v>33</v>
      </c>
      <c r="B44" s="28"/>
      <c r="C44" s="29">
        <v>10000</v>
      </c>
      <c r="D44" s="29">
        <v>10000</v>
      </c>
      <c r="E44" s="29">
        <v>10000</v>
      </c>
      <c r="F44" s="30"/>
      <c r="G44" s="30"/>
      <c r="H44" s="129">
        <v>35.7</v>
      </c>
      <c r="I44" s="129">
        <v>23.292</v>
      </c>
      <c r="J44" s="129">
        <v>35.19</v>
      </c>
      <c r="K44" s="31"/>
    </row>
    <row r="45" spans="1:11" s="32" customFormat="1" ht="11.25" customHeight="1">
      <c r="A45" s="34" t="s">
        <v>34</v>
      </c>
      <c r="B45" s="28"/>
      <c r="C45" s="29">
        <v>700</v>
      </c>
      <c r="D45" s="29">
        <v>650</v>
      </c>
      <c r="E45" s="29">
        <v>600</v>
      </c>
      <c r="F45" s="30"/>
      <c r="G45" s="30"/>
      <c r="H45" s="129">
        <v>1.82</v>
      </c>
      <c r="I45" s="129">
        <v>1.203</v>
      </c>
      <c r="J45" s="129">
        <v>1.92</v>
      </c>
      <c r="K45" s="31"/>
    </row>
    <row r="46" spans="1:11" s="32" customFormat="1" ht="11.25" customHeight="1">
      <c r="A46" s="34" t="s">
        <v>35</v>
      </c>
      <c r="B46" s="28"/>
      <c r="C46" s="29">
        <v>10000</v>
      </c>
      <c r="D46" s="29">
        <v>8500</v>
      </c>
      <c r="E46" s="29">
        <v>8000</v>
      </c>
      <c r="F46" s="30"/>
      <c r="G46" s="30"/>
      <c r="H46" s="129">
        <v>24.42</v>
      </c>
      <c r="I46" s="129">
        <v>14.748</v>
      </c>
      <c r="J46" s="129">
        <v>21.136</v>
      </c>
      <c r="K46" s="31"/>
    </row>
    <row r="47" spans="1:11" s="32" customFormat="1" ht="11.25" customHeight="1">
      <c r="A47" s="34" t="s">
        <v>36</v>
      </c>
      <c r="B47" s="28"/>
      <c r="C47" s="29">
        <v>5040</v>
      </c>
      <c r="D47" s="29">
        <v>5050</v>
      </c>
      <c r="E47" s="29">
        <v>5050</v>
      </c>
      <c r="F47" s="30"/>
      <c r="G47" s="30"/>
      <c r="H47" s="129">
        <v>11.347</v>
      </c>
      <c r="I47" s="129">
        <v>4.705</v>
      </c>
      <c r="J47" s="129">
        <v>14.23</v>
      </c>
      <c r="K47" s="31"/>
    </row>
    <row r="48" spans="1:11" s="32" customFormat="1" ht="11.25" customHeight="1">
      <c r="A48" s="34" t="s">
        <v>37</v>
      </c>
      <c r="B48" s="28"/>
      <c r="C48" s="29">
        <v>1750</v>
      </c>
      <c r="D48" s="29">
        <v>1750</v>
      </c>
      <c r="E48" s="29">
        <v>1750</v>
      </c>
      <c r="F48" s="30"/>
      <c r="G48" s="30"/>
      <c r="H48" s="129">
        <v>5.093</v>
      </c>
      <c r="I48" s="129">
        <v>3.326</v>
      </c>
      <c r="J48" s="129">
        <v>5.325</v>
      </c>
      <c r="K48" s="31"/>
    </row>
    <row r="49" spans="1:11" s="32" customFormat="1" ht="11.25" customHeight="1">
      <c r="A49" s="34" t="s">
        <v>38</v>
      </c>
      <c r="B49" s="28"/>
      <c r="C49" s="29">
        <v>2953</v>
      </c>
      <c r="D49" s="29">
        <v>2854</v>
      </c>
      <c r="E49" s="29">
        <v>2854</v>
      </c>
      <c r="F49" s="30"/>
      <c r="G49" s="30"/>
      <c r="H49" s="129">
        <v>6.1</v>
      </c>
      <c r="I49" s="129">
        <v>5.667</v>
      </c>
      <c r="J49" s="129">
        <v>7.72</v>
      </c>
      <c r="K49" s="31"/>
    </row>
    <row r="50" spans="1:11" s="23" customFormat="1" ht="11.25" customHeight="1">
      <c r="A50" s="41" t="s">
        <v>39</v>
      </c>
      <c r="B50" s="36"/>
      <c r="C50" s="37">
        <v>40800</v>
      </c>
      <c r="D50" s="37">
        <v>36498</v>
      </c>
      <c r="E50" s="37">
        <v>35884</v>
      </c>
      <c r="F50" s="38">
        <f>IF(D50&gt;0,100*E50/D50,0)</f>
        <v>98.31771603923502</v>
      </c>
      <c r="G50" s="39"/>
      <c r="H50" s="130">
        <v>111.90499999999999</v>
      </c>
      <c r="I50" s="131">
        <v>66.536</v>
      </c>
      <c r="J50" s="131">
        <v>108.848</v>
      </c>
      <c r="K50" s="40">
        <v>163.59264157749186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597</v>
      </c>
      <c r="D52" s="37">
        <v>359</v>
      </c>
      <c r="E52" s="37">
        <v>466</v>
      </c>
      <c r="F52" s="38">
        <f>IF(D52&gt;0,100*E52/D52,0)</f>
        <v>129.8050139275766</v>
      </c>
      <c r="G52" s="39"/>
      <c r="H52" s="130">
        <v>1.574</v>
      </c>
      <c r="I52" s="131">
        <v>0.296</v>
      </c>
      <c r="J52" s="131">
        <v>1.275</v>
      </c>
      <c r="K52" s="40">
        <v>430.7432432432432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22000</v>
      </c>
      <c r="D54" s="29">
        <v>19440</v>
      </c>
      <c r="E54" s="29">
        <v>19000</v>
      </c>
      <c r="F54" s="30"/>
      <c r="G54" s="30"/>
      <c r="H54" s="129">
        <v>53.65</v>
      </c>
      <c r="I54" s="129">
        <v>13.876</v>
      </c>
      <c r="J54" s="129">
        <v>36.6</v>
      </c>
      <c r="K54" s="31"/>
    </row>
    <row r="55" spans="1:11" s="32" customFormat="1" ht="11.25" customHeight="1">
      <c r="A55" s="34" t="s">
        <v>42</v>
      </c>
      <c r="B55" s="28"/>
      <c r="C55" s="29">
        <v>40236</v>
      </c>
      <c r="D55" s="29">
        <v>41043</v>
      </c>
      <c r="E55" s="29">
        <v>41043</v>
      </c>
      <c r="F55" s="30"/>
      <c r="G55" s="30"/>
      <c r="H55" s="129">
        <v>119.184</v>
      </c>
      <c r="I55" s="129">
        <v>36.528</v>
      </c>
      <c r="J55" s="129">
        <v>152.475</v>
      </c>
      <c r="K55" s="31"/>
    </row>
    <row r="56" spans="1:11" s="32" customFormat="1" ht="11.25" customHeight="1">
      <c r="A56" s="34" t="s">
        <v>43</v>
      </c>
      <c r="B56" s="28"/>
      <c r="C56" s="29">
        <v>36450</v>
      </c>
      <c r="D56" s="29">
        <v>12200</v>
      </c>
      <c r="E56" s="29">
        <v>16500</v>
      </c>
      <c r="F56" s="30"/>
      <c r="G56" s="30"/>
      <c r="H56" s="129">
        <v>84.437</v>
      </c>
      <c r="I56" s="129">
        <v>11.9</v>
      </c>
      <c r="J56" s="129">
        <v>46.975</v>
      </c>
      <c r="K56" s="31"/>
    </row>
    <row r="57" spans="1:11" s="32" customFormat="1" ht="11.25" customHeight="1">
      <c r="A57" s="34" t="s">
        <v>44</v>
      </c>
      <c r="B57" s="28"/>
      <c r="C57" s="29">
        <v>3361</v>
      </c>
      <c r="D57" s="29">
        <v>2491</v>
      </c>
      <c r="E57" s="29">
        <v>3200</v>
      </c>
      <c r="F57" s="30"/>
      <c r="G57" s="30"/>
      <c r="H57" s="129">
        <v>10.325</v>
      </c>
      <c r="I57" s="129">
        <v>3.963</v>
      </c>
      <c r="J57" s="129">
        <v>10.682</v>
      </c>
      <c r="K57" s="31"/>
    </row>
    <row r="58" spans="1:11" s="32" customFormat="1" ht="11.25" customHeight="1">
      <c r="A58" s="34" t="s">
        <v>45</v>
      </c>
      <c r="B58" s="28"/>
      <c r="C58" s="29">
        <v>18804</v>
      </c>
      <c r="D58" s="29">
        <v>12446</v>
      </c>
      <c r="E58" s="29">
        <v>12400</v>
      </c>
      <c r="F58" s="30"/>
      <c r="G58" s="30"/>
      <c r="H58" s="129">
        <v>44.548</v>
      </c>
      <c r="I58" s="129">
        <v>9.772</v>
      </c>
      <c r="J58" s="129">
        <v>29.81</v>
      </c>
      <c r="K58" s="31"/>
    </row>
    <row r="59" spans="1:11" s="23" customFormat="1" ht="11.25" customHeight="1">
      <c r="A59" s="35" t="s">
        <v>46</v>
      </c>
      <c r="B59" s="36"/>
      <c r="C59" s="37">
        <v>120851</v>
      </c>
      <c r="D59" s="37">
        <v>87620</v>
      </c>
      <c r="E59" s="37">
        <v>92143</v>
      </c>
      <c r="F59" s="38">
        <f>IF(D59&gt;0,100*E59/D59,0)</f>
        <v>105.162063455832</v>
      </c>
      <c r="G59" s="39"/>
      <c r="H59" s="130">
        <v>312.144</v>
      </c>
      <c r="I59" s="131">
        <v>76.039</v>
      </c>
      <c r="J59" s="131">
        <v>276.542</v>
      </c>
      <c r="K59" s="40">
        <v>363.6844250976472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649</v>
      </c>
      <c r="D61" s="29">
        <v>252</v>
      </c>
      <c r="E61" s="29">
        <v>205</v>
      </c>
      <c r="F61" s="30"/>
      <c r="G61" s="30"/>
      <c r="H61" s="129">
        <v>1.116</v>
      </c>
      <c r="I61" s="129">
        <v>0.256</v>
      </c>
      <c r="J61" s="129">
        <v>0.469</v>
      </c>
      <c r="K61" s="31"/>
    </row>
    <row r="62" spans="1:11" s="32" customFormat="1" ht="11.25" customHeight="1">
      <c r="A62" s="34" t="s">
        <v>48</v>
      </c>
      <c r="B62" s="28"/>
      <c r="C62" s="29"/>
      <c r="D62" s="29">
        <v>42</v>
      </c>
      <c r="E62" s="29">
        <v>36</v>
      </c>
      <c r="F62" s="30"/>
      <c r="G62" s="30"/>
      <c r="H62" s="129"/>
      <c r="I62" s="129">
        <v>0.03</v>
      </c>
      <c r="J62" s="129">
        <v>0.052</v>
      </c>
      <c r="K62" s="31"/>
    </row>
    <row r="63" spans="1:11" s="32" customFormat="1" ht="11.25" customHeight="1">
      <c r="A63" s="34" t="s">
        <v>49</v>
      </c>
      <c r="B63" s="28"/>
      <c r="C63" s="29">
        <v>169</v>
      </c>
      <c r="D63" s="29">
        <v>296</v>
      </c>
      <c r="E63" s="29">
        <v>295</v>
      </c>
      <c r="F63" s="30"/>
      <c r="G63" s="30"/>
      <c r="H63" s="129">
        <v>0.338</v>
      </c>
      <c r="I63" s="129">
        <v>0.166</v>
      </c>
      <c r="J63" s="129">
        <v>0.655</v>
      </c>
      <c r="K63" s="31"/>
    </row>
    <row r="64" spans="1:11" s="23" customFormat="1" ht="11.25" customHeight="1">
      <c r="A64" s="35" t="s">
        <v>50</v>
      </c>
      <c r="B64" s="36"/>
      <c r="C64" s="37">
        <v>818</v>
      </c>
      <c r="D64" s="37">
        <v>590</v>
      </c>
      <c r="E64" s="37">
        <v>536</v>
      </c>
      <c r="F64" s="38">
        <f>IF(D64&gt;0,100*E64/D64,0)</f>
        <v>90.84745762711864</v>
      </c>
      <c r="G64" s="39"/>
      <c r="H64" s="130">
        <v>1.4540000000000002</v>
      </c>
      <c r="I64" s="131">
        <v>0.45200000000000007</v>
      </c>
      <c r="J64" s="131">
        <v>1.1760000000000002</v>
      </c>
      <c r="K64" s="40">
        <v>260.17699115044246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10450</v>
      </c>
      <c r="D66" s="37">
        <v>10450</v>
      </c>
      <c r="E66" s="37">
        <v>5810</v>
      </c>
      <c r="F66" s="38">
        <f>IF(D66&gt;0,100*E66/D66,0)</f>
        <v>55.59808612440192</v>
      </c>
      <c r="G66" s="39"/>
      <c r="H66" s="130">
        <v>33.194</v>
      </c>
      <c r="I66" s="131">
        <v>9</v>
      </c>
      <c r="J66" s="131">
        <v>5.504</v>
      </c>
      <c r="K66" s="40">
        <v>61.15555555555555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1001</v>
      </c>
      <c r="D68" s="29">
        <v>1500</v>
      </c>
      <c r="E68" s="29">
        <v>2500</v>
      </c>
      <c r="F68" s="30"/>
      <c r="G68" s="30"/>
      <c r="H68" s="129">
        <v>2.248</v>
      </c>
      <c r="I68" s="129">
        <v>1.5</v>
      </c>
      <c r="J68" s="129">
        <v>5.75</v>
      </c>
      <c r="K68" s="31"/>
    </row>
    <row r="69" spans="1:11" s="32" customFormat="1" ht="11.25" customHeight="1">
      <c r="A69" s="34" t="s">
        <v>53</v>
      </c>
      <c r="B69" s="28"/>
      <c r="C69" s="29">
        <v>9</v>
      </c>
      <c r="D69" s="29">
        <v>40</v>
      </c>
      <c r="E69" s="29">
        <v>100</v>
      </c>
      <c r="F69" s="30"/>
      <c r="G69" s="30"/>
      <c r="H69" s="129">
        <v>0.011</v>
      </c>
      <c r="I69" s="129">
        <v>0.05</v>
      </c>
      <c r="J69" s="129">
        <v>0.17</v>
      </c>
      <c r="K69" s="31"/>
    </row>
    <row r="70" spans="1:11" s="23" customFormat="1" ht="11.25" customHeight="1">
      <c r="A70" s="35" t="s">
        <v>54</v>
      </c>
      <c r="B70" s="36"/>
      <c r="C70" s="37">
        <v>1010</v>
      </c>
      <c r="D70" s="37">
        <v>1540</v>
      </c>
      <c r="E70" s="37">
        <v>2600</v>
      </c>
      <c r="F70" s="38">
        <f>IF(D70&gt;0,100*E70/D70,0)</f>
        <v>168.83116883116884</v>
      </c>
      <c r="G70" s="39"/>
      <c r="H70" s="130">
        <v>2.2590000000000003</v>
      </c>
      <c r="I70" s="131">
        <v>1.55</v>
      </c>
      <c r="J70" s="131">
        <v>5.92</v>
      </c>
      <c r="K70" s="40">
        <v>381.93548387096774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7854</v>
      </c>
      <c r="D72" s="29">
        <v>8886</v>
      </c>
      <c r="E72" s="29">
        <v>8886</v>
      </c>
      <c r="F72" s="30"/>
      <c r="G72" s="30"/>
      <c r="H72" s="129">
        <v>8.813</v>
      </c>
      <c r="I72" s="129">
        <v>1.013</v>
      </c>
      <c r="J72" s="129">
        <v>1.013</v>
      </c>
      <c r="K72" s="31"/>
    </row>
    <row r="73" spans="1:11" s="32" customFormat="1" ht="11.25" customHeight="1">
      <c r="A73" s="34" t="s">
        <v>56</v>
      </c>
      <c r="B73" s="28"/>
      <c r="C73" s="29">
        <v>550</v>
      </c>
      <c r="D73" s="29">
        <v>590</v>
      </c>
      <c r="E73" s="29">
        <v>548</v>
      </c>
      <c r="F73" s="30"/>
      <c r="G73" s="30"/>
      <c r="H73" s="129">
        <v>1.664</v>
      </c>
      <c r="I73" s="129">
        <v>1.77</v>
      </c>
      <c r="J73" s="129">
        <v>1.672</v>
      </c>
      <c r="K73" s="31"/>
    </row>
    <row r="74" spans="1:11" s="32" customFormat="1" ht="11.25" customHeight="1">
      <c r="A74" s="34" t="s">
        <v>57</v>
      </c>
      <c r="B74" s="28"/>
      <c r="C74" s="29">
        <v>10458</v>
      </c>
      <c r="D74" s="29">
        <v>13280</v>
      </c>
      <c r="E74" s="29">
        <v>14000</v>
      </c>
      <c r="F74" s="30"/>
      <c r="G74" s="30"/>
      <c r="H74" s="129">
        <v>23.148</v>
      </c>
      <c r="I74" s="129">
        <v>15.936</v>
      </c>
      <c r="J74" s="129">
        <v>31</v>
      </c>
      <c r="K74" s="31"/>
    </row>
    <row r="75" spans="1:11" s="32" customFormat="1" ht="11.25" customHeight="1">
      <c r="A75" s="34" t="s">
        <v>58</v>
      </c>
      <c r="B75" s="28"/>
      <c r="C75" s="29">
        <v>20147</v>
      </c>
      <c r="D75" s="29">
        <v>14055</v>
      </c>
      <c r="E75" s="29">
        <v>10689</v>
      </c>
      <c r="F75" s="30"/>
      <c r="G75" s="30"/>
      <c r="H75" s="129">
        <v>15.07</v>
      </c>
      <c r="I75" s="129">
        <v>7.309</v>
      </c>
      <c r="J75" s="129">
        <v>10.358</v>
      </c>
      <c r="K75" s="31"/>
    </row>
    <row r="76" spans="1:11" s="32" customFormat="1" ht="11.25" customHeight="1">
      <c r="A76" s="34" t="s">
        <v>59</v>
      </c>
      <c r="B76" s="28"/>
      <c r="C76" s="29">
        <v>70</v>
      </c>
      <c r="D76" s="29">
        <v>140</v>
      </c>
      <c r="E76" s="29">
        <v>140</v>
      </c>
      <c r="F76" s="30"/>
      <c r="G76" s="30"/>
      <c r="H76" s="129">
        <v>0.182</v>
      </c>
      <c r="I76" s="129">
        <v>0.126</v>
      </c>
      <c r="J76" s="129">
        <v>0.3</v>
      </c>
      <c r="K76" s="31"/>
    </row>
    <row r="77" spans="1:11" s="32" customFormat="1" ht="11.25" customHeight="1">
      <c r="A77" s="34" t="s">
        <v>60</v>
      </c>
      <c r="B77" s="28"/>
      <c r="C77" s="29">
        <v>1376</v>
      </c>
      <c r="D77" s="29">
        <v>2078</v>
      </c>
      <c r="E77" s="29">
        <v>2067</v>
      </c>
      <c r="F77" s="30"/>
      <c r="G77" s="30"/>
      <c r="H77" s="129">
        <v>2.2</v>
      </c>
      <c r="I77" s="129">
        <v>1.364</v>
      </c>
      <c r="J77" s="129">
        <v>3.305</v>
      </c>
      <c r="K77" s="31"/>
    </row>
    <row r="78" spans="1:11" s="32" customFormat="1" ht="11.25" customHeight="1">
      <c r="A78" s="34" t="s">
        <v>61</v>
      </c>
      <c r="B78" s="28"/>
      <c r="C78" s="29">
        <v>150</v>
      </c>
      <c r="D78" s="29">
        <v>678</v>
      </c>
      <c r="E78" s="29">
        <v>678</v>
      </c>
      <c r="F78" s="30"/>
      <c r="G78" s="30"/>
      <c r="H78" s="129">
        <v>0.415</v>
      </c>
      <c r="I78" s="129">
        <v>0.65</v>
      </c>
      <c r="J78" s="129">
        <v>1</v>
      </c>
      <c r="K78" s="31"/>
    </row>
    <row r="79" spans="1:11" s="32" customFormat="1" ht="11.25" customHeight="1">
      <c r="A79" s="34" t="s">
        <v>62</v>
      </c>
      <c r="B79" s="28"/>
      <c r="C79" s="29">
        <v>3225</v>
      </c>
      <c r="D79" s="29">
        <v>5340</v>
      </c>
      <c r="E79" s="29">
        <v>5340</v>
      </c>
      <c r="F79" s="30"/>
      <c r="G79" s="30"/>
      <c r="H79" s="129">
        <v>7.6</v>
      </c>
      <c r="I79" s="129">
        <v>4.272</v>
      </c>
      <c r="J79" s="129">
        <v>16.02</v>
      </c>
      <c r="K79" s="31"/>
    </row>
    <row r="80" spans="1:11" s="23" customFormat="1" ht="11.25" customHeight="1">
      <c r="A80" s="41" t="s">
        <v>63</v>
      </c>
      <c r="B80" s="36"/>
      <c r="C80" s="37">
        <v>43830</v>
      </c>
      <c r="D80" s="37">
        <v>45047</v>
      </c>
      <c r="E80" s="37">
        <v>42348</v>
      </c>
      <c r="F80" s="38">
        <f>IF(D80&gt;0,100*E80/D80,0)</f>
        <v>94.00848003196661</v>
      </c>
      <c r="G80" s="39"/>
      <c r="H80" s="130">
        <v>59.092000000000006</v>
      </c>
      <c r="I80" s="131">
        <v>32.440000000000005</v>
      </c>
      <c r="J80" s="131">
        <v>64.668</v>
      </c>
      <c r="K80" s="40">
        <v>199.34648581997536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>
        <f>IF(D84&gt;0,100*E84/D84,0)</f>
        <v>0</v>
      </c>
      <c r="G84" s="39"/>
      <c r="H84" s="130"/>
      <c r="I84" s="131"/>
      <c r="J84" s="131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242354</v>
      </c>
      <c r="D87" s="48">
        <v>208604</v>
      </c>
      <c r="E87" s="48">
        <v>203835</v>
      </c>
      <c r="F87" s="49">
        <f>IF(D87&gt;0,100*E87/D87,0)</f>
        <v>97.71385016586451</v>
      </c>
      <c r="G87" s="39"/>
      <c r="H87" s="134">
        <v>570.128</v>
      </c>
      <c r="I87" s="135">
        <v>221.14800000000002</v>
      </c>
      <c r="J87" s="135">
        <v>519.117</v>
      </c>
      <c r="K87" s="49">
        <v>234.7373704487492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0" zoomScaleSheetLayoutView="90" zoomScalePageLayoutView="0" workbookViewId="0" topLeftCell="A1">
      <selection activeCell="I33" sqref="I33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203</v>
      </c>
      <c r="D9" s="29">
        <v>500</v>
      </c>
      <c r="E9" s="29">
        <v>112.29</v>
      </c>
      <c r="F9" s="30"/>
      <c r="G9" s="30"/>
      <c r="H9" s="129">
        <v>0.472</v>
      </c>
      <c r="I9" s="129">
        <v>1.95</v>
      </c>
      <c r="J9" s="129">
        <v>0.337</v>
      </c>
      <c r="K9" s="31"/>
    </row>
    <row r="10" spans="1:11" s="32" customFormat="1" ht="11.25" customHeight="1">
      <c r="A10" s="34" t="s">
        <v>8</v>
      </c>
      <c r="B10" s="28"/>
      <c r="C10" s="29">
        <v>49</v>
      </c>
      <c r="D10" s="29">
        <v>70</v>
      </c>
      <c r="E10" s="29">
        <v>68.2</v>
      </c>
      <c r="F10" s="30"/>
      <c r="G10" s="30"/>
      <c r="H10" s="129">
        <v>0.116</v>
      </c>
      <c r="I10" s="129">
        <v>0.245</v>
      </c>
      <c r="J10" s="129">
        <v>0.205</v>
      </c>
      <c r="K10" s="31"/>
    </row>
    <row r="11" spans="1:11" s="32" customFormat="1" ht="11.25" customHeight="1">
      <c r="A11" s="27" t="s">
        <v>9</v>
      </c>
      <c r="B11" s="28"/>
      <c r="C11" s="29">
        <v>646</v>
      </c>
      <c r="D11" s="29">
        <v>750</v>
      </c>
      <c r="E11" s="29">
        <v>511</v>
      </c>
      <c r="F11" s="30"/>
      <c r="G11" s="30"/>
      <c r="H11" s="129">
        <v>1.567</v>
      </c>
      <c r="I11" s="129">
        <v>2.925</v>
      </c>
      <c r="J11" s="129">
        <v>1.533</v>
      </c>
      <c r="K11" s="31"/>
    </row>
    <row r="12" spans="1:11" s="32" customFormat="1" ht="11.25" customHeight="1">
      <c r="A12" s="34" t="s">
        <v>10</v>
      </c>
      <c r="B12" s="28"/>
      <c r="C12" s="29">
        <v>7</v>
      </c>
      <c r="D12" s="29">
        <v>19</v>
      </c>
      <c r="E12" s="29">
        <v>23</v>
      </c>
      <c r="F12" s="30"/>
      <c r="G12" s="30"/>
      <c r="H12" s="129">
        <v>0.015</v>
      </c>
      <c r="I12" s="129">
        <v>0.072</v>
      </c>
      <c r="J12" s="129">
        <v>0.092</v>
      </c>
      <c r="K12" s="31"/>
    </row>
    <row r="13" spans="1:11" s="23" customFormat="1" ht="11.25" customHeight="1">
      <c r="A13" s="35" t="s">
        <v>11</v>
      </c>
      <c r="B13" s="36"/>
      <c r="C13" s="37">
        <v>905</v>
      </c>
      <c r="D13" s="37">
        <v>1339</v>
      </c>
      <c r="E13" s="37">
        <v>714.49</v>
      </c>
      <c r="F13" s="38">
        <f>IF(D13&gt;0,100*E13/D13,0)</f>
        <v>53.35997012696042</v>
      </c>
      <c r="G13" s="39"/>
      <c r="H13" s="130">
        <v>2.17</v>
      </c>
      <c r="I13" s="131">
        <v>5.191999999999999</v>
      </c>
      <c r="J13" s="131">
        <v>2.1670000000000003</v>
      </c>
      <c r="K13" s="40">
        <v>41.73728813559323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>
        <v>1</v>
      </c>
      <c r="F15" s="38">
        <f>IF(D15&gt;0,100*E15/D15,0)</f>
        <v>0</v>
      </c>
      <c r="G15" s="39"/>
      <c r="H15" s="130"/>
      <c r="I15" s="131"/>
      <c r="J15" s="131">
        <v>0.004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156</v>
      </c>
      <c r="D17" s="37">
        <v>137</v>
      </c>
      <c r="E17" s="37">
        <v>142</v>
      </c>
      <c r="F17" s="38">
        <f>IF(D17&gt;0,100*E17/D17,0)</f>
        <v>103.64963503649635</v>
      </c>
      <c r="G17" s="39"/>
      <c r="H17" s="130">
        <v>0.329</v>
      </c>
      <c r="I17" s="131">
        <v>0.158</v>
      </c>
      <c r="J17" s="131">
        <v>0.326</v>
      </c>
      <c r="K17" s="40">
        <v>206.32911392405063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14416</v>
      </c>
      <c r="D19" s="29">
        <v>12857</v>
      </c>
      <c r="E19" s="29">
        <v>12857</v>
      </c>
      <c r="F19" s="30"/>
      <c r="G19" s="30"/>
      <c r="H19" s="129">
        <v>63.43</v>
      </c>
      <c r="I19" s="129">
        <v>70.713</v>
      </c>
      <c r="J19" s="129">
        <v>83.571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14416</v>
      </c>
      <c r="D22" s="37">
        <v>12857</v>
      </c>
      <c r="E22" s="37">
        <v>12857</v>
      </c>
      <c r="F22" s="38">
        <f>IF(D22&gt;0,100*E22/D22,0)</f>
        <v>100</v>
      </c>
      <c r="G22" s="39"/>
      <c r="H22" s="130">
        <v>63.43</v>
      </c>
      <c r="I22" s="131">
        <v>70.713</v>
      </c>
      <c r="J22" s="131">
        <v>83.571</v>
      </c>
      <c r="K22" s="40">
        <v>118.18336090959231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67363</v>
      </c>
      <c r="D24" s="37">
        <v>69580</v>
      </c>
      <c r="E24" s="37">
        <v>70000</v>
      </c>
      <c r="F24" s="38">
        <f>IF(D24&gt;0,100*E24/D24,0)</f>
        <v>100.6036217303823</v>
      </c>
      <c r="G24" s="39"/>
      <c r="H24" s="130">
        <v>260.962</v>
      </c>
      <c r="I24" s="131">
        <v>227.649</v>
      </c>
      <c r="J24" s="131">
        <v>306.5</v>
      </c>
      <c r="K24" s="40">
        <v>134.6370948258064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17241</v>
      </c>
      <c r="D26" s="37">
        <v>19000</v>
      </c>
      <c r="E26" s="37">
        <v>18500</v>
      </c>
      <c r="F26" s="38">
        <f>IF(D26&gt;0,100*E26/D26,0)</f>
        <v>97.36842105263158</v>
      </c>
      <c r="G26" s="39"/>
      <c r="H26" s="130">
        <v>78.882</v>
      </c>
      <c r="I26" s="131">
        <v>51.5</v>
      </c>
      <c r="J26" s="131">
        <v>80</v>
      </c>
      <c r="K26" s="40">
        <v>155.3398058252427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165953</v>
      </c>
      <c r="D28" s="29">
        <v>173109</v>
      </c>
      <c r="E28" s="29">
        <v>170000</v>
      </c>
      <c r="F28" s="30"/>
      <c r="G28" s="30"/>
      <c r="H28" s="129">
        <v>535.386</v>
      </c>
      <c r="I28" s="129">
        <v>480</v>
      </c>
      <c r="J28" s="129">
        <v>760</v>
      </c>
      <c r="K28" s="31"/>
    </row>
    <row r="29" spans="1:11" s="32" customFormat="1" ht="11.25" customHeight="1">
      <c r="A29" s="34" t="s">
        <v>21</v>
      </c>
      <c r="B29" s="28"/>
      <c r="C29" s="29">
        <v>100171</v>
      </c>
      <c r="D29" s="29">
        <v>96795</v>
      </c>
      <c r="E29" s="29">
        <v>99699</v>
      </c>
      <c r="F29" s="30"/>
      <c r="G29" s="30"/>
      <c r="H29" s="129">
        <v>216.071</v>
      </c>
      <c r="I29" s="129">
        <v>60.099</v>
      </c>
      <c r="J29" s="129">
        <v>249.247</v>
      </c>
      <c r="K29" s="31"/>
    </row>
    <row r="30" spans="1:11" s="32" customFormat="1" ht="11.25" customHeight="1">
      <c r="A30" s="34" t="s">
        <v>22</v>
      </c>
      <c r="B30" s="28"/>
      <c r="C30" s="29">
        <v>165310</v>
      </c>
      <c r="D30" s="29">
        <v>160716</v>
      </c>
      <c r="E30" s="29">
        <v>160716</v>
      </c>
      <c r="F30" s="30"/>
      <c r="G30" s="30"/>
      <c r="H30" s="129">
        <v>434.191</v>
      </c>
      <c r="I30" s="129">
        <v>243.861</v>
      </c>
      <c r="J30" s="129">
        <v>390</v>
      </c>
      <c r="K30" s="31"/>
    </row>
    <row r="31" spans="1:11" s="23" customFormat="1" ht="11.25" customHeight="1">
      <c r="A31" s="41" t="s">
        <v>23</v>
      </c>
      <c r="B31" s="36"/>
      <c r="C31" s="37">
        <v>431434</v>
      </c>
      <c r="D31" s="37">
        <v>430620</v>
      </c>
      <c r="E31" s="37">
        <v>430415</v>
      </c>
      <c r="F31" s="38">
        <f>IF(D31&gt;0,100*E31/D31,0)</f>
        <v>99.95239422228416</v>
      </c>
      <c r="G31" s="39"/>
      <c r="H31" s="130">
        <v>1185.648</v>
      </c>
      <c r="I31" s="131">
        <v>783.96</v>
      </c>
      <c r="J31" s="131">
        <v>1399.247</v>
      </c>
      <c r="K31" s="40">
        <v>178.48448900454105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32771</v>
      </c>
      <c r="D33" s="29">
        <v>35718</v>
      </c>
      <c r="E33" s="29">
        <v>28710</v>
      </c>
      <c r="F33" s="30"/>
      <c r="G33" s="30"/>
      <c r="H33" s="129">
        <v>90.263</v>
      </c>
      <c r="I33" s="129">
        <v>34.889</v>
      </c>
      <c r="J33" s="129">
        <v>97.179</v>
      </c>
      <c r="K33" s="31"/>
    </row>
    <row r="34" spans="1:11" s="32" customFormat="1" ht="11.25" customHeight="1">
      <c r="A34" s="34" t="s">
        <v>25</v>
      </c>
      <c r="B34" s="28"/>
      <c r="C34" s="29">
        <v>15552</v>
      </c>
      <c r="D34" s="29">
        <v>18000</v>
      </c>
      <c r="E34" s="29">
        <v>12480</v>
      </c>
      <c r="F34" s="30"/>
      <c r="G34" s="30"/>
      <c r="H34" s="129">
        <v>54.858</v>
      </c>
      <c r="I34" s="129">
        <v>29.806</v>
      </c>
      <c r="J34" s="129">
        <v>27.3</v>
      </c>
      <c r="K34" s="31"/>
    </row>
    <row r="35" spans="1:11" s="32" customFormat="1" ht="11.25" customHeight="1">
      <c r="A35" s="34" t="s">
        <v>26</v>
      </c>
      <c r="B35" s="28"/>
      <c r="C35" s="29">
        <v>96171</v>
      </c>
      <c r="D35" s="29">
        <v>98150</v>
      </c>
      <c r="E35" s="29">
        <v>94917</v>
      </c>
      <c r="F35" s="30"/>
      <c r="G35" s="30"/>
      <c r="H35" s="129">
        <v>365.845</v>
      </c>
      <c r="I35" s="129">
        <v>216.582</v>
      </c>
      <c r="J35" s="129">
        <v>384.414</v>
      </c>
      <c r="K35" s="31"/>
    </row>
    <row r="36" spans="1:11" s="32" customFormat="1" ht="11.25" customHeight="1">
      <c r="A36" s="34" t="s">
        <v>27</v>
      </c>
      <c r="B36" s="28"/>
      <c r="C36" s="29">
        <v>12701</v>
      </c>
      <c r="D36" s="29">
        <v>12701</v>
      </c>
      <c r="E36" s="29">
        <v>12937</v>
      </c>
      <c r="F36" s="30"/>
      <c r="G36" s="30"/>
      <c r="H36" s="129">
        <v>27.463</v>
      </c>
      <c r="I36" s="129">
        <v>7.545</v>
      </c>
      <c r="J36" s="129">
        <v>25.874</v>
      </c>
      <c r="K36" s="31"/>
    </row>
    <row r="37" spans="1:11" s="23" customFormat="1" ht="11.25" customHeight="1">
      <c r="A37" s="35" t="s">
        <v>28</v>
      </c>
      <c r="B37" s="36"/>
      <c r="C37" s="37">
        <v>157195</v>
      </c>
      <c r="D37" s="37">
        <v>164569</v>
      </c>
      <c r="E37" s="37">
        <v>149044</v>
      </c>
      <c r="F37" s="38">
        <f>IF(D37&gt;0,100*E37/D37,0)</f>
        <v>90.56626703692676</v>
      </c>
      <c r="G37" s="39"/>
      <c r="H37" s="130">
        <v>538.429</v>
      </c>
      <c r="I37" s="131">
        <v>288.822</v>
      </c>
      <c r="J37" s="131">
        <v>534.7669999999999</v>
      </c>
      <c r="K37" s="40">
        <v>185.15452423984323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7454</v>
      </c>
      <c r="D39" s="37">
        <v>7500</v>
      </c>
      <c r="E39" s="37">
        <v>7500</v>
      </c>
      <c r="F39" s="38">
        <f>IF(D39&gt;0,100*E39/D39,0)</f>
        <v>100</v>
      </c>
      <c r="G39" s="39"/>
      <c r="H39" s="130">
        <v>12.3</v>
      </c>
      <c r="I39" s="131">
        <v>12.1</v>
      </c>
      <c r="J39" s="131">
        <v>12.9</v>
      </c>
      <c r="K39" s="40">
        <v>106.61157024793388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47254</v>
      </c>
      <c r="D41" s="29">
        <v>42928</v>
      </c>
      <c r="E41" s="29">
        <v>38000</v>
      </c>
      <c r="F41" s="30"/>
      <c r="G41" s="30"/>
      <c r="H41" s="129">
        <v>104.806</v>
      </c>
      <c r="I41" s="129">
        <v>48.64</v>
      </c>
      <c r="J41" s="129">
        <v>100.974</v>
      </c>
      <c r="K41" s="31"/>
    </row>
    <row r="42" spans="1:11" s="32" customFormat="1" ht="11.25" customHeight="1">
      <c r="A42" s="34" t="s">
        <v>31</v>
      </c>
      <c r="B42" s="28"/>
      <c r="C42" s="29">
        <v>140362</v>
      </c>
      <c r="D42" s="29">
        <v>135372</v>
      </c>
      <c r="E42" s="29">
        <v>141056</v>
      </c>
      <c r="F42" s="30"/>
      <c r="G42" s="30"/>
      <c r="H42" s="129">
        <v>495.208</v>
      </c>
      <c r="I42" s="129">
        <v>331.172</v>
      </c>
      <c r="J42" s="129">
        <v>500.452</v>
      </c>
      <c r="K42" s="31"/>
    </row>
    <row r="43" spans="1:11" s="32" customFormat="1" ht="11.25" customHeight="1">
      <c r="A43" s="34" t="s">
        <v>32</v>
      </c>
      <c r="B43" s="28"/>
      <c r="C43" s="29">
        <v>19681</v>
      </c>
      <c r="D43" s="29">
        <v>20009</v>
      </c>
      <c r="E43" s="29">
        <v>20000</v>
      </c>
      <c r="F43" s="30"/>
      <c r="G43" s="30"/>
      <c r="H43" s="129">
        <v>50.224</v>
      </c>
      <c r="I43" s="129">
        <v>46.69</v>
      </c>
      <c r="J43" s="129">
        <v>66.5</v>
      </c>
      <c r="K43" s="31"/>
    </row>
    <row r="44" spans="1:11" s="32" customFormat="1" ht="11.25" customHeight="1">
      <c r="A44" s="34" t="s">
        <v>33</v>
      </c>
      <c r="B44" s="28"/>
      <c r="C44" s="29">
        <v>103091</v>
      </c>
      <c r="D44" s="29">
        <v>96963</v>
      </c>
      <c r="E44" s="29">
        <v>98685</v>
      </c>
      <c r="F44" s="30"/>
      <c r="G44" s="30"/>
      <c r="H44" s="129">
        <v>366.388</v>
      </c>
      <c r="I44" s="129">
        <v>225.784</v>
      </c>
      <c r="J44" s="129">
        <v>347.209</v>
      </c>
      <c r="K44" s="31"/>
    </row>
    <row r="45" spans="1:11" s="32" customFormat="1" ht="11.25" customHeight="1">
      <c r="A45" s="34" t="s">
        <v>34</v>
      </c>
      <c r="B45" s="28"/>
      <c r="C45" s="29">
        <v>36293</v>
      </c>
      <c r="D45" s="29">
        <v>30891</v>
      </c>
      <c r="E45" s="29">
        <v>31900</v>
      </c>
      <c r="F45" s="30"/>
      <c r="G45" s="30"/>
      <c r="H45" s="129">
        <v>102.556</v>
      </c>
      <c r="I45" s="129">
        <v>73.093</v>
      </c>
      <c r="J45" s="129">
        <v>111.26</v>
      </c>
      <c r="K45" s="31"/>
    </row>
    <row r="46" spans="1:11" s="32" customFormat="1" ht="11.25" customHeight="1">
      <c r="A46" s="34" t="s">
        <v>35</v>
      </c>
      <c r="B46" s="28"/>
      <c r="C46" s="29">
        <v>57845</v>
      </c>
      <c r="D46" s="29">
        <v>57106</v>
      </c>
      <c r="E46" s="29">
        <v>60600</v>
      </c>
      <c r="F46" s="30"/>
      <c r="G46" s="30"/>
      <c r="H46" s="129">
        <v>149.242</v>
      </c>
      <c r="I46" s="129">
        <v>98.554</v>
      </c>
      <c r="J46" s="129">
        <v>160.105</v>
      </c>
      <c r="K46" s="31"/>
    </row>
    <row r="47" spans="1:11" s="32" customFormat="1" ht="11.25" customHeight="1">
      <c r="A47" s="34" t="s">
        <v>36</v>
      </c>
      <c r="B47" s="28"/>
      <c r="C47" s="29">
        <v>71079</v>
      </c>
      <c r="D47" s="29">
        <v>70875</v>
      </c>
      <c r="E47" s="29">
        <v>65500</v>
      </c>
      <c r="F47" s="30"/>
      <c r="G47" s="30"/>
      <c r="H47" s="129">
        <v>168.352</v>
      </c>
      <c r="I47" s="129">
        <v>71.145</v>
      </c>
      <c r="J47" s="129">
        <v>187.9</v>
      </c>
      <c r="K47" s="31"/>
    </row>
    <row r="48" spans="1:11" s="32" customFormat="1" ht="11.25" customHeight="1">
      <c r="A48" s="34" t="s">
        <v>37</v>
      </c>
      <c r="B48" s="28"/>
      <c r="C48" s="29">
        <v>170902</v>
      </c>
      <c r="D48" s="29">
        <v>160015</v>
      </c>
      <c r="E48" s="29">
        <v>159500</v>
      </c>
      <c r="F48" s="30"/>
      <c r="G48" s="30"/>
      <c r="H48" s="129">
        <v>500.839</v>
      </c>
      <c r="I48" s="129">
        <v>309.458</v>
      </c>
      <c r="J48" s="129">
        <v>488.25</v>
      </c>
      <c r="K48" s="31"/>
    </row>
    <row r="49" spans="1:11" s="32" customFormat="1" ht="11.25" customHeight="1">
      <c r="A49" s="34" t="s">
        <v>38</v>
      </c>
      <c r="B49" s="28"/>
      <c r="C49" s="29">
        <v>58875</v>
      </c>
      <c r="D49" s="29">
        <v>54226</v>
      </c>
      <c r="E49" s="29">
        <v>54226</v>
      </c>
      <c r="F49" s="30"/>
      <c r="G49" s="30"/>
      <c r="H49" s="129">
        <v>120.329</v>
      </c>
      <c r="I49" s="129">
        <v>107.658</v>
      </c>
      <c r="J49" s="129">
        <v>146.666</v>
      </c>
      <c r="K49" s="31"/>
    </row>
    <row r="50" spans="1:11" s="23" customFormat="1" ht="11.25" customHeight="1">
      <c r="A50" s="41" t="s">
        <v>39</v>
      </c>
      <c r="B50" s="36"/>
      <c r="C50" s="37">
        <v>705382</v>
      </c>
      <c r="D50" s="37">
        <v>668385</v>
      </c>
      <c r="E50" s="37">
        <v>669467</v>
      </c>
      <c r="F50" s="38">
        <f>IF(D50&gt;0,100*E50/D50,0)</f>
        <v>100.16188274721904</v>
      </c>
      <c r="G50" s="39"/>
      <c r="H50" s="130">
        <v>2057.944</v>
      </c>
      <c r="I50" s="131">
        <v>1312.194</v>
      </c>
      <c r="J50" s="131">
        <v>2109.3160000000003</v>
      </c>
      <c r="K50" s="40">
        <v>160.74726755342581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40112</v>
      </c>
      <c r="D52" s="37">
        <v>34479</v>
      </c>
      <c r="E52" s="37">
        <v>46131</v>
      </c>
      <c r="F52" s="38">
        <f>IF(D52&gt;0,100*E52/D52,0)</f>
        <v>133.79448359871225</v>
      </c>
      <c r="G52" s="39"/>
      <c r="H52" s="130">
        <v>113.961</v>
      </c>
      <c r="I52" s="131">
        <v>29.012</v>
      </c>
      <c r="J52" s="131">
        <v>126.301</v>
      </c>
      <c r="K52" s="40">
        <v>435.34054873845304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96995</v>
      </c>
      <c r="D54" s="29">
        <v>97970</v>
      </c>
      <c r="E54" s="29">
        <v>96000</v>
      </c>
      <c r="F54" s="30"/>
      <c r="G54" s="30"/>
      <c r="H54" s="129">
        <v>291.374</v>
      </c>
      <c r="I54" s="129">
        <v>148.805</v>
      </c>
      <c r="J54" s="129">
        <v>252.9</v>
      </c>
      <c r="K54" s="31"/>
    </row>
    <row r="55" spans="1:11" s="32" customFormat="1" ht="11.25" customHeight="1">
      <c r="A55" s="34" t="s">
        <v>42</v>
      </c>
      <c r="B55" s="28"/>
      <c r="C55" s="29">
        <v>93884</v>
      </c>
      <c r="D55" s="29">
        <v>95765</v>
      </c>
      <c r="E55" s="29">
        <v>95765</v>
      </c>
      <c r="F55" s="30"/>
      <c r="G55" s="30"/>
      <c r="H55" s="129">
        <v>262.851</v>
      </c>
      <c r="I55" s="129">
        <v>80.443</v>
      </c>
      <c r="J55" s="129">
        <v>352.128</v>
      </c>
      <c r="K55" s="31"/>
    </row>
    <row r="56" spans="1:11" s="32" customFormat="1" ht="11.25" customHeight="1">
      <c r="A56" s="34" t="s">
        <v>43</v>
      </c>
      <c r="B56" s="28"/>
      <c r="C56" s="29">
        <v>206896</v>
      </c>
      <c r="D56" s="29">
        <v>223040</v>
      </c>
      <c r="E56" s="29">
        <v>225500</v>
      </c>
      <c r="F56" s="30"/>
      <c r="G56" s="30"/>
      <c r="H56" s="129">
        <v>479.361</v>
      </c>
      <c r="I56" s="129">
        <v>213.75</v>
      </c>
      <c r="J56" s="129">
        <v>793.4</v>
      </c>
      <c r="K56" s="31"/>
    </row>
    <row r="57" spans="1:11" s="32" customFormat="1" ht="11.25" customHeight="1">
      <c r="A57" s="34" t="s">
        <v>44</v>
      </c>
      <c r="B57" s="28"/>
      <c r="C57" s="29">
        <v>80868</v>
      </c>
      <c r="D57" s="29">
        <v>76976</v>
      </c>
      <c r="E57" s="29">
        <v>81800</v>
      </c>
      <c r="F57" s="30"/>
      <c r="G57" s="30"/>
      <c r="H57" s="129">
        <v>248.522</v>
      </c>
      <c r="I57" s="129">
        <v>128.316</v>
      </c>
      <c r="J57" s="129">
        <v>273.058</v>
      </c>
      <c r="K57" s="31"/>
    </row>
    <row r="58" spans="1:11" s="32" customFormat="1" ht="11.25" customHeight="1">
      <c r="A58" s="34" t="s">
        <v>45</v>
      </c>
      <c r="B58" s="28"/>
      <c r="C58" s="29">
        <v>118374</v>
      </c>
      <c r="D58" s="29">
        <v>125842</v>
      </c>
      <c r="E58" s="29">
        <v>125000</v>
      </c>
      <c r="F58" s="30"/>
      <c r="G58" s="30"/>
      <c r="H58" s="129">
        <v>286.058</v>
      </c>
      <c r="I58" s="129">
        <v>98.755</v>
      </c>
      <c r="J58" s="129">
        <v>325.3</v>
      </c>
      <c r="K58" s="31"/>
    </row>
    <row r="59" spans="1:11" s="23" customFormat="1" ht="11.25" customHeight="1">
      <c r="A59" s="35" t="s">
        <v>46</v>
      </c>
      <c r="B59" s="36"/>
      <c r="C59" s="37">
        <v>597017</v>
      </c>
      <c r="D59" s="37">
        <v>619593</v>
      </c>
      <c r="E59" s="37">
        <v>624065</v>
      </c>
      <c r="F59" s="38">
        <f>IF(D59&gt;0,100*E59/D59,0)</f>
        <v>100.72176412580517</v>
      </c>
      <c r="G59" s="39"/>
      <c r="H59" s="130">
        <v>1568.166</v>
      </c>
      <c r="I59" s="131">
        <v>670.069</v>
      </c>
      <c r="J59" s="131">
        <v>1996.7859999999998</v>
      </c>
      <c r="K59" s="40">
        <v>297.9970719433372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1925</v>
      </c>
      <c r="D61" s="29">
        <v>2271</v>
      </c>
      <c r="E61" s="29">
        <v>1843</v>
      </c>
      <c r="F61" s="30"/>
      <c r="G61" s="30"/>
      <c r="H61" s="129">
        <v>3.5</v>
      </c>
      <c r="I61" s="129">
        <v>2.3</v>
      </c>
      <c r="J61" s="129">
        <v>4.218</v>
      </c>
      <c r="K61" s="31"/>
    </row>
    <row r="62" spans="1:11" s="32" customFormat="1" ht="11.25" customHeight="1">
      <c r="A62" s="34" t="s">
        <v>48</v>
      </c>
      <c r="B62" s="28"/>
      <c r="C62" s="29">
        <v>2877</v>
      </c>
      <c r="D62" s="29">
        <v>2611</v>
      </c>
      <c r="E62" s="29">
        <v>2234.7</v>
      </c>
      <c r="F62" s="30"/>
      <c r="G62" s="30"/>
      <c r="H62" s="129">
        <v>3.89</v>
      </c>
      <c r="I62" s="129">
        <v>2.084</v>
      </c>
      <c r="J62" s="129">
        <v>3.411</v>
      </c>
      <c r="K62" s="31"/>
    </row>
    <row r="63" spans="1:11" s="32" customFormat="1" ht="11.25" customHeight="1">
      <c r="A63" s="34" t="s">
        <v>49</v>
      </c>
      <c r="B63" s="28"/>
      <c r="C63" s="29">
        <v>7465</v>
      </c>
      <c r="D63" s="29">
        <v>6704</v>
      </c>
      <c r="E63" s="29">
        <v>6685</v>
      </c>
      <c r="F63" s="30"/>
      <c r="G63" s="30"/>
      <c r="H63" s="129">
        <v>15.062</v>
      </c>
      <c r="I63" s="129">
        <v>3.772</v>
      </c>
      <c r="J63" s="129">
        <v>14.843</v>
      </c>
      <c r="K63" s="31"/>
    </row>
    <row r="64" spans="1:11" s="23" customFormat="1" ht="11.25" customHeight="1">
      <c r="A64" s="35" t="s">
        <v>50</v>
      </c>
      <c r="B64" s="36"/>
      <c r="C64" s="37">
        <v>12267</v>
      </c>
      <c r="D64" s="37">
        <v>11586</v>
      </c>
      <c r="E64" s="37">
        <v>10762.7</v>
      </c>
      <c r="F64" s="38">
        <f>IF(D64&gt;0,100*E64/D64,0)</f>
        <v>92.89401001208356</v>
      </c>
      <c r="G64" s="39"/>
      <c r="H64" s="130">
        <v>22.451999999999998</v>
      </c>
      <c r="I64" s="131">
        <v>8.156</v>
      </c>
      <c r="J64" s="131">
        <v>22.472</v>
      </c>
      <c r="K64" s="40">
        <v>275.52721922511034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9586</v>
      </c>
      <c r="D66" s="37">
        <v>9580</v>
      </c>
      <c r="E66" s="37">
        <v>13556</v>
      </c>
      <c r="F66" s="38">
        <f>IF(D66&gt;0,100*E66/D66,0)</f>
        <v>141.50313152400835</v>
      </c>
      <c r="G66" s="39"/>
      <c r="H66" s="130">
        <v>24.415</v>
      </c>
      <c r="I66" s="131">
        <v>7.1</v>
      </c>
      <c r="J66" s="131">
        <v>11.051</v>
      </c>
      <c r="K66" s="40">
        <v>155.64788732394365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45293</v>
      </c>
      <c r="D68" s="29">
        <v>29500</v>
      </c>
      <c r="E68" s="29">
        <v>50000</v>
      </c>
      <c r="F68" s="30"/>
      <c r="G68" s="30"/>
      <c r="H68" s="129">
        <v>120.762</v>
      </c>
      <c r="I68" s="129">
        <v>36</v>
      </c>
      <c r="J68" s="129">
        <v>125</v>
      </c>
      <c r="K68" s="31"/>
    </row>
    <row r="69" spans="1:11" s="32" customFormat="1" ht="11.25" customHeight="1">
      <c r="A69" s="34" t="s">
        <v>53</v>
      </c>
      <c r="B69" s="28"/>
      <c r="C69" s="29">
        <v>699</v>
      </c>
      <c r="D69" s="29">
        <v>710</v>
      </c>
      <c r="E69" s="29">
        <v>700</v>
      </c>
      <c r="F69" s="30"/>
      <c r="G69" s="30"/>
      <c r="H69" s="129">
        <v>1.17</v>
      </c>
      <c r="I69" s="129">
        <v>0.85</v>
      </c>
      <c r="J69" s="129">
        <v>1.33</v>
      </c>
      <c r="K69" s="31"/>
    </row>
    <row r="70" spans="1:11" s="23" customFormat="1" ht="11.25" customHeight="1">
      <c r="A70" s="35" t="s">
        <v>54</v>
      </c>
      <c r="B70" s="36"/>
      <c r="C70" s="37">
        <v>45992</v>
      </c>
      <c r="D70" s="37">
        <v>30210</v>
      </c>
      <c r="E70" s="37">
        <v>50700</v>
      </c>
      <c r="F70" s="38">
        <f>IF(D70&gt;0,100*E70/D70,0)</f>
        <v>167.82522343594837</v>
      </c>
      <c r="G70" s="39"/>
      <c r="H70" s="130">
        <v>121.932</v>
      </c>
      <c r="I70" s="131">
        <v>36.85</v>
      </c>
      <c r="J70" s="131">
        <v>126.33</v>
      </c>
      <c r="K70" s="40">
        <v>342.82225237449114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1"/>
    </row>
    <row r="73" spans="1:11" s="32" customFormat="1" ht="11.25" customHeight="1">
      <c r="A73" s="34" t="s">
        <v>56</v>
      </c>
      <c r="B73" s="28"/>
      <c r="C73" s="29">
        <v>6330</v>
      </c>
      <c r="D73" s="29">
        <v>8263</v>
      </c>
      <c r="E73" s="29">
        <v>6240</v>
      </c>
      <c r="F73" s="30"/>
      <c r="G73" s="30"/>
      <c r="H73" s="129">
        <v>18.8</v>
      </c>
      <c r="I73" s="129">
        <v>24.64</v>
      </c>
      <c r="J73" s="129">
        <v>18.552</v>
      </c>
      <c r="K73" s="31"/>
    </row>
    <row r="74" spans="1:11" s="32" customFormat="1" ht="11.25" customHeight="1">
      <c r="A74" s="34" t="s">
        <v>57</v>
      </c>
      <c r="B74" s="28"/>
      <c r="C74" s="29">
        <v>4233</v>
      </c>
      <c r="D74" s="29">
        <v>4020</v>
      </c>
      <c r="E74" s="29">
        <v>4000</v>
      </c>
      <c r="F74" s="30"/>
      <c r="G74" s="30"/>
      <c r="H74" s="129">
        <v>8.241</v>
      </c>
      <c r="I74" s="129">
        <v>4.18</v>
      </c>
      <c r="J74" s="129">
        <v>8</v>
      </c>
      <c r="K74" s="31"/>
    </row>
    <row r="75" spans="1:11" s="32" customFormat="1" ht="11.25" customHeight="1">
      <c r="A75" s="34" t="s">
        <v>58</v>
      </c>
      <c r="B75" s="28"/>
      <c r="C75" s="29">
        <v>13080</v>
      </c>
      <c r="D75" s="29">
        <v>18631</v>
      </c>
      <c r="E75" s="29">
        <v>25449</v>
      </c>
      <c r="F75" s="30"/>
      <c r="G75" s="30"/>
      <c r="H75" s="129">
        <v>10.333</v>
      </c>
      <c r="I75" s="129">
        <v>9.689</v>
      </c>
      <c r="J75" s="129">
        <v>37.594</v>
      </c>
      <c r="K75" s="31"/>
    </row>
    <row r="76" spans="1:11" s="32" customFormat="1" ht="11.25" customHeight="1">
      <c r="A76" s="34" t="s">
        <v>59</v>
      </c>
      <c r="B76" s="28"/>
      <c r="C76" s="29">
        <v>590</v>
      </c>
      <c r="D76" s="29">
        <v>935</v>
      </c>
      <c r="E76" s="29">
        <v>935</v>
      </c>
      <c r="F76" s="30"/>
      <c r="G76" s="30"/>
      <c r="H76" s="129">
        <v>1.543</v>
      </c>
      <c r="I76" s="129">
        <v>0.842</v>
      </c>
      <c r="J76" s="129">
        <v>1.5</v>
      </c>
      <c r="K76" s="31"/>
    </row>
    <row r="77" spans="1:11" s="32" customFormat="1" ht="11.25" customHeight="1">
      <c r="A77" s="34" t="s">
        <v>60</v>
      </c>
      <c r="B77" s="28"/>
      <c r="C77" s="29">
        <v>4128</v>
      </c>
      <c r="D77" s="29">
        <v>3251</v>
      </c>
      <c r="E77" s="29">
        <v>3233</v>
      </c>
      <c r="F77" s="30"/>
      <c r="G77" s="30"/>
      <c r="H77" s="129">
        <v>7.342</v>
      </c>
      <c r="I77" s="129">
        <v>2.441</v>
      </c>
      <c r="J77" s="129">
        <v>5.75</v>
      </c>
      <c r="K77" s="31"/>
    </row>
    <row r="78" spans="1:11" s="32" customFormat="1" ht="11.25" customHeight="1">
      <c r="A78" s="34" t="s">
        <v>61</v>
      </c>
      <c r="B78" s="28"/>
      <c r="C78" s="29">
        <v>9641</v>
      </c>
      <c r="D78" s="29">
        <v>10700</v>
      </c>
      <c r="E78" s="29">
        <v>9000</v>
      </c>
      <c r="F78" s="30"/>
      <c r="G78" s="30"/>
      <c r="H78" s="129">
        <v>22.56</v>
      </c>
      <c r="I78" s="129">
        <v>10.75</v>
      </c>
      <c r="J78" s="129">
        <v>12.6</v>
      </c>
      <c r="K78" s="31"/>
    </row>
    <row r="79" spans="1:11" s="32" customFormat="1" ht="11.25" customHeight="1">
      <c r="A79" s="34" t="s">
        <v>62</v>
      </c>
      <c r="B79" s="28"/>
      <c r="C79" s="29">
        <v>11029</v>
      </c>
      <c r="D79" s="29">
        <v>17060</v>
      </c>
      <c r="E79" s="29">
        <v>17060</v>
      </c>
      <c r="F79" s="30"/>
      <c r="G79" s="30"/>
      <c r="H79" s="129">
        <v>27.197</v>
      </c>
      <c r="I79" s="129">
        <v>17.06</v>
      </c>
      <c r="J79" s="129">
        <v>51.18</v>
      </c>
      <c r="K79" s="31"/>
    </row>
    <row r="80" spans="1:11" s="23" customFormat="1" ht="11.25" customHeight="1">
      <c r="A80" s="41" t="s">
        <v>63</v>
      </c>
      <c r="B80" s="36"/>
      <c r="C80" s="37">
        <v>49031</v>
      </c>
      <c r="D80" s="37">
        <v>62860</v>
      </c>
      <c r="E80" s="37">
        <v>65917</v>
      </c>
      <c r="F80" s="38">
        <f>IF(D80&gt;0,100*E80/D80,0)</f>
        <v>104.86318803690742</v>
      </c>
      <c r="G80" s="39"/>
      <c r="H80" s="130">
        <v>96.016</v>
      </c>
      <c r="I80" s="131">
        <v>69.602</v>
      </c>
      <c r="J80" s="131">
        <v>135.176</v>
      </c>
      <c r="K80" s="40">
        <v>194.21280997672477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58</v>
      </c>
      <c r="D82" s="29">
        <v>58</v>
      </c>
      <c r="E82" s="29">
        <v>48</v>
      </c>
      <c r="F82" s="30"/>
      <c r="G82" s="30"/>
      <c r="H82" s="129">
        <v>0.093</v>
      </c>
      <c r="I82" s="129">
        <v>0.093</v>
      </c>
      <c r="J82" s="129">
        <v>0.05</v>
      </c>
      <c r="K82" s="31"/>
    </row>
    <row r="83" spans="1:11" s="32" customFormat="1" ht="11.25" customHeight="1">
      <c r="A83" s="34" t="s">
        <v>65</v>
      </c>
      <c r="B83" s="28"/>
      <c r="C83" s="29">
        <v>33</v>
      </c>
      <c r="D83" s="29">
        <v>33</v>
      </c>
      <c r="E83" s="29">
        <v>40</v>
      </c>
      <c r="F83" s="30"/>
      <c r="G83" s="30"/>
      <c r="H83" s="129">
        <v>0.034</v>
      </c>
      <c r="I83" s="129">
        <v>0.034</v>
      </c>
      <c r="J83" s="129">
        <v>0.038</v>
      </c>
      <c r="K83" s="31"/>
    </row>
    <row r="84" spans="1:11" s="23" customFormat="1" ht="11.25" customHeight="1">
      <c r="A84" s="35" t="s">
        <v>66</v>
      </c>
      <c r="B84" s="36"/>
      <c r="C84" s="37">
        <v>91</v>
      </c>
      <c r="D84" s="37">
        <v>91</v>
      </c>
      <c r="E84" s="37">
        <v>88</v>
      </c>
      <c r="F84" s="38">
        <f>IF(D84&gt;0,100*E84/D84,0)</f>
        <v>96.7032967032967</v>
      </c>
      <c r="G84" s="39"/>
      <c r="H84" s="130">
        <v>0.127</v>
      </c>
      <c r="I84" s="131">
        <v>0.127</v>
      </c>
      <c r="J84" s="131">
        <v>0.088</v>
      </c>
      <c r="K84" s="40">
        <v>69.29133858267716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2155642</v>
      </c>
      <c r="D87" s="48">
        <v>2142386</v>
      </c>
      <c r="E87" s="48">
        <v>2169860.19</v>
      </c>
      <c r="F87" s="49">
        <f>IF(D87&gt;0,100*E87/D87,0)</f>
        <v>101.28241082606029</v>
      </c>
      <c r="G87" s="39"/>
      <c r="H87" s="134">
        <v>6147.1630000000005</v>
      </c>
      <c r="I87" s="135">
        <v>3573.2039999999997</v>
      </c>
      <c r="J87" s="135">
        <v>6947.002000000001</v>
      </c>
      <c r="K87" s="49">
        <v>194.41940622477762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0" zoomScaleSheetLayoutView="90" zoomScalePageLayoutView="0" workbookViewId="0" topLeftCell="A1">
      <selection activeCell="C9" sqref="C9:K87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71875" style="57" customWidth="1"/>
    <col min="8" max="11" width="12.421875" style="57" customWidth="1"/>
    <col min="12" max="12" width="9.8515625" style="57" customWidth="1"/>
    <col min="13" max="13" width="11.421875" style="6" customWidth="1"/>
    <col min="14" max="16384" width="9.8515625" style="57" customWidth="1"/>
  </cols>
  <sheetData>
    <row r="1" spans="1:11" s="1" customFormat="1" ht="12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1" t="s">
        <v>69</v>
      </c>
      <c r="K2" s="161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2" t="s">
        <v>2</v>
      </c>
      <c r="D4" s="163"/>
      <c r="E4" s="163"/>
      <c r="F4" s="164"/>
      <c r="G4" s="8"/>
      <c r="H4" s="165" t="s">
        <v>3</v>
      </c>
      <c r="I4" s="166"/>
      <c r="J4" s="166"/>
      <c r="K4" s="167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>
      <c r="A7" s="18"/>
      <c r="B7" s="8"/>
      <c r="C7" s="19" t="s">
        <v>338</v>
      </c>
      <c r="D7" s="20" t="s">
        <v>6</v>
      </c>
      <c r="E7" s="20">
        <v>3</v>
      </c>
      <c r="F7" s="21" t="str">
        <f>CONCATENATE(D6,"=100")</f>
        <v>2023=100</v>
      </c>
      <c r="G7" s="22"/>
      <c r="H7" s="19" t="s">
        <v>338</v>
      </c>
      <c r="I7" s="20" t="s">
        <v>6</v>
      </c>
      <c r="J7" s="20">
        <v>3</v>
      </c>
      <c r="K7" s="21" t="str">
        <f>CONCATENATE(I6,"=100")</f>
        <v>2023=100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203</v>
      </c>
      <c r="D9" s="29">
        <v>500</v>
      </c>
      <c r="E9" s="29">
        <v>112.29</v>
      </c>
      <c r="F9" s="30"/>
      <c r="G9" s="30"/>
      <c r="H9" s="129">
        <v>0.472</v>
      </c>
      <c r="I9" s="129">
        <v>1.95</v>
      </c>
      <c r="J9" s="129">
        <v>0.337</v>
      </c>
      <c r="K9" s="31"/>
    </row>
    <row r="10" spans="1:11" s="32" customFormat="1" ht="11.25" customHeight="1">
      <c r="A10" s="34" t="s">
        <v>8</v>
      </c>
      <c r="B10" s="28"/>
      <c r="C10" s="29">
        <v>49</v>
      </c>
      <c r="D10" s="29">
        <v>70</v>
      </c>
      <c r="E10" s="29">
        <v>68.2</v>
      </c>
      <c r="F10" s="30"/>
      <c r="G10" s="30"/>
      <c r="H10" s="129">
        <v>0.116</v>
      </c>
      <c r="I10" s="129">
        <v>0.245</v>
      </c>
      <c r="J10" s="129">
        <v>0.205</v>
      </c>
      <c r="K10" s="31"/>
    </row>
    <row r="11" spans="1:11" s="32" customFormat="1" ht="11.25" customHeight="1">
      <c r="A11" s="27" t="s">
        <v>9</v>
      </c>
      <c r="B11" s="28"/>
      <c r="C11" s="29">
        <v>646</v>
      </c>
      <c r="D11" s="29">
        <v>750</v>
      </c>
      <c r="E11" s="29">
        <v>561</v>
      </c>
      <c r="F11" s="30"/>
      <c r="G11" s="30"/>
      <c r="H11" s="129">
        <v>1.567</v>
      </c>
      <c r="I11" s="129">
        <v>2.925</v>
      </c>
      <c r="J11" s="129">
        <v>1.723</v>
      </c>
      <c r="K11" s="31"/>
    </row>
    <row r="12" spans="1:11" s="32" customFormat="1" ht="11.25" customHeight="1">
      <c r="A12" s="34" t="s">
        <v>10</v>
      </c>
      <c r="B12" s="28"/>
      <c r="C12" s="29">
        <v>7</v>
      </c>
      <c r="D12" s="29">
        <v>19</v>
      </c>
      <c r="E12" s="29">
        <v>23</v>
      </c>
      <c r="F12" s="30"/>
      <c r="G12" s="30"/>
      <c r="H12" s="129">
        <v>0.015</v>
      </c>
      <c r="I12" s="129">
        <v>0.072</v>
      </c>
      <c r="J12" s="129">
        <v>0.092</v>
      </c>
      <c r="K12" s="31"/>
    </row>
    <row r="13" spans="1:11" s="23" customFormat="1" ht="11.25" customHeight="1">
      <c r="A13" s="35" t="s">
        <v>11</v>
      </c>
      <c r="B13" s="36"/>
      <c r="C13" s="37">
        <v>905</v>
      </c>
      <c r="D13" s="37">
        <v>1339</v>
      </c>
      <c r="E13" s="37">
        <v>764.49</v>
      </c>
      <c r="F13" s="38">
        <f>IF(D13&gt;0,100*E13/D13,0)</f>
        <v>57.0941000746826</v>
      </c>
      <c r="G13" s="39"/>
      <c r="H13" s="130">
        <v>2.17</v>
      </c>
      <c r="I13" s="131">
        <v>5.191999999999999</v>
      </c>
      <c r="J13" s="131">
        <v>2.357</v>
      </c>
      <c r="K13" s="40">
        <v>45.396764252696464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29"/>
      <c r="I14" s="129"/>
      <c r="J14" s="129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>
        <v>1</v>
      </c>
      <c r="F15" s="38">
        <f>IF(D15&gt;0,100*E15/D15,0)</f>
        <v>0</v>
      </c>
      <c r="G15" s="39"/>
      <c r="H15" s="130"/>
      <c r="I15" s="131"/>
      <c r="J15" s="131">
        <v>0.004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29"/>
      <c r="I16" s="129"/>
      <c r="J16" s="129"/>
      <c r="K16" s="31"/>
    </row>
    <row r="17" spans="1:11" s="23" customFormat="1" ht="11.25" customHeight="1">
      <c r="A17" s="35" t="s">
        <v>13</v>
      </c>
      <c r="B17" s="36"/>
      <c r="C17" s="37">
        <v>156</v>
      </c>
      <c r="D17" s="37">
        <v>137</v>
      </c>
      <c r="E17" s="37">
        <v>142</v>
      </c>
      <c r="F17" s="38">
        <f>IF(D17&gt;0,100*E17/D17,0)</f>
        <v>103.64963503649635</v>
      </c>
      <c r="G17" s="39"/>
      <c r="H17" s="130">
        <v>0.329</v>
      </c>
      <c r="I17" s="131">
        <v>0.158</v>
      </c>
      <c r="J17" s="131">
        <v>0.326</v>
      </c>
      <c r="K17" s="40">
        <v>206.32911392405063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29"/>
      <c r="I18" s="129"/>
      <c r="J18" s="129"/>
      <c r="K18" s="31"/>
    </row>
    <row r="19" spans="1:11" s="32" customFormat="1" ht="11.25" customHeight="1">
      <c r="A19" s="27" t="s">
        <v>14</v>
      </c>
      <c r="B19" s="28"/>
      <c r="C19" s="29">
        <v>14416</v>
      </c>
      <c r="D19" s="29">
        <v>12857</v>
      </c>
      <c r="E19" s="29">
        <v>12857</v>
      </c>
      <c r="F19" s="30"/>
      <c r="G19" s="30"/>
      <c r="H19" s="129">
        <v>63.43</v>
      </c>
      <c r="I19" s="129">
        <v>70.713</v>
      </c>
      <c r="J19" s="129">
        <v>83.571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1"/>
    </row>
    <row r="22" spans="1:11" s="23" customFormat="1" ht="11.25" customHeight="1">
      <c r="A22" s="35" t="s">
        <v>17</v>
      </c>
      <c r="B22" s="36"/>
      <c r="C22" s="37">
        <v>14416</v>
      </c>
      <c r="D22" s="37">
        <v>12857</v>
      </c>
      <c r="E22" s="37">
        <v>12857</v>
      </c>
      <c r="F22" s="38">
        <f>IF(D22&gt;0,100*E22/D22,0)</f>
        <v>100</v>
      </c>
      <c r="G22" s="39"/>
      <c r="H22" s="130">
        <v>63.43</v>
      </c>
      <c r="I22" s="131">
        <v>70.713</v>
      </c>
      <c r="J22" s="131">
        <v>83.571</v>
      </c>
      <c r="K22" s="40">
        <v>118.18336090959231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29"/>
      <c r="I23" s="129"/>
      <c r="J23" s="129"/>
      <c r="K23" s="31"/>
    </row>
    <row r="24" spans="1:11" s="23" customFormat="1" ht="11.25" customHeight="1">
      <c r="A24" s="35" t="s">
        <v>18</v>
      </c>
      <c r="B24" s="36"/>
      <c r="C24" s="37">
        <v>67363</v>
      </c>
      <c r="D24" s="37">
        <v>69580</v>
      </c>
      <c r="E24" s="37">
        <v>70000</v>
      </c>
      <c r="F24" s="38">
        <f>IF(D24&gt;0,100*E24/D24,0)</f>
        <v>100.6036217303823</v>
      </c>
      <c r="G24" s="39"/>
      <c r="H24" s="130">
        <v>260.962</v>
      </c>
      <c r="I24" s="131">
        <v>227.649</v>
      </c>
      <c r="J24" s="131">
        <v>306.5</v>
      </c>
      <c r="K24" s="40">
        <v>134.6370948258064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29"/>
      <c r="I25" s="129"/>
      <c r="J25" s="129"/>
      <c r="K25" s="31"/>
    </row>
    <row r="26" spans="1:11" s="23" customFormat="1" ht="11.25" customHeight="1">
      <c r="A26" s="35" t="s">
        <v>19</v>
      </c>
      <c r="B26" s="36"/>
      <c r="C26" s="37">
        <v>17241</v>
      </c>
      <c r="D26" s="37">
        <v>19000</v>
      </c>
      <c r="E26" s="37">
        <v>18500</v>
      </c>
      <c r="F26" s="38">
        <f>IF(D26&gt;0,100*E26/D26,0)</f>
        <v>97.36842105263158</v>
      </c>
      <c r="G26" s="39"/>
      <c r="H26" s="130">
        <v>78.882</v>
      </c>
      <c r="I26" s="131">
        <v>51.5</v>
      </c>
      <c r="J26" s="131">
        <v>80</v>
      </c>
      <c r="K26" s="40">
        <v>155.3398058252427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29"/>
      <c r="I27" s="129"/>
      <c r="J27" s="129"/>
      <c r="K27" s="31"/>
    </row>
    <row r="28" spans="1:11" s="32" customFormat="1" ht="11.25" customHeight="1">
      <c r="A28" s="34" t="s">
        <v>20</v>
      </c>
      <c r="B28" s="28"/>
      <c r="C28" s="29">
        <v>168697</v>
      </c>
      <c r="D28" s="29">
        <v>175971</v>
      </c>
      <c r="E28" s="29">
        <v>172800</v>
      </c>
      <c r="F28" s="30"/>
      <c r="G28" s="30"/>
      <c r="H28" s="129">
        <v>543.8449999999999</v>
      </c>
      <c r="I28" s="129">
        <v>489</v>
      </c>
      <c r="J28" s="129">
        <v>775</v>
      </c>
      <c r="K28" s="31"/>
    </row>
    <row r="29" spans="1:11" s="32" customFormat="1" ht="11.25" customHeight="1">
      <c r="A29" s="34" t="s">
        <v>21</v>
      </c>
      <c r="B29" s="28"/>
      <c r="C29" s="29">
        <v>105516</v>
      </c>
      <c r="D29" s="29">
        <v>101239</v>
      </c>
      <c r="E29" s="29">
        <v>104187</v>
      </c>
      <c r="F29" s="30"/>
      <c r="G29" s="30"/>
      <c r="H29" s="129">
        <v>226.75</v>
      </c>
      <c r="I29" s="129">
        <v>61.57</v>
      </c>
      <c r="J29" s="129">
        <v>260.467</v>
      </c>
      <c r="K29" s="31"/>
    </row>
    <row r="30" spans="1:11" s="32" customFormat="1" ht="11.25" customHeight="1">
      <c r="A30" s="34" t="s">
        <v>22</v>
      </c>
      <c r="B30" s="28"/>
      <c r="C30" s="29">
        <v>168684</v>
      </c>
      <c r="D30" s="29">
        <v>167330</v>
      </c>
      <c r="E30" s="29">
        <v>166016</v>
      </c>
      <c r="F30" s="30"/>
      <c r="G30" s="30"/>
      <c r="H30" s="129">
        <v>440.84</v>
      </c>
      <c r="I30" s="129">
        <v>247.998</v>
      </c>
      <c r="J30" s="129">
        <v>398</v>
      </c>
      <c r="K30" s="31"/>
    </row>
    <row r="31" spans="1:11" s="23" customFormat="1" ht="11.25" customHeight="1">
      <c r="A31" s="41" t="s">
        <v>23</v>
      </c>
      <c r="B31" s="36"/>
      <c r="C31" s="37">
        <v>442897</v>
      </c>
      <c r="D31" s="37">
        <v>444540</v>
      </c>
      <c r="E31" s="37">
        <v>443003</v>
      </c>
      <c r="F31" s="38">
        <f>IF(D31&gt;0,100*E31/D31,0)</f>
        <v>99.65424933639268</v>
      </c>
      <c r="G31" s="39"/>
      <c r="H31" s="130">
        <v>1211.435</v>
      </c>
      <c r="I31" s="131">
        <v>798.568</v>
      </c>
      <c r="J31" s="131">
        <v>1433.467</v>
      </c>
      <c r="K31" s="40">
        <v>179.5046883922221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29"/>
      <c r="I32" s="129"/>
      <c r="J32" s="129"/>
      <c r="K32" s="31"/>
    </row>
    <row r="33" spans="1:11" s="32" customFormat="1" ht="11.25" customHeight="1">
      <c r="A33" s="34" t="s">
        <v>24</v>
      </c>
      <c r="B33" s="28"/>
      <c r="C33" s="29">
        <v>33090</v>
      </c>
      <c r="D33" s="29">
        <v>35998</v>
      </c>
      <c r="E33" s="29">
        <v>29000</v>
      </c>
      <c r="F33" s="30"/>
      <c r="G33" s="30"/>
      <c r="H33" s="129">
        <v>91.24900000000001</v>
      </c>
      <c r="I33" s="129">
        <v>35.241</v>
      </c>
      <c r="J33" s="129">
        <v>98.159</v>
      </c>
      <c r="K33" s="31"/>
    </row>
    <row r="34" spans="1:11" s="32" customFormat="1" ht="11.25" customHeight="1">
      <c r="A34" s="34" t="s">
        <v>25</v>
      </c>
      <c r="B34" s="28"/>
      <c r="C34" s="29">
        <v>16200</v>
      </c>
      <c r="D34" s="29">
        <v>18750</v>
      </c>
      <c r="E34" s="29">
        <v>13000</v>
      </c>
      <c r="F34" s="30"/>
      <c r="G34" s="30"/>
      <c r="H34" s="129">
        <v>56.672</v>
      </c>
      <c r="I34" s="129">
        <v>30.791</v>
      </c>
      <c r="J34" s="129">
        <v>28.2</v>
      </c>
      <c r="K34" s="31"/>
    </row>
    <row r="35" spans="1:11" s="32" customFormat="1" ht="11.25" customHeight="1">
      <c r="A35" s="34" t="s">
        <v>26</v>
      </c>
      <c r="B35" s="28"/>
      <c r="C35" s="29">
        <v>96557</v>
      </c>
      <c r="D35" s="29">
        <v>98500</v>
      </c>
      <c r="E35" s="29">
        <v>95217</v>
      </c>
      <c r="F35" s="30"/>
      <c r="G35" s="30"/>
      <c r="H35" s="129">
        <v>367.314</v>
      </c>
      <c r="I35" s="129">
        <v>217.272</v>
      </c>
      <c r="J35" s="129">
        <v>385.608</v>
      </c>
      <c r="K35" s="31"/>
    </row>
    <row r="36" spans="1:11" s="32" customFormat="1" ht="11.25" customHeight="1">
      <c r="A36" s="34" t="s">
        <v>27</v>
      </c>
      <c r="B36" s="28"/>
      <c r="C36" s="29">
        <v>12701</v>
      </c>
      <c r="D36" s="29">
        <v>12701</v>
      </c>
      <c r="E36" s="29">
        <v>12937</v>
      </c>
      <c r="F36" s="30"/>
      <c r="G36" s="30"/>
      <c r="H36" s="129">
        <v>27.463</v>
      </c>
      <c r="I36" s="129">
        <v>7.545</v>
      </c>
      <c r="J36" s="129">
        <v>25.874</v>
      </c>
      <c r="K36" s="31"/>
    </row>
    <row r="37" spans="1:11" s="23" customFormat="1" ht="11.25" customHeight="1">
      <c r="A37" s="35" t="s">
        <v>28</v>
      </c>
      <c r="B37" s="36"/>
      <c r="C37" s="37">
        <v>158548</v>
      </c>
      <c r="D37" s="37">
        <v>165949</v>
      </c>
      <c r="E37" s="37">
        <v>150154</v>
      </c>
      <c r="F37" s="38">
        <f>IF(D37&gt;0,100*E37/D37,0)</f>
        <v>90.48201555899705</v>
      </c>
      <c r="G37" s="39"/>
      <c r="H37" s="130">
        <v>542.698</v>
      </c>
      <c r="I37" s="131">
        <v>290.849</v>
      </c>
      <c r="J37" s="131">
        <v>537.841</v>
      </c>
      <c r="K37" s="40">
        <v>184.92104150263538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29"/>
      <c r="I38" s="129"/>
      <c r="J38" s="129"/>
      <c r="K38" s="31"/>
    </row>
    <row r="39" spans="1:11" s="23" customFormat="1" ht="11.25" customHeight="1">
      <c r="A39" s="35" t="s">
        <v>29</v>
      </c>
      <c r="B39" s="36"/>
      <c r="C39" s="37">
        <v>18636</v>
      </c>
      <c r="D39" s="37">
        <v>18700</v>
      </c>
      <c r="E39" s="37">
        <v>17800</v>
      </c>
      <c r="F39" s="38">
        <f>IF(D39&gt;0,100*E39/D39,0)</f>
        <v>95.18716577540107</v>
      </c>
      <c r="G39" s="39"/>
      <c r="H39" s="130">
        <v>30.75</v>
      </c>
      <c r="I39" s="131">
        <v>30.3</v>
      </c>
      <c r="J39" s="131">
        <v>30.6</v>
      </c>
      <c r="K39" s="40">
        <v>100.99009900990099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29"/>
      <c r="I40" s="129"/>
      <c r="J40" s="129"/>
      <c r="K40" s="31"/>
    </row>
    <row r="41" spans="1:11" s="32" customFormat="1" ht="11.25" customHeight="1">
      <c r="A41" s="27" t="s">
        <v>30</v>
      </c>
      <c r="B41" s="28"/>
      <c r="C41" s="29">
        <v>51711</v>
      </c>
      <c r="D41" s="29">
        <v>45422</v>
      </c>
      <c r="E41" s="29">
        <v>40230</v>
      </c>
      <c r="F41" s="30"/>
      <c r="G41" s="30"/>
      <c r="H41" s="129">
        <v>113.853</v>
      </c>
      <c r="I41" s="129">
        <v>50.923</v>
      </c>
      <c r="J41" s="129">
        <v>106.307</v>
      </c>
      <c r="K41" s="31"/>
    </row>
    <row r="42" spans="1:11" s="32" customFormat="1" ht="11.25" customHeight="1">
      <c r="A42" s="34" t="s">
        <v>31</v>
      </c>
      <c r="B42" s="28"/>
      <c r="C42" s="29">
        <v>144862</v>
      </c>
      <c r="D42" s="29">
        <v>139572</v>
      </c>
      <c r="E42" s="29">
        <v>145456</v>
      </c>
      <c r="F42" s="30"/>
      <c r="G42" s="30"/>
      <c r="H42" s="129">
        <v>510.82800000000003</v>
      </c>
      <c r="I42" s="129">
        <v>340.954</v>
      </c>
      <c r="J42" s="129">
        <v>515.746</v>
      </c>
      <c r="K42" s="31"/>
    </row>
    <row r="43" spans="1:11" s="32" customFormat="1" ht="11.25" customHeight="1">
      <c r="A43" s="34" t="s">
        <v>32</v>
      </c>
      <c r="B43" s="28"/>
      <c r="C43" s="29">
        <v>21081</v>
      </c>
      <c r="D43" s="29">
        <v>21009</v>
      </c>
      <c r="E43" s="29">
        <v>21000</v>
      </c>
      <c r="F43" s="30"/>
      <c r="G43" s="30"/>
      <c r="H43" s="129">
        <v>52.982</v>
      </c>
      <c r="I43" s="129">
        <v>48.22</v>
      </c>
      <c r="J43" s="129">
        <v>69.2</v>
      </c>
      <c r="K43" s="31"/>
    </row>
    <row r="44" spans="1:11" s="32" customFormat="1" ht="11.25" customHeight="1">
      <c r="A44" s="34" t="s">
        <v>33</v>
      </c>
      <c r="B44" s="28"/>
      <c r="C44" s="29">
        <v>113091</v>
      </c>
      <c r="D44" s="29">
        <v>106963</v>
      </c>
      <c r="E44" s="29">
        <v>108685</v>
      </c>
      <c r="F44" s="30"/>
      <c r="G44" s="30"/>
      <c r="H44" s="129">
        <v>402.08799999999997</v>
      </c>
      <c r="I44" s="129">
        <v>249.076</v>
      </c>
      <c r="J44" s="129">
        <v>382.399</v>
      </c>
      <c r="K44" s="31"/>
    </row>
    <row r="45" spans="1:11" s="32" customFormat="1" ht="11.25" customHeight="1">
      <c r="A45" s="34" t="s">
        <v>34</v>
      </c>
      <c r="B45" s="28"/>
      <c r="C45" s="29">
        <v>36993</v>
      </c>
      <c r="D45" s="29">
        <v>31541</v>
      </c>
      <c r="E45" s="29">
        <v>32500</v>
      </c>
      <c r="F45" s="30"/>
      <c r="G45" s="30"/>
      <c r="H45" s="129">
        <v>104.37599999999999</v>
      </c>
      <c r="I45" s="129">
        <v>74.296</v>
      </c>
      <c r="J45" s="129">
        <v>113.18</v>
      </c>
      <c r="K45" s="31"/>
    </row>
    <row r="46" spans="1:11" s="32" customFormat="1" ht="11.25" customHeight="1">
      <c r="A46" s="34" t="s">
        <v>35</v>
      </c>
      <c r="B46" s="28"/>
      <c r="C46" s="29">
        <v>67845</v>
      </c>
      <c r="D46" s="29">
        <v>65606</v>
      </c>
      <c r="E46" s="29">
        <v>68600</v>
      </c>
      <c r="F46" s="30"/>
      <c r="G46" s="30"/>
      <c r="H46" s="129">
        <v>173.66199999999998</v>
      </c>
      <c r="I46" s="129">
        <v>113.302</v>
      </c>
      <c r="J46" s="129">
        <v>181.241</v>
      </c>
      <c r="K46" s="31"/>
    </row>
    <row r="47" spans="1:11" s="32" customFormat="1" ht="11.25" customHeight="1">
      <c r="A47" s="34" t="s">
        <v>36</v>
      </c>
      <c r="B47" s="28"/>
      <c r="C47" s="29">
        <v>76119</v>
      </c>
      <c r="D47" s="29">
        <v>75925</v>
      </c>
      <c r="E47" s="29">
        <v>70550</v>
      </c>
      <c r="F47" s="30"/>
      <c r="G47" s="30"/>
      <c r="H47" s="129">
        <v>179.699</v>
      </c>
      <c r="I47" s="129">
        <v>75.85</v>
      </c>
      <c r="J47" s="129">
        <v>202.13</v>
      </c>
      <c r="K47" s="31"/>
    </row>
    <row r="48" spans="1:11" s="32" customFormat="1" ht="11.25" customHeight="1">
      <c r="A48" s="34" t="s">
        <v>37</v>
      </c>
      <c r="B48" s="28"/>
      <c r="C48" s="29">
        <v>172652</v>
      </c>
      <c r="D48" s="29">
        <v>161765</v>
      </c>
      <c r="E48" s="29">
        <v>161250</v>
      </c>
      <c r="F48" s="30"/>
      <c r="G48" s="30"/>
      <c r="H48" s="129">
        <v>505.932</v>
      </c>
      <c r="I48" s="129">
        <v>312.784</v>
      </c>
      <c r="J48" s="129">
        <v>493.575</v>
      </c>
      <c r="K48" s="31"/>
    </row>
    <row r="49" spans="1:11" s="32" customFormat="1" ht="11.25" customHeight="1">
      <c r="A49" s="34" t="s">
        <v>38</v>
      </c>
      <c r="B49" s="28"/>
      <c r="C49" s="29">
        <v>61828</v>
      </c>
      <c r="D49" s="29">
        <v>57080</v>
      </c>
      <c r="E49" s="29">
        <v>57080</v>
      </c>
      <c r="F49" s="30"/>
      <c r="G49" s="30"/>
      <c r="H49" s="129">
        <v>126.42899999999999</v>
      </c>
      <c r="I49" s="129">
        <v>113.325</v>
      </c>
      <c r="J49" s="129">
        <v>154.386</v>
      </c>
      <c r="K49" s="31"/>
    </row>
    <row r="50" spans="1:11" s="23" customFormat="1" ht="11.25" customHeight="1">
      <c r="A50" s="41" t="s">
        <v>39</v>
      </c>
      <c r="B50" s="36"/>
      <c r="C50" s="37">
        <v>746182</v>
      </c>
      <c r="D50" s="37">
        <v>704883</v>
      </c>
      <c r="E50" s="37">
        <v>705351</v>
      </c>
      <c r="F50" s="38">
        <f>IF(D50&gt;0,100*E50/D50,0)</f>
        <v>100.06639399730167</v>
      </c>
      <c r="G50" s="39"/>
      <c r="H50" s="130">
        <v>2169.849</v>
      </c>
      <c r="I50" s="131">
        <v>1378.7300000000002</v>
      </c>
      <c r="J50" s="131">
        <v>2218.1639999999998</v>
      </c>
      <c r="K50" s="40">
        <v>160.88458218795552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29"/>
      <c r="I51" s="129"/>
      <c r="J51" s="129"/>
      <c r="K51" s="31"/>
    </row>
    <row r="52" spans="1:11" s="23" customFormat="1" ht="11.25" customHeight="1">
      <c r="A52" s="35" t="s">
        <v>40</v>
      </c>
      <c r="B52" s="36"/>
      <c r="C52" s="37">
        <v>40709</v>
      </c>
      <c r="D52" s="37">
        <v>34838</v>
      </c>
      <c r="E52" s="37">
        <v>46597</v>
      </c>
      <c r="F52" s="38">
        <f>IF(D52&gt;0,100*E52/D52,0)</f>
        <v>133.75337275388944</v>
      </c>
      <c r="G52" s="39"/>
      <c r="H52" s="130">
        <v>115.535</v>
      </c>
      <c r="I52" s="131">
        <v>29.308</v>
      </c>
      <c r="J52" s="131">
        <v>127.576</v>
      </c>
      <c r="K52" s="40">
        <v>435.2941176470588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29"/>
      <c r="I53" s="129"/>
      <c r="J53" s="129"/>
      <c r="K53" s="31"/>
    </row>
    <row r="54" spans="1:11" s="32" customFormat="1" ht="11.25" customHeight="1">
      <c r="A54" s="34" t="s">
        <v>41</v>
      </c>
      <c r="B54" s="28"/>
      <c r="C54" s="29">
        <v>118995</v>
      </c>
      <c r="D54" s="29">
        <v>117410</v>
      </c>
      <c r="E54" s="29">
        <v>115000</v>
      </c>
      <c r="F54" s="30"/>
      <c r="G54" s="30"/>
      <c r="H54" s="129">
        <v>345.024</v>
      </c>
      <c r="I54" s="129">
        <v>162.681</v>
      </c>
      <c r="J54" s="129">
        <v>289.5</v>
      </c>
      <c r="K54" s="31"/>
    </row>
    <row r="55" spans="1:11" s="32" customFormat="1" ht="11.25" customHeight="1">
      <c r="A55" s="34" t="s">
        <v>42</v>
      </c>
      <c r="B55" s="28"/>
      <c r="C55" s="29">
        <v>134120</v>
      </c>
      <c r="D55" s="29">
        <v>136808</v>
      </c>
      <c r="E55" s="29">
        <v>136808</v>
      </c>
      <c r="F55" s="30"/>
      <c r="G55" s="30"/>
      <c r="H55" s="129">
        <v>382.03499999999997</v>
      </c>
      <c r="I55" s="129">
        <v>116.971</v>
      </c>
      <c r="J55" s="129">
        <v>504.603</v>
      </c>
      <c r="K55" s="31"/>
    </row>
    <row r="56" spans="1:11" s="32" customFormat="1" ht="11.25" customHeight="1">
      <c r="A56" s="34" t="s">
        <v>43</v>
      </c>
      <c r="B56" s="28"/>
      <c r="C56" s="29">
        <v>243346</v>
      </c>
      <c r="D56" s="29">
        <v>235240</v>
      </c>
      <c r="E56" s="29">
        <v>242000</v>
      </c>
      <c r="F56" s="30"/>
      <c r="G56" s="30"/>
      <c r="H56" s="129">
        <v>563.798</v>
      </c>
      <c r="I56" s="129">
        <v>225.65</v>
      </c>
      <c r="J56" s="129">
        <v>840.375</v>
      </c>
      <c r="K56" s="31"/>
    </row>
    <row r="57" spans="1:11" s="32" customFormat="1" ht="11.25" customHeight="1">
      <c r="A57" s="34" t="s">
        <v>44</v>
      </c>
      <c r="B57" s="28"/>
      <c r="C57" s="29">
        <v>84229</v>
      </c>
      <c r="D57" s="29">
        <v>79467</v>
      </c>
      <c r="E57" s="29">
        <v>85000</v>
      </c>
      <c r="F57" s="30"/>
      <c r="G57" s="30"/>
      <c r="H57" s="129">
        <v>258.847</v>
      </c>
      <c r="I57" s="129">
        <v>132.285</v>
      </c>
      <c r="J57" s="129">
        <v>283.74</v>
      </c>
      <c r="K57" s="31"/>
    </row>
    <row r="58" spans="1:11" s="32" customFormat="1" ht="11.25" customHeight="1">
      <c r="A58" s="34" t="s">
        <v>45</v>
      </c>
      <c r="B58" s="28"/>
      <c r="C58" s="29">
        <v>137178</v>
      </c>
      <c r="D58" s="29">
        <v>138288</v>
      </c>
      <c r="E58" s="29">
        <v>137400</v>
      </c>
      <c r="F58" s="30"/>
      <c r="G58" s="30"/>
      <c r="H58" s="129">
        <v>330.606</v>
      </c>
      <c r="I58" s="129">
        <v>108.527</v>
      </c>
      <c r="J58" s="129">
        <v>355.11</v>
      </c>
      <c r="K58" s="31"/>
    </row>
    <row r="59" spans="1:11" s="23" customFormat="1" ht="11.25" customHeight="1">
      <c r="A59" s="35" t="s">
        <v>46</v>
      </c>
      <c r="B59" s="36"/>
      <c r="C59" s="37">
        <v>717868</v>
      </c>
      <c r="D59" s="37">
        <v>707213</v>
      </c>
      <c r="E59" s="37">
        <v>716208</v>
      </c>
      <c r="F59" s="38">
        <f>IF(D59&gt;0,100*E59/D59,0)</f>
        <v>101.27189404040932</v>
      </c>
      <c r="G59" s="39"/>
      <c r="H59" s="130">
        <v>1880.31</v>
      </c>
      <c r="I59" s="131">
        <v>746.114</v>
      </c>
      <c r="J59" s="131">
        <v>2273.328</v>
      </c>
      <c r="K59" s="40">
        <v>304.689095768207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29"/>
      <c r="I60" s="129"/>
      <c r="J60" s="129"/>
      <c r="K60" s="31"/>
    </row>
    <row r="61" spans="1:11" s="32" customFormat="1" ht="11.25" customHeight="1">
      <c r="A61" s="34" t="s">
        <v>47</v>
      </c>
      <c r="B61" s="28"/>
      <c r="C61" s="29">
        <v>2574</v>
      </c>
      <c r="D61" s="29">
        <v>2523</v>
      </c>
      <c r="E61" s="29">
        <v>2048</v>
      </c>
      <c r="F61" s="30"/>
      <c r="G61" s="30"/>
      <c r="H61" s="129">
        <v>4.616</v>
      </c>
      <c r="I61" s="129">
        <v>2.556</v>
      </c>
      <c r="J61" s="129">
        <v>4.687</v>
      </c>
      <c r="K61" s="31"/>
    </row>
    <row r="62" spans="1:11" s="32" customFormat="1" ht="11.25" customHeight="1">
      <c r="A62" s="34" t="s">
        <v>48</v>
      </c>
      <c r="B62" s="28"/>
      <c r="C62" s="29">
        <v>2877</v>
      </c>
      <c r="D62" s="29">
        <v>2653</v>
      </c>
      <c r="E62" s="29">
        <v>2270.7</v>
      </c>
      <c r="F62" s="30"/>
      <c r="G62" s="30"/>
      <c r="H62" s="129">
        <v>3.89</v>
      </c>
      <c r="I62" s="129">
        <v>2.114</v>
      </c>
      <c r="J62" s="129">
        <v>3.463</v>
      </c>
      <c r="K62" s="31"/>
    </row>
    <row r="63" spans="1:11" s="32" customFormat="1" ht="11.25" customHeight="1">
      <c r="A63" s="34" t="s">
        <v>49</v>
      </c>
      <c r="B63" s="28"/>
      <c r="C63" s="29">
        <v>7634</v>
      </c>
      <c r="D63" s="29">
        <v>7000</v>
      </c>
      <c r="E63" s="29">
        <v>6980</v>
      </c>
      <c r="F63" s="30"/>
      <c r="G63" s="30"/>
      <c r="H63" s="129">
        <v>15.399999999999999</v>
      </c>
      <c r="I63" s="129">
        <v>3.983</v>
      </c>
      <c r="J63" s="129">
        <v>15.498</v>
      </c>
      <c r="K63" s="31"/>
    </row>
    <row r="64" spans="1:11" s="23" customFormat="1" ht="11.25" customHeight="1">
      <c r="A64" s="35" t="s">
        <v>50</v>
      </c>
      <c r="B64" s="36"/>
      <c r="C64" s="37">
        <v>13085</v>
      </c>
      <c r="D64" s="37">
        <v>12176</v>
      </c>
      <c r="E64" s="37">
        <v>11298.7</v>
      </c>
      <c r="F64" s="38">
        <f>IF(D64&gt;0,100*E64/D64,0)</f>
        <v>92.79484231274638</v>
      </c>
      <c r="G64" s="39"/>
      <c r="H64" s="130">
        <v>23.906</v>
      </c>
      <c r="I64" s="131">
        <v>8.653</v>
      </c>
      <c r="J64" s="131">
        <v>23.648</v>
      </c>
      <c r="K64" s="40">
        <v>273.2924997110829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29"/>
      <c r="I65" s="129"/>
      <c r="J65" s="129"/>
      <c r="K65" s="31"/>
    </row>
    <row r="66" spans="1:11" s="23" customFormat="1" ht="11.25" customHeight="1">
      <c r="A66" s="35" t="s">
        <v>51</v>
      </c>
      <c r="B66" s="36"/>
      <c r="C66" s="37">
        <v>20036</v>
      </c>
      <c r="D66" s="37">
        <v>20030</v>
      </c>
      <c r="E66" s="37">
        <v>19366</v>
      </c>
      <c r="F66" s="38">
        <f>IF(D66&gt;0,100*E66/D66,0)</f>
        <v>96.68497254118822</v>
      </c>
      <c r="G66" s="39"/>
      <c r="H66" s="130">
        <v>57.609</v>
      </c>
      <c r="I66" s="131">
        <v>16.1</v>
      </c>
      <c r="J66" s="131">
        <v>16.555</v>
      </c>
      <c r="K66" s="40">
        <v>102.82608695652173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29"/>
      <c r="I67" s="129"/>
      <c r="J67" s="129"/>
      <c r="K67" s="31"/>
    </row>
    <row r="68" spans="1:11" s="32" customFormat="1" ht="11.25" customHeight="1">
      <c r="A68" s="34" t="s">
        <v>52</v>
      </c>
      <c r="B68" s="28"/>
      <c r="C68" s="29">
        <v>46294</v>
      </c>
      <c r="D68" s="29">
        <v>31000</v>
      </c>
      <c r="E68" s="29">
        <v>52500</v>
      </c>
      <c r="F68" s="30"/>
      <c r="G68" s="30"/>
      <c r="H68" s="129">
        <v>123.01</v>
      </c>
      <c r="I68" s="129">
        <v>37.5</v>
      </c>
      <c r="J68" s="129">
        <v>130.75</v>
      </c>
      <c r="K68" s="31"/>
    </row>
    <row r="69" spans="1:11" s="32" customFormat="1" ht="11.25" customHeight="1">
      <c r="A69" s="34" t="s">
        <v>53</v>
      </c>
      <c r="B69" s="28"/>
      <c r="C69" s="29">
        <v>708</v>
      </c>
      <c r="D69" s="29">
        <v>750</v>
      </c>
      <c r="E69" s="29">
        <v>800</v>
      </c>
      <c r="F69" s="30"/>
      <c r="G69" s="30"/>
      <c r="H69" s="129">
        <v>1.1809999999999998</v>
      </c>
      <c r="I69" s="129">
        <v>0.9</v>
      </c>
      <c r="J69" s="129">
        <v>1.5</v>
      </c>
      <c r="K69" s="31"/>
    </row>
    <row r="70" spans="1:11" s="23" customFormat="1" ht="11.25" customHeight="1">
      <c r="A70" s="35" t="s">
        <v>54</v>
      </c>
      <c r="B70" s="36"/>
      <c r="C70" s="37">
        <v>47002</v>
      </c>
      <c r="D70" s="37">
        <v>31750</v>
      </c>
      <c r="E70" s="37">
        <v>53300</v>
      </c>
      <c r="F70" s="38">
        <f>IF(D70&gt;0,100*E70/D70,0)</f>
        <v>167.8740157480315</v>
      </c>
      <c r="G70" s="39"/>
      <c r="H70" s="130">
        <v>124.191</v>
      </c>
      <c r="I70" s="131">
        <v>38.4</v>
      </c>
      <c r="J70" s="131">
        <v>132.25</v>
      </c>
      <c r="K70" s="40">
        <v>344.4010416666667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29"/>
      <c r="I71" s="129"/>
      <c r="J71" s="129"/>
      <c r="K71" s="31"/>
    </row>
    <row r="72" spans="1:11" s="32" customFormat="1" ht="11.25" customHeight="1">
      <c r="A72" s="34" t="s">
        <v>55</v>
      </c>
      <c r="B72" s="28"/>
      <c r="C72" s="29">
        <v>7854</v>
      </c>
      <c r="D72" s="29">
        <v>8886</v>
      </c>
      <c r="E72" s="29">
        <v>8886</v>
      </c>
      <c r="F72" s="30"/>
      <c r="G72" s="30"/>
      <c r="H72" s="129">
        <v>8.813</v>
      </c>
      <c r="I72" s="129">
        <v>1.013</v>
      </c>
      <c r="J72" s="129">
        <v>1.013</v>
      </c>
      <c r="K72" s="31"/>
    </row>
    <row r="73" spans="1:11" s="32" customFormat="1" ht="11.25" customHeight="1">
      <c r="A73" s="34" t="s">
        <v>56</v>
      </c>
      <c r="B73" s="28"/>
      <c r="C73" s="29">
        <v>6880</v>
      </c>
      <c r="D73" s="29">
        <v>8853</v>
      </c>
      <c r="E73" s="29">
        <v>6788</v>
      </c>
      <c r="F73" s="30"/>
      <c r="G73" s="30"/>
      <c r="H73" s="129">
        <v>20.464000000000002</v>
      </c>
      <c r="I73" s="129">
        <v>26.41</v>
      </c>
      <c r="J73" s="129">
        <v>20.224</v>
      </c>
      <c r="K73" s="31"/>
    </row>
    <row r="74" spans="1:11" s="32" customFormat="1" ht="11.25" customHeight="1">
      <c r="A74" s="34" t="s">
        <v>57</v>
      </c>
      <c r="B74" s="28"/>
      <c r="C74" s="29">
        <v>14691</v>
      </c>
      <c r="D74" s="29">
        <v>17300</v>
      </c>
      <c r="E74" s="29">
        <v>18000</v>
      </c>
      <c r="F74" s="30"/>
      <c r="G74" s="30"/>
      <c r="H74" s="129">
        <v>31.389</v>
      </c>
      <c r="I74" s="129">
        <v>20.116</v>
      </c>
      <c r="J74" s="129">
        <v>39</v>
      </c>
      <c r="K74" s="31"/>
    </row>
    <row r="75" spans="1:11" s="32" customFormat="1" ht="11.25" customHeight="1">
      <c r="A75" s="34" t="s">
        <v>58</v>
      </c>
      <c r="B75" s="28"/>
      <c r="C75" s="29">
        <v>33227</v>
      </c>
      <c r="D75" s="29">
        <v>32686</v>
      </c>
      <c r="E75" s="29">
        <v>36138</v>
      </c>
      <c r="F75" s="30"/>
      <c r="G75" s="30"/>
      <c r="H75" s="129">
        <v>25.403</v>
      </c>
      <c r="I75" s="129">
        <v>16.998</v>
      </c>
      <c r="J75" s="129">
        <v>47.594</v>
      </c>
      <c r="K75" s="31"/>
    </row>
    <row r="76" spans="1:11" s="32" customFormat="1" ht="11.25" customHeight="1">
      <c r="A76" s="34" t="s">
        <v>59</v>
      </c>
      <c r="B76" s="28"/>
      <c r="C76" s="29">
        <v>660</v>
      </c>
      <c r="D76" s="29">
        <v>1075</v>
      </c>
      <c r="E76" s="29">
        <v>1075</v>
      </c>
      <c r="F76" s="30"/>
      <c r="G76" s="30"/>
      <c r="H76" s="129">
        <v>1.7249999999999999</v>
      </c>
      <c r="I76" s="129">
        <v>0.968</v>
      </c>
      <c r="J76" s="129">
        <v>1.8</v>
      </c>
      <c r="K76" s="31"/>
    </row>
    <row r="77" spans="1:11" s="32" customFormat="1" ht="11.25" customHeight="1">
      <c r="A77" s="34" t="s">
        <v>60</v>
      </c>
      <c r="B77" s="28"/>
      <c r="C77" s="29">
        <v>5504</v>
      </c>
      <c r="D77" s="29">
        <v>5329</v>
      </c>
      <c r="E77" s="29">
        <v>5300</v>
      </c>
      <c r="F77" s="30"/>
      <c r="G77" s="30"/>
      <c r="H77" s="129">
        <v>9.542</v>
      </c>
      <c r="I77" s="129">
        <v>3.805</v>
      </c>
      <c r="J77" s="129">
        <v>9.055</v>
      </c>
      <c r="K77" s="31"/>
    </row>
    <row r="78" spans="1:11" s="32" customFormat="1" ht="11.25" customHeight="1">
      <c r="A78" s="34" t="s">
        <v>61</v>
      </c>
      <c r="B78" s="28"/>
      <c r="C78" s="29">
        <v>9791</v>
      </c>
      <c r="D78" s="29">
        <v>11378</v>
      </c>
      <c r="E78" s="29">
        <v>9678</v>
      </c>
      <c r="F78" s="30"/>
      <c r="G78" s="30"/>
      <c r="H78" s="129">
        <v>22.974999999999998</v>
      </c>
      <c r="I78" s="129">
        <v>11.4</v>
      </c>
      <c r="J78" s="129">
        <v>13.6</v>
      </c>
      <c r="K78" s="31"/>
    </row>
    <row r="79" spans="1:11" s="32" customFormat="1" ht="11.25" customHeight="1">
      <c r="A79" s="34" t="s">
        <v>62</v>
      </c>
      <c r="B79" s="28"/>
      <c r="C79" s="29">
        <v>14254</v>
      </c>
      <c r="D79" s="29">
        <v>22400</v>
      </c>
      <c r="E79" s="29">
        <v>22400</v>
      </c>
      <c r="F79" s="30"/>
      <c r="G79" s="30"/>
      <c r="H79" s="129">
        <v>34.797</v>
      </c>
      <c r="I79" s="129">
        <v>21.332</v>
      </c>
      <c r="J79" s="129">
        <v>67.2</v>
      </c>
      <c r="K79" s="31"/>
    </row>
    <row r="80" spans="1:11" s="23" customFormat="1" ht="11.25" customHeight="1">
      <c r="A80" s="41" t="s">
        <v>63</v>
      </c>
      <c r="B80" s="36"/>
      <c r="C80" s="37">
        <v>92861</v>
      </c>
      <c r="D80" s="37">
        <v>107907</v>
      </c>
      <c r="E80" s="37">
        <v>108265</v>
      </c>
      <c r="F80" s="38">
        <f>IF(D80&gt;0,100*E80/D80,0)</f>
        <v>100.33176716987776</v>
      </c>
      <c r="G80" s="39"/>
      <c r="H80" s="130">
        <v>155.10799999999998</v>
      </c>
      <c r="I80" s="131">
        <v>102.04200000000003</v>
      </c>
      <c r="J80" s="131">
        <v>199.486</v>
      </c>
      <c r="K80" s="40">
        <v>195.4940122694576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29"/>
      <c r="I81" s="129"/>
      <c r="J81" s="129"/>
      <c r="K81" s="31"/>
    </row>
    <row r="82" spans="1:11" s="32" customFormat="1" ht="11.25" customHeight="1">
      <c r="A82" s="34" t="s">
        <v>64</v>
      </c>
      <c r="B82" s="28"/>
      <c r="C82" s="29">
        <v>58</v>
      </c>
      <c r="D82" s="29">
        <v>58</v>
      </c>
      <c r="E82" s="29">
        <v>48</v>
      </c>
      <c r="F82" s="30"/>
      <c r="G82" s="30"/>
      <c r="H82" s="129">
        <v>0.093</v>
      </c>
      <c r="I82" s="129">
        <v>0.093</v>
      </c>
      <c r="J82" s="129">
        <v>0.05</v>
      </c>
      <c r="K82" s="31"/>
    </row>
    <row r="83" spans="1:11" s="32" customFormat="1" ht="11.25" customHeight="1">
      <c r="A83" s="34" t="s">
        <v>65</v>
      </c>
      <c r="B83" s="28"/>
      <c r="C83" s="29">
        <v>33</v>
      </c>
      <c r="D83" s="29">
        <v>33</v>
      </c>
      <c r="E83" s="29">
        <v>40</v>
      </c>
      <c r="F83" s="30"/>
      <c r="G83" s="30"/>
      <c r="H83" s="129">
        <v>0.034</v>
      </c>
      <c r="I83" s="129">
        <v>0.034</v>
      </c>
      <c r="J83" s="129">
        <v>0.038</v>
      </c>
      <c r="K83" s="31"/>
    </row>
    <row r="84" spans="1:11" s="23" customFormat="1" ht="11.25" customHeight="1">
      <c r="A84" s="35" t="s">
        <v>66</v>
      </c>
      <c r="B84" s="36"/>
      <c r="C84" s="37">
        <v>91</v>
      </c>
      <c r="D84" s="37">
        <v>91</v>
      </c>
      <c r="E84" s="37">
        <v>88</v>
      </c>
      <c r="F84" s="38">
        <f>IF(D84&gt;0,100*E84/D84,0)</f>
        <v>96.7032967032967</v>
      </c>
      <c r="G84" s="39"/>
      <c r="H84" s="130">
        <v>0.127</v>
      </c>
      <c r="I84" s="131">
        <v>0.127</v>
      </c>
      <c r="J84" s="131">
        <v>0.088</v>
      </c>
      <c r="K84" s="40">
        <v>69.29133858267716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29"/>
      <c r="I85" s="129"/>
      <c r="J85" s="129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2"/>
      <c r="I86" s="133"/>
      <c r="J86" s="133"/>
      <c r="K86" s="45"/>
    </row>
    <row r="87" spans="1:11" s="23" customFormat="1" ht="11.25" customHeight="1">
      <c r="A87" s="46" t="s">
        <v>67</v>
      </c>
      <c r="B87" s="47"/>
      <c r="C87" s="48">
        <v>2397996</v>
      </c>
      <c r="D87" s="48">
        <v>2350990</v>
      </c>
      <c r="E87" s="48">
        <v>2373695.1900000004</v>
      </c>
      <c r="F87" s="49">
        <f>IF(D87&gt;0,100*E87/D87,0)</f>
        <v>100.96577144096743</v>
      </c>
      <c r="G87" s="39"/>
      <c r="H87" s="134">
        <v>6717.291000000001</v>
      </c>
      <c r="I87" s="135">
        <v>3794.403</v>
      </c>
      <c r="J87" s="135">
        <v>7465.761</v>
      </c>
      <c r="K87" s="49">
        <v>196.75719737729497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Pereda, Leyre</dc:creator>
  <cp:keywords/>
  <dc:description/>
  <cp:lastModifiedBy>Fernández Pereda, Leyre</cp:lastModifiedBy>
  <dcterms:created xsi:type="dcterms:W3CDTF">2024-05-20T10:24:58Z</dcterms:created>
  <dcterms:modified xsi:type="dcterms:W3CDTF">2024-05-27T13:12:21Z</dcterms:modified>
  <cp:category/>
  <cp:version/>
  <cp:contentType/>
  <cp:contentStatus/>
</cp:coreProperties>
</file>